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ocuments\EDUM\2025\GALAPA II\IP-017-2025\"/>
    </mc:Choice>
  </mc:AlternateContent>
  <bookViews>
    <workbookView xWindow="0" yWindow="0" windowWidth="28800" windowHeight="12210" tabRatio="919"/>
  </bookViews>
  <sheets>
    <sheet name="Programacion " sheetId="28" r:id="rId1"/>
    <sheet name="Presupuesto" sheetId="1" r:id="rId2"/>
    <sheet name="1,1" sheetId="29" r:id="rId3"/>
    <sheet name="1,2" sheetId="30" r:id="rId4"/>
    <sheet name="1,3" sheetId="31" r:id="rId5"/>
    <sheet name="1,4" sheetId="32" r:id="rId6"/>
    <sheet name="2,1" sheetId="33" r:id="rId7"/>
    <sheet name="2,2" sheetId="34" r:id="rId8"/>
    <sheet name="2,3" sheetId="35" r:id="rId9"/>
    <sheet name="3,1" sheetId="36" r:id="rId10"/>
    <sheet name="3,2" sheetId="37" r:id="rId11"/>
    <sheet name="3,3" sheetId="38" r:id="rId12"/>
    <sheet name="4,1" sheetId="39" r:id="rId13"/>
    <sheet name="5,1" sheetId="40" r:id="rId14"/>
    <sheet name="5,2" sheetId="41" r:id="rId15"/>
    <sheet name="6,1" sheetId="42" r:id="rId16"/>
    <sheet name="6,2" sheetId="43" r:id="rId17"/>
    <sheet name="6,3" sheetId="44" r:id="rId18"/>
  </sheets>
  <externalReferences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" localSheetId="1">#REF!</definedName>
    <definedName name="_">#REF!</definedName>
    <definedName name="________________________________PJ50">#REF!</definedName>
    <definedName name="_______________________________PJ50">#REF!</definedName>
    <definedName name="______________________________APU221">#REF!</definedName>
    <definedName name="______________________________APU465">[6]!absc</definedName>
    <definedName name="______________________________PJ50">#REF!</definedName>
    <definedName name="______________________________pj51">#REF!</definedName>
    <definedName name="_____________________________APU221">#REF!</definedName>
    <definedName name="_____________________________APU465">[6]!absc</definedName>
    <definedName name="_____________________________pj51">#REF!</definedName>
    <definedName name="____________________________APU221">#REF!</definedName>
    <definedName name="____________________________APU465">[6]!absc</definedName>
    <definedName name="____________________________PJ50">#REF!</definedName>
    <definedName name="____________________________pj51">#REF!</definedName>
    <definedName name="____________________________rc">#REF!</definedName>
    <definedName name="___________________________PJ50">#REF!</definedName>
    <definedName name="___________________________rc">#REF!</definedName>
    <definedName name="__________________________APU221">#REF!</definedName>
    <definedName name="__________________________APU465">[6]!absc</definedName>
    <definedName name="__________________________PJ50">#REF!</definedName>
    <definedName name="__________________________pj51">#REF!</definedName>
    <definedName name="__________________________rc">#REF!</definedName>
    <definedName name="_________________________APU221">#REF!</definedName>
    <definedName name="_________________________APU465">[6]!absc</definedName>
    <definedName name="_________________________PJ50">#REF!</definedName>
    <definedName name="_________________________pj51">#REF!</definedName>
    <definedName name="_________________________rc">#REF!</definedName>
    <definedName name="________________________APU221">#REF!</definedName>
    <definedName name="________________________APU465">[6]!absc</definedName>
    <definedName name="________________________PJ50">#REF!</definedName>
    <definedName name="________________________pj51">#REF!</definedName>
    <definedName name="________________________rc">#REF!</definedName>
    <definedName name="_______________________APU221">#REF!</definedName>
    <definedName name="_______________________APU465">[6]!absc</definedName>
    <definedName name="_______________________PJ50">#REF!</definedName>
    <definedName name="_______________________pj51">#REF!</definedName>
    <definedName name="_______________________rc">#REF!</definedName>
    <definedName name="______________________APU221">#REF!</definedName>
    <definedName name="______________________APU465">[6]!absc</definedName>
    <definedName name="______________________i1">#REF!</definedName>
    <definedName name="______________________PJ50">#REF!</definedName>
    <definedName name="______________________pj51">#REF!</definedName>
    <definedName name="______________________rc">#REF!</definedName>
    <definedName name="_____________________APU221">#REF!</definedName>
    <definedName name="_____________________APU465">[6]!absc</definedName>
    <definedName name="_____________________i1">#REF!</definedName>
    <definedName name="_____________________PJ50">#REF!</definedName>
    <definedName name="_____________________pj51">#REF!</definedName>
    <definedName name="_____________________rc">#REF!</definedName>
    <definedName name="____________________APU221">#REF!</definedName>
    <definedName name="____________________APU465">[6]!absc</definedName>
    <definedName name="____________________i1">#REF!</definedName>
    <definedName name="____________________PJ50">#REF!</definedName>
    <definedName name="____________________pj51">#REF!</definedName>
    <definedName name="____________________rc">#REF!</definedName>
    <definedName name="___________________APU221">#REF!</definedName>
    <definedName name="___________________APU465">[6]!absc</definedName>
    <definedName name="___________________i1">#REF!</definedName>
    <definedName name="___________________PJ50">#REF!</definedName>
    <definedName name="___________________pj51">#REF!</definedName>
    <definedName name="___________________rc">#REF!</definedName>
    <definedName name="__________________APU221">#REF!</definedName>
    <definedName name="__________________APU465">[6]!absc</definedName>
    <definedName name="__________________i1">#REF!</definedName>
    <definedName name="__________________PJ50">#REF!</definedName>
    <definedName name="__________________pj51">#REF!</definedName>
    <definedName name="__________________rc">#REF!</definedName>
    <definedName name="_________________APU221">#REF!</definedName>
    <definedName name="_________________APU465">[6]!absc</definedName>
    <definedName name="_________________i1">#REF!</definedName>
    <definedName name="_________________PJ50">#REF!</definedName>
    <definedName name="_________________pj51">#REF!</definedName>
    <definedName name="_________________rc">#REF!</definedName>
    <definedName name="________________APU221">#REF!</definedName>
    <definedName name="________________APU465">[6]!absc</definedName>
    <definedName name="________________i1">#REF!</definedName>
    <definedName name="________________PJ50">#REF!</definedName>
    <definedName name="________________pj51">#REF!</definedName>
    <definedName name="________________rc">#REF!</definedName>
    <definedName name="_______________APU221">#REF!</definedName>
    <definedName name="_______________APU465">[6]!absc</definedName>
    <definedName name="_______________i1">#REF!</definedName>
    <definedName name="_______________PJ50">#REF!</definedName>
    <definedName name="_______________pj51">#REF!</definedName>
    <definedName name="_______________rc">#REF!</definedName>
    <definedName name="______________APU221">#REF!</definedName>
    <definedName name="______________APU465">[6]!absc</definedName>
    <definedName name="______________i1">#REF!</definedName>
    <definedName name="______________PJ50">#REF!</definedName>
    <definedName name="______________pj51">#REF!</definedName>
    <definedName name="______________rc">#REF!</definedName>
    <definedName name="_____________APU221">#REF!</definedName>
    <definedName name="_____________APU465">[6]!absc</definedName>
    <definedName name="_____________i1">#REF!</definedName>
    <definedName name="_____________PJ50">#REF!</definedName>
    <definedName name="_____________pj51">#REF!</definedName>
    <definedName name="_____________rc">#REF!</definedName>
    <definedName name="____________APU221">#REF!</definedName>
    <definedName name="____________APU465">[6]!absc</definedName>
    <definedName name="____________i1">#REF!</definedName>
    <definedName name="____________PJ50">#REF!</definedName>
    <definedName name="____________pj51">#REF!</definedName>
    <definedName name="____________rc">#REF!</definedName>
    <definedName name="___________APU221">#REF!</definedName>
    <definedName name="___________APU465">[6]!absc</definedName>
    <definedName name="___________i1">#REF!</definedName>
    <definedName name="___________PJ50">#REF!</definedName>
    <definedName name="___________pj51">#REF!</definedName>
    <definedName name="___________rc">#REF!</definedName>
    <definedName name="__________APU221">#REF!</definedName>
    <definedName name="__________APU465">[6]!absc</definedName>
    <definedName name="__________i1">#REF!</definedName>
    <definedName name="__________PJ50">#REF!</definedName>
    <definedName name="__________pj51">#REF!</definedName>
    <definedName name="__________rc">#REF!</definedName>
    <definedName name="_________AFC1">[7]INV!$A$25:$D$28</definedName>
    <definedName name="_________AFC3">[7]INV!$F$25:$I$28</definedName>
    <definedName name="_________AFC5">[7]INV!$K$25:$N$28</definedName>
    <definedName name="_________APU221">#REF!</definedName>
    <definedName name="_________APU465">[8]!absc</definedName>
    <definedName name="_________BGC1">[7]INV!$A$5:$D$8</definedName>
    <definedName name="_________BGC3">[7]INV!$F$5:$I$8</definedName>
    <definedName name="_________BGC5">[7]INV!$K$5:$N$8</definedName>
    <definedName name="_________CAC1">[7]INV!$A$19:$D$22</definedName>
    <definedName name="_________CAC3">[7]INV!$F$19:$I$22</definedName>
    <definedName name="_________CAC5">[7]INV!$K$19:$N$22</definedName>
    <definedName name="_________i1">#REF!</definedName>
    <definedName name="_________key2" hidden="1">[9]INST!#REF!</definedName>
    <definedName name="_________MA2">#REF!</definedName>
    <definedName name="_________PJ50" localSheetId="1">#REF!</definedName>
    <definedName name="_________PJ50">#REF!</definedName>
    <definedName name="_________pj51">#REF!</definedName>
    <definedName name="_________rc">#REF!</definedName>
    <definedName name="_________SBC1">[7]INV!$A$12:$D$15</definedName>
    <definedName name="_________SBC3">[7]INV!$F$12:$I$15</definedName>
    <definedName name="_________SBC5">[7]INV!$K$12:$N$15</definedName>
    <definedName name="________AFC1">[7]INV!$A$25:$D$28</definedName>
    <definedName name="________AFC3">[7]INV!$F$25:$I$28</definedName>
    <definedName name="________AFC5">[7]INV!$K$25:$N$28</definedName>
    <definedName name="________APU221">#REF!</definedName>
    <definedName name="________APU465">[8]!absc</definedName>
    <definedName name="________BGC1">[7]INV!$A$5:$D$8</definedName>
    <definedName name="________BGC3">[7]INV!$F$5:$I$8</definedName>
    <definedName name="________BGC5">[7]INV!$K$5:$N$8</definedName>
    <definedName name="________CAC1">[7]INV!$A$19:$D$22</definedName>
    <definedName name="________CAC3">[7]INV!$F$19:$I$22</definedName>
    <definedName name="________CAC5">[7]INV!$K$19:$N$22</definedName>
    <definedName name="________i1">#REF!</definedName>
    <definedName name="________key2" hidden="1">[10]INST!#REF!</definedName>
    <definedName name="________key3" hidden="1">#REF!</definedName>
    <definedName name="________MA2">#REF!</definedName>
    <definedName name="________PJ50" localSheetId="1">#REF!</definedName>
    <definedName name="________PJ50">#REF!</definedName>
    <definedName name="________pj51">#REF!</definedName>
    <definedName name="________rc">#REF!</definedName>
    <definedName name="________SBC1">[7]INV!$A$12:$D$15</definedName>
    <definedName name="________SBC3">[7]INV!$F$12:$I$15</definedName>
    <definedName name="________SBC5">[7]INV!$K$12:$N$15</definedName>
    <definedName name="_______AFC1">[7]INV!$A$25:$D$28</definedName>
    <definedName name="_______AFC3">[7]INV!$F$25:$I$28</definedName>
    <definedName name="_______AFC5">[7]INV!$K$25:$N$28</definedName>
    <definedName name="_______APU221">#REF!</definedName>
    <definedName name="_______APU465">[8]!absc</definedName>
    <definedName name="_______BGC1">[7]INV!$A$5:$D$8</definedName>
    <definedName name="_______BGC3">[7]INV!$F$5:$I$8</definedName>
    <definedName name="_______BGC5">[7]INV!$K$5:$N$8</definedName>
    <definedName name="_______CAC1">[7]INV!$A$19:$D$22</definedName>
    <definedName name="_______CAC3">[7]INV!$F$19:$I$22</definedName>
    <definedName name="_______CAC5">[7]INV!$K$19:$N$22</definedName>
    <definedName name="_______cua1">'[11]ALCANTARILLADO RAS'!$A$4:$B$14</definedName>
    <definedName name="_______DMD1">#REF!</definedName>
    <definedName name="_______i1">#REF!</definedName>
    <definedName name="_______MA2">#REF!</definedName>
    <definedName name="_______PJ50" localSheetId="1">#REF!</definedName>
    <definedName name="_______PJ50">#REF!</definedName>
    <definedName name="_______pj51">#REF!</definedName>
    <definedName name="_______rc">#REF!</definedName>
    <definedName name="_______SBC1">[7]INV!$A$12:$D$15</definedName>
    <definedName name="_______SBC3">[7]INV!$F$12:$I$15</definedName>
    <definedName name="_______SBC5">[7]INV!$K$12:$N$15</definedName>
    <definedName name="_______VPD1">[12]TARIFAS!$C$582</definedName>
    <definedName name="_______VPI1">[12]TARIFAS!$C$580</definedName>
    <definedName name="_______VRA1">[12]TARIFAS!$C$579</definedName>
    <definedName name="______AFC1">[7]INV!$A$25:$D$28</definedName>
    <definedName name="______AFC3">[7]INV!$F$25:$I$28</definedName>
    <definedName name="______AFC5">[7]INV!$K$25:$N$28</definedName>
    <definedName name="______APU221">#REF!</definedName>
    <definedName name="______APU465">[8]!absc</definedName>
    <definedName name="______BGC1">[7]INV!$A$5:$D$8</definedName>
    <definedName name="______BGC3">[7]INV!$F$5:$I$8</definedName>
    <definedName name="______BGC5">[7]INV!$K$5:$N$8</definedName>
    <definedName name="______CAC1">[7]INV!$A$19:$D$22</definedName>
    <definedName name="______CAC3">[7]INV!$F$19:$I$22</definedName>
    <definedName name="______CAC5">[7]INV!$K$19:$N$22</definedName>
    <definedName name="______cua1">'[11]ALCANTARILLADO RAS'!$A$4:$B$14</definedName>
    <definedName name="______DMD1">#REF!</definedName>
    <definedName name="______i1">#REF!</definedName>
    <definedName name="______INF1">#REF!</definedName>
    <definedName name="______MA2">#REF!</definedName>
    <definedName name="______PJ50" localSheetId="1">#REF!</definedName>
    <definedName name="______PJ50">#REF!</definedName>
    <definedName name="______pj5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c">#REF!</definedName>
    <definedName name="______SBC1">[7]INV!$A$12:$D$15</definedName>
    <definedName name="______SBC3">[7]INV!$F$12:$I$15</definedName>
    <definedName name="______SBC5">[7]INV!$K$12:$N$15</definedName>
    <definedName name="______VPD1">[12]TARIFAS!$C$582</definedName>
    <definedName name="______VPI1">[12]TARIFAS!$C$580</definedName>
    <definedName name="______VRA1">[12]TARIFAS!$C$579</definedName>
    <definedName name="_____AFC1">[7]INV!$A$25:$D$28</definedName>
    <definedName name="_____AFC3">[7]INV!$F$25:$I$28</definedName>
    <definedName name="_____AFC5">[7]INV!$K$25:$N$28</definedName>
    <definedName name="_____ane7">[13]!_xlbgnm.ane7</definedName>
    <definedName name="_____ane8">[13]!_xlbgnm.ane8</definedName>
    <definedName name="_____APU221">#REF!</definedName>
    <definedName name="_____APU465">[8]!absc</definedName>
    <definedName name="_____Atp2">[14]EMPRESA!$F$22</definedName>
    <definedName name="_____BGC1">[7]INV!$A$5:$D$8</definedName>
    <definedName name="_____BGC3">[7]INV!$F$5:$I$8</definedName>
    <definedName name="_____BGC5">[7]INV!$K$5:$N$8</definedName>
    <definedName name="_____CAC1">[7]INV!$A$19:$D$22</definedName>
    <definedName name="_____CAC3">[7]INV!$F$19:$I$22</definedName>
    <definedName name="_____CAC5">[7]INV!$K$19:$N$22</definedName>
    <definedName name="_____cua1">'[11]ALCANTARILLADO RAS'!$A$4:$B$14</definedName>
    <definedName name="_____DCI1">[15]Tablas!#REF!</definedName>
    <definedName name="_____DDS1">[15]Tablas!#REF!</definedName>
    <definedName name="_____DGO1">[15]Tablas!#REF!</definedName>
    <definedName name="_____DGP1">[15]Tablas!#REF!</definedName>
    <definedName name="_____DIJ1">[15]Tablas!#REF!</definedName>
    <definedName name="_____DMD1">#REF!</definedName>
    <definedName name="_____DPI1">[15]Tablas!#REF!</definedName>
    <definedName name="_____DPY1">[15]Tablas!#REF!</definedName>
    <definedName name="_____DRI1">[15]Tablas!#REF!</definedName>
    <definedName name="_____DRL1">[15]Tablas!#REF!</definedName>
    <definedName name="_____DSP1">[15]Tablas!#REF!</definedName>
    <definedName name="_____ECP1">[15]Tablas!#REF!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3">#REF!</definedName>
    <definedName name="_____EXC4">#REF!</definedName>
    <definedName name="_____EXC5">#REF!</definedName>
    <definedName name="_____EXC8">#REF!</definedName>
    <definedName name="_____EXC9">#REF!</definedName>
    <definedName name="_____i1">#REF!</definedName>
    <definedName name="_____ICP1">[15]Tablas!#REF!</definedName>
    <definedName name="_____MA2">#REF!</definedName>
    <definedName name="_____OCD1">[15]Tablas!#REF!</definedName>
    <definedName name="_____OCI1">[15]Tablas!#REF!</definedName>
    <definedName name="_____PJ50" localSheetId="1">#REF!</definedName>
    <definedName name="_____PJ50">#REF!</definedName>
    <definedName name="_____pj5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c">#REF!</definedName>
    <definedName name="_____SBC1">[7]INV!$A$12:$D$15</definedName>
    <definedName name="_____SBC3">[7]INV!$F$12:$I$15</definedName>
    <definedName name="_____SBC5">[7]INV!$K$12:$N$15</definedName>
    <definedName name="_____VEX1">[15]Tablas!#REF!</definedName>
    <definedName name="_____VFA1">[15]Tablas!#REF!</definedName>
    <definedName name="_____VIT1">[15]Tablas!#REF!</definedName>
    <definedName name="_____VPD1">[12]TARIFAS!$C$582</definedName>
    <definedName name="_____VPI1">[12]TARIFAS!$C$580</definedName>
    <definedName name="_____VPR1">[15]Tablas!#REF!</definedName>
    <definedName name="_____VPR2">[16]Tablas!#REF!</definedName>
    <definedName name="_____VRA1">[12]TARIFAS!$C$579</definedName>
    <definedName name="_____VRP1">[15]Tablas!#REF!</definedName>
    <definedName name="_____VSM1">[15]Tablas!#REF!</definedName>
    <definedName name="____AFC1">[7]INV!$A$25:$D$28</definedName>
    <definedName name="____AFC3">[7]INV!$F$25:$I$28</definedName>
    <definedName name="____AFC5">[7]INV!$K$25:$N$28</definedName>
    <definedName name="____ane7">[17]!_xlbgnm.ane7</definedName>
    <definedName name="____ane8">[17]!_xlbgnm.ane8</definedName>
    <definedName name="____APU221">#REF!</definedName>
    <definedName name="____APU465">[8]!absc</definedName>
    <definedName name="____Atp2">[18]EMPRESA!$F$22</definedName>
    <definedName name="____BGC1">[7]INV!$A$5:$D$8</definedName>
    <definedName name="____BGC3">[7]INV!$F$5:$I$8</definedName>
    <definedName name="____BGC5">[7]INV!$K$5:$N$8</definedName>
    <definedName name="____CAC1">[7]INV!$A$19:$D$22</definedName>
    <definedName name="____CAC3">[7]INV!$F$19:$I$22</definedName>
    <definedName name="____CAC5">[7]INV!$K$19:$N$22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cua1">'[11]ALCANTARILLADO RAS'!$A$4:$B$14</definedName>
    <definedName name="____DCI1">[15]Tablas!#REF!</definedName>
    <definedName name="____DDS1">[15]Tablas!#REF!</definedName>
    <definedName name="____DGO1">[15]Tablas!#REF!</definedName>
    <definedName name="____DGP1">[15]Tablas!#REF!</definedName>
    <definedName name="____DIJ1">[15]Tablas!#REF!</definedName>
    <definedName name="____DMD1">#REF!</definedName>
    <definedName name="____DPI1">[15]Tablas!#REF!</definedName>
    <definedName name="____DPY1">[15]Tablas!#REF!</definedName>
    <definedName name="____DRI1">[15]Tablas!#REF!</definedName>
    <definedName name="____DRL1">[15]Tablas!#REF!</definedName>
    <definedName name="____DSP1">[15]Tablas!#REF!</definedName>
    <definedName name="____ECP1">[15]Tablas!#REF!</definedName>
    <definedName name="____EXC2">#REF!</definedName>
    <definedName name="____EXC6">#REF!</definedName>
    <definedName name="____EXC7">#REF!</definedName>
    <definedName name="____i1">#REF!</definedName>
    <definedName name="____ICP1">[15]Tablas!#REF!</definedName>
    <definedName name="____LEY80">#REF!</definedName>
    <definedName name="____MA2">#REF!</definedName>
    <definedName name="____OCD1">[15]Tablas!#REF!</definedName>
    <definedName name="____OCI1">[15]Tablas!#REF!</definedName>
    <definedName name="____PJ50" localSheetId="1">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c">#REF!</definedName>
    <definedName name="____SBC1">[7]INV!$A$12:$D$15</definedName>
    <definedName name="____SBC3">[7]INV!$F$12:$I$15</definedName>
    <definedName name="____SBC5">[7]INV!$K$12:$N$15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[15]Tablas!#REF!</definedName>
    <definedName name="____VFA1">[15]Tablas!#REF!</definedName>
    <definedName name="____VIT1">[15]Tablas!#REF!</definedName>
    <definedName name="____VPD1">[12]TARIFAS!$C$582</definedName>
    <definedName name="____VPI1">[12]TARIFAS!$C$580</definedName>
    <definedName name="____VPR1">[15]Tablas!#REF!</definedName>
    <definedName name="____VPR2">#REF!</definedName>
    <definedName name="____VRA1">[12]TARIFAS!$C$579</definedName>
    <definedName name="____VRP1">[15]Tablas!#REF!</definedName>
    <definedName name="____VSM1">[15]Tablas!#REF!</definedName>
    <definedName name="___AFC1">[7]INV!$A$25:$D$28</definedName>
    <definedName name="___AFC3">[7]INV!$F$25:$I$28</definedName>
    <definedName name="___AFC5">[7]INV!$K$25:$N$28</definedName>
    <definedName name="___ane7">[19]!_xlbgnm.ane7</definedName>
    <definedName name="___ane8">[19]!_xlbgnm.ane8</definedName>
    <definedName name="___APU221">#REF!</definedName>
    <definedName name="___APU465">[8]!absc</definedName>
    <definedName name="___Atp2">[20]EMPRESA!$F$22</definedName>
    <definedName name="___BGC1">[7]INV!$A$5:$D$8</definedName>
    <definedName name="___BGC3">[7]INV!$F$5:$I$8</definedName>
    <definedName name="___BGC5">[7]INV!$K$5:$N$8</definedName>
    <definedName name="___CAC1">[7]INV!$A$19:$D$22</definedName>
    <definedName name="___CAC3">[7]INV!$F$19:$I$22</definedName>
    <definedName name="___CAC5">[7]INV!$K$19:$N$22</definedName>
    <definedName name="___Cod1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ua1">'[11]ALCANTARILLADO RAS'!$A$4:$B$14</definedName>
    <definedName name="___DCI1">[15]Tablas!#REF!</definedName>
    <definedName name="___DDS1">[15]Tablas!#REF!</definedName>
    <definedName name="___DGO1">[15]Tablas!#REF!</definedName>
    <definedName name="___DGP1">[15]Tablas!#REF!</definedName>
    <definedName name="___DIJ1">[15]Tablas!#REF!</definedName>
    <definedName name="___DMD1">#REF!</definedName>
    <definedName name="___DPI1">[15]Tablas!#REF!</definedName>
    <definedName name="___DPY1">[15]Tablas!#REF!</definedName>
    <definedName name="___DRI1">[15]Tablas!#REF!</definedName>
    <definedName name="___DRL1">[15]Tablas!#REF!</definedName>
    <definedName name="___DSP1">[15]Tablas!#REF!</definedName>
    <definedName name="___ECP1">[15]Tablas!#REF!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8">#REF!</definedName>
    <definedName name="___EXC9">#REF!</definedName>
    <definedName name="___f">[21]Cálculo!$B$67</definedName>
    <definedName name="___i1">#REF!</definedName>
    <definedName name="___ICP1">[15]Tablas!#REF!</definedName>
    <definedName name="___INF1">#REF!</definedName>
    <definedName name="___key2" hidden="1">[10]INST!#REF!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MSC1">#REF!</definedName>
    <definedName name="___OCD1">[15]Tablas!#REF!</definedName>
    <definedName name="___OCI1">[15]Tablas!#REF!</definedName>
    <definedName name="___PJ50" localSheetId="1">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c">#REF!</definedName>
    <definedName name="___SBC1">[7]INV!$A$12:$D$15</definedName>
    <definedName name="___SBC3">[7]INV!$F$12:$I$15</definedName>
    <definedName name="___SBC5">[7]INV!$K$12:$N$15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[15]Tablas!#REF!</definedName>
    <definedName name="___VFA1">[15]Tablas!#REF!</definedName>
    <definedName name="___VIT1">[15]Tablas!#REF!</definedName>
    <definedName name="___VPD1">[12]TARIFAS!$C$582</definedName>
    <definedName name="___VPI1">[12]TARIFAS!$C$580</definedName>
    <definedName name="___VPR1">[15]Tablas!#REF!</definedName>
    <definedName name="___VPR2">#REF!</definedName>
    <definedName name="___VRA1">[12]TARIFAS!$C$579</definedName>
    <definedName name="___VRP1">[15]Tablas!#REF!</definedName>
    <definedName name="___VSM1">[15]Tablas!#REF!</definedName>
    <definedName name="__123Graph_A" hidden="1">#REF!</definedName>
    <definedName name="__123Graph_B" hidden="1">#REF!</definedName>
    <definedName name="__2008_Database">#REF!</definedName>
    <definedName name="__450">[15]Tablas!#REF!</definedName>
    <definedName name="__a1">#REF!</definedName>
    <definedName name="__a3">#REF!</definedName>
    <definedName name="__a4">#REF!</definedName>
    <definedName name="__a5">#REF!</definedName>
    <definedName name="__a6">#REF!</definedName>
    <definedName name="__abr01">#REF!</definedName>
    <definedName name="__abr06">#REF!</definedName>
    <definedName name="__abr97">#REF!</definedName>
    <definedName name="__abr98">#REF!</definedName>
    <definedName name="__abr99">#REF!</definedName>
    <definedName name="__AFC1">[7]INV!$A$25:$D$28</definedName>
    <definedName name="__AFC3">[7]INV!$F$25:$I$28</definedName>
    <definedName name="__AFC5">[7]INV!$K$25:$N$28</definedName>
    <definedName name="__Afe1">'[22]2008 Database'!$D$2:$D$42,'[22]2008 Database'!$D$43:$D$43</definedName>
    <definedName name="__ago01">#REF!</definedName>
    <definedName name="__ago06">#REF!</definedName>
    <definedName name="__ago97">#REF!</definedName>
    <definedName name="__ago98">#REF!</definedName>
    <definedName name="__ago99">#REF!</definedName>
    <definedName name="__ALL4">#REF!</definedName>
    <definedName name="__ane7">[17]!_xlbgnm.ane7</definedName>
    <definedName name="__ane8">[17]!_xlbgnm.ane8</definedName>
    <definedName name="__APU221">#REF!</definedName>
    <definedName name="__APU465">[8]!absc</definedName>
    <definedName name="__Atp2">[23]EMPRESA!$F$22</definedName>
    <definedName name="__b2">#REF!</definedName>
    <definedName name="__b3">#REF!</definedName>
    <definedName name="__b4">#REF!</definedName>
    <definedName name="__b5">#REF!</definedName>
    <definedName name="__b6">#REF!</definedName>
    <definedName name="__b7">#REF!</definedName>
    <definedName name="__b8">#REF!</definedName>
    <definedName name="__bb9">#REF!</definedName>
    <definedName name="__bgb5">#REF!</definedName>
    <definedName name="__BGC1">[7]INV!$A$5:$D$8</definedName>
    <definedName name="__BGC3">[7]INV!$F$5:$I$8</definedName>
    <definedName name="__BGC5">[7]INV!$K$5:$N$8</definedName>
    <definedName name="__Bid1">#REF!</definedName>
    <definedName name="__Bid2">#REF!</definedName>
    <definedName name="__Bid3">#REF!</definedName>
    <definedName name="__Bid4">#REF!</definedName>
    <definedName name="__CAC1">[7]INV!$A$19:$D$22</definedName>
    <definedName name="__CAC3">[7]INV!$F$19:$I$22</definedName>
    <definedName name="__CAC5">[7]INV!$K$19:$N$22</definedName>
    <definedName name="__CMU005">#REF!</definedName>
    <definedName name="__cmu05">#REF!</definedName>
    <definedName name="__Cod1">#REF!</definedName>
    <definedName name="__com06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22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CON123">#REF!</definedName>
    <definedName name="__CON2200">#REF!</definedName>
    <definedName name="__CON2500">#REF!</definedName>
    <definedName name="__con3000">#REF!</definedName>
    <definedName name="__cua1">'[11]ALCANTARILLADO RAS'!$A$4:$B$14</definedName>
    <definedName name="__DCI1">[15]Tablas!#REF!</definedName>
    <definedName name="__DDS1">[15]Tablas!#REF!</definedName>
    <definedName name="__DGO1">[15]Tablas!#REF!</definedName>
    <definedName name="__DGP1">[15]Tablas!#REF!</definedName>
    <definedName name="__dic01">#REF!</definedName>
    <definedName name="__dic06">#REF!</definedName>
    <definedName name="__dic97">#REF!</definedName>
    <definedName name="__dic98">#REF!</definedName>
    <definedName name="__dic99">#REF!</definedName>
    <definedName name="__DIJ1">[15]Tablas!#REF!</definedName>
    <definedName name="__DMD1">#REF!</definedName>
    <definedName name="__DPI1">[15]Tablas!#REF!</definedName>
    <definedName name="__DPY1">[15]Tablas!#REF!</definedName>
    <definedName name="__DRI1">[15]Tablas!#REF!</definedName>
    <definedName name="__DRL1">[15]Tablas!#REF!</definedName>
    <definedName name="__DSP1">[15]Tablas!#REF!</definedName>
    <definedName name="__ECP1">[15]Tablas!#REF!</definedName>
    <definedName name="__ene01">#REF!</definedName>
    <definedName name="__ene03">#REF!</definedName>
    <definedName name="__ene06">#REF!</definedName>
    <definedName name="__ene97">#REF!</definedName>
    <definedName name="__ene98">#REF!</definedName>
    <definedName name="__ene99">#REF!</definedName>
    <definedName name="__EQP1">#REF!</definedName>
    <definedName name="__EQP2">#REF!</definedName>
    <definedName name="__eqp27">#REF!</definedName>
    <definedName name="__EQP3">#REF!</definedName>
    <definedName name="__EQP4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exp06">#REF!</definedName>
    <definedName name="__F">[0]!ERR</definedName>
    <definedName name="__feb01">#REF!</definedName>
    <definedName name="__feb06">#REF!</definedName>
    <definedName name="__feb97">#REF!</definedName>
    <definedName name="__feb98">#REF!</definedName>
    <definedName name="__feb99">#REF!</definedName>
    <definedName name="__FS01">[0]!ERR</definedName>
    <definedName name="__g2">#REF!</definedName>
    <definedName name="__g3">#REF!</definedName>
    <definedName name="__g4">#REF!</definedName>
    <definedName name="__g5">#REF!</definedName>
    <definedName name="__g6">#REF!</definedName>
    <definedName name="__g7">#REF!</definedName>
    <definedName name="__GR1">#REF!</definedName>
    <definedName name="__gtr4">#REF!</definedName>
    <definedName name="__h2">#REF!</definedName>
    <definedName name="__h3">#REF!</definedName>
    <definedName name="__h4">#REF!</definedName>
    <definedName name="__h5">#REF!</definedName>
    <definedName name="__h6">#REF!</definedName>
    <definedName name="__h7">#REF!</definedName>
    <definedName name="__h8">#REF!</definedName>
    <definedName name="__hfh7">#REF!</definedName>
    <definedName name="__i1">#REF!</definedName>
    <definedName name="__i4">#REF!</definedName>
    <definedName name="__i5">#REF!</definedName>
    <definedName name="__i6">#REF!</definedName>
    <definedName name="__i7">#REF!</definedName>
    <definedName name="__i77">#REF!</definedName>
    <definedName name="__i8">#REF!</definedName>
    <definedName name="__i9">#REF!</definedName>
    <definedName name="__ICP1">[15]Tablas!#REF!</definedName>
    <definedName name="__jul01">#REF!</definedName>
    <definedName name="__jul06">#REF!</definedName>
    <definedName name="__jul97">#REF!</definedName>
    <definedName name="__jul98">#REF!</definedName>
    <definedName name="__jul99">#REF!</definedName>
    <definedName name="__jun01">#REF!</definedName>
    <definedName name="__jun06">#REF!</definedName>
    <definedName name="__jun97">#REF!</definedName>
    <definedName name="__jun98">#REF!</definedName>
    <definedName name="__jun99">#REF!</definedName>
    <definedName name="__k3">#REF!</definedName>
    <definedName name="__k4">#REF!</definedName>
    <definedName name="__k5">#REF!</definedName>
    <definedName name="__k6">#REF!</definedName>
    <definedName name="__k7">#REF!</definedName>
    <definedName name="__k8">#REF!</definedName>
    <definedName name="__k9">#REF!</definedName>
    <definedName name="__key2" hidden="1">[24]INST!#REF!</definedName>
    <definedName name="__key21" hidden="1">[10]INST!#REF!</definedName>
    <definedName name="__key3" hidden="1">#REF!</definedName>
    <definedName name="__key31" hidden="1">#REF!</definedName>
    <definedName name="__kjk6">#REF!</definedName>
    <definedName name="__LEY80">#REF!</definedName>
    <definedName name="__lgc1">#REF!</definedName>
    <definedName name="__lgc2">#REF!</definedName>
    <definedName name="__lgc3">#REF!</definedName>
    <definedName name="__LMO1">[25]MO!$A$2:$A$188</definedName>
    <definedName name="__M14">#REF!</definedName>
    <definedName name="__m3">#REF!</definedName>
    <definedName name="__m4">#REF!</definedName>
    <definedName name="__m5">#REF!</definedName>
    <definedName name="__m6">#REF!</definedName>
    <definedName name="__m7">#REF!</definedName>
    <definedName name="__m8">#REF!</definedName>
    <definedName name="__m9">#REF!</definedName>
    <definedName name="__MA2">#REF!</definedName>
    <definedName name="__mar01">#REF!</definedName>
    <definedName name="__mar06">#REF!</definedName>
    <definedName name="__mar97">#REF!</definedName>
    <definedName name="__mar98">#REF!</definedName>
    <definedName name="__mar99">#REF!</definedName>
    <definedName name="__MAT1111">#REF!</definedName>
    <definedName name="__MAT170">#REF!</definedName>
    <definedName name="__MAT171">#REF!</definedName>
    <definedName name="__MAT832">#REF!</definedName>
    <definedName name="__may01">#REF!</definedName>
    <definedName name="__may06">#REF!</definedName>
    <definedName name="__may97">#REF!</definedName>
    <definedName name="__may98">#REF!</definedName>
    <definedName name="__may99">#REF!</definedName>
    <definedName name="__mor15">#REF!</definedName>
    <definedName name="__mun2">[26]PESOS!#REF!</definedName>
    <definedName name="__Mux1">[27]CALCULO!$B$19</definedName>
    <definedName name="__Mux2">[27]CALCULO!$E$19</definedName>
    <definedName name="__Mux3">[27]CALCULO!$H$19</definedName>
    <definedName name="__Muy1">[27]CALCULO!$B$20</definedName>
    <definedName name="__Muy2">[27]CALCULO!$E$20</definedName>
    <definedName name="__Muy3">[27]CALCULO!$H$20</definedName>
    <definedName name="__n3">#REF!</definedName>
    <definedName name="__n4">#REF!</definedName>
    <definedName name="__n5">#REF!</definedName>
    <definedName name="__nov01">#REF!</definedName>
    <definedName name="__nov06">#REF!</definedName>
    <definedName name="__nov97">#REF!</definedName>
    <definedName name="__nov98">#REF!</definedName>
    <definedName name="__nov99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>#REF!</definedName>
    <definedName name="__o4">#REF!</definedName>
    <definedName name="__o5">#REF!</definedName>
    <definedName name="__o6">#REF!</definedName>
    <definedName name="__o7">#REF!</definedName>
    <definedName name="__o8">#REF!</definedName>
    <definedName name="__o9">#REF!</definedName>
    <definedName name="__occ1">#REF!</definedName>
    <definedName name="__occ2">#REF!</definedName>
    <definedName name="__OCD1">[15]Tablas!#REF!</definedName>
    <definedName name="__OCI1">[15]Tablas!#REF!</definedName>
    <definedName name="__oct01">#REF!</definedName>
    <definedName name="__oct06">#REF!</definedName>
    <definedName name="__oct97">#REF!</definedName>
    <definedName name="__oct98">#REF!</definedName>
    <definedName name="__oct99">#REF!</definedName>
    <definedName name="__p6">#REF!</definedName>
    <definedName name="__p7">#REF!</definedName>
    <definedName name="__p8">#REF!</definedName>
    <definedName name="__Pa1">'[28]Paral. 1'!$E$1:$E$65536</definedName>
    <definedName name="__Pa2">'[28]Paral. 2'!$E$1:$E$65536</definedName>
    <definedName name="__Pa3">'[28]Paral. 3'!$E$1:$E$65536</definedName>
    <definedName name="__Pa4">[28]Paral.4!$E$1:$E$65536</definedName>
    <definedName name="__PJ50" localSheetId="1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RE12">#REF!</definedName>
    <definedName name="__Pu1">[27]CALCULO!$B$18</definedName>
    <definedName name="__Pu2">[27]CALCULO!$E$18</definedName>
    <definedName name="__Pu3">[27]CALCULO!$H$18</definedName>
    <definedName name="__r">#REF!</definedName>
    <definedName name="__r4r">#REF!</definedName>
    <definedName name="__Rc">#REF!</definedName>
    <definedName name="__ref4">#REF!</definedName>
    <definedName name="__rtu6">#REF!</definedName>
    <definedName name="__s1">#REF!</definedName>
    <definedName name="__s2">#REF!</definedName>
    <definedName name="__s3">#REF!</definedName>
    <definedName name="__s4">#REF!</definedName>
    <definedName name="__s5">#REF!</definedName>
    <definedName name="__s6">#REF!</definedName>
    <definedName name="__s7">#REF!</definedName>
    <definedName name="__SBC1">[7]INV!$A$12:$D$15</definedName>
    <definedName name="__SBC3">[7]INV!$F$12:$I$15</definedName>
    <definedName name="__SBC5">[7]INV!$K$12:$N$15</definedName>
    <definedName name="__sep01">#REF!</definedName>
    <definedName name="__sep06">#REF!</definedName>
    <definedName name="__sep97">#REF!</definedName>
    <definedName name="__sep98">#REF!</definedName>
    <definedName name="__sep99">#REF!</definedName>
    <definedName name="__t3">#REF!</definedName>
    <definedName name="__t4">#REF!</definedName>
    <definedName name="__t5">#REF!</definedName>
    <definedName name="__t6">#REF!</definedName>
    <definedName name="__t66">#REF!</definedName>
    <definedName name="__t7">#REF!</definedName>
    <definedName name="__t77">#REF!</definedName>
    <definedName name="__t8">#REF!</definedName>
    <definedName name="__t88">#REF!</definedName>
    <definedName name="__t9">#REF!</definedName>
    <definedName name="__t99">#REF!</definedName>
    <definedName name="__tab1">#REF!</definedName>
    <definedName name="__tab2">#REF!</definedName>
    <definedName name="__tab3">#REF!</definedName>
    <definedName name="__TAB4">#REF!</definedName>
    <definedName name="__tf3813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>#REF!</definedName>
    <definedName name="__u5">#REF!</definedName>
    <definedName name="__u6">#REF!</definedName>
    <definedName name="__u7">#REF!</definedName>
    <definedName name="__u8">#REF!</definedName>
    <definedName name="__u9">#REF!</definedName>
    <definedName name="__ur7">#REF!</definedName>
    <definedName name="__v2">#REF!</definedName>
    <definedName name="__v3">#REF!</definedName>
    <definedName name="__v4">#REF!</definedName>
    <definedName name="__v5">#REF!</definedName>
    <definedName name="__v6">#REF!</definedName>
    <definedName name="__v7">#REF!</definedName>
    <definedName name="__v8">#REF!</definedName>
    <definedName name="__v9">#REF!</definedName>
    <definedName name="__VEX1">[15]Tablas!#REF!</definedName>
    <definedName name="__VFA1">[15]Tablas!#REF!</definedName>
    <definedName name="__vfv4">#REF!</definedName>
    <definedName name="__VIT1">[15]Tablas!#REF!</definedName>
    <definedName name="__VPD1">[12]TARIFAS!$C$582</definedName>
    <definedName name="__VPI1">[12]TARIFAS!$C$580</definedName>
    <definedName name="__VPR1">[15]Tablas!#REF!</definedName>
    <definedName name="__VPR2">[16]Tablas!#REF!</definedName>
    <definedName name="__VRA1">[12]TARIFAS!$C$579</definedName>
    <definedName name="__VRP1">[15]Tablas!#REF!</definedName>
    <definedName name="__VSM1">[15]Tablas!#REF!</definedName>
    <definedName name="__Vu1">[27]CALCULO!$B$23</definedName>
    <definedName name="__Vu2">[27]CALCULO!$E$23</definedName>
    <definedName name="__Vu3">[27]CALCULO!$H$23</definedName>
    <definedName name="__x1">#REF!</definedName>
    <definedName name="__x2">#REF!</definedName>
    <definedName name="__x3">#REF!</definedName>
    <definedName name="__x4">#REF!</definedName>
    <definedName name="__x5">#REF!</definedName>
    <definedName name="__x6">#REF!</definedName>
    <definedName name="__x7">#REF!</definedName>
    <definedName name="__x8">#REF!</definedName>
    <definedName name="__x9">#REF!</definedName>
    <definedName name="__xlfn.BAHTTEXT" hidden="1">#NAME?</definedName>
    <definedName name="__y2">#REF!</definedName>
    <definedName name="__y3">#REF!</definedName>
    <definedName name="__y4">#REF!</definedName>
    <definedName name="__y5">#REF!</definedName>
    <definedName name="__y6">#REF!</definedName>
    <definedName name="__y7">#REF!</definedName>
    <definedName name="__y8">#REF!</definedName>
    <definedName name="__y9">#REF!</definedName>
    <definedName name="__z1">#REF!</definedName>
    <definedName name="__z2">#REF!</definedName>
    <definedName name="__z3">#REF!</definedName>
    <definedName name="__z4">#REF!</definedName>
    <definedName name="__z5">#REF!</definedName>
    <definedName name="__z6">#REF!</definedName>
    <definedName name="_1">#REF!</definedName>
    <definedName name="_1.10">#REF!</definedName>
    <definedName name="_1.11">#REF!</definedName>
    <definedName name="_1.12">#REF!</definedName>
    <definedName name="_1.13">#REF!</definedName>
    <definedName name="_1.14">#REF!</definedName>
    <definedName name="_1.15">#REF!</definedName>
    <definedName name="_1.16">#REF!</definedName>
    <definedName name="_1.17">#REF!</definedName>
    <definedName name="_1.18">#REF!</definedName>
    <definedName name="_1.19">#REF!</definedName>
    <definedName name="_1.20">#REF!</definedName>
    <definedName name="_1_25">[16]Tablas!#REF!</definedName>
    <definedName name="_10INV_11_4">#REF!</definedName>
    <definedName name="_116B">#REF!</definedName>
    <definedName name="_117A">#REF!</definedName>
    <definedName name="_117B">#REF!</definedName>
    <definedName name="_11INV_11_5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2INV_11_6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3MALO_1">'[29]ESTADO VÍA-CRIT.TECNICO'!#REF!&lt;2.5</definedName>
    <definedName name="_14REGULAR_1">'[29]ESTADO VÍA-CRIT.TECNICO'!#REF!&gt;2.5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1FALTANTES1_1">'[30]CANT OBRA'!$1:$1048576</definedName>
    <definedName name="_2_10">#REF!</definedName>
    <definedName name="_2_11">#REF!</definedName>
    <definedName name="_2_12">#REF!</definedName>
    <definedName name="_2_13">#REF!</definedName>
    <definedName name="_2_14">#REF!</definedName>
    <definedName name="_2_15">#REF!</definedName>
    <definedName name="_2_16">#REF!</definedName>
    <definedName name="_2_17">#REF!</definedName>
    <definedName name="_2_18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FALTANTES1_2">'[30]CANT OBRA'!$1:$1048576</definedName>
    <definedName name="_3_10_1">#REF!</definedName>
    <definedName name="_3_10_2">#REF!</definedName>
    <definedName name="_3_10_3">#REF!</definedName>
    <definedName name="_3_10_4">#REF!</definedName>
    <definedName name="_3_10_5">#REF!</definedName>
    <definedName name="_3_11">#REF!</definedName>
    <definedName name="_3ane_o10">#REF!</definedName>
    <definedName name="_3FALTANTES1_3">'[30]CANT OBRA'!$1:$1048576</definedName>
    <definedName name="_4_10">#REF!</definedName>
    <definedName name="_4_11">#REF!</definedName>
    <definedName name="_4_12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FALTANTES1_4">'[30]CANT OBRA'!$1:$1048576</definedName>
    <definedName name="_5">#REF!</definedName>
    <definedName name="_5_10">#REF!</definedName>
    <definedName name="_5_11">#REF!</definedName>
    <definedName name="_5_12">#REF!</definedName>
    <definedName name="_5_13">#REF!</definedName>
    <definedName name="_5_14">#REF!</definedName>
    <definedName name="_5_15">#REF!</definedName>
    <definedName name="_5_16">#REF!</definedName>
    <definedName name="_5_17">#REF!</definedName>
    <definedName name="_5_18">#REF!</definedName>
    <definedName name="_5_19">#REF!</definedName>
    <definedName name="_5_20">#REF!</definedName>
    <definedName name="_5_21">#REF!</definedName>
    <definedName name="_5_22">#REF!</definedName>
    <definedName name="_5FALTANTES1_5">'[30]CANT OBRA'!$1:$1048576</definedName>
    <definedName name="_6FALTANTES1_6">'[31]CANT OBRA'!$1:$1048576</definedName>
    <definedName name="_7INV_11_1">#REF!</definedName>
    <definedName name="_8INV_11_2">#REF!</definedName>
    <definedName name="_911A">#REF!</definedName>
    <definedName name="_912A">#REF!</definedName>
    <definedName name="_921A">#REF!</definedName>
    <definedName name="_922A">#REF!</definedName>
    <definedName name="_9INV_11_3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di1">[32]Datos!$B$2</definedName>
    <definedName name="_adi2">[32]Datos!$B$3</definedName>
    <definedName name="_AFC1">[7]INV!$A$25:$D$28</definedName>
    <definedName name="_AFC3">[7]INV!$F$25:$I$28</definedName>
    <definedName name="_AFC5">[7]INV!$K$25:$N$28</definedName>
    <definedName name="_Afe1">'[33]2007 Database'!$E$2:$E$171,'[33]2007 Database'!$E$171:$E$172</definedName>
    <definedName name="_ALL4">#REF!</definedName>
    <definedName name="_ALM1">#REF!</definedName>
    <definedName name="_AND1">#REF!</definedName>
    <definedName name="_ane7">[17]!_xlbgnm.ane7</definedName>
    <definedName name="_ane8">[17]!_xlbgnm.ane8</definedName>
    <definedName name="_ANT90">'[34]lista-precio-mat-equipos'!$G$26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1">#REF!</definedName>
    <definedName name="_APU22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65">[6]!absc</definedName>
    <definedName name="_APU47">#REF!</definedName>
    <definedName name="_APU48">#REF!</definedName>
    <definedName name="_APU49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ARO1">#REF!</definedName>
    <definedName name="_ARO2">#REF!</definedName>
    <definedName name="_ARO3">#REF!</definedName>
    <definedName name="_Atp2">[23]EMPRESA!$F$22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[7]INV!$A$5:$D$8</definedName>
    <definedName name="_BGC3">[7]INV!$F$5:$I$8</definedName>
    <definedName name="_BGC5">[7]INV!$K$5:$N$8</definedName>
    <definedName name="_BRE100">'[34]lista-precio-mat-equipos'!$G$27</definedName>
    <definedName name="_CAC1">[7]INV!$A$19:$D$22</definedName>
    <definedName name="_CAC3">[7]INV!$F$19:$I$22</definedName>
    <definedName name="_CAC5">[7]INV!$K$19:$N$22</definedName>
    <definedName name="_cap01">#REF!</definedName>
    <definedName name="_cap02">#REF!</definedName>
    <definedName name="_cap03">#REF!</definedName>
    <definedName name="_cap04">#REF!</definedName>
    <definedName name="_cap05">#REF!</definedName>
    <definedName name="_cap06">#REF!</definedName>
    <definedName name="_cap07">#REF!</definedName>
    <definedName name="_cap08">#REF!</definedName>
    <definedName name="_cap09">#REF!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ar40">'[34]lista-precio-mat-equipos'!$G$9</definedName>
    <definedName name="_CMU005">#REF!</definedName>
    <definedName name="_cmu0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ON123">#REF!</definedName>
    <definedName name="_CON2200">#REF!</definedName>
    <definedName name="_CON2500">#REF!</definedName>
    <definedName name="_con3000">#REF!</definedName>
    <definedName name="_cua1">'[11]ALCANTARILLADO RAS'!$A$4:$B$14</definedName>
    <definedName name="_DCI1">[15]Tablas!#REF!</definedName>
    <definedName name="_DDS1">[15]Tablas!#REF!</definedName>
    <definedName name="_DGO1">[15]Tablas!#REF!</definedName>
    <definedName name="_DGP1">[15]Tablas!#REF!</definedName>
    <definedName name="_DIJ1">[15]Tablas!#REF!</definedName>
    <definedName name="_DMD1">#REF!</definedName>
    <definedName name="_DPI1">[15]Tablas!#REF!</definedName>
    <definedName name="_DPY1">[15]Tablas!#REF!</definedName>
    <definedName name="_DRI1">[15]Tablas!#REF!</definedName>
    <definedName name="_DRL1">[15]Tablas!#REF!</definedName>
    <definedName name="_DSP1">[15]Tablas!#REF!</definedName>
    <definedName name="_ECP1">[15]Tablas!#REF!</definedName>
    <definedName name="_EQP1">#REF!</definedName>
    <definedName name="_EQP2">#REF!</definedName>
    <definedName name="_eqp27">#REF!</definedName>
    <definedName name="_EQP3">#REF!</definedName>
    <definedName name="_EQP4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cv1">#REF!</definedName>
    <definedName name="_FEB1">#REF!</definedName>
    <definedName name="_Fill" localSheetId="1">#REF!</definedName>
    <definedName name="_Fill">#REF!</definedName>
    <definedName name="_xlnm._FilterDatabase" localSheetId="1" hidden="1">Presupuesto!$A$9:$F$21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[15]Tablas!#REF!</definedName>
    <definedName name="_IMP1">#REF!</definedName>
    <definedName name="_INF1">#REF!</definedName>
    <definedName name="_IPC2002" localSheetId="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[35]INST!#REF!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LMO1">[25]MO!$A$2:$A$188</definedName>
    <definedName name="_M14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R01">#REF!</definedName>
    <definedName name="_MAT1">#REF!</definedName>
    <definedName name="_MAT1111">#REF!</definedName>
    <definedName name="_MAT170">#REF!</definedName>
    <definedName name="_MAT171">#REF!</definedName>
    <definedName name="_MAT832">#REF!</definedName>
    <definedName name="_mez80">'[34]lista-precio-mat-equipos'!$G$13</definedName>
    <definedName name="_MOD1">#REF!</definedName>
    <definedName name="_mor15">#REF!</definedName>
    <definedName name="_mot50">'[34]lista-precio-mat-equipos'!$G$10</definedName>
    <definedName name="_MSC1">#REF!</definedName>
    <definedName name="_mun2">[26]PESOS!#REF!</definedName>
    <definedName name="_Mux1">[27]CALCULO!$B$19</definedName>
    <definedName name="_Mux2">[27]CALCULO!$E$19</definedName>
    <definedName name="_Mux3">[27]CALCULO!$H$19</definedName>
    <definedName name="_Muy1">[27]CALCULO!$B$20</definedName>
    <definedName name="_Muy2">[27]CALCULO!$E$20</definedName>
    <definedName name="_Muy3">[27]CALCULO!$H$20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oa2">#REF!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[15]Tablas!#REF!</definedName>
    <definedName name="_OCI1">[15]Tablas!#REF!</definedName>
    <definedName name="_Order1" hidden="1">0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'[28]Paral. 1'!$E$1:$E$65536</definedName>
    <definedName name="_Pa2">'[28]Paral. 2'!$E$1:$E$65536</definedName>
    <definedName name="_Pa3">'[28]Paral. 3'!$E$1:$E$65536</definedName>
    <definedName name="_Pa4">[28]Paral.4!$E$1:$E$65536</definedName>
    <definedName name="_Parse_Out" hidden="1">'[3]7422CW00'!#REF!</definedName>
    <definedName name="_PJ50" localSheetId="1">#REF!</definedName>
    <definedName name="_PJ50">#REF!</definedName>
    <definedName name="_pj51">#REF!</definedName>
    <definedName name="_PL02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OL80">'[34]lista-precio-mat-equipos'!$G$25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RE12">#REF!</definedName>
    <definedName name="_PTO97">#REF!</definedName>
    <definedName name="_Pu1">[27]CALCULO!$B$18</definedName>
    <definedName name="_Pu2">[27]CALCULO!$E$18</definedName>
    <definedName name="_Pu3">[27]CALCULO!$H$18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c">#REF!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EWQ">#REF!</definedName>
    <definedName name="_rie100">'[34]lista-precio-mat-equipos'!$G$15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[7]INV!$A$12:$D$15</definedName>
    <definedName name="_SBC3">[7]INV!$F$12:$I$15</definedName>
    <definedName name="_SBC5">[7]INV!$K$12:$N$15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ble2_Out">#REF!</definedName>
    <definedName name="_tax1">#REF!</definedName>
    <definedName name="_tax2">#REF!</definedName>
    <definedName name="_tax3">#REF!</definedName>
    <definedName name="_tax4">#REF!</definedName>
    <definedName name="_TBV1">#REF!</definedName>
    <definedName name="_TBV1606">#REF!</definedName>
    <definedName name="_TBV3">#REF!</definedName>
    <definedName name="_tc1">#REF!</definedName>
    <definedName name="_tc2">#REF!</definedName>
    <definedName name="_tc3">#REF!</definedName>
    <definedName name="_tf381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OT10">#REF!</definedName>
    <definedName name="_TOT11">#REF!</definedName>
    <definedName name="_TOT7">#REF!</definedName>
    <definedName name="_TRM2">#REF!</definedName>
    <definedName name="_TUZ22">#REF!</definedName>
    <definedName name="_TUZ36">#REF!</definedName>
    <definedName name="_TZ323">#REF!</definedName>
    <definedName name="_TZ32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[10]INST!#REF!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r260">'[34]lista-precio-mat-equipos'!$G$43</definedName>
    <definedName name="_VEX1">[15]Tablas!#REF!</definedName>
    <definedName name="_VFA1">[15]Tablas!#REF!</definedName>
    <definedName name="_vfv4" hidden="1">{"via1",#N/A,TRUE,"general";"via2",#N/A,TRUE,"general";"via3",#N/A,TRUE,"general"}</definedName>
    <definedName name="_vib60">'[34]lista-precio-mat-equipos'!$G$11</definedName>
    <definedName name="_vib90">'[34]lista-precio-mat-equipos'!$G$14</definedName>
    <definedName name="_VIT1">[15]Tablas!#REF!</definedName>
    <definedName name="_VPD1">[12]TARIFAS!$C$582</definedName>
    <definedName name="_VPI1">[12]TARIFAS!$C$580</definedName>
    <definedName name="_VPR1">[15]Tablas!#REF!</definedName>
    <definedName name="_VPR2">[16]Tablas!#REF!</definedName>
    <definedName name="_VRA1">[12]TARIFAS!$C$579</definedName>
    <definedName name="_VRP1">[15]Tablas!#REF!</definedName>
    <definedName name="_VSM1">[15]Tablas!#REF!</definedName>
    <definedName name="_Vu1">[27]CALCULO!$B$23</definedName>
    <definedName name="_Vu2">[27]CALCULO!$E$23</definedName>
    <definedName name="_Vu3">[27]CALCULO!$H$23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'[36]DUB-823'!#REF!</definedName>
    <definedName name="A.1">#REF!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1">#REF!</definedName>
    <definedName name="a_2">#REF!</definedName>
    <definedName name="a_3">#REF!</definedName>
    <definedName name="a_4">#REF!</definedName>
    <definedName name="A_impresión_IM" localSheetId="1">#REF!</definedName>
    <definedName name="A_impresión_IM">#REF!</definedName>
    <definedName name="A_impresion_IM1">#REF!</definedName>
    <definedName name="A0">#REF!</definedName>
    <definedName name="A18A200">[37]ESPEC!#REF!</definedName>
    <definedName name="a2a" hidden="1">{"TAB1",#N/A,TRUE,"GENERAL";"TAB2",#N/A,TRUE,"GENERAL";"TAB3",#N/A,TRUE,"GENERAL";"TAB4",#N/A,TRUE,"GENERAL";"TAB5",#N/A,TRUE,"GENERAL"}</definedName>
    <definedName name="aa" localSheetId="1">#REF!</definedName>
    <definedName name="aa">#REF!</definedName>
    <definedName name="AAA" localSheetId="1">#REF!</definedName>
    <definedName name="AAA">#REF!</definedName>
    <definedName name="AAAAA">#REF!</definedName>
    <definedName name="aaaaaa">[38]otros!$C$5</definedName>
    <definedName name="aaaaaaaa">#REF!</definedName>
    <definedName name="aaaaaaaaaaaaaaaaaa">#REF!</definedName>
    <definedName name="aaaaas" hidden="1">{"TAB1",#N/A,TRUE,"GENERAL";"TAB2",#N/A,TRUE,"GENERAL";"TAB3",#N/A,TRUE,"GENERAL";"TAB4",#N/A,TRUE,"GENERAL";"TAB5",#N/A,TRUE,"GENERAL"}</definedName>
    <definedName name="AAC">[7]AASHTO!$A$14:$F$17</definedName>
    <definedName name="AADOQUINVEH">#REF!</definedName>
    <definedName name="AANDENES">#REF!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[7]AASHTO!$A$2:$F$5</definedName>
    <definedName name="abr00">[39]Dólar!#REF!</definedName>
    <definedName name="absc">#N/A</definedName>
    <definedName name="absc_">#REF!</definedName>
    <definedName name="absc_1">#REF!</definedName>
    <definedName name="absc1">[40]!absc</definedName>
    <definedName name="ac">#REF!</definedName>
    <definedName name="ACALZADA">#REF!</definedName>
    <definedName name="ACCE2">#REF!</definedName>
    <definedName name="ACCE4">#REF!</definedName>
    <definedName name="ACCE6">#REF!</definedName>
    <definedName name="AccessDatabase" hidden="1">"C:\C-314\VOLUMENES\volfin4.mdb"</definedName>
    <definedName name="acero">#REF!</definedName>
    <definedName name="ACERO60">#REF!</definedName>
    <definedName name="ACOM">#REF!</definedName>
    <definedName name="acondicionamientopozo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">#REF!</definedName>
    <definedName name="Actividades">#REF!</definedName>
    <definedName name="ACTV">#REF!</definedName>
    <definedName name="acumulado">'[41]Reservas de Petróleo'!$A$2,'[41]Reservas de Petróleo'!$A$1,'[41]Reservas de Petróleo'!$D$4,'[41]Reservas de Petróleo'!$E$1:$E$65536</definedName>
    <definedName name="ad">#REF!</definedName>
    <definedName name="Ad_Un">#REF!</definedName>
    <definedName name="ADAPTADOR_HEMBRA_P.V.C_1_2">#REF!</definedName>
    <definedName name="ADAPTADOR_MACHO_P.V.C_1_2">#REF!</definedName>
    <definedName name="adasd">#REF!</definedName>
    <definedName name="AdditionalCosts_Lumpsum">#REF!</definedName>
    <definedName name="AdditionalCosts_Percent">#REF!</definedName>
    <definedName name="ADFGSDB" hidden="1">{"via1",#N/A,TRUE,"general";"via2",#N/A,TRUE,"general";"via3",#N/A,TRUE,"general"}</definedName>
    <definedName name="ADI">#REF!</definedName>
    <definedName name="Adm" localSheetId="1">#REF!</definedName>
    <definedName name="Adm">#REF!</definedName>
    <definedName name="administrador">[42]Informacion!$B$15</definedName>
    <definedName name="ADMON">#REF!</definedName>
    <definedName name="ADMON1">#REF!</definedName>
    <definedName name="adoc1">[40]!absc</definedName>
    <definedName name="ADOC125">[43]!absc</definedName>
    <definedName name="adoq">[44]!absc</definedName>
    <definedName name="ADSAD" hidden="1">{"TAB1",#N/A,TRUE,"GENERAL";"TAB2",#N/A,TRUE,"GENERAL";"TAB3",#N/A,TRUE,"GENERAL";"TAB4",#N/A,TRUE,"GENERAL";"TAB5",#N/A,TRUE,"GENERAL"}</definedName>
    <definedName name="Ae">#REF!</definedName>
    <definedName name="aefa" hidden="1">{"via1",#N/A,TRUE,"general";"via2",#N/A,TRUE,"general";"via3",#N/A,TRUE,"general"}</definedName>
    <definedName name="Af">#REF!</definedName>
    <definedName name="afdsw" hidden="1">{"TAB1",#N/A,TRUE,"GENERAL";"TAB2",#N/A,TRUE,"GENERAL";"TAB3",#N/A,TRUE,"GENERAL";"TAB4",#N/A,TRUE,"GENERAL";"TAB5",#N/A,TRUE,"GENERAL"}</definedName>
    <definedName name="Afe">'[45]2009 Jagua'!$C$2:$C$27</definedName>
    <definedName name="afecompletions">#REF!</definedName>
    <definedName name="Ag">#REF!</definedName>
    <definedName name="agdsgg" hidden="1">{"via1",#N/A,TRUE,"general";"via2",#N/A,TRUE,"general";"via3",#N/A,TRUE,"general"}</definedName>
    <definedName name="ago00">[39]Dólar!#REF!</definedName>
    <definedName name="Ah">#REF!</definedName>
    <definedName name="ahe">#REF!</definedName>
    <definedName name="Ai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">#REF!</definedName>
    <definedName name="AjustDelAIU">#REF!</definedName>
    <definedName name="Ak">#REF!</definedName>
    <definedName name="alam">#REF!</definedName>
    <definedName name="ALAMBRE">#REF!</definedName>
    <definedName name="ALAMBRE_">#REF!</definedName>
    <definedName name="alc">[46]!absc</definedName>
    <definedName name="AlcanceProyecto">#REF!</definedName>
    <definedName name="ALCANT24">#REF!</definedName>
    <definedName name="ALM">#REF!</definedName>
    <definedName name="ALTO">[47]Tabla!$A$1:$A$5</definedName>
    <definedName name="ALUMTE">#REF!</definedName>
    <definedName name="Am">#REF!</definedName>
    <definedName name="AMBIENTAL">#REF!</definedName>
    <definedName name="Amount">#REF!</definedName>
    <definedName name="An">#REF!</definedName>
    <definedName name="ANA">#REF!</definedName>
    <definedName name="ANALISIS__DE__PRECIOS__UNITARIOS" localSheetId="1">#REF!</definedName>
    <definedName name="ANALISIS__DE__PRECIOS__UNITARIOS">#REF!</definedName>
    <definedName name="Analyst">#REF!</definedName>
    <definedName name="ANCLAJE">'[48]MC SF GAVIONES'!#REF!</definedName>
    <definedName name="AND">#REF!</definedName>
    <definedName name="andenes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[49]COMPARATIVO!#REF!</definedName>
    <definedName name="anexo8">#REF!</definedName>
    <definedName name="anexo9">#REF!</definedName>
    <definedName name="anexů7">#REF!</definedName>
    <definedName name="ANOMarch02">#REF!</definedName>
    <definedName name="ANOPLMarch02">#REF!</definedName>
    <definedName name="ANORev2">#REF!</definedName>
    <definedName name="ANOTB_JUN01">#REF!</definedName>
    <definedName name="anscount" hidden="1">10</definedName>
    <definedName name="ANTI">#REF!</definedName>
    <definedName name="ANTIC" localSheetId="1">#REF!</definedName>
    <definedName name="ANTIC">#REF!</definedName>
    <definedName name="ANTICIPO">[50]BASES!$B$33</definedName>
    <definedName name="ANTICORROSIVO">#REF!</definedName>
    <definedName name="Añ">#REF!</definedName>
    <definedName name="AÑO">[38]PRESUPUESTO!$D$13</definedName>
    <definedName name="AÑOWUIE">'[51]Res-Accide-10'!$R$2:$R$7</definedName>
    <definedName name="Ao">#REF!</definedName>
    <definedName name="Ap">#REF!</definedName>
    <definedName name="apaiy">#REF!</definedName>
    <definedName name="APELLIDOS">#REF!</definedName>
    <definedName name="API">#REF!</definedName>
    <definedName name="APIJA">#REF!</definedName>
    <definedName name="aprdata">#REF!</definedName>
    <definedName name="APU" localSheetId="1">#REF!</definedName>
    <definedName name="APU">#REF!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>#REF!</definedName>
    <definedName name="ARANCEL">#REF!</definedName>
    <definedName name="AREA">#REF!</definedName>
    <definedName name="Área_de_Cantidades">#REF!</definedName>
    <definedName name="_xlnm.Extract">#REF!</definedName>
    <definedName name="_xlnm.Print_Area" localSheetId="2">'1,1'!$A$1:$J$48</definedName>
    <definedName name="_xlnm.Print_Area" localSheetId="3">'1,2'!$A$1:$J$48</definedName>
    <definedName name="_xlnm.Print_Area" localSheetId="4">'1,3'!$A$1:$J$48</definedName>
    <definedName name="_xlnm.Print_Area" localSheetId="5">'1,4'!$A$1:$J$48</definedName>
    <definedName name="_xlnm.Print_Area" localSheetId="6">'2,1'!$A$1:$J$48</definedName>
    <definedName name="_xlnm.Print_Area" localSheetId="7">'2,2'!$A$1:$J$48</definedName>
    <definedName name="_xlnm.Print_Area" localSheetId="8">'2,3'!$A$1:$J$48</definedName>
    <definedName name="_xlnm.Print_Area" localSheetId="9">'3,1'!$A$1:$J$51</definedName>
    <definedName name="_xlnm.Print_Area" localSheetId="10">'3,2'!$A$1:$J$43</definedName>
    <definedName name="_xlnm.Print_Area" localSheetId="11">'3,3'!$A$1:$J$44</definedName>
    <definedName name="_xlnm.Print_Area" localSheetId="12">'4,1'!$A$1:$J$44</definedName>
    <definedName name="_xlnm.Print_Area" localSheetId="13">'5,1'!$A$1:$J$44</definedName>
    <definedName name="_xlnm.Print_Area" localSheetId="14">'5,2'!$A$1:$J$47</definedName>
    <definedName name="_xlnm.Print_Area" localSheetId="15">'6,1'!$A$1:$J$42</definedName>
    <definedName name="_xlnm.Print_Area" localSheetId="16">'6,2'!$A$1:$J$43</definedName>
    <definedName name="_xlnm.Print_Area" localSheetId="17">'6,3'!$A$1:$J$42</definedName>
    <definedName name="_xlnm.Print_Area" localSheetId="1">Presupuesto!$A$2:$F$41</definedName>
    <definedName name="_xlnm.Print_Area">#REF!</definedName>
    <definedName name="AreaLimpiar">'[52]Info-Portaf'!$N$4,'[52]Info-Portaf'!$C$10:$AE$24,'[52]Info-Portaf'!$C$26:$AE$28,'[52]Info-Portaf'!$C$31:$AE$40,'[52]Info-Portaf'!$C$41:$H$41,'[52]Info-Portaf'!$C$42:$AE$51,'[52]Info-Portaf'!$C$53:$AE$54,'[52]Info-Portaf'!$C$57:$AE$57,'[52]Info-Portaf'!$C$59:$AE$59,'[52]Info-Portaf'!$B$10:$B$61</definedName>
    <definedName name="AREAPRIVADA">#REF!</definedName>
    <definedName name="Areatotal">#REF!</definedName>
    <definedName name="Aref">#REF!</definedName>
    <definedName name="ARENA">#REF!</definedName>
    <definedName name="arg">#REF!</definedName>
    <definedName name="armuve">[0]!ERR</definedName>
    <definedName name="ARP">#REF!</definedName>
    <definedName name="Arrendamiento">#REF!</definedName>
    <definedName name="ArrendamientoCostos">#REF!</definedName>
    <definedName name="ARS">#REF!</definedName>
    <definedName name="ARTICULO">#REF!</definedName>
    <definedName name="as">[0]!ERR</definedName>
    <definedName name="asas">#REF!</definedName>
    <definedName name="asaSASASAS">#REF!</definedName>
    <definedName name="ASB">[7]AASHTO!$A$8:$F$11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d">#REF!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istenciaCarretera">#REF!</definedName>
    <definedName name="AsistenciaCostos">#REF!</definedName>
    <definedName name="asojkdr" hidden="1">{"TAB1",#N/A,TRUE,"GENERAL";"TAB2",#N/A,TRUE,"GENERAL";"TAB3",#N/A,TRUE,"GENERAL";"TAB4",#N/A,TRUE,"GENERAL";"TAB5",#N/A,TRUE,"GENERAL"}</definedName>
    <definedName name="assdf">#REF!</definedName>
    <definedName name="assetclass">#REF!</definedName>
    <definedName name="assetclass2">#REF!</definedName>
    <definedName name="assetclass3">#REF!</definedName>
    <definedName name="astrid">#REF!</definedName>
    <definedName name="At">#REF!</definedName>
    <definedName name="Atp">[14]EMPRESA!$F$20</definedName>
    <definedName name="Au">#REF!</definedName>
    <definedName name="aur">#REF!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'[14]DATOS CONTRATO'!$E$18</definedName>
    <definedName name="auxalimentacion">[53]CONTRATO!$E$18</definedName>
    <definedName name="AuxCom">'[14]DATOS CONTRATO'!$I$16</definedName>
    <definedName name="auxcomisariato">[53]CONTRATO!$I$16</definedName>
    <definedName name="AuxDot">'[14]DATOS CONTRATO'!$I$17</definedName>
    <definedName name="auxdotacion">[53]CONTRATO!$I$17</definedName>
    <definedName name="AuxHab">'[14]DATOS CONTRATO'!$E$17</definedName>
    <definedName name="auxhabi">[54]CONTRATO!$E$17</definedName>
    <definedName name="auxhabitacion">[53]CONTRATO!$E$17</definedName>
    <definedName name="auxtransporte">[53]CONTRATO!$E$16</definedName>
    <definedName name="av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VIGA">#REF!</definedName>
    <definedName name="AW">#REF!</definedName>
    <definedName name="Ax">#REF!</definedName>
    <definedName name="Ay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.DATOS">[12]BS.DATOS!$B$5:$N$30</definedName>
    <definedName name="B_impresión_IM">#REF!</definedName>
    <definedName name="Ba">#REF!</definedName>
    <definedName name="BAJA">#REF!</definedName>
    <definedName name="Bajo_L">[47]Tabla!$A$1:$A$5</definedName>
    <definedName name="BALASTO">#REF!</definedName>
    <definedName name="BALDOSIN">#REF!</definedName>
    <definedName name="Ballincourt">'[55]REF - Listas'!$B$13:$B$23</definedName>
    <definedName name="Banda2">#REF!</definedName>
    <definedName name="Banda2a">#REF!</definedName>
    <definedName name="Base">#REF!</definedName>
    <definedName name="Base_datos_IM">#REF!</definedName>
    <definedName name="base_datos_t45">#REF!</definedName>
    <definedName name="Base_Mat">#REF!</definedName>
    <definedName name="Base_MO">#REF!</definedName>
    <definedName name="base_VaR">#REF!</definedName>
    <definedName name="base1">#REF!</definedName>
    <definedName name="base2">#REF!</definedName>
    <definedName name="BaseDate">[56]Parameters!$D$17</definedName>
    <definedName name="basedatos">[57]Hoja1!$A$4:$BZ$55</definedName>
    <definedName name="BaseDatos_Ore1">#REF!</definedName>
    <definedName name="BaseDatos_T831">#REF!</definedName>
    <definedName name="_xlnm.Database">#REF!</definedName>
    <definedName name="BaseDeDatos1">#REF!</definedName>
    <definedName name="BaseGeneral" localSheetId="1">#REF!</definedName>
    <definedName name="BaseGeneral">#REF!</definedName>
    <definedName name="basep">[58]PRESUPUESTAL!$A$4:$P$190</definedName>
    <definedName name="BasePeriod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1">#REF!</definedName>
    <definedName name="BB">#REF!</definedName>
    <definedName name="BBA">#REF!</definedName>
    <definedName name="bbb">#REF!</definedName>
    <definedName name="bbbbbb" hidden="1">{"via1",#N/A,TRUE,"general";"via2",#N/A,TRUE,"general";"via3",#N/A,TRUE,"general"}</definedName>
    <definedName name="BBBBBBBBBBBB">#REF!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">#REF!</definedName>
    <definedName name="bfgxddvd">#REF!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hidden="1">{"via1",#N/A,TRUE,"general";"via2",#N/A,TRUE,"general";"via3",#N/A,TRUE,"general"}</definedName>
    <definedName name="Bh">#REF!</definedName>
    <definedName name="BHT">#REF!</definedName>
    <definedName name="BHT_F">#REF!</definedName>
    <definedName name="bi">#REF!</definedName>
    <definedName name="bid_expiration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list">"List Box 6"</definedName>
    <definedName name="BidRange">#REF!</definedName>
    <definedName name="bimestre">'[59]ESTADO RED'!$E$8</definedName>
    <definedName name="BJK">#REF!</definedName>
    <definedName name="Bk">#REF!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'[60]Ejecutado%'!#REF!</definedName>
    <definedName name="blEjecutadoPorcen">'[60]Ejecutado$'!$D$1:$CE$45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QUE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'[60]Programado$'!$I$1:$CK$45</definedName>
    <definedName name="blReferenciaInforme">#REF!</definedName>
    <definedName name="Bm">#REF!</definedName>
    <definedName name="BMBTU">[56]Parameters!$K$18</definedName>
    <definedName name="BMCoalPrice">#REF!</definedName>
    <definedName name="bn">#REF!</definedName>
    <definedName name="bnm">#REF!</definedName>
    <definedName name="Bombas">#REF!</definedName>
    <definedName name="BOMBASTABLA2.2">#REF!</definedName>
    <definedName name="BOMBEOALCANTARILLADOTABLA1.9">'[12]INFORMACIÓN REFERENCIA'!$B$415:$N$426</definedName>
    <definedName name="BONO">#REF!</definedName>
    <definedName name="BORDER1">[61]steel!#REF!</definedName>
    <definedName name="BORDET">#REF!</definedName>
    <definedName name="bordillo">#REF!</definedName>
    <definedName name="BorraR">#REF!</definedName>
    <definedName name="BORSHE">'[3]7422CW00'!#REF!</definedName>
    <definedName name="BORSUM">'[3]7422CW00'!#REF!</definedName>
    <definedName name="boxes">#REF!</definedName>
    <definedName name="Bp">[27]CALCULO!$E$66</definedName>
    <definedName name="BPSRate_Month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_Data_Col">#REF!</definedName>
    <definedName name="bsb" hidden="1">{"via1",#N/A,TRUE,"general";"via2",#N/A,TRUE,"general";"via3",#N/A,TRUE,"general"}</definedName>
    <definedName name="BSpb">#REF!</definedName>
    <definedName name="bspoi" hidden="1">{"TAB1",#N/A,TRUE,"GENERAL";"TAB2",#N/A,TRUE,"GENERAL";"TAB3",#N/A,TRUE,"GENERAL";"TAB4",#N/A,TRUE,"GENERAL";"TAB5",#N/A,TRUE,"GENERAL"}</definedName>
    <definedName name="BSW">[62]medelo!$D$37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DGET">#REF!</definedName>
    <definedName name="BUDGET_VALUE">#REF!</definedName>
    <definedName name="budgeted">#REF!</definedName>
    <definedName name="BUENO">'[63]ESTADO VÍA-CRIT.TECNICO'!#REF!&lt;2.5</definedName>
    <definedName name="BuiltIn_Print_Area">'[64]Form5 _Pág_ 1'!#REF!</definedName>
    <definedName name="BuiltIn_Print_Area___0">'[64]Form5 _Pág_ 2'!#REF!</definedName>
    <definedName name="BuiltIn_Print_Area___0___0">#REF!</definedName>
    <definedName name="BuiltIn_Print_Area___0___0___0">#REF!</definedName>
    <definedName name="BuiltIn_Print_Titles">#REF!</definedName>
    <definedName name="bv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BytMesInicioInctoMmto">#REF!</definedName>
    <definedName name="C._C.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_" localSheetId="1">#REF!</definedName>
    <definedName name="C_">#REF!</definedName>
    <definedName name="CA">#REF!</definedName>
    <definedName name="CAB">#REF!</definedName>
    <definedName name="CABALLETE">#REF!</definedName>
    <definedName name="Cabezas" localSheetId="1">#REF!</definedName>
    <definedName name="Cabezas">#REF!</definedName>
    <definedName name="Cableado">#REF!</definedName>
    <definedName name="caja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LCULO">#REF!</definedName>
    <definedName name="calculopozo1">#REF!</definedName>
    <definedName name="CALCULOPOZOS">#REF!</definedName>
    <definedName name="calculopozos1">'[12]CALCULO POI'!$B$120:$C$154</definedName>
    <definedName name="CALCULOS">'[12]CALCULO POI'!$B$118:$CV$154</definedName>
    <definedName name="CALCULOSALCANTARILLADO">'[12]CALCULO POI'!$B$324:$BP$360</definedName>
    <definedName name="CALE">#REF!</definedName>
    <definedName name="CALEND">#REF!</definedName>
    <definedName name="CALENDA">#REF!</definedName>
    <definedName name="Calendar">#REF!</definedName>
    <definedName name="CALENDARIO">#REF!</definedName>
    <definedName name="Caliche">#REF!</definedName>
    <definedName name="CalP">#REF!</definedName>
    <definedName name="cambio">'[65]PSM05-055'!$C$289</definedName>
    <definedName name="CAMPO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 localSheetId="1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'[66]TRAMO 03'!$F:$F,'[66]TRAMO 03'!$I:$I,'[66]TRAMO 03'!$K:$K,'[66]TRAMO 03'!#REF!,'[66]TRAMO 03'!#REF!,'[66]TRAMO 03'!#REF!,'[66]TRAMO 03'!#REF!,'[66]TRAMO 03'!#REF!,'[66]TRAMO 03'!#REF!,'[66]TRAMO 03'!#REF!,'[66]TRAMO 03'!#REF!,'[66]TRAMO 03'!#REF!,'[66]TRAMO 03'!#REF!,'[66]TRAMO 03'!#REF!,'[66]TRAMO 03'!#REF!,'[66]TRAMO 03'!#REF!</definedName>
    <definedName name="CANTIDADESDEOBRA">'[12]CALCULO POI'!$B$161:$R$196</definedName>
    <definedName name="CAOLIN">#REF!</definedName>
    <definedName name="CAP">#REF!</definedName>
    <definedName name="CAPAC._HSE">#REF!</definedName>
    <definedName name="CapActividad">#REF!</definedName>
    <definedName name="CAPATAZ_I">"TABLA1"</definedName>
    <definedName name="CapCom">#REF!</definedName>
    <definedName name="CapComponent">#REF!</definedName>
    <definedName name="Capex">#REF!</definedName>
    <definedName name="CapexFac">[56]Sensitivities!$I$13</definedName>
    <definedName name="CapitalCongelado">#REF!</definedName>
    <definedName name="Capitalpb">#REF!</definedName>
    <definedName name="CapitalStructure">#REF!</definedName>
    <definedName name="CapituloII" localSheetId="1">#REF!</definedName>
    <definedName name="CapituloII">#REF!</definedName>
    <definedName name="CapituloIII" localSheetId="1">#REF!</definedName>
    <definedName name="CapituloIII">#REF!</definedName>
    <definedName name="CapituloIV" localSheetId="1">#REF!</definedName>
    <definedName name="CapituloIV">#REF!</definedName>
    <definedName name="CapResumen">#REF!</definedName>
    <definedName name="Captafaros">#REF!</definedName>
    <definedName name="Captafaros2">#REF!</definedName>
    <definedName name="CapTarget">#REF!</definedName>
    <definedName name="CapTotalCol">#REF!</definedName>
    <definedName name="Car">[32]Datos!$B$11</definedName>
    <definedName name="CARBON">#REF!</definedName>
    <definedName name="CARGA">#REF!</definedName>
    <definedName name="CARGO">#REF!</definedName>
    <definedName name="CARGOS">#REF!</definedName>
    <definedName name="carlos">MODULO10.auto_abrir</definedName>
    <definedName name="Cashpb">#REF!</definedName>
    <definedName name="cat">[67]Parameters!$I$31</definedName>
    <definedName name="Cat1Life">[68]Parameters!$I$31</definedName>
    <definedName name="Cat1Rate">[68]Parameters!$J$31</definedName>
    <definedName name="Cat1Salvage">[56]Deprec!$H$58</definedName>
    <definedName name="Cat2Life">[69]Index!$T$66</definedName>
    <definedName name="Cat2Rate">[69]Index!$U$66</definedName>
    <definedName name="Cat2Salvage">#REF!</definedName>
    <definedName name="Cat3Life">[68]Parameters!$I$33</definedName>
    <definedName name="Cat3Rate">[68]Parameters!$J$33</definedName>
    <definedName name="Cat3Salvage">[56]Deprec!$H$132</definedName>
    <definedName name="Cat4Life">[68]Parameters!$I$34</definedName>
    <definedName name="Cat4Rate">[68]Parameters!$J$34</definedName>
    <definedName name="Cat4Salvage">[56]Deprec!$H$132</definedName>
    <definedName name="causa">#REF!</definedName>
    <definedName name="CB">#REF!</definedName>
    <definedName name="CBLES">#REF!</definedName>
    <definedName name="CBLES1">#REF!</definedName>
    <definedName name="CBRDISEÑO">[70]SECTORIZACIÓN!$A$12:$G$20</definedName>
    <definedName name="CBWorkbookPriority" hidden="1">-1602700874</definedName>
    <definedName name="CC">[71]Personalizar!$G$22:$G$25</definedName>
    <definedName name="cccc">#REF!</definedName>
    <definedName name="ccccc" hidden="1">{"TAB1",#N/A,TRUE,"GENERAL";"TAB2",#N/A,TRUE,"GENERAL";"TAB3",#N/A,TRUE,"GENERAL";"TAB4",#N/A,TRUE,"GENERAL";"TAB5",#N/A,TRUE,"GENERAL"}</definedName>
    <definedName name="CCCCCC">'[72]A. P. U.'!#REF!</definedName>
    <definedName name="CContLab">#REF!</definedName>
    <definedName name="CContParts">#REF!</definedName>
    <definedName name="CCT">#REF!</definedName>
    <definedName name="ccto210" localSheetId="1">#REF!</definedName>
    <definedName name="ccto210">#REF!</definedName>
    <definedName name="cd">[73]Hoja1!$C$81</definedName>
    <definedName name="cdcdc" hidden="1">{"via1",#N/A,TRUE,"general";"via2",#N/A,TRUE,"general";"via3",#N/A,TRUE,"general"}</definedName>
    <definedName name="CDCT" localSheetId="1">#REF!</definedName>
    <definedName name="CDCT">#REF!</definedName>
    <definedName name="CDctrl">[74]CDItem!$G$8</definedName>
    <definedName name="CDE">#REF!</definedName>
    <definedName name="cdfgrtfd" hidden="1">#REF!</definedName>
    <definedName name="CDIRECTO">#REF!</definedName>
    <definedName name="Ce">#REF!</definedName>
    <definedName name="CEBLANCO">#REF!</definedName>
    <definedName name="ceerf" hidden="1">{"TAB1",#N/A,TRUE,"GENERAL";"TAB2",#N/A,TRUE,"GENERAL";"TAB3",#N/A,TRUE,"GENERAL";"TAB4",#N/A,TRUE,"GENERAL";"TAB5",#N/A,TRUE,"GENERAL"}</definedName>
    <definedName name="CeldCanti" localSheetId="1">#REF!</definedName>
    <definedName name="CeldCanti">#REF!</definedName>
    <definedName name="CELDVRUNIT1" localSheetId="1">#REF!</definedName>
    <definedName name="CELDVRUNIT1">#REF!</definedName>
    <definedName name="CEMENTO">[75]Insum!$A$3:$H$63</definedName>
    <definedName name="Cf">#REF!</definedName>
    <definedName name="Cg">#REF!</definedName>
    <definedName name="CGDI01">[15]Tablas!#REF!</definedName>
    <definedName name="CGDI02">[15]Tablas!#REF!</definedName>
    <definedName name="CGDI03">[15]Tablas!#REF!</definedName>
    <definedName name="CGDI04">[15]Tablas!#REF!</definedName>
    <definedName name="CGDI05">[15]Tablas!#REF!</definedName>
    <definedName name="CGDI06">[15]Tablas!#REF!</definedName>
    <definedName name="CGDI07">[15]Tablas!#REF!</definedName>
    <definedName name="CGDI08">[15]Tablas!#REF!</definedName>
    <definedName name="CGET">#REF!</definedName>
    <definedName name="CGEX01">[15]Tablas!#REF!</definedName>
    <definedName name="CGEX02">[15]Tablas!#REF!</definedName>
    <definedName name="CGEX031">[15]Tablas!#REF!</definedName>
    <definedName name="CGEX04">[15]Tablas!#REF!</definedName>
    <definedName name="CGFI011">[15]Tablas!#REF!</definedName>
    <definedName name="CGFI012">[15]Tablas!#REF!</definedName>
    <definedName name="CGFI021">[15]Tablas!#REF!</definedName>
    <definedName name="CGFI022">[15]Tablas!#REF!</definedName>
    <definedName name="CGFI023">[15]Tablas!#REF!</definedName>
    <definedName name="CGFI024">[15]Tablas!#REF!</definedName>
    <definedName name="CGFI031">[15]Tablas!#REF!</definedName>
    <definedName name="CGFI032">[15]Tablas!#REF!</definedName>
    <definedName name="CGFI0331">[15]Tablas!#REF!</definedName>
    <definedName name="CGFI0332">[15]Tablas!#REF!</definedName>
    <definedName name="CGFI0333">[15]Tablas!#REF!</definedName>
    <definedName name="CGFI0334">[15]Tablas!#REF!</definedName>
    <definedName name="CGFI0335">[15]Tablas!#REF!</definedName>
    <definedName name="CGFI0341">[15]Tablas!#REF!</definedName>
    <definedName name="CGFI0343">[15]Tablas!#REF!</definedName>
    <definedName name="CGFI0344">[15]Tablas!#REF!</definedName>
    <definedName name="CGPR01">[15]Tablas!#REF!</definedName>
    <definedName name="CGPR021">[15]Tablas!#REF!</definedName>
    <definedName name="CGPR022">[15]Tablas!#REF!</definedName>
    <definedName name="CGPR023">[15]Tablas!#REF!</definedName>
    <definedName name="CGPR024">[15]Tablas!#REF!</definedName>
    <definedName name="CGPR031">[15]Tablas!#REF!</definedName>
    <definedName name="CGPR032">[15]Tablas!#REF!</definedName>
    <definedName name="CGPR0331">[15]Tablas!#REF!</definedName>
    <definedName name="CGPR0332">[15]Tablas!#REF!</definedName>
    <definedName name="CGPR0333">[15]Tablas!#REF!</definedName>
    <definedName name="CGPR041">[15]Tablas!#REF!</definedName>
    <definedName name="CGPR042">[15]Tablas!#REF!</definedName>
    <definedName name="CGPR043">[15]Tablas!#REF!</definedName>
    <definedName name="CGPR051">[15]Tablas!#REF!</definedName>
    <definedName name="CGPR052">[15]Tablas!#REF!</definedName>
    <definedName name="CGPR0531">[15]Tablas!#REF!</definedName>
    <definedName name="CGPR0532">[15]Tablas!#REF!</definedName>
    <definedName name="CGPR0533">[15]Tablas!#REF!</definedName>
    <definedName name="CGPR0534">[15]Tablas!#REF!</definedName>
    <definedName name="CGPR0541">[15]Tablas!#REF!</definedName>
    <definedName name="CGPR0542">[15]Tablas!#REF!</definedName>
    <definedName name="CGPR0543">[15]Tablas!#REF!</definedName>
    <definedName name="CGPR061">[15]Tablas!#REF!</definedName>
    <definedName name="CGPR062">[15]Tablas!#REF!</definedName>
    <definedName name="CGPR0621">[15]Tablas!#REF!</definedName>
    <definedName name="CGPR0622">[15]Tablas!#REF!</definedName>
    <definedName name="CGPR0631">[15]Tablas!#REF!</definedName>
    <definedName name="CGPR0632">[15]Tablas!#REF!</definedName>
    <definedName name="CGPR0633">[15]Tablas!#REF!</definedName>
    <definedName name="CGPR0641">[15]Tablas!#REF!</definedName>
    <definedName name="CGPR0642">[15]Tablas!#REF!</definedName>
    <definedName name="CGPR0643">[15]Tablas!#REF!</definedName>
    <definedName name="CGRF01">[15]Tablas!#REF!</definedName>
    <definedName name="CGRF02">[15]Tablas!#REF!</definedName>
    <definedName name="CGRF031">[15]Tablas!#REF!</definedName>
    <definedName name="CGRF032">[15]Tablas!#REF!</definedName>
    <definedName name="CGRF0331">[15]Tablas!#REF!</definedName>
    <definedName name="CGRF0332">[15]Tablas!#REF!</definedName>
    <definedName name="CGRF0333">[15]Tablas!#REF!</definedName>
    <definedName name="CGRF0334">[15]Tablas!#REF!</definedName>
    <definedName name="CGRF0335">[15]Tablas!#REF!</definedName>
    <definedName name="CGRF0336">[15]Tablas!#REF!</definedName>
    <definedName name="CGRF0337">[15]Tablas!#REF!</definedName>
    <definedName name="CGRF0338">[15]Tablas!#REF!</definedName>
    <definedName name="CGRF0341">[15]Tablas!#REF!</definedName>
    <definedName name="CGRF0342">[15]Tablas!#REF!</definedName>
    <definedName name="CGRF0343">[15]Tablas!#REF!</definedName>
    <definedName name="CGRF041">[15]Tablas!#REF!</definedName>
    <definedName name="CGRF042">[15]Tablas!#REF!</definedName>
    <definedName name="CGRF0431">[15]Tablas!#REF!</definedName>
    <definedName name="CGRF0432">[15]Tablas!#REF!</definedName>
    <definedName name="CGRF0433">[15]Tablas!#REF!</definedName>
    <definedName name="CGRF0441">[15]Tablas!#REF!</definedName>
    <definedName name="CGRF0442">[15]Tablas!#REF!</definedName>
    <definedName name="CGRF0443">[15]Tablas!#REF!</definedName>
    <definedName name="CGSM01">[15]Tablas!#REF!</definedName>
    <definedName name="CGSM02">[15]Tablas!#REF!</definedName>
    <definedName name="CGSM03">[15]Tablas!#REF!</definedName>
    <definedName name="CGSM04">[15]Tablas!#REF!</definedName>
    <definedName name="CGSM05">[15]Tablas!#REF!</definedName>
    <definedName name="CGSO011">[15]Tablas!#REF!</definedName>
    <definedName name="CGSO012">[15]Tablas!#REF!</definedName>
    <definedName name="CGSO013">[15]Tablas!#REF!</definedName>
    <definedName name="CGSO014">[15]Tablas!#REF!</definedName>
    <definedName name="CGSO02">[15]Tablas!#REF!</definedName>
    <definedName name="CGSO031">[15]Tablas!#REF!</definedName>
    <definedName name="CGSO032">[15]Tablas!#REF!</definedName>
    <definedName name="CGSO033">[15]Tablas!#REF!</definedName>
    <definedName name="CGSO034">[15]Tablas!#REF!</definedName>
    <definedName name="CGSO041">[15]Tablas!#REF!</definedName>
    <definedName name="CGSO042">[15]Tablas!#REF!</definedName>
    <definedName name="CGSO043">[15]Tablas!#REF!</definedName>
    <definedName name="CGSO044">[15]Tablas!#REF!</definedName>
    <definedName name="CGSO051">[15]Tablas!#REF!</definedName>
    <definedName name="CGSO052">[15]Tablas!#REF!</definedName>
    <definedName name="CGSO053">[15]Tablas!#REF!</definedName>
    <definedName name="CGSO054">[15]Tablas!#REF!</definedName>
    <definedName name="CGSO055">[15]Tablas!#REF!</definedName>
    <definedName name="CGSO061">[15]Tablas!#REF!</definedName>
    <definedName name="CGSO062">[15]Tablas!#REF!</definedName>
    <definedName name="CGSO063">[15]Tablas!#REF!</definedName>
    <definedName name="CGSO064">[15]Tablas!#REF!</definedName>
    <definedName name="CGTR011">[15]Tablas!#REF!</definedName>
    <definedName name="CGTR012">[15]Tablas!#REF!</definedName>
    <definedName name="CGTR021">[15]Tablas!#REF!</definedName>
    <definedName name="CGTR022">[15]Tablas!#REF!</definedName>
    <definedName name="CGTR023">[15]Tablas!#REF!</definedName>
    <definedName name="CGTR031">[15]Tablas!#REF!</definedName>
    <definedName name="CGTR032">[15]Tablas!#REF!</definedName>
    <definedName name="CGTR033">[15]Tablas!#REF!</definedName>
    <definedName name="CGTR034">[15]Tablas!#REF!</definedName>
    <definedName name="CGTR035">[15]Tablas!#REF!</definedName>
    <definedName name="CGTR036">[15]Tablas!#REF!</definedName>
    <definedName name="CGTR037">[15]Tablas!#REF!</definedName>
    <definedName name="CGTR038">[15]Tablas!#REF!</definedName>
    <definedName name="CGTR039">[15]Tablas!#REF!</definedName>
    <definedName name="CGTR041">[15]Tablas!#REF!</definedName>
    <definedName name="CGTR042">[15]Tablas!#REF!</definedName>
    <definedName name="CGTR043">[15]Tablas!#REF!</definedName>
    <definedName name="CGTR044">[15]Tablas!#REF!</definedName>
    <definedName name="CGTR051">[15]Tablas!#REF!</definedName>
    <definedName name="CGZNFGMH" localSheetId="1">#REF!</definedName>
    <definedName name="CGZNFGMH">#REF!</definedName>
    <definedName name="Ch">#REF!</definedName>
    <definedName name="CH_Infra_Capex">[76]Workings!$H$299:$BR$299</definedName>
    <definedName name="Change_in_Cash">#REF!</definedName>
    <definedName name="Check_to_Cash">#REF!</definedName>
    <definedName name="CHINA">#REF!</definedName>
    <definedName name="CHK_PU">'[3]7422CW00'!#REF!</definedName>
    <definedName name="chofer">#REF!</definedName>
    <definedName name="CHP">#REF!</definedName>
    <definedName name="Ci">#REF!</definedName>
    <definedName name="CIndPresup" localSheetId="1">#REF!</definedName>
    <definedName name="CIndPresup">#REF!</definedName>
    <definedName name="CINTA_V_15">#REF!</definedName>
    <definedName name="CIRCUITOS">[77]Circuitos!$C$2:$C$891</definedName>
    <definedName name="CIRCUNVALAR">#REF!</definedName>
    <definedName name="CISNEROS">#REF!</definedName>
    <definedName name="Cj">#REF!</definedName>
    <definedName name="cjsa" hidden="1">#REF!</definedName>
    <definedName name="Ck">#REF!</definedName>
    <definedName name="CL">#REF!</definedName>
    <definedName name="clase">#REF!</definedName>
    <definedName name="class2">'[55]REF - Listas'!$D$27:$D$28</definedName>
    <definedName name="class3">'[55]REF - Listas'!$F$4:$F$7</definedName>
    <definedName name="classification">'[55]REF - Listas'!$D$15:$D$24</definedName>
    <definedName name="Client">#REF!</definedName>
    <definedName name="Client_name">#REF!</definedName>
    <definedName name="Client_ref_number">#REF!</definedName>
    <definedName name="Cll">#REF!</definedName>
    <definedName name="CLube">#REF!</definedName>
    <definedName name="Cm">#REF!</definedName>
    <definedName name="cmf">[78]Hoja1!$C$27</definedName>
    <definedName name="CMIBLE">#REF!</definedName>
    <definedName name="CMIBLE1">#REF!</definedName>
    <definedName name="CMina">[79]Cuentas!$P$11:$P$111</definedName>
    <definedName name="cmuooo5">#REF!</definedName>
    <definedName name="Cn">#REF!</definedName>
    <definedName name="Cñ">#REF!</definedName>
    <definedName name="Co">#REF!</definedName>
    <definedName name="Coal">#REF!</definedName>
    <definedName name="Coal_Closing_Stock">#REF!</definedName>
    <definedName name="Coal_DB">#REF!</definedName>
    <definedName name="Coal1">#REF!</definedName>
    <definedName name="Coal2">#REF!</definedName>
    <definedName name="Coal3">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PriceFac">[56]Sensitivities!$I$10</definedName>
    <definedName name="CoalRepl">#REF!</definedName>
    <definedName name="CoalUtil">#REF!</definedName>
    <definedName name="Cod">#REF!</definedName>
    <definedName name="CodActEco">[14]EMPRESA!$F$10</definedName>
    <definedName name="codigo">#REF!,#REF!</definedName>
    <definedName name="Codigo_M.Obra">#REF!</definedName>
    <definedName name="CodigoInversion">#REF!</definedName>
    <definedName name="CodigoProyecto">#REF!</definedName>
    <definedName name="Codigos">#REF!</definedName>
    <definedName name="CODO_45___3__GRAN_RADIO_C_x_E">#REF!</definedName>
    <definedName name="CODO_45___3__P.V.C">#REF!</definedName>
    <definedName name="CODO_45__2__P.V.C">#REF!</definedName>
    <definedName name="CODO_90___3__GRAN_RADIO_C_x_E">#REF!</definedName>
    <definedName name="CODO_90___3__P.V.C">#REF!</definedName>
    <definedName name="CODO_90_x_3__B_x_B">#REF!</definedName>
    <definedName name="CODO_90_x_3__B_x_EL">#REF!</definedName>
    <definedName name="CODO_P.V.C_90___1_2">#REF!</definedName>
    <definedName name="CODOS">#REF!</definedName>
    <definedName name="coeficienterugosidad">'[12]INFORMACIÓN REFERENCIA'!$B$90:$C$101</definedName>
    <definedName name="cogvsiruj">[49]COMPARATIVO!#REF!</definedName>
    <definedName name="COHaul">#REF!</definedName>
    <definedName name="COLBOR">#REF!</definedName>
    <definedName name="COLLAR_DE_DERIVACION_2____1_2">#REF!</definedName>
    <definedName name="COLLAR_DE_DERIVACION_3____1_2">#REF!</definedName>
    <definedName name="COLLAR_DE_DERIVACION_DE_HF_DE_3____1_2__PARA_INSTALACION_DE_VENTOSA_EN_TUBERIA_DE_P.V.C">#REF!</definedName>
    <definedName name="COLON">#REF!</definedName>
    <definedName name="ColTap">'[28]Coloc. e Interc. Tapones'!$E$1:$E$65536</definedName>
    <definedName name="Com">'[53]LIQUIDA-NOMINA'!$AL$4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stAward_date">#REF!</definedName>
    <definedName name="COMIDA">#REF!</definedName>
    <definedName name="COMJob_Number">#REF!</definedName>
    <definedName name="COMMR_description">#REF!</definedName>
    <definedName name="COMMRNumber">#REF!</definedName>
    <definedName name="comp">[80]PRESUP!$1:$1048576</definedName>
    <definedName name="compactacion">#REF!</definedName>
    <definedName name="COMPenalty">#REF!</definedName>
    <definedName name="Compilado">#REF!</definedName>
    <definedName name="Compresores">#REF!</definedName>
    <definedName name="COMProject_Currency">#REF!</definedName>
    <definedName name="COMProject_name">#REF!</definedName>
    <definedName name="CON_3000">#REF!</definedName>
    <definedName name="CONCD">#REF!</definedName>
    <definedName name="CONCRE123">#REF!</definedName>
    <definedName name="CONCRE124">#REF!</definedName>
    <definedName name="concre15">#REF!</definedName>
    <definedName name="CONCRE25">#REF!</definedName>
    <definedName name="concre3000">#REF!</definedName>
    <definedName name="concre35">#REF!</definedName>
    <definedName name="concreto">#REF!</definedName>
    <definedName name="CONCRETO123">#REF!</definedName>
    <definedName name="concreto14">#REF!</definedName>
    <definedName name="CONCRETO20">#REF!</definedName>
    <definedName name="concreto25">#REF!</definedName>
    <definedName name="concreto3000">#REF!</definedName>
    <definedName name="concreto35">#REF!</definedName>
    <definedName name="concretoplaca">#REF!</definedName>
    <definedName name="CONCT">#REF!</definedName>
    <definedName name="CONDUCCION331">'[12]INFORMACIÓN REFERENCIA'!$B$122:$E$133</definedName>
    <definedName name="CONDUCCIONTABLA3.3.1">'[12]INFORMACIÓN REFERENCIA'!$B$122:$D$133</definedName>
    <definedName name="Conductores">#REF!</definedName>
    <definedName name="ConductoresCostos">#REF!</definedName>
    <definedName name="conexiondomiciliaria">#REF!</definedName>
    <definedName name="Congelar_Capital_Vencido">#REF!</definedName>
    <definedName name="cons">#REF!</definedName>
    <definedName name="ConseqCat">0</definedName>
    <definedName name="ConseqForMitRisk">3</definedName>
    <definedName name="CONSOLIDADO">#REF!</definedName>
    <definedName name="CONSORCIO">#REF!</definedName>
    <definedName name="CONSTRUCCION_DE_DOS_GALPONES" localSheetId="1">#REF!</definedName>
    <definedName name="CONSTRUCCION_DE_DOS_GALPONES">#REF!</definedName>
    <definedName name="Consulta_PRECIOS_BASICOS">#REF!</definedName>
    <definedName name="consum">#REF!</definedName>
    <definedName name="consumo">[81]consumo1!$1:$1048576</definedName>
    <definedName name="CONT">'[82]DATOS CONTRATO'!$G$13</definedName>
    <definedName name="CONTADO">#REF!</definedName>
    <definedName name="ContLabCostOutput">#REF!</definedName>
    <definedName name="ContPartsCostOutput">#REF!</definedName>
    <definedName name="Contratante">'[14]DATOS CONTRATO'!$E$6</definedName>
    <definedName name="contratista">[32]Datos!$B$13</definedName>
    <definedName name="CONTRATO">[53]CONTRATO!$E$8</definedName>
    <definedName name="COPIA">[0]!ERR</definedName>
    <definedName name="COPIA1">#REF!</definedName>
    <definedName name="COPIA2">#REF!</definedName>
    <definedName name="copiao4">[0]!ERR</definedName>
    <definedName name="Coraza">#REF!</definedName>
    <definedName name="corri">[0]!ERR</definedName>
    <definedName name="corte">#REF!</definedName>
    <definedName name="corterocoso">#REF!</definedName>
    <definedName name="cost_analysis">#REF!</definedName>
    <definedName name="COST_CENTRES">'[83]C - CENTROS DE COSTO Y GASTOS'!$A$5:$B$248</definedName>
    <definedName name="CostCode">'[84]cost codes'!$B$2:$F$54</definedName>
    <definedName name="COSTIND" localSheetId="1">#REF!</definedName>
    <definedName name="COSTIND">#REF!</definedName>
    <definedName name="COSTO_FRENTE">[85]BITACORA!$E$1:$E$65536</definedName>
    <definedName name="costo2" hidden="1">#REF!</definedName>
    <definedName name="COSTODIRECTO">#REF!</definedName>
    <definedName name="COSTOPERSONALTABLA1.5.3">'[12]INFORMACIÓN REFERENCIA'!$B$542:$F$545</definedName>
    <definedName name="COSTOPERSONALTABLA1.5.4">'[12]INFORMACIÓN REFERENCIA'!$B$549:$G$560</definedName>
    <definedName name="COSTOPERSONALTABLA1.5.5">'[12]INFORMACIÓN REFERENCIA'!$B$564:$G$621</definedName>
    <definedName name="COSTOREDESALCTABLA7.4">#REF!</definedName>
    <definedName name="COSTOREDESTABLA7.3">#REF!</definedName>
    <definedName name="COSTOS">[86]TARIFAS!$A$1:$F$52</definedName>
    <definedName name="COSTOSCONDUCCIONACU">'[12]BD COSTOS UNIDAD CONSTRUCTIVA'!$B$34:$J$49</definedName>
    <definedName name="count">'[76]Inputs-SUMMARY'!$H$3:$BR$3</definedName>
    <definedName name="counter">[87]ASSUMPTIONS!$H$6:$AP$6</definedName>
    <definedName name="COUNTRY_OF_ORIGIN">#REF!</definedName>
    <definedName name="COYLL">#REF!</definedName>
    <definedName name="cp">#REF!</definedName>
    <definedName name="CPlanta">[79]Cuentas!$S$11:$S$56</definedName>
    <definedName name="Cq">#REF!</definedName>
    <definedName name="Cr">#REF!</definedName>
    <definedName name="CRandM">#REF!</definedName>
    <definedName name="CREDITO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[88]civ_roma!$C$803:$G$804</definedName>
    <definedName name="Criterios_IM">'[3]7422CW00'!#REF!</definedName>
    <definedName name="CRITICA" localSheetId="1">#REF!</definedName>
    <definedName name="CRITICA">#REF!</definedName>
    <definedName name="Criticidad">[89]Tabla!$A$1:$A$5</definedName>
    <definedName name="CRP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s">#REF!</definedName>
    <definedName name="CS_AVG_SIZE">#REF!</definedName>
    <definedName name="CS_WELDING">#REF!</definedName>
    <definedName name="Ct">#REF!</definedName>
    <definedName name="CTA">#REF!</definedName>
    <definedName name="CTE">#REF!</definedName>
    <definedName name="ctoin">[32]Datos!$B$1</definedName>
    <definedName name="CTR">'[3]7422CW00'!#REF!</definedName>
    <definedName name="CTRPAG">'[3]7422CW00'!#REF!</definedName>
    <definedName name="CTyre">#REF!</definedName>
    <definedName name="Cu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A">#REF!</definedName>
    <definedName name="CUADRIB">#REF!</definedName>
    <definedName name="CUADRIC">#REF!</definedName>
    <definedName name="CUADRILLA">#REF!</definedName>
    <definedName name="Cuadrillas" localSheetId="1">#REF!</definedName>
    <definedName name="Cuadrillas">#REF!</definedName>
    <definedName name="CUADRO" localSheetId="1">#REF!</definedName>
    <definedName name="CUADRO">#REF!</definedName>
    <definedName name="CUADRO1">#REF!</definedName>
    <definedName name="CUAL">[0]!ERR</definedName>
    <definedName name="CUAPLO">#REF!</definedName>
    <definedName name="CUATOP">#REF!</definedName>
    <definedName name="cube">#REF!</definedName>
    <definedName name="CUBE_UNIT">#REF!</definedName>
    <definedName name="CUBS">#REF!</definedName>
    <definedName name="CUCON">#REF!</definedName>
    <definedName name="CUEXC">#REF!</definedName>
    <definedName name="Cumm_Us_inf">[76]Workings!$H$8:$BR$8</definedName>
    <definedName name="CUMPL">#REF!</definedName>
    <definedName name="CUNET" hidden="1">{"via1",#N/A,TRUE,"general";"via2",#N/A,TRUE,"general";"via3",#N/A,TRUE,"general"}</definedName>
    <definedName name="cuneta">#REF!</definedName>
    <definedName name="CUPLOM">#REF!</definedName>
    <definedName name="CURADURIA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_code">#REF!</definedName>
    <definedName name="currency_conversion_factor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ustomize">[71]!Customize</definedName>
    <definedName name="CUTOP">#REF!</definedName>
    <definedName name="cv">#REF!</definedName>
    <definedName name="CV2.Daily_Tonnes">#REF!</definedName>
    <definedName name="CV2.Moisture">#REF!</definedName>
    <definedName name="CVa">'[28]Cambio de Valv.'!$E$1:$E$65536</definedName>
    <definedName name="cvbcvbf" hidden="1">{#N/A,#N/A,TRUE,"INGENIERIA";#N/A,#N/A,TRUE,"COMPRAS";#N/A,#N/A,TRUE,"DIRECCION";#N/A,#N/A,TRUE,"RESUMEN"}</definedName>
    <definedName name="cvcvcvcv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w">#REF!</definedName>
    <definedName name="Cx">#REF!</definedName>
    <definedName name="cxcxcxc">#REF!</definedName>
    <definedName name="cxz">#REF!</definedName>
    <definedName name="Cy">#REF!</definedName>
    <definedName name="CZN_north_perc">50</definedName>
    <definedName name="CZN_south_perc">0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'[36]GPI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_Base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[88]civ_roma!$C$9:$G$799</definedName>
    <definedName name="Date">[90]Constants!$B$9</definedName>
    <definedName name="DATO1">'[91]46'!$D$3:$CK$429</definedName>
    <definedName name="datos">#REF!</definedName>
    <definedName name="DATOS_CONTRATO">#REF!</definedName>
    <definedName name="Days_in_Month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blgarantiaExtendida">#REF!</definedName>
    <definedName name="dblPunRentabilidad">#REF!</definedName>
    <definedName name="dblUtilVehiculo">#REF!</definedName>
    <definedName name="dc">#REF!</definedName>
    <definedName name="Dcacm">#REF!</definedName>
    <definedName name="DCF">#REF!</definedName>
    <definedName name="DCI">[16]Tablas!#REF!</definedName>
    <definedName name="DCI1_1">[16]Tablas!#REF!</definedName>
    <definedName name="DCI1_1_1">[16]Tablas!#REF!</definedName>
    <definedName name="DCI1_1_2">[16]Tablas!#REF!</definedName>
    <definedName name="DCI1_1_3">[16]Tablas!#REF!</definedName>
    <definedName name="DCI1_1_4">[16]Tablas!#REF!</definedName>
    <definedName name="DCI1_2">[16]Tablas!#REF!</definedName>
    <definedName name="DCI1_3">[16]Tablas!#REF!</definedName>
    <definedName name="DCI1_4">[16]Tablas!#REF!</definedName>
    <definedName name="DCorriente">#REF!</definedName>
    <definedName name="Dcorriente1">'[92]Pta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">#REF!</definedName>
    <definedName name="DDDDDD" localSheetId="1">#REF!</definedName>
    <definedName name="DDDDDD">#REF!</definedName>
    <definedName name="DDDDDDD" hidden="1">{#N/A,#N/A,FALSE,"orthoflow";#N/A,#N/A,FALSE,"Miscelaneos";#N/A,#N/A,FALSE,"Instrumentacio";#N/A,#N/A,FALSE,"Electrico";#N/A,#N/A,FALSE,"Valv. Seguridad"}</definedName>
    <definedName name="ddddddddd">#REF!</definedName>
    <definedName name="ddddddddddddddd">#REF!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[16]Tablas!#REF!</definedName>
    <definedName name="DDS1_1">[16]Tablas!#REF!</definedName>
    <definedName name="DDS1_1_1">[16]Tablas!#REF!</definedName>
    <definedName name="de" localSheetId="1">#REF!</definedName>
    <definedName name="de">#REF!</definedName>
    <definedName name="Dealpb">#REF!</definedName>
    <definedName name="Debt_Purchase_Price_Funding">[93]CONTROL!$G$45</definedName>
    <definedName name="Debt_S5_EA_Sch">#REF!</definedName>
    <definedName name="Debt_S6_EA_Sch">#REF!</definedName>
    <definedName name="DEC">#REF!</definedName>
    <definedName name="decbs">#REF!</definedName>
    <definedName name="Decjv">#REF!</definedName>
    <definedName name="Decjv2">#REF!</definedName>
    <definedName name="deded" hidden="1">{"TAB1",#N/A,TRUE,"GENERAL";"TAB2",#N/A,TRUE,"GENERAL";"TAB3",#N/A,TRUE,"GENERAL";"TAB4",#N/A,TRUE,"GENERAL";"TAB5",#N/A,TRUE,"GENERAL"}</definedName>
    <definedName name="default_leadtime">#REF!</definedName>
    <definedName name="defd" hidden="1">{"via1",#N/A,TRUE,"general";"via2",#N/A,TRUE,"general";"via3",#N/A,TRUE,"general"}</definedName>
    <definedName name="DEMANDA">#REF!</definedName>
    <definedName name="demanto">#REF!</definedName>
    <definedName name="demolicion">#REF!</definedName>
    <definedName name="DEMOLICIÓN">'[94]BASE-LISTAS'!$B$24:$B$29</definedName>
    <definedName name="demolicioncuneta">#REF!</definedName>
    <definedName name="DENS">#REF!</definedName>
    <definedName name="densi">#REF!</definedName>
    <definedName name="densidad">#REF!</definedName>
    <definedName name="Dep_IAS_tot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ment">'[95]REF - Listas'!$D$4:$D$12</definedName>
    <definedName name="DEPEND">[89]Tabla!$B$1:$B$397</definedName>
    <definedName name="DEPENDENCIA">[89]Tabla!$B$1:$B$397</definedName>
    <definedName name="DEPENDENCIAS">[89]Tabla!$B$1:$B$397</definedName>
    <definedName name="Depreciation">#REF!</definedName>
    <definedName name="DepreciationPB">#REF!</definedName>
    <definedName name="DEPTO2" localSheetId="1">#REF!</definedName>
    <definedName name="DEPTO2">#REF!</definedName>
    <definedName name="DEPTO3" localSheetId="1">#REF!</definedName>
    <definedName name="DEPTO3">#REF!</definedName>
    <definedName name="DEPTO4" localSheetId="1">#REF!</definedName>
    <definedName name="DEPTO4">#REF!</definedName>
    <definedName name="DERFE">#REF!</definedName>
    <definedName name="DES">#REF!</definedName>
    <definedName name="desarrolladas">'[41]Reservas de Petróleo'!$A$2,'[41]Reservas de Petróleo'!$A$1,'[41]Reservas de Petróleo'!$D$4,'[41]Reservas de Petróleo'!$F$1:$F$65536</definedName>
    <definedName name="DESC521">[96]ITEMS!$B$522</definedName>
    <definedName name="Descrip_cuadrillas" localSheetId="1">#REF!</definedName>
    <definedName name="Descrip_cuadrillas">#REF!</definedName>
    <definedName name="Descrip_equipos" localSheetId="1">#REF!</definedName>
    <definedName name="Descrip_equipos">#REF!</definedName>
    <definedName name="Descrip_transporte" localSheetId="1">#REF!</definedName>
    <definedName name="Descrip_transporte">#REF!</definedName>
    <definedName name="Descripcion">#REF!</definedName>
    <definedName name="Descripción" localSheetId="1">#REF!</definedName>
    <definedName name="Descripción">#REF!</definedName>
    <definedName name="DescripPpto" localSheetId="1">#REF!</definedName>
    <definedName name="DescripPpto">#REF!</definedName>
    <definedName name="description">#REF!</definedName>
    <definedName name="DESCUNMI">#REF!</definedName>
    <definedName name="Designer">#REF!</definedName>
    <definedName name="DEST_ART">[61]steel!#REF!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talle_Reserva">#REF!</definedName>
    <definedName name="deuda">[81]deuda!$1:$1048576</definedName>
    <definedName name="deuda2">[97]deuda!$1:$1048576</definedName>
    <definedName name="DEX">#REF!</definedName>
    <definedName name="DF">[98]Cronograma!#REF!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cvc">#REF!</definedName>
    <definedName name="dfdaa">#REF!</definedName>
    <definedName name="dfdf">#REF!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[71]Personalizar!$E$22</definedName>
    <definedName name="dflt2">[71]Personalizar!$E$23</definedName>
    <definedName name="dflt3">[71]Personalizar!$D$24</definedName>
    <definedName name="dflt4">[71]Personalizar!$E$26</definedName>
    <definedName name="dflt5">[71]Personalizar!$E$27</definedName>
    <definedName name="dflt6">[71]Personalizar!$D$28</definedName>
    <definedName name="dflt7">[71]Personalizar!$G$27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">#REF!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hfs">#REF!</definedName>
    <definedName name="DGO">[16]Tablas!#REF!</definedName>
    <definedName name="DGO1_1">[16]Tablas!#REF!</definedName>
    <definedName name="DGO1_1_1">[16]Tablas!#REF!</definedName>
    <definedName name="DGP">[16]Tablas!#REF!</definedName>
    <definedName name="DGP1_1">[16]Tablas!#REF!</definedName>
    <definedName name="DGP1_1_1">[16]Tablas!#REF!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[38]PRESUPUESTO!$B$13</definedName>
    <definedName name="dia24hr">#REF!</definedName>
    <definedName name="Diámetro">#REF!</definedName>
    <definedName name="diámetroft">#REF!</definedName>
    <definedName name="diametros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ASROTACION">#REF!</definedName>
    <definedName name="DiasSupuestosCierre">#REF!</definedName>
    <definedName name="dic00">[39]Dólar!#REF!</definedName>
    <definedName name="diego">#REF!</definedName>
    <definedName name="diego1">#REF!</definedName>
    <definedName name="diferencia">'[99]MEDIA GEOMETRICA'!$J$8,'[99]MEDIA GEOMETRICA'!$N$8,'[99]MEDIA GEOMETRICA'!$R$8,'[99]MEDIA GEOMETRICA'!$V$8,'[99]MEDIA GEOMETRICA'!$Z$8,'[99]MEDIA GEOMETRICA'!$AD$8,'[99]MEDIA GEOMETRICA'!$AH$8,'[99]MEDIA GEOMETRICA'!$AL$8,'[99]MEDIA GEOMETRICA'!#REF!,'[99]MEDIA GEOMETRICA'!#REF!</definedName>
    <definedName name="DIJ">[16]Tablas!#REF!</definedName>
    <definedName name="DIJ1_1">[16]Tablas!#REF!</definedName>
    <definedName name="DIJ1_1_1">[16]Tablas!#REF!</definedName>
    <definedName name="DIJ1_1_2">[16]Tablas!#REF!</definedName>
    <definedName name="DIJ1_1_3">[16]Tablas!#REF!</definedName>
    <definedName name="DIJ1_1_4">[16]Tablas!#REF!</definedName>
    <definedName name="DIJ1_1_5">[16]Tablas!#REF!</definedName>
    <definedName name="DIJ1_2">[16]Tablas!#REF!</definedName>
    <definedName name="DIJ1_3">[16]Tablas!#REF!</definedName>
    <definedName name="DIJ1_4">[16]Tablas!#REF!</definedName>
    <definedName name="DIJ1_5">[16]Tablas!#REF!</definedName>
    <definedName name="Direccion">[53]EMPRESA!$F$14</definedName>
    <definedName name="DIRECTO1">[100]APU!$U$132</definedName>
    <definedName name="DIRECTO10">[100]APU!$U$681</definedName>
    <definedName name="DIRECTO100">[100]APU!$U$6171</definedName>
    <definedName name="DIRECTO101">[100]APU!$U$6232</definedName>
    <definedName name="DIRECTO102">[100]APU!$U$6293</definedName>
    <definedName name="DIRECTO103">[100]APU!$U$6354</definedName>
    <definedName name="DIRECTO104">[100]APU!$U$6415</definedName>
    <definedName name="DIRECTO105">[100]APU!$U$6476</definedName>
    <definedName name="DIRECTO11">[100]APU!$U$742</definedName>
    <definedName name="DIRECTO12">[100]APU!$U$803</definedName>
    <definedName name="DIRECTO124">[100]APU!$U$7635</definedName>
    <definedName name="DIRECTO125">[100]APU!$U$7696</definedName>
    <definedName name="DIRECTO126">[100]APU!$U$7757</definedName>
    <definedName name="DIRECTO127">[100]APU!$U$7818</definedName>
    <definedName name="DIRECTO128">[100]APU!$U$7879</definedName>
    <definedName name="DIRECTO129">[100]APU!$U$7940</definedName>
    <definedName name="DIRECTO13">[100]APU!$U$864</definedName>
    <definedName name="DIRECTO130">[100]APU!$U$8001</definedName>
    <definedName name="DIRECTO131">[100]APU!$U$8062</definedName>
    <definedName name="DIRECTO132">[100]APU!$U$8123</definedName>
    <definedName name="DIRECTO133">[100]APU!$U$8184</definedName>
    <definedName name="DIRECTO134">[100]APU!$U$8245</definedName>
    <definedName name="DIRECTO14">[100]APU!$U$925</definedName>
    <definedName name="DIRECTO15">[100]APU!$U$986</definedName>
    <definedName name="DIRECTO16">[100]APU!$U$1047</definedName>
    <definedName name="DIRECTO17">[100]APU!$U$1108</definedName>
    <definedName name="DIRECTO18">[100]APU!$U$1169</definedName>
    <definedName name="DIRECTO2">[100]APU!$U$193</definedName>
    <definedName name="DIRECTO2.10">[100]APU!$U$14889</definedName>
    <definedName name="DIRECTO2.11">[100]APU!$U$14950</definedName>
    <definedName name="DIRECTO2.12">[100]APU!$U$15011</definedName>
    <definedName name="DIRECTO2.9">[100]APU!$U$11839</definedName>
    <definedName name="DIRECTO21">[100]APU!$U$1352</definedName>
    <definedName name="DIRECTO22">[100]APU!$U$1413</definedName>
    <definedName name="DIRECTO23">[100]APU!$U$1474</definedName>
    <definedName name="DIRECTO24">[100]APU!$U$1535</definedName>
    <definedName name="DIRECTO25">[100]APU!$U$1596</definedName>
    <definedName name="DIRECTO26">[100]APU!$U$1657</definedName>
    <definedName name="DIRECTO27">[100]APU!$U$1718</definedName>
    <definedName name="DIRECTO28">[100]APU!$U$1779</definedName>
    <definedName name="DIRECTO29">[100]APU!$U$1840</definedName>
    <definedName name="DIRECTO3">[100]APU!$U$254</definedName>
    <definedName name="DIRECTO3.15">[100]APU!$U$8667</definedName>
    <definedName name="DIRECTO3.16">[100]APU!$U$8728</definedName>
    <definedName name="DIRECTO3.17">[100]APU!$U$8789</definedName>
    <definedName name="DIRECTO3.18">[100]APU!$U$8850</definedName>
    <definedName name="DIRECTO3.19">[100]APU!$U$8911</definedName>
    <definedName name="DIRECTO3.20">[100]APU!$U$8972</definedName>
    <definedName name="DIRECTO3.21">[100]APU!$U$11961</definedName>
    <definedName name="DIRECTO3.22">[100]APU!$U$14523</definedName>
    <definedName name="DIRECTO3.23">[100]APU!$U$15133</definedName>
    <definedName name="DIRECTO3.24">[100]APU!$U$16292</definedName>
    <definedName name="DIRECTO3.25">[100]APU!$U$16353</definedName>
    <definedName name="DIRECTO3.26">[100]APU!$U$16414</definedName>
    <definedName name="DIRECTO3.27">[100]APU!$U$16475</definedName>
    <definedName name="DIRECTO3.28">[100]APU!$U$16536</definedName>
    <definedName name="DIRECTO30">[100]APU!$U$1901</definedName>
    <definedName name="DIRECTO31">[100]APU!$U$1962</definedName>
    <definedName name="DIRECTO32">[100]APU!$U$2023</definedName>
    <definedName name="DIRECTO33">[100]APU!$U$2084</definedName>
    <definedName name="DIRECTO34">[100]APU!$U$2145</definedName>
    <definedName name="DIRECTO35">[100]APU!$U$2206</definedName>
    <definedName name="DIRECTO36">[100]APU!$U$2267</definedName>
    <definedName name="DIRECTO37">[100]APU!$U$2328</definedName>
    <definedName name="DIRECTO38">[100]APU!$U$2389</definedName>
    <definedName name="DIRECTO39">[100]APU!$U$2450</definedName>
    <definedName name="DIRECTO4">[100]APU!$U$315</definedName>
    <definedName name="DIRECTO4.20">[100]APU!$U$9216</definedName>
    <definedName name="DIRECTO4.21">[100]APU!$U$9277</definedName>
    <definedName name="DIRECTO4.22">[100]APU!$U$9338</definedName>
    <definedName name="DIRECTO4.23">[100]APU!$U$9399</definedName>
    <definedName name="DIRECTO4.24">[100]APU!$U$9460</definedName>
    <definedName name="DIRECTO4.25">[100]APU!$U$9521</definedName>
    <definedName name="DIRECTO4.26">[100]APU!$U$9582</definedName>
    <definedName name="DIRECTO4.27">[100]APU!$U$9643</definedName>
    <definedName name="DIRECTO4.28">[100]APU!$U$9704</definedName>
    <definedName name="DIRECTO4.29">[100]APU!$U$9765</definedName>
    <definedName name="DIRECTO4.30">[100]APU!$U$9826</definedName>
    <definedName name="DIRECTO4.31">[100]APU!$U$9887</definedName>
    <definedName name="DIRECTO4.32">[100]APU!$U$9948</definedName>
    <definedName name="DIRECTO4.33">[100]APU!$U$10009</definedName>
    <definedName name="DIRECTO4.34">[100]APU!$U$10070</definedName>
    <definedName name="DIRECTO4.35">[100]APU!$U$11595</definedName>
    <definedName name="DIRECTO4.36">[100]APU!$U$11656</definedName>
    <definedName name="DIRECTO4.37">[100]APU!$U$15987</definedName>
    <definedName name="DIRECTO4.38">[100]APU!$U$15194</definedName>
    <definedName name="DIRECTO4.39">[100]APU!$U$14279</definedName>
    <definedName name="DIRECTO4.40">[100]APU!$U$14340</definedName>
    <definedName name="DIRECTO4.41">[100]APU!$U$14401</definedName>
    <definedName name="DIRECTO4.42">[100]APU!$U$14462</definedName>
    <definedName name="DIRECTO4.43">[100]APU!$U$14584</definedName>
    <definedName name="DIRECTO4.44">[100]APU!$U$16048</definedName>
    <definedName name="DIRECTO4.45">[100]APU!$U$16109</definedName>
    <definedName name="DIRECTO4.46">[100]APU!$U$14706</definedName>
    <definedName name="DIRECTO4.47">[100]APU!$U$15926</definedName>
    <definedName name="DIRECTO4.48">[100]APU!$U$16170</definedName>
    <definedName name="DIRECTO4.49">[100]APU!$U$16231</definedName>
    <definedName name="DIRECTO4.50">[100]APU!$U$16902</definedName>
    <definedName name="DIRECTO4.51">[100]APU!$U$17634</definedName>
    <definedName name="DIRECTO4.52">[100]APU!$U$17695</definedName>
    <definedName name="DIRECTO40">[100]APU!$U$2511</definedName>
    <definedName name="DIRECTO41">[100]APU!$U$2572</definedName>
    <definedName name="DIRECTO42">[100]APU!$U$2633</definedName>
    <definedName name="DIRECTO43">[100]APU!$U$2694</definedName>
    <definedName name="DIRECTO44">[100]APU!$U$2755</definedName>
    <definedName name="DIRECTO45">[100]APU!$U$2816</definedName>
    <definedName name="DIRECTO46">[100]APU!$U$2877</definedName>
    <definedName name="DIRECTO47">[100]APU!$U$2938</definedName>
    <definedName name="DIRECTO48">[100]APU!$U$2999</definedName>
    <definedName name="DIRECTO49">[100]APU!$U$3060</definedName>
    <definedName name="DIRECTO5">[100]APU!$U$376</definedName>
    <definedName name="DIRECTO5.100">[100]APU!$U$12449</definedName>
    <definedName name="DIRECTO5.101">[100]APU!$U$12510</definedName>
    <definedName name="DIRECTO5.104">[100]APU!$U$12571</definedName>
    <definedName name="DIRECTO5.105">[100]APU!$U$12632</definedName>
    <definedName name="DIRECTO5.106">[100]APU!$U$12693</definedName>
    <definedName name="DIRECTO5.107">[100]APU!$U$12754</definedName>
    <definedName name="DIRECTO5.108">[100]APU!$U$12815</definedName>
    <definedName name="DIRECTO5.109">[100]APU!$U$12876</definedName>
    <definedName name="DIRECTO5.111">[100]APU!$U$12937</definedName>
    <definedName name="DIRECTO5.112">[100]APU!$U$12998</definedName>
    <definedName name="DIRECTO5.113">[100]APU!$U$14767</definedName>
    <definedName name="DIRECTO5.114">[100]APU!$U$14828</definedName>
    <definedName name="DIRECTO5.115">[100]APU!$U$15072</definedName>
    <definedName name="DIRECTO5.53">[100]APU!$U$10131</definedName>
    <definedName name="DIRECTO5.54">[100]APU!$U$10192</definedName>
    <definedName name="DIRECTO5.55">[100]APU!$U$10253</definedName>
    <definedName name="DIRECTO5.56">[100]APU!$U$10314</definedName>
    <definedName name="DIRECTO5.57">[100]APU!$U$10375</definedName>
    <definedName name="DIRECTO5.58">[100]APU!$U$10436</definedName>
    <definedName name="DIRECTO5.59">[100]APU!$U$10497</definedName>
    <definedName name="DIRECTO5.60">[100]APU!$U$10558</definedName>
    <definedName name="DIRECTO5.61">[100]APU!$U$10619</definedName>
    <definedName name="DIRECTO5.62">[100]APU!$U$10680</definedName>
    <definedName name="DIRECTO5.63">[100]APU!$U$10741</definedName>
    <definedName name="DIRECTO5.64">[100]APU!$U$10802</definedName>
    <definedName name="DIRECTO5.65">[100]APU!$U$10863</definedName>
    <definedName name="DIRECTO5.66">[100]APU!$U$10924</definedName>
    <definedName name="DIRECTO5.67">[100]APU!$U$10985</definedName>
    <definedName name="DIRECTO5.68">[100]APU!$U$11046</definedName>
    <definedName name="DIRECTO5.69">[100]APU!$U$11107</definedName>
    <definedName name="DIRECTO5.70">[100]APU!$U$11168</definedName>
    <definedName name="DIRECTO5.71">[100]APU!$U$11229</definedName>
    <definedName name="DIRECTO5.72">[100]APU!$U$12022</definedName>
    <definedName name="DIRECTO5.73">[100]APU!$U$12083</definedName>
    <definedName name="DIRECTO5.74">[100]APU!$U$12144</definedName>
    <definedName name="DIRECTO5.77">[100]APU!$U$12205</definedName>
    <definedName name="DIRECTO5.78">[100]APU!$U$12327</definedName>
    <definedName name="DIRECTO5.79">[100]APU!$U$12388</definedName>
    <definedName name="DIRECTO5.80">[100]APU!$U$12266</definedName>
    <definedName name="DIRECTO5.82">[100]APU!$U$14035</definedName>
    <definedName name="DIRECTO5.83">[100]APU!$U$14096</definedName>
    <definedName name="DIRECTO5.84">[100]APU!$U$13364</definedName>
    <definedName name="DIRECTO5.85">[100]APU!$U$13425</definedName>
    <definedName name="DIRECTO5.86">[100]APU!$U$13486</definedName>
    <definedName name="DIRECTO5.87">[100]APU!$U$13547</definedName>
    <definedName name="DIRECTO5.88">[100]APU!$U$13608</definedName>
    <definedName name="DIRECTO5.89">[100]APU!$U$13669</definedName>
    <definedName name="DIRECTO5.90">[100]APU!$U$13730</definedName>
    <definedName name="DIRECTO5.91">[100]APU!$U$13791</definedName>
    <definedName name="DIRECTO5.92">[100]APU!$U$13852</definedName>
    <definedName name="DIRECTO5.93">[100]APU!$U$13913</definedName>
    <definedName name="DIRECTO5.94">[100]APU!$U$13974</definedName>
    <definedName name="DIRECTO5.95">[100]APU!$U$13059</definedName>
    <definedName name="DIRECTO5.96">[100]APU!$U$13120</definedName>
    <definedName name="DIRECTO5.97">[100]APU!$U$13181</definedName>
    <definedName name="DIRECTO5.98">[100]APU!$U$13242</definedName>
    <definedName name="DIRECTO5.99">[100]APU!$U$13303</definedName>
    <definedName name="DIRECTO50">[100]APU!$U$3121</definedName>
    <definedName name="DIRECTO51">[100]APU!$U$3182</definedName>
    <definedName name="DIRECTO52">[100]APU!$U$3243</definedName>
    <definedName name="DIRECTO53">[100]APU!$U$3304</definedName>
    <definedName name="DIRECTO54">[100]APU!$U$3365</definedName>
    <definedName name="DIRECTO55">[100]APU!$U$3426</definedName>
    <definedName name="DIRECTO56">[100]APU!$U$3487</definedName>
    <definedName name="DIRECTO57">[100]APU!$U$3548</definedName>
    <definedName name="DIRECTO58">[100]APU!$U$3609</definedName>
    <definedName name="DIRECTO59">[100]APU!$U$3670</definedName>
    <definedName name="DIRECTO6">[100]APU!$U$437</definedName>
    <definedName name="DIRECTO60">[100]APU!$U$3731</definedName>
    <definedName name="DIRECTO61">[100]APU!$U$3792</definedName>
    <definedName name="DIRECTO62">[100]APU!$U$3853</definedName>
    <definedName name="DIRECTO63">[100]APU!$U$3914</definedName>
    <definedName name="DIRECTO64">[100]APU!$U$3975</definedName>
    <definedName name="DIRECTO65">[100]APU!$U$4036</definedName>
    <definedName name="DIRECTO66">[100]APU!$U$4097</definedName>
    <definedName name="DIRECTO67">[100]APU!$U$4158</definedName>
    <definedName name="DIRECTO68">[100]APU!$U$4219</definedName>
    <definedName name="DIRECTO69">[100]APU!$U$4280</definedName>
    <definedName name="DIRECTO7">[100]APU!$U$498</definedName>
    <definedName name="DIRECTO7.12">[100]APU!$U$8305</definedName>
    <definedName name="DIRECTO7.13">[100]APU!$U$8366</definedName>
    <definedName name="DIRECTO7.14">[100]APU!$U$8427</definedName>
    <definedName name="DIRECTO7.15">[100]APU!$U$8488</definedName>
    <definedName name="DIRECTO7.16">[100]APU!$U$8606</definedName>
    <definedName name="DIRECTO7.17">[100]APU!$U$11290</definedName>
    <definedName name="DIRECTO7.18">[100]APU!$U$11351</definedName>
    <definedName name="DIRECTO7.19">[100]APU!$U$11412</definedName>
    <definedName name="DIRECTO7.20">[100]APU!$U$11473</definedName>
    <definedName name="DIRECTO7.21">[100]APU!$U$11534</definedName>
    <definedName name="DIRECTO7.22">[100]APU!$U$11717</definedName>
    <definedName name="DIRECTO7.23">[100]APU!$U$11778</definedName>
    <definedName name="DIRECTO7.24">[100]APU!$U$14645</definedName>
    <definedName name="DIRECTO7.25">[100]APU!$U$15255</definedName>
    <definedName name="DIRECTO7.26">[100]APU!$U$15316</definedName>
    <definedName name="DIRECTO7.27">[100]APU!$U$15377</definedName>
    <definedName name="DIRECTO7.28">[100]APU!$U$15438</definedName>
    <definedName name="DIRECTO7.29">[100]APU!$U$15499</definedName>
    <definedName name="DIRECTO7.30">[100]APU!$U$15560</definedName>
    <definedName name="DIRECTO7.31">[100]APU!$U$15621</definedName>
    <definedName name="DIRECTO7.32">[100]APU!$U$15682</definedName>
    <definedName name="DIRECTO7.33">[100]APU!$U$15743</definedName>
    <definedName name="DIRECTO7.34">[100]APU!$U$15804</definedName>
    <definedName name="DIRECTO7.35">[100]APU!$U$15865</definedName>
    <definedName name="DIRECTO7.36">[100]APU!$U$17085</definedName>
    <definedName name="DIRECTO7.37">[100]APU!$U$17268</definedName>
    <definedName name="DIRECTO7.38">[100]APU!$U$17207</definedName>
    <definedName name="DIRECTO7.39">[100]APU!$U$17390</definedName>
    <definedName name="DIRECTO7.40">[100]APU!$U$17451</definedName>
    <definedName name="DIRECTO7.41">[100]APU!$U$17512</definedName>
    <definedName name="DIRECTO7.42">[100]APU!$U$17146</definedName>
    <definedName name="DIRECTO7.43">[100]APU!$U$17573</definedName>
    <definedName name="DIRECTO7.44">[100]APU!$U$17329</definedName>
    <definedName name="DIRECTO70">[100]APU!$U$4341</definedName>
    <definedName name="DIRECTO71">[100]APU!$U$4402</definedName>
    <definedName name="DIRECTO72">[100]APU!$U$4463</definedName>
    <definedName name="DIRECTO73">[100]APU!$U$4524</definedName>
    <definedName name="DIRECTO74">[100]APU!$U$4585</definedName>
    <definedName name="DIRECTO75">[100]APU!$U$4646</definedName>
    <definedName name="DIRECTO76">[100]APU!$U$4707</definedName>
    <definedName name="DIRECTO77">[100]APU!$U$4768</definedName>
    <definedName name="DIRECTO78">[100]APU!$U$4829</definedName>
    <definedName name="DIRECTO79">[100]APU!$U$4890</definedName>
    <definedName name="DIRECTO8">[100]APU!$U$559</definedName>
    <definedName name="DIRECTO80">[100]APU!$U$4951</definedName>
    <definedName name="DIRECTO81">[100]APU!$U$5012</definedName>
    <definedName name="DIRECTO82">[100]APU!$U$5073</definedName>
    <definedName name="DIRECTO83">[100]APU!$U$5134</definedName>
    <definedName name="DIRECTO84">[100]APU!$U$5195</definedName>
    <definedName name="DIRECTO85">[100]APU!$U$5256</definedName>
    <definedName name="DIRECTO86">[100]APU!$U$5317</definedName>
    <definedName name="DIRECTO87">[100]APU!$U$5378</definedName>
    <definedName name="DIRECTO88">[100]APU!$U$5439</definedName>
    <definedName name="DIRECTO89">[100]APU!$U$5500</definedName>
    <definedName name="DIRECTO9">[100]APU!$U$620</definedName>
    <definedName name="DIRECTO9.1">[100]APU!$U$16597</definedName>
    <definedName name="DIRECTO9.2">[100]APU!$U$16658</definedName>
    <definedName name="DIRECTO9.3">[100]APU!$U$16719</definedName>
    <definedName name="DIRECTO9.4">[100]APU!$U$16780</definedName>
    <definedName name="DIRECTO9.5">[100]APU!$U$16841</definedName>
    <definedName name="DIRECTO90">[100]APU!$U$5561</definedName>
    <definedName name="DIRECTO91">[100]APU!$U$5622</definedName>
    <definedName name="DIRECTO92">[100]APU!$U$5683</definedName>
    <definedName name="DIRECTO93">[100]APU!$U$5744</definedName>
    <definedName name="DIRECTO94">[100]APU!$U$5805</definedName>
    <definedName name="DIRECTO95">[100]APU!$U$5866</definedName>
    <definedName name="DIRECTO96">[100]APU!$U$5927</definedName>
    <definedName name="DIRECTO97">[100]APU!$U$5988</definedName>
    <definedName name="DIRECTO98">[100]APU!$U$6049</definedName>
    <definedName name="DIRECTO99">[100]APU!$U$6110</definedName>
    <definedName name="Discount_Lumpsum">#REF!</definedName>
    <definedName name="discount_percent">#REF!</definedName>
    <definedName name="discount2">#REF!</definedName>
    <definedName name="discount3">#REF!</definedName>
    <definedName name="discount4">#REF!</definedName>
    <definedName name="DiscRateHigh">#REF!</definedName>
    <definedName name="DiscRateMed">#REF!</definedName>
    <definedName name="display_area_2">#REF!</definedName>
    <definedName name="DISPONIBILIDAD">#REF!</definedName>
    <definedName name="DistanciasPRS7801">[101]Hoja1!$K$3:$L$55</definedName>
    <definedName name="DistanciasPRS9003">[101]Hoja1!$A$3:$B$52</definedName>
    <definedName name="DistanciasPRS9004">[101]Hoja1!$F$3:$G$33</definedName>
    <definedName name="DISTRIBUCION" localSheetId="1">#REF!</definedName>
    <definedName name="DISTRIBUCION">#REF!</definedName>
    <definedName name="div_pay">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D">#REF!</definedName>
    <definedName name="DMxUS">#REF!</definedName>
    <definedName name="DNS">#REF!</definedName>
    <definedName name="do">#REF!</definedName>
    <definedName name="Documentstatus">#REF!</definedName>
    <definedName name="Documentstatus1">'[55]REF - Listas'!$B$4:$B$11</definedName>
    <definedName name="dolar">#REF!</definedName>
    <definedName name="DOLLAR">[102]CÁLCULOS!$H$34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R">#REF!</definedName>
    <definedName name="dos">#REF!</definedName>
    <definedName name="DOT">#REF!</definedName>
    <definedName name="dota">#REF!</definedName>
    <definedName name="DOTACIÓN">#REF!</definedName>
    <definedName name="DPI">[16]Tablas!#REF!</definedName>
    <definedName name="DPI1_1">[16]Tablas!#REF!</definedName>
    <definedName name="DPI1_1_1">[16]Tablas!#REF!</definedName>
    <definedName name="DPTO1" localSheetId="1">#REF!</definedName>
    <definedName name="DPTO1">#REF!</definedName>
    <definedName name="DPY">[16]Tablas!#REF!</definedName>
    <definedName name="DPY1_1">[16]Tablas!#REF!</definedName>
    <definedName name="DPY1_1_1">[16]Tablas!#REF!</definedName>
    <definedName name="DRAWING_LEAD_TIME">#REF!</definedName>
    <definedName name="drf">#REF!</definedName>
    <definedName name="DRI">[16]Tablas!#REF!</definedName>
    <definedName name="DRI1_1">[16]Tablas!#REF!</definedName>
    <definedName name="DRI1_1_1">[16]Tablas!#REF!</definedName>
    <definedName name="DRI1_1_2">[16]Tablas!#REF!</definedName>
    <definedName name="DRI1_1_3">[16]Tablas!#REF!</definedName>
    <definedName name="DRI1_1_4">[16]Tablas!#REF!</definedName>
    <definedName name="DRI1_2">[16]Tablas!#REF!</definedName>
    <definedName name="DRI1_3">[16]Tablas!#REF!</definedName>
    <definedName name="DRI1_4">[16]Tablas!#REF!</definedName>
    <definedName name="DRL">[16]Tablas!#REF!</definedName>
    <definedName name="DRL1_1">[16]Tablas!#REF!</definedName>
    <definedName name="DRL1_1_1">[16]Tablas!#REF!</definedName>
    <definedName name="DRL1_1_2">[16]Tablas!#REF!</definedName>
    <definedName name="DRL1_1_3">[16]Tablas!#REF!</definedName>
    <definedName name="DRL1_1_4">[16]Tablas!#REF!</definedName>
    <definedName name="DRL1_2">[16]Tablas!#REF!</definedName>
    <definedName name="DRL1_3">[16]Tablas!#REF!</definedName>
    <definedName name="DRL1_4">[16]Tablas!#REF!</definedName>
    <definedName name="DRTOS1">'[103]Cost Codes'!$B$4:$G$331</definedName>
    <definedName name="dry" hidden="1">{"via1",#N/A,TRUE,"general";"via2",#N/A,TRUE,"general";"via3",#N/A,TRUE,"general"}</definedName>
    <definedName name="DS">[98]Cronograma!#REF!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[104]EMPRESA!$I$25</definedName>
    <definedName name="DsctoPension">[104]EMPRESA!$I$23</definedName>
    <definedName name="DsctoSalud">[104]EMPRESA!$I$24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e">#REF!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[16]Tablas!#REF!</definedName>
    <definedName name="DSP1_1">[16]Tablas!#REF!</definedName>
    <definedName name="DSP1_1_1">[16]Tablas!#REF!</definedName>
    <definedName name="dt">#REF!</definedName>
    <definedName name="dtf">#REF!</definedName>
    <definedName name="DTFSMedida">#REF!</definedName>
    <definedName name="DtmFechaCotizacion">#REF!</definedName>
    <definedName name="DtmFechVigenCotiza">#REF!</definedName>
    <definedName name="dtrhj" hidden="1">{"via1",#N/A,TRUE,"general";"via2",#N/A,TRUE,"general";"via3",#N/A,TRUE,"general"}</definedName>
    <definedName name="DTS">#REF!</definedName>
    <definedName name="dutr">#REF!</definedName>
    <definedName name="dxd">[27]CALCULO!$E$75</definedName>
    <definedName name="dxfgg" hidden="1">{"via1",#N/A,TRUE,"general";"via2",#N/A,TRUE,"general";"via3",#N/A,TRUE,"general"}</definedName>
    <definedName name="DZ.Main">#REF!</definedName>
    <definedName name="E">#REF!</definedName>
    <definedName name="E_03">#REF!</definedName>
    <definedName name="e3e33" hidden="1">{"via1",#N/A,TRUE,"general";"via2",#N/A,TRUE,"general";"via3",#N/A,TRUE,"general"}</definedName>
    <definedName name="ECP">[16]Tablas!#REF!</definedName>
    <definedName name="ECP1_1">[16]Tablas!#REF!</definedName>
    <definedName name="ECP1_1_1">[16]Tablas!#REF!</definedName>
    <definedName name="ED">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DWIN">#REF!</definedName>
    <definedName name="EE">[0]!ERR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eeee">#REF!</definedName>
    <definedName name="eeeeeeeeeee">#REF!</definedName>
    <definedName name="EEEEEEEEEEEEEEEEEEE">#REF!</definedName>
    <definedName name="EEEEEEEEEEEEEEEEEEEEEE">#REF!</definedName>
    <definedName name="eeeeer" hidden="1">{"TAB1",#N/A,TRUE,"GENERAL";"TAB2",#N/A,TRUE,"GENERAL";"TAB3",#N/A,TRUE,"GENERAL";"TAB4",#N/A,TRUE,"GENERAL";"TAB5",#N/A,TRUE,"GENERAL"}</definedName>
    <definedName name="EEEGR">#REF!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INAR">#REF!</definedName>
    <definedName name="EJEC">[38]PRESUPUESTO!$E$7</definedName>
    <definedName name="Ejecutivo">'[105]Info Ejec'!$A$1:$AV$153</definedName>
    <definedName name="el">#REF!</definedName>
    <definedName name="ElectConsPrice">[56]Parameters!$R$15</definedName>
    <definedName name="ElectDemandPrice">#REF!</definedName>
    <definedName name="ELECTROMAG">#REF!</definedName>
    <definedName name="ELIMINACIONPROYC">#REF!</definedName>
    <definedName name="ELTOTAL">#REF!</definedName>
    <definedName name="emanto">#REF!</definedName>
    <definedName name="eme">[0]!ERR</definedName>
    <definedName name="EMPAQUE">#REF!</definedName>
    <definedName name="EMPLEADO">#REF!</definedName>
    <definedName name="Empresa">[53]EMPRESA!$F$6</definedName>
    <definedName name="EMULSION">#REF!</definedName>
    <definedName name="End_Bal">#REF!</definedName>
    <definedName name="ene">#REF!</definedName>
    <definedName name="ene00">[39]Dólar!#REF!</definedName>
    <definedName name="ENERGIATABLA1.2.4">'[12]CALCULO COSTOS DE OPERACIÓN'!$B$127:$AF$163</definedName>
    <definedName name="Engine">#REF!</definedName>
    <definedName name="Ensayos">#REF!</definedName>
    <definedName name="ENTRADASP">#REF!</definedName>
    <definedName name="EPECIALIDAD_SIDOE">[16]Tablas!#REF!</definedName>
    <definedName name="EQUI">[106]Equipo!$1:$1048576</definedName>
    <definedName name="EQUI3">[107]Equipo!$1:$1048576</definedName>
    <definedName name="EquipData">'[56]Equip Data'!$B$14:$AQ$75</definedName>
    <definedName name="EquipInput">#REF!</definedName>
    <definedName name="EquipLifeRank">#REF!</definedName>
    <definedName name="EQUIPO" localSheetId="1">#REF!</definedName>
    <definedName name="EQUIPO">#REF!</definedName>
    <definedName name="equipo_mayor">#REF!</definedName>
    <definedName name="EQUIPO1">#REF!</definedName>
    <definedName name="equipomayor2">#REF!</definedName>
    <definedName name="EquipOpCostOutput">#REF!</definedName>
    <definedName name="EquipOpFleet">#REF!</definedName>
    <definedName name="Equipos" localSheetId="1">#REF!</definedName>
    <definedName name="Equipos">#REF!</definedName>
    <definedName name="EQUIPOS1">#REF!</definedName>
    <definedName name="equiprecord">[108]Sheet1!$A$18:$A$1072</definedName>
    <definedName name="EquipReplOutput">#REF!</definedName>
    <definedName name="EquipRow">#REF!</definedName>
    <definedName name="eqw" hidden="1">{"via1",#N/A,TRUE,"general";"via2",#N/A,TRUE,"general";"via3",#N/A,TRUE,"general"}</definedName>
    <definedName name="ER">#REF!</definedName>
    <definedName name="ERE_ART">[61]steel!$B$8:$B$47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a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RT">#REF!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A">#REF!</definedName>
    <definedName name="ESE">#REF!</definedName>
    <definedName name="ESMALTE">#REF!</definedName>
    <definedName name="ESP210.2.2">#REF!</definedName>
    <definedName name="ESP220.1">#REF!</definedName>
    <definedName name="ESP225P">#REF!</definedName>
    <definedName name="ESP320.1">'[109]320.1'!$H$52</definedName>
    <definedName name="ESP330.1">#REF!</definedName>
    <definedName name="ESP330.2">'[109]330.2'!$H$52</definedName>
    <definedName name="ESP640.1.2">#REF!</definedName>
    <definedName name="ESP673.1">#REF!</definedName>
    <definedName name="ESP673.2">#REF!</definedName>
    <definedName name="ESP700.1">'[109]700.1'!$H$52</definedName>
    <definedName name="ESPE">#REF!</definedName>
    <definedName name="ESPECIFICACION" localSheetId="1">#REF!</definedName>
    <definedName name="ESPECIFICACION">#REF!</definedName>
    <definedName name="Especificación" localSheetId="1">#REF!</definedName>
    <definedName name="Especificación">#REF!</definedName>
    <definedName name="EST10A">#REF!</definedName>
    <definedName name="EST10V1">#REF!</definedName>
    <definedName name="EST11A">#REF!</definedName>
    <definedName name="ESTA">#REF!</definedName>
    <definedName name="ESTACION">[110]TABLAS!$B$63:$B$78</definedName>
    <definedName name="ESTADO_ACUEDUCTO">#REF!</definedName>
    <definedName name="ESTADO_ALCANTARILLADO">#REF!</definedName>
    <definedName name="Estados">#REF!</definedName>
    <definedName name="ESTERIL">#REF!</definedName>
    <definedName name="Estimate_Factor">1</definedName>
    <definedName name="ESTRAE">'[3]7422CW00'!#REF!</definedName>
    <definedName name="ESTRU">[111]Estructura!$C$7:$E$2570</definedName>
    <definedName name="ESTRUCT06">#REF!</definedName>
    <definedName name="ESTRUCT07">#REF!</definedName>
    <definedName name="ESTRUCT08">#REF!</definedName>
    <definedName name="ESTRUCT09">#REF!</definedName>
    <definedName name="ESTRUCT10">#REF!</definedName>
    <definedName name="ESTRUCT11">#REF!</definedName>
    <definedName name="ESTRUCT12">#REF!</definedName>
    <definedName name="ESTRUCT13">#REF!</definedName>
    <definedName name="ESTRUCT14">#REF!</definedName>
    <definedName name="ESTRUCT15">#REF!</definedName>
    <definedName name="ESTRUCT16">#REF!</definedName>
    <definedName name="ESTRUCT17">#REF!</definedName>
    <definedName name="ESTRUCT18">#REF!</definedName>
    <definedName name="ESTRUCT19">#REF!</definedName>
    <definedName name="ESTRUCT20">#REF!</definedName>
    <definedName name="ESTRUCT21">#REF!</definedName>
    <definedName name="ESTRUCT22">#REF!</definedName>
    <definedName name="ESTRUCT24">#REF!</definedName>
    <definedName name="ESTRUCT25">#REF!</definedName>
    <definedName name="ESTRUCT28">#REF!</definedName>
    <definedName name="ESTRUCT29">#REF!</definedName>
    <definedName name="ESTRUCT31">#REF!</definedName>
    <definedName name="ESTRUCT33">#REF!</definedName>
    <definedName name="ESTRUCT34">#REF!</definedName>
    <definedName name="ESTRUCT43">#REF!</definedName>
    <definedName name="ESTRUCTURA" hidden="1">{#N/A,#N/A,TRUE,"INGENIERIA";#N/A,#N/A,TRUE,"COMPRAS";#N/A,#N/A,TRUE,"DIRECCION";#N/A,#N/A,TRUE,"RESUMEN"}</definedName>
    <definedName name="ESTRUCTURAS">[112]Hoja3!$B$7:$B$15</definedName>
    <definedName name="ETAP">#REF!</definedName>
    <definedName name="ETAPA_PACC">#REF!</definedName>
    <definedName name="ETERNIT6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val_Currency">#REF!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AVACIONCONGLOMERADO">#REF!</definedName>
    <definedName name="EXCAVACIONSIMPLE">#REF!</definedName>
    <definedName name="exCEL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X">#REF!</definedName>
    <definedName name="Excel_BuiltIn_Print_Area_7" localSheetId="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[36]SKJ452!#REF!</definedName>
    <definedName name="Excel_BuiltIn_Print_Titles_11">[36]ITA878!#REF!</definedName>
    <definedName name="Excel_BuiltIn_Print_Titles_12">'[36]AEA-944'!#REF!</definedName>
    <definedName name="Excel_BuiltIn_Print_Titles_13">'[36]DUB-823'!#REF!</definedName>
    <definedName name="Excel_BuiltIn_Print_Titles_14">'[36]GPI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[36]XXJ617!#REF!</definedName>
    <definedName name="Excel_BuiltIn_Print_Titles_2_1">#REF!</definedName>
    <definedName name="Excel_BuiltIn_Print_Titles_20">#REF!</definedName>
    <definedName name="Excel_BuiltIn_Print_Titles_21">[36]SNG_855!#REF!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>'[36]VEA 374'!#REF!</definedName>
    <definedName name="Excel_BuiltIn_Print_Titles_5_XX">'[36]VEA 374'!#REF!</definedName>
    <definedName name="Excel_BuiltIn_Print_Titles_6">#REF!</definedName>
    <definedName name="Excel_BuiltIn_Print_Titles_7">[36]HFB024!#REF!</definedName>
    <definedName name="Excel_BuiltIn_Print_Titles_8">#REF!</definedName>
    <definedName name="Excel_BuiltIn_Print_Titles_9">[36]PAJ825!#REF!</definedName>
    <definedName name="Exchange_Rate">#REF!</definedName>
    <definedName name="exchangerate">#REF!</definedName>
    <definedName name="EXCROC">'[113]Análisis de precios'!$H$52</definedName>
    <definedName name="Executivepb">#REF!</definedName>
    <definedName name="ExistAge">#REF!</definedName>
    <definedName name="ExistFleet">#REF!</definedName>
    <definedName name="expl1">#REF!</definedName>
    <definedName name="ExRateAus">[114]ProjectParameters!$G$18</definedName>
    <definedName name="ExRateCountry">[114]ProjectParameters!$B$18:$B$22</definedName>
    <definedName name="ExRates">[114]ProjectParameters!$G$18:$G$22</definedName>
    <definedName name="ExtensionCoordinador">#REF!</definedName>
    <definedName name="Extra_Pay">#REF!</definedName>
    <definedName name="Extracción_IM">#REF!</definedName>
    <definedName name="Extras">'[53]LIQUIDA-NOMINA'!$AH$4</definedName>
    <definedName name="F._INGRESO">#REF!</definedName>
    <definedName name="F._RETIRO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L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201.1" localSheetId="1">#REF!</definedName>
    <definedName name="F201.1">#REF!</definedName>
    <definedName name="F201.2" localSheetId="1">#REF!</definedName>
    <definedName name="F201.2">#REF!</definedName>
    <definedName name="F201.3" localSheetId="1">#REF!</definedName>
    <definedName name="F201.3">#REF!</definedName>
    <definedName name="F210.2" localSheetId="1">#REF!</definedName>
    <definedName name="F210.2">#REF!</definedName>
    <definedName name="F210.3" localSheetId="1">#REF!</definedName>
    <definedName name="F210.3">#REF!</definedName>
    <definedName name="F211.1" localSheetId="1">#REF!</definedName>
    <definedName name="F211.1">#REF!</definedName>
    <definedName name="F220.1" localSheetId="1">#REF!</definedName>
    <definedName name="F220.1">#REF!</definedName>
    <definedName name="fa">#REF!</definedName>
    <definedName name="Facilidades">#REF!</definedName>
    <definedName name="factor">#REF!</definedName>
    <definedName name="Factpb">#REF!</definedName>
    <definedName name="Factpb2">#REF!</definedName>
    <definedName name="FACTURADO">'[115]Itemes Renovación'!#REF!</definedName>
    <definedName name="FALTANTES1">'[116]CANT OBRA'!$1:$1048576</definedName>
    <definedName name="FareWellStmnt">[71]!FareWellStmnt</definedName>
    <definedName name="FaseProyecto">#REF!</definedName>
    <definedName name="fb">#REF!</definedName>
    <definedName name="fbc">#REF!</definedName>
    <definedName name="fcc">#REF!</definedName>
    <definedName name="fcv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GFGFDG">'[117]ESTADO RED TEC'!$O$35</definedName>
    <definedName name="fdh" hidden="1">{"TAB1",#N/A,TRUE,"GENERAL";"TAB2",#N/A,TRUE,"GENERAL";"TAB3",#N/A,TRUE,"GENERAL";"TAB4",#N/A,TRUE,"GENERAL";"TAB5",#N/A,TRUE,"GENERAL"}</definedName>
    <definedName name="fdsa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00">[39]Dólar!#REF!</definedName>
    <definedName name="fec">#REF!</definedName>
    <definedName name="Fecha">[118]Tablas!$B$1:$B$65536</definedName>
    <definedName name="FechaInicio">[53]CONTRATO!$E$10</definedName>
    <definedName name="Fechas">#REF!</definedName>
    <definedName name="FechaTermina">[53]CONTRATO!$E$11</definedName>
    <definedName name="FechaTerminacion">#REF!</definedName>
    <definedName name="fer">'[51]Res-Accide-10'!#REF!</definedName>
    <definedName name="ferfer" hidden="1">{"via1",#N/A,TRUE,"general";"via2",#N/A,TRUE,"general";"via3",#N/A,TRUE,"general"}</definedName>
    <definedName name="fermel">#REF!</definedName>
    <definedName name="fevenad1">[32]Datos!$B$9</definedName>
    <definedName name="fevenad2">[32]Datos!$B$10</definedName>
    <definedName name="fevenin">[32]Datos!$B$8</definedName>
    <definedName name="Fexx">[21]Cálculo!$B$39</definedName>
    <definedName name="ff">[0]!ERR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dfdfddf">#REF!</definedName>
    <definedName name="ffffffffffffffff">#REF!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'[119]7422CW00'!#REF!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" localSheetId="1">#REF!</definedName>
    <definedName name="Fin">#REF!</definedName>
    <definedName name="FINANCIACION">[0]!ERR</definedName>
    <definedName name="Financialpb">#REF!</definedName>
    <definedName name="Financialpb2">#REF!</definedName>
    <definedName name="FinePrint">[71]!FinePrint</definedName>
    <definedName name="FinPpto" localSheetId="1">#REF!</definedName>
    <definedName name="FinPpto">#REF!</definedName>
    <definedName name="FixEquip_hrs">'[120]Fixed Plant'!$F$109:$AA$168</definedName>
    <definedName name="fk">#REF!</definedName>
    <definedName name="Fleet">#REF!</definedName>
    <definedName name="FleetC">#REF!</definedName>
    <definedName name="fleetRecNo">[121]Fleet!$B$12:$B$80</definedName>
    <definedName name="FleetS">#REF!</definedName>
    <definedName name="FleetW">#REF!</definedName>
    <definedName name="flq">#REF!</definedName>
    <definedName name="FM">1.18</definedName>
    <definedName name="fnic">[78]Hoja1!$C$13</definedName>
    <definedName name="FO">1.32</definedName>
    <definedName name="FOB_POINT">#REF!</definedName>
    <definedName name="forapproval">'[122]LISTS-FOR INTERNAL USE ONLY'!$B$16:$B$25</definedName>
    <definedName name="FORDESCR">'[3]7422CW00'!#REF!</definedName>
    <definedName name="FORM_C3">[123]Hoja1!$A$33:$N$51</definedName>
    <definedName name="form_calcmod">'[124]CALC-MOD'!$C$4:$C$11,'[124]CALC-MOD'!$G$4:$G$11,'[124]CALC-MOD'!$C$16:$C$23,'[124]CALC-MOD'!$G$16:$G$23,'[124]CALC-MOD'!$C$29:$C$36,'[124]CALC-MOD'!$B$43:$B$47</definedName>
    <definedName name="form_cons">[125]CONS!$F$14:$F$81,[125]CONS!$G$13:$G$81,[125]CONS!$G$87:$G$90,[125]CONS!$K$13:$K$22,[125]CONS!$M$13:$M$21</definedName>
    <definedName name="form_desglose">#REF!</definedName>
    <definedName name="form_equi">[125]EQUI!$D$15:$E$45,[125]EQUI!$E$46,[125]EQUI!$D$52:$E$86,[125]EQUI!$E$87,[125]EQUI!$D$94:$E$109,[125]EQUI!$E$110,[125]EQUI!$D$116:$E$122,[125]EQUI!$E$123,[125]EQUI!$D$131:$E$136,[125]EQUI!$E$137,[125]EQUI!$E$140,[125]EQUI!$D$146:$E$159,[125]EQUI!$E$161,[125]EQUI!$I$2:$I$14,[125]EQUI!$K$2:$K$13</definedName>
    <definedName name="form_indir">[124]INDIR!$C$17:$M$22,[124]INDIR!$O$17:$P$22,[124]INDIR!$R$17:$R$23,[124]INDIR!$C$25:$M$26,[124]INDIR!$O$25:$P$26,[124]INDIR!$R$25:$R$27,[124]INDIR!$C$32:$M$33,[124]INDIR!$O$32:$P$33,[124]INDIR!$R$32:$R$34,[124]INDIR!$R$37,[124]INDIR!$P$43:$P$49,[124]INDIR!$R$43:$R$50,[124]INDIR!$P$54:$P$59,[124]INDIR!$R$54:$R$60,[124]INDIR!$P$65:$P$67,[124]INDIR!$R$65:$R$68,[124]INDIR!$R$71</definedName>
    <definedName name="form_otrosmod">'[125]OTROS MO'!$C$15:$D$19,'[125]OTROS MO'!$F$15:$G$19,'[125]OTROS MO'!$H$15:$H$20,'[125]OTROS MO'!$F$25:$F$26,'[125]OTROS MO'!$H$25:$H$27,'[125]OTROS MO'!$F$33:$F$34,'[125]OTROS MO'!$H$33:$H$35,'[125]OTROS MO'!$H$38</definedName>
    <definedName name="form_resumen">#REF!</definedName>
    <definedName name="form_subcon">#REF!</definedName>
    <definedName name="form_superv">[124]SUPERV!$C$17:$L$23,[124]SUPERV!$N$17:$O$23,[124]SUPERV!$Q$17:$Q$24</definedName>
    <definedName name="formadepago">#REF!</definedName>
    <definedName name="FORMALETAM2">#REF!</definedName>
    <definedName name="FORMATO_5">#REF!</definedName>
    <definedName name="FormLinPresup" localSheetId="1">#REF!</definedName>
    <definedName name="FormLinPresup">#REF!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">#REF!</definedName>
    <definedName name="FrecInctoMmtoAnno">#REF!</definedName>
    <definedName name="FrecInctoMmtoAno">#REF!</definedName>
    <definedName name="frefr" hidden="1">{"via1",#N/A,TRUE,"general";"via2",#N/A,TRUE,"general";"via3",#N/A,TRUE,"general"}</definedName>
    <definedName name="FRENTES">#REF!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t">#REF!</definedName>
    <definedName name="fu">[0]!ERR</definedName>
    <definedName name="Fub">[21]Cálculo!$B$36</definedName>
    <definedName name="Fuel">'[79]Budget Assumptions'!$J$3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elPrice">[56]Parameters!$R$18</definedName>
    <definedName name="Full_Print">#REF!</definedName>
    <definedName name="FUNGIBLES" localSheetId="1">#REF!</definedName>
    <definedName name="FUNGIBLES">#REF!</definedName>
    <definedName name="Fup">[21]Cálculo!$B$38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X">#REF!</definedName>
    <definedName name="fx_rate">#REF!</definedName>
    <definedName name="fy">#REF!</definedName>
    <definedName name="Fyb">[21]Cálculo!$B$35</definedName>
    <definedName name="Fyp">[21]Cálculo!$B$37</definedName>
    <definedName name="fyy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[16]Tablas!#REF!</definedName>
    <definedName name="G_C10">[16]Tablas!#REF!</definedName>
    <definedName name="G_C11">[16]Tablas!#REF!</definedName>
    <definedName name="G_C12">[16]Tablas!#REF!</definedName>
    <definedName name="G_C13">[16]Tablas!#REF!</definedName>
    <definedName name="G_C14">[16]Tablas!#REF!</definedName>
    <definedName name="G_C15">[16]Tablas!#REF!</definedName>
    <definedName name="G_C16">[16]Tablas!#REF!</definedName>
    <definedName name="G_C17">[16]Tablas!#REF!</definedName>
    <definedName name="G_C18">[16]Tablas!#REF!</definedName>
    <definedName name="G_C19">[16]Tablas!#REF!</definedName>
    <definedName name="G_C2">[16]Tablas!#REF!</definedName>
    <definedName name="G_C20">[16]Tablas!#REF!</definedName>
    <definedName name="G_C21">[16]Tablas!#REF!</definedName>
    <definedName name="G_C22">[16]Tablas!#REF!</definedName>
    <definedName name="G_C3">[16]Tablas!#REF!</definedName>
    <definedName name="G_C4">[16]Tablas!#REF!</definedName>
    <definedName name="G_C5">[16]Tablas!#REF!</definedName>
    <definedName name="G_C6">[16]Tablas!#REF!</definedName>
    <definedName name="G_C7">[16]Tablas!#REF!</definedName>
    <definedName name="G_C8">[16]Tablas!#REF!</definedName>
    <definedName name="G_C9">[16]Tablas!#REF!</definedName>
    <definedName name="G1_">#REF!</definedName>
    <definedName name="Ga">#REF!</definedName>
    <definedName name="GAJ">#REF!</definedName>
    <definedName name="GANCHO">#REF!</definedName>
    <definedName name="GarantiaExtendida">#REF!</definedName>
    <definedName name="GarantiaExtendidaCostos">#REF!</definedName>
    <definedName name="GAS">[16]Tablas!#REF!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>[15]Tablas!#REF!</definedName>
    <definedName name="GCI">[16]Tablas!#REF!</definedName>
    <definedName name="GCN">[16]Tablas!#REF!</definedName>
    <definedName name="GCP">[16]Tablas!#REF!</definedName>
    <definedName name="Gd">#REF!</definedName>
    <definedName name="gdj">#REF!</definedName>
    <definedName name="GDN">[16]Tablas!#REF!</definedName>
    <definedName name="GDR">[16]Tablas!#REF!</definedName>
    <definedName name="gdt" hidden="1">{"TAB1",#N/A,TRUE,"GENERAL";"TAB2",#N/A,TRUE,"GENERAL";"TAB3",#N/A,TRUE,"GENERAL";"TAB4",#N/A,TRUE,"GENERAL";"TAB5",#N/A,TRUE,"GENERAL"}</definedName>
    <definedName name="Ge">#REF!</definedName>
    <definedName name="GEA">[16]Tablas!#REF!</definedName>
    <definedName name="GEA1_1">[16]Tablas!#REF!</definedName>
    <definedName name="GEA1_1_1">[16]Tablas!#REF!</definedName>
    <definedName name="GEA1_1_10">[16]Tablas!#REF!</definedName>
    <definedName name="GEA1_1_2">[16]Tablas!#REF!</definedName>
    <definedName name="GEA1_1_3">[16]Tablas!#REF!</definedName>
    <definedName name="GEA1_1_4">[16]Tablas!#REF!</definedName>
    <definedName name="GEA1_1_5">[16]Tablas!#REF!</definedName>
    <definedName name="GEA1_1_6">[16]Tablas!#REF!</definedName>
    <definedName name="GEA1_1_7">[16]Tablas!#REF!</definedName>
    <definedName name="GEA1_1_8">[16]Tablas!#REF!</definedName>
    <definedName name="GEA1_1_9">[16]Tablas!#REF!</definedName>
    <definedName name="GEA1_2">[16]Tablas!#REF!</definedName>
    <definedName name="GEA1_3">[16]Tablas!#REF!</definedName>
    <definedName name="GEA1_4">[16]Tablas!#REF!</definedName>
    <definedName name="GEC">[16]Tablas!#REF!</definedName>
    <definedName name="GEC_ON_DAPIAY">#REF!</definedName>
    <definedName name="GEC_ON_GER">#REF!</definedName>
    <definedName name="gecolsa06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[53]EMPRESA!$F$12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TCostOutput">#REF!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[16]Tablas!#REF!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gg">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'[119]7422CW00'!#REF!</definedName>
    <definedName name="ghfg" hidden="1">{"via1",#N/A,TRUE,"general";"via2",#N/A,TRUE,"general";"via3",#N/A,TRUE,"general"}</definedName>
    <definedName name="GHG">'[126]GENERALIDADES '!$E$9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i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ax">#REF!</definedName>
    <definedName name="Gmin">#REF!</definedName>
    <definedName name="GMM_ON_ASO">[16]Tablas!#REF!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R">#REF!</definedName>
    <definedName name="GOT">[16]Tablas!#REF!</definedName>
    <definedName name="gp">#REF!</definedName>
    <definedName name="GPO">[16]Tablas!#REF!</definedName>
    <definedName name="GPR">[16]Tablas!#REF!</definedName>
    <definedName name="GPS">#REF!</definedName>
    <definedName name="GPSCostos">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NITO">#REF!</definedName>
    <definedName name="GRANO">#REF!</definedName>
    <definedName name="GRC">[16]Tablas!#REF!</definedName>
    <definedName name="GRC_ON_ASO">[16]Tablas!#REF!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M">[16]Tablas!#REF!</definedName>
    <definedName name="GRM_ON_DMARES">#REF!</definedName>
    <definedName name="GRM_ON_DRIO">#REF!</definedName>
    <definedName name="GRN">[16]Tablas!#REF!</definedName>
    <definedName name="GRN_ON_ASO">[16]Tablas!#REF!</definedName>
    <definedName name="GRN_ON_DIREC">#REF!</definedName>
    <definedName name="GRS">[16]Tablas!#REF!</definedName>
    <definedName name="GRS_ON_ASO">[16]Tablas!#REF!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1" localSheetId="1">#REF!</definedName>
    <definedName name="GRUP1">#REF!</definedName>
    <definedName name="GRUP2" localSheetId="1">#REF!</definedName>
    <definedName name="GRUP2">#REF!</definedName>
    <definedName name="GRUP3" localSheetId="1">#REF!</definedName>
    <definedName name="GRUP3">#REF!</definedName>
    <definedName name="GRUPO1" localSheetId="1">#REF!</definedName>
    <definedName name="GRUPO1">#REF!</definedName>
    <definedName name="GRUPO123">#REF!</definedName>
    <definedName name="GRUPO13">#REF!</definedName>
    <definedName name="GRUPO2" localSheetId="1">#REF!</definedName>
    <definedName name="GRUPO2">#REF!</definedName>
    <definedName name="GRUPO3" localSheetId="1">#REF!</definedName>
    <definedName name="GRUPO3">#REF!</definedName>
    <definedName name="grupo4">[78]Hoja1!$F$7</definedName>
    <definedName name="grupo5">[78]Hoja1!$F$10</definedName>
    <definedName name="grupo6">[78]Hoja1!$F$11</definedName>
    <definedName name="grupo7">[78]Hoja1!$F$12</definedName>
    <definedName name="grupo8">[78]Hoja1!$F$13</definedName>
    <definedName name="grupo9">[78]Hoja1!$F$14</definedName>
    <definedName name="GRUPOW" localSheetId="1">#REF!</definedName>
    <definedName name="GRUPOW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[127]BASE!$C$4:$H$255</definedName>
    <definedName name="GTC">[16]Tablas!#REF!</definedName>
    <definedName name="GTE">[16]Tablas!#REF!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tgt" localSheetId="1">#REF!</definedName>
    <definedName name="gtgtgtgt">#REF!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[16]Tablas!#REF!</definedName>
    <definedName name="GTRE">#REF!</definedName>
    <definedName name="gus">#REF!</definedName>
    <definedName name="gustavo">#REF!</definedName>
    <definedName name="GUSTRA">#REF!</definedName>
    <definedName name="GUSTRA2">#REF!</definedName>
    <definedName name="Gv">#REF!</definedName>
    <definedName name="Gw">#REF!</definedName>
    <definedName name="gy">#REF!</definedName>
    <definedName name="h">#REF!</definedName>
    <definedName name="H.L._INGENIEROS___API_LTDA">#REF!</definedName>
    <definedName name="H_pump">#REF!</definedName>
    <definedName name="h9h" hidden="1">{"via1",#N/A,TRUE,"general";"via2",#N/A,TRUE,"general";"via3",#N/A,TRUE,"general"}</definedName>
    <definedName name="Ha">#REF!</definedName>
    <definedName name="hayud">#REF!</definedName>
    <definedName name="Hazards">#REF!</definedName>
    <definedName name="Hb">#REF!</definedName>
    <definedName name="hbfdhrw" hidden="1">{"TAB1",#N/A,TRUE,"GENERAL";"TAB2",#N/A,TRUE,"GENERAL";"TAB3",#N/A,TRUE,"GENERAL";"TAB4",#N/A,TRUE,"GENERAL";"TAB5",#N/A,TRUE,"GENERAL"}</definedName>
    <definedName name="HC">#REF!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camion">#REF!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[78]Datos!$D$8</definedName>
    <definedName name="hen">[78]Datos!$D$9</definedName>
    <definedName name="herr">#REF!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rua">#REF!</definedName>
    <definedName name="hgt">#REF!</definedName>
    <definedName name="hgu">#REF!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">#REF!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jh">#REF!</definedName>
    <definedName name="hhtrhreh" hidden="1">{"via1",#N/A,TRUE,"general";"via2",#N/A,TRUE,"general";"via3",#N/A,TRUE,"general"}</definedName>
    <definedName name="Hid">'[28]Interc de Hidr.'!$E$1:$E$65536</definedName>
    <definedName name="HIDE1">[61]steel!$F$7:$J$7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erro">#REF!</definedName>
    <definedName name="hierro1">#REF!</definedName>
    <definedName name="hierro2">#REF!</definedName>
    <definedName name="hierro4">#REF!</definedName>
    <definedName name="hing">#REF!</definedName>
    <definedName name="HisYear_0">#REF!</definedName>
    <definedName name="HisYear_1">#REF!</definedName>
    <definedName name="HisYear_2">#REF!</definedName>
    <definedName name="HisYear_3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hjhhhhhhhhhhhhh">#REF!</definedName>
    <definedName name="hjhjhj">#REF!</definedName>
    <definedName name="hjhjhjhj">#REF!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M">#REF!</definedName>
    <definedName name="HMHF3">#REF!</definedName>
    <definedName name="hmont">#REF!</definedName>
    <definedName name="hn" hidden="1">{"TAB1",#N/A,TRUE,"GENERAL";"TAB2",#N/A,TRUE,"GENERAL";"TAB3",#N/A,TRUE,"GENERAL";"TAB4",#N/A,TRUE,"GENERAL";"TAB5",#N/A,TRUE,"GENERAL"}</definedName>
    <definedName name="hn.ConvertZero1" hidden="1">[128]LTM!$G$461:$J$461,[128]LTM!$G$463:$J$464,[128]LTM!$G$468:$J$469,[128]LTM!$G$473:$J$475,[128]LTM!$G$480:$J$480,[128]LTM!$G$484:$J$485,[128]LTM!$G$490:$J$490,[128]LTM!$G$514:$J$518,[128]LTM!$G$525:$J$526,[128]LTM!$G$532:$J$537</definedName>
    <definedName name="hn.ConvertZero2" hidden="1">[128]LTM!$G$560:$J$560,[128]LTM!$H$590:$J$591,[128]LTM!$H$614:$J$614,[128]LTM!$H$635:$J$636,[128]LTM!$G$676:$J$680,[128]LTM!$G$686:$J$686,[128]LTM!$G$688:$J$694,[128]LTM!$G$681:$J$682</definedName>
    <definedName name="hn.ConvertZero3" hidden="1">[128]LTM!$G$699:$J$706,[128]LTM!$G$710:$J$714,[128]LTM!$G$717:$J$734,[128]LTM!$G$738:$J$738,[128]LTM!$G$745:$J$751</definedName>
    <definedName name="hn.ConvertZero4" hidden="1">[128]LTM!$G$840:$J$840,[128]LTM!$H$1266:$J$1266,[128]LTM!$G$1267:$J$1267,[128]LTM!$G$1454:$J$1461,[128]LTM!$J$1462,[128]LTM!$J$1463,[128]LTM!$G$1468:$J$1469,[128]LTM!$L$1469:$N$1469</definedName>
    <definedName name="hn.ConvertZeroUnhide1" hidden="1">[128]LTM!$G$1469:$J$1469,[128]LTM!$L$1469:$N$1469,[128]LTM!$H$1266:$J$1266</definedName>
    <definedName name="hn.Delete015" hidden="1">'[128]CREDIT STATS'!$B$9:$K$11,'[128]CREDIT STATS'!$O$11:$X$14,'[128]CREDIT STATS'!$B$25:$K$30,'[128]CREDIT STATS'!$O$25:$X$26</definedName>
    <definedName name="hn.DZ_MultByFXRates" hidden="1">[128]DropZone!$B$2:$I$118,[128]DropZone!$B$120:$I$132,[128]DropZone!$B$134:$I$136,[128]DropZone!$B$138:$I$146</definedName>
    <definedName name="hn.ExtDb" hidden="1">FALSE</definedName>
    <definedName name="hn.LTM_MultByFXRates" hidden="1">[128]LTM!$G$461:$N$477,[128]LTM!$G$480:$N$539,[128]LTM!$G$548:$N$667,[128]LTM!$G$676:$N$1266,[128]LTM!$G$1454:$N$1461,[128]LTM!$G$1463:$N$1465,[128]LTM!$G$1468:$N$1469</definedName>
    <definedName name="hn.ModelType" hidden="1">"DEAL"</definedName>
    <definedName name="hn.ModelVersion" hidden="1">1</definedName>
    <definedName name="hn.MultbyFXRates" hidden="1">[128]LTM!$G$461:$N$477,[128]LTM!$G$480:$N$539,[128]LTM!$G$548:$N$667,[128]LTM!$G$676:$N$1266,[128]LTM!$G$1454:$N$1461,[128]LTM!$G$1463:$N$1465,[128]LTM!$G$1468:$N$1469</definedName>
    <definedName name="hn.MultByFXRates1" hidden="1">[128]LTM!$G$461:$G$477,[128]LTM!$G$480:$G$539,[128]LTM!$G$548:$G$562,[128]LTM!$G$676:$G$840,[128]LTM!$G$1454:$G$1469</definedName>
    <definedName name="hn.MultByFXRates2" hidden="1">[128]LTM!$H$461:$H$477,[128]LTM!$H$480:$H$539,[128]LTM!$H$548:$H$667,[128]LTM!$H$676:$H$1266,[128]LTM!$H$1454:$H$1469</definedName>
    <definedName name="hn.MultByFXRates3" hidden="1">[128]LTM!$I$461:$I$477,[128]LTM!$I$480:$I$539,[128]LTM!$I$548:$I$667,[128]LTM!$I$676:$I$1266,[128]LTM!$I$1454:$I$1469</definedName>
    <definedName name="hn.MultbyFxrates4" hidden="1">[128]LTM!$J$461:$J$477,[128]LTM!$J$480:$J$539,[128]LTM!$J$548:$J$668,[128]LTM!$J$676:$J$1266,[128]LTM!$J$1454:$J$1461,[128]LTM!$J$1463:$J$1465,[128]LTM!$J$1468</definedName>
    <definedName name="hn.multbyfxrates5" hidden="1">[128]LTM!$L$461:$L$477,[128]LTM!$L$480:$L$539,[128]LTM!$L$548:$L$562,[128]LTM!$L$676:$L$840,[128]LTM!$L$1454:$L$1469</definedName>
    <definedName name="hn.multbyfxrates6" hidden="1">[128]LTM!$M$461:$M$477,[128]LTM!$M$480:$M$539,[128]LTM!$M$548:$M$668,[128]LTM!$M$676:$M$1266,[128]LTM!$M$1454:$M$1469</definedName>
    <definedName name="hn.multbyfxrates7" hidden="1">[128]LTM!$N$461:$N$477,[128]LTM!$N$480:$N$539,[128]LTM!$N$548:$N$667,[128]LTM!$N$676:$N$1266,[128]LTM!$N$1454:$N$1469</definedName>
    <definedName name="hn.MultByFXRatesBot1" hidden="1">[128]LTM!$G$676:$G$682,[128]LTM!$G$686,[128]LTM!$G$688:$G$694,[128]LTM!$G$699:$G$706,[128]LTM!$G$710:$G$714,[128]LTM!$G$717:$G$734,[128]LTM!$G$738,[128]LTM!$G$738,[128]LTM!$G$745:$G$751,[128]LTM!$G$840,[128]LTM!$G$1454:$G$1461,[128]LTM!$G$1468:$G$1469</definedName>
    <definedName name="hn.MultByFXRatesBot2" hidden="1">[128]LTM!$H$676:$H$682,[128]LTM!$H$686,[128]LTM!$H$688:$H$694,[128]LTM!$H$699:$H$706,[128]LTM!$H$710:$H$714,[128]LTM!$H$717:$H$734,[128]LTM!$H$738,[128]LTM!$H$745:$H$751,[128]LTM!$H$840,[128]LTM!$H$1266,[128]LTM!$H$1454:$H$1461,[128]LTM!$H$1468:$H$1469</definedName>
    <definedName name="hn.MultByFXRatesBot3" hidden="1">[128]LTM!$I$676:$I$682,[128]LTM!$I$686,[128]LTM!$I$688:$I$694,[128]LTM!$I$699:$I$706,[128]LTM!$I$710:$I$714,[128]LTM!$I$717:$I$734,[128]LTM!$I$738,[128]LTM!$I$745:$I$751,[128]LTM!$I$840,[128]LTM!$I$1266,[128]LTM!$I$1454:$I$1461,[128]LTM!$I$1468:$I$1469</definedName>
    <definedName name="hn.MultByFXRatesBot4" hidden="1">[128]LTM!$J$676:$J$682,[128]LTM!$J$686,[128]LTM!$J$688:$J$694,[128]LTM!$J$699:$J$706,[128]LTM!$J$710:$J$714,[128]LTM!$J$717:$J$734,[128]LTM!$J$738,[128]LTM!$J$745:$J$751,[128]LTM!$J$840,[128]LTM!$J$1266,[128]LTM!$J$1454:$J$1461,[128]LTM!$J$1463:$J$1465,[128]LTM!$J$1468</definedName>
    <definedName name="hn.MultByFXRatesBot5" hidden="1">[128]LTM!$L$676:$L$682,[128]LTM!$L$686,[128]LTM!$L$688:$L$694,[128]LTM!$L$699:$L$706,[128]LTM!$L$710:$L$714,[128]LTM!$L$717:$L$734,[128]LTM!$L$738,[128]LTM!$L$745:$L$751,[128]LTM!$L$837:$L$838,[128]LTM!$L$1454:$L$1458,[128]LTM!$L$1468:$L$1469</definedName>
    <definedName name="hn.MultByFXRatesBot6" hidden="1">[128]LTM!$M$676:$M$682,[128]LTM!$M$686,[128]LTM!$M$688:$M$694,[128]LTM!$M$699:$M$706,[128]LTM!$M$710:$M$714,[128]LTM!$M$717:$M$734,[128]LTM!$M$738,[128]LTM!$M$745:$M$751,[128]LTM!$M$837:$M$838,[128]LTM!$M$1454:$M$1458,[128]LTM!$M$1468:$M$1469</definedName>
    <definedName name="hn.MultByFXRatesBot7" hidden="1">[128]LTM!$N$676:$N$682,[128]LTM!$N$686,[128]LTM!$N$688:$N$694,[128]LTM!$N$699:$N$706,[128]LTM!$N$710:$N$714,[128]LTM!$N$717:$N$734,[128]LTM!$N$738,[128]LTM!$N$745:$N$751,[128]LTM!$N$837:$N$838,[128]LTM!$N$1454:$N$1458,[128]LTM!$N$1468:$N$1469</definedName>
    <definedName name="hn.MultByFXRatesTop1" hidden="1">[128]LTM!$G$461,[128]LTM!$G$463:$G$464,[128]LTM!$G$468:$G$469,[128]LTM!$G$473:$G$475,[128]LTM!$G$480,[128]LTM!$G$484:$G$485,[128]LTM!$G$490:$G$509,[128]LTM!$G$512,[128]LTM!$G$514:$G$518,[128]LTM!$G$525:$G$526,[128]LTM!$G$532:$G$537,[128]LTM!$G$560</definedName>
    <definedName name="hn.MultByFXRatesTop2" hidden="1">[128]LTM!$H$461,[128]LTM!$H$463:$H$464,[128]LTM!$H$468:$H$469,[128]LTM!$H$473:$H$475,[128]LTM!$H$480,[128]LTM!$H$484:$H$485,[128]LTM!$H$490:$H$509,[128]LTM!$H$512,[128]LTM!$H$514:$H$518,[128]LTM!$H$525:$H$526,[128]LTM!$H$532:$H$537,[128]LTM!$H$560,[128]LTM!$H$590:$H$591,[128]LTM!$H$614:$H$631,[128]LTM!$H$635:$H$636</definedName>
    <definedName name="hn.MultByFXRatesTop3" hidden="1">[128]LTM!$I$461,[128]LTM!$I$463:$I$464,[128]LTM!$I$468:$I$469,[128]LTM!$I$473:$I$475,[128]LTM!$I$480,[128]LTM!$I$484:$I$485,[128]LTM!$I$490:$I$509,[128]LTM!$I$512,[128]LTM!$I$514:$I$518,[128]LTM!$I$525:$I$526,[128]LTM!$I$532:$I$537,[128]LTM!$I$560,[128]LTM!$I$590:$I$591,[128]LTM!$I$614:$I$631,[128]LTM!$I$635:$I$636</definedName>
    <definedName name="hn.MultByFXRatesTop4" hidden="1">[128]LTM!$J$461,[128]LTM!$J$463:$J$464,[128]LTM!$J$468:$J$469,[128]LTM!$J$473:$J$475,[128]LTM!$J$480,[128]LTM!$J$484:$J$485,[128]LTM!$J$490:$J$509,[128]LTM!$J$512,[128]LTM!$J$514:$J$518,[128]LTM!$J$525:$J$526,[128]LTM!$J$532:$J$537,[128]LTM!$J$560,[128]LTM!$J$590:$J$591,[128]LTM!$J$614:$J$631,[128]LTM!$J$635:$J$636</definedName>
    <definedName name="hn.MultByFXRatesTop5" hidden="1">[128]LTM!$L$461,[128]LTM!$L$463:$L$464,[128]LTM!$L$468:$L$469,[128]LTM!$L$473:$L$475,[128]LTM!$L$480,[128]LTM!$L$484:$L$485,[128]LTM!$L$490:$L$509,[128]LTM!$L$512,[128]LTM!$L$514:$L$518,[128]LTM!$L$525:$L$526,[128]LTM!$L$532:$L$537,[128]LTM!$L$560</definedName>
    <definedName name="hn.MultByFXRatesTop6" hidden="1">[128]LTM!$M$461,[128]LTM!$M$463:$M$464,[128]LTM!$M$468:$M$469,[128]LTM!$M$473:$M$475,[128]LTM!$M$480,[128]LTM!$M$484:$M$485,[128]LTM!$M$490:$M$509,[128]LTM!$M$512,[128]LTM!$M$514:$M$518,[128]LTM!$M$525:$M$526,[128]LTM!$M$532:$M$537,[128]LTM!$M$560,[128]LTM!$M$590:$M$591,[128]LTM!$M$614:$M$631,[128]LTM!$M$635:$M$636</definedName>
    <definedName name="hn.MultByFXRatesTop7" hidden="1">[128]LTM!$N$461,[128]LTM!$N$463:$N$464,[128]LTM!$N$468:$N$469,[128]LTM!$N$473:$N$475,[128]LTM!$N$480,[128]LTM!$N$484:$N$485,[128]LTM!$N$490:$N$509,[128]LTM!$N$512,[128]LTM!$N$514:$N$518,[128]LTM!$N$525:$N$526,[128]LTM!$N$532:$N$537,[128]LTM!$N$560,[128]LTM!$N$590:$N$591,[128]LTM!$N$614:$N$631,[128]LTM!$N$635:$N$636</definedName>
    <definedName name="hn.NoUpload" hidden="1">0</definedName>
    <definedName name="hn.YearLabel">#REF!</definedName>
    <definedName name="hnt">#REF!</definedName>
    <definedName name="HOJA1" localSheetId="1">#REF!</definedName>
    <definedName name="HOJA1">#REF!</definedName>
    <definedName name="HOJA2">#REF!</definedName>
    <definedName name="HORAS">#REF!</definedName>
    <definedName name="HORAS_DIAS">#REF!</definedName>
    <definedName name="horas_lluvia">#REF!</definedName>
    <definedName name="HORAS_LLUVIAS">#REF!</definedName>
    <definedName name="HORASLLUVIA">#REF!</definedName>
    <definedName name="horat">'[28]Itemes Renovación'!#REF!</definedName>
    <definedName name="Hornos">#REF!</definedName>
    <definedName name="HoursTotCol">#REF!</definedName>
    <definedName name="hoy" localSheetId="1">#REF!</definedName>
    <definedName name="hoy">#REF!</definedName>
    <definedName name="hp">#REF!</definedName>
    <definedName name="HP_stg_Hz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Increment">#REF!</definedName>
    <definedName name="hrn">[78]Datos!$D$7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sup">#REF!</definedName>
    <definedName name="ht">#REF!</definedName>
    <definedName name="HTAS">#REF!</definedName>
    <definedName name="HTAS1">#REF!</definedName>
    <definedName name="htecn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hidden="1">{"'Parámetros'!$A$3:$C$3"}</definedName>
    <definedName name="HTML_Control2" hidden="1">{"'Parámetros'!$A$3:$C$3"}</definedName>
    <definedName name="HTML_Description" hidden="1">""</definedName>
    <definedName name="HTML_Email" hidden="1">""</definedName>
    <definedName name="HTML_Header" hidden="1">"Parámetros"</definedName>
    <definedName name="HTML_LastUpdate" hidden="1">"7/06/2001"</definedName>
    <definedName name="HTML_LineAfter" hidden="1">FALSE</definedName>
    <definedName name="HTML_LineBefore" hidden="1">TRUE</definedName>
    <definedName name="HTML_Name" hidden="1">"EMPRESA DE ACUEDUCTO Y ALCANT"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"C:\Verificacion\Modelo.htm"</definedName>
    <definedName name="HTML_PathTemplate" hidden="1">"C:\Verificacion\&lt;!--##Table##--&gt;"</definedName>
    <definedName name="HTML_Title" hidden="1">"Empresarial"</definedName>
    <definedName name="htryrt7" hidden="1">{"via1",#N/A,TRUE,"general";"via2",#N/A,TRUE,"general";"via3",#N/A,TRUE,"general"}</definedName>
    <definedName name="hut">#REF!</definedName>
    <definedName name="huygho">#REF!</definedName>
    <definedName name="hvehiculo">#REF!</definedName>
    <definedName name="hxdfk">#REF!</definedName>
    <definedName name="HY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hidden="1">{"via1",#N/A,TRUE,"general";"via2",#N/A,TRUE,"general";"via3",#N/A,TRUE,"general"}</definedName>
    <definedName name="I" localSheetId="1">#REF!</definedName>
    <definedName name="I">#REF!</definedName>
    <definedName name="i0">#REF!</definedName>
    <definedName name="i1277." localSheetId="1">#REF!</definedName>
    <definedName name="i1277.">#REF!</definedName>
    <definedName name="i8i" hidden="1">{"TAB1",#N/A,TRUE,"GENERAL";"TAB2",#N/A,TRUE,"GENERAL";"TAB3",#N/A,TRUE,"GENERAL";"TAB4",#N/A,TRUE,"GENERAL";"TAB5",#N/A,TRUE,"GENERAL"}</definedName>
    <definedName name="IANC">[12]INPUTS!$D$20</definedName>
    <definedName name="ic">[78]Hoja1!$C$17</definedName>
    <definedName name="icbf">[78]Hoja1!$C$15</definedName>
    <definedName name="Icct">#REF!</definedName>
    <definedName name="ICP">[16]Tablas!#REF!</definedName>
    <definedName name="ICP1_1">[16]Tablas!#REF!</definedName>
    <definedName name="ICP1_1_1">[16]Tablas!#REF!</definedName>
    <definedName name="ICP1_1_2">[16]Tablas!#REF!</definedName>
    <definedName name="ICP1_1_3">[16]Tablas!#REF!</definedName>
    <definedName name="ICP1_1_4">[16]Tablas!#REF!</definedName>
    <definedName name="ICP1_2">[16]Tablas!#REF!</definedName>
    <definedName name="ICP1_3">[16]Tablas!#REF!</definedName>
    <definedName name="ICP1_4">[16]Tablas!#REF!</definedName>
    <definedName name="ID">[0]!ERR</definedName>
    <definedName name="IF" localSheetId="1">#REF!</definedName>
    <definedName name="IF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#REF!</definedName>
    <definedName name="IIIIIIIIIIIIIIII">#REF!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'[129]1'!$N$41</definedName>
    <definedName name="Im_Un">#REF!</definedName>
    <definedName name="IMP">[38]otros!$C$3</definedName>
    <definedName name="ImpdosporMilCostos">#REF!</definedName>
    <definedName name="Impdosxmil">#REF!</definedName>
    <definedName name="IMPRESSION">#REF!</definedName>
    <definedName name="Imprev" localSheetId="1">#REF!</definedName>
    <definedName name="Imprev">#REF!</definedName>
    <definedName name="Imprevistos_mmto_año1">#REF!</definedName>
    <definedName name="imprimir">#REF!</definedName>
    <definedName name="IMPTOS">#REF!</definedName>
    <definedName name="IMPTOS1">#REF!</definedName>
    <definedName name="ImpuestoCostos">#REF!</definedName>
    <definedName name="Impuestos">#REF!</definedName>
    <definedName name="IMPULSIONALCANTARILLADOTABLA1.10">'[12]INFORMACIÓN REFERENCIA'!$B$441:$F$452</definedName>
    <definedName name="INC">#REF!</definedName>
    <definedName name="Incomepb">#REF!</definedName>
    <definedName name="INCONTERMS">#REF!</definedName>
    <definedName name="INCR._PRODC.">#REF!</definedName>
    <definedName name="INCREMENTO1">'[130]CAT-D7H'!$R$3</definedName>
    <definedName name="INCREMENTO2">'[130]CAT-D7H'!$S$3</definedName>
    <definedName name="INCREMENTO3">'[130]CAT-D7H'!$T$3</definedName>
    <definedName name="IncrementoCanon">#REF!</definedName>
    <definedName name="INDICE">#REF!</definedName>
    <definedName name="INDICEPRECIOSCONSUMIDOR">[12]REFERENCIAS!$A$28:$E$112</definedName>
    <definedName name="INDIE">[131]INDICE!$1:$1048576</definedName>
    <definedName name="INDIREC">#REF!</definedName>
    <definedName name="INDJA1">#REF!</definedName>
    <definedName name="induccion">#REF!</definedName>
    <definedName name="inf" localSheetId="1">#REF!</definedName>
    <definedName name="inf">#REF!</definedName>
    <definedName name="INFF">#REF!</definedName>
    <definedName name="INFG">#REF!</definedName>
    <definedName name="infi">#REF!</definedName>
    <definedName name="INFORME">[132]TABLAS!$A$1:$A$65536</definedName>
    <definedName name="Informe_semanal">#REF!</definedName>
    <definedName name="INGENIERIA1" hidden="1">#REF!</definedName>
    <definedName name="INGENIERIA11" hidden="1">#REF!</definedName>
    <definedName name="IniCeldaDtfRapida">#REF!</definedName>
    <definedName name="iniciales">'[41]Reservas de Petróleo'!$A$2,'[41]Reservas de Petróleo'!$A$1,'[41]Reservas de Petróleo'!$D$4,'[41]Reservas de Petróleo'!$D$1:$D$65536</definedName>
    <definedName name="Inicio">[74]BASES!$E$26</definedName>
    <definedName name="INICIOPPTO" localSheetId="1">#REF!</definedName>
    <definedName name="INICIOPPTO">#REF!</definedName>
    <definedName name="InitFleet">#REF!</definedName>
    <definedName name="InitPurch">#REF!</definedName>
    <definedName name="INPU">#REF!</definedName>
    <definedName name="INPUT">'[3]7422CW00'!#REF!</definedName>
    <definedName name="ins">[133]insumos!$A$8:$A$40</definedName>
    <definedName name="INSPECCION">#REF!</definedName>
    <definedName name="INSPECCION2">#REF!</definedName>
    <definedName name="INST">#REF!</definedName>
    <definedName name="instala">#REF!</definedName>
    <definedName name="Instalacion" localSheetId="1">#REF!</definedName>
    <definedName name="Instalacion">#REF!</definedName>
    <definedName name="INSTALACIONES_HIDRAULICAS" localSheetId="1">#REF!</definedName>
    <definedName name="INSTALACIONES_HIDRAULICAS">#REF!</definedName>
    <definedName name="instalaciontuberia3">#REF!</definedName>
    <definedName name="INSU">[134]INSUMOS!$A$1:$E$65536</definedName>
    <definedName name="INSUMO">'[135]Base Datos Insumos'!$A$4:$B$483</definedName>
    <definedName name="INSUMOS">'[135]Base Datos Insumos'!$A$4:$B$483</definedName>
    <definedName name="Insumos_auxiliares">[136]Insumos!#REF!</definedName>
    <definedName name="Insumos_basicos">#REF!</definedName>
    <definedName name="Insumos_D18">#REF!</definedName>
    <definedName name="InsuranceRate">[56]Parameters!$K$16</definedName>
    <definedName name="Int">#REF!</definedName>
    <definedName name="InTap">[28]Interc.tapones!$E$1:$E$65536</definedName>
    <definedName name="intCosteoMmto">#REF!</definedName>
    <definedName name="intDiasPagoFactura">#REF!</definedName>
    <definedName name="INTER">[112]Hoja3!$F$7:$F$9</definedName>
    <definedName name="Intercambiadores">#REF!</definedName>
    <definedName name="Interest_Rate">#REF!</definedName>
    <definedName name="InterestRate">[56]Parameters!$K$15</definedName>
    <definedName name="INTERMEDIA_I">#REF!</definedName>
    <definedName name="Interventor">[53]CONTRATO!$E$12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tVal">[28]Interc.válv.!$E$1:$E$65536</definedName>
    <definedName name="INV_11">'[137]PR 1'!$A$2:$N$655</definedName>
    <definedName name="INV_Payments">[71]!INV_Payments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U">#REF!</definedName>
    <definedName name="IOUHH">[0]!ERR</definedName>
    <definedName name="IP">#REF!</definedName>
    <definedName name="IPC">[12]REFERENCIAS!$A$27:$E$112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>#REF!</definedName>
    <definedName name="IREM13.4">#REF!</definedName>
    <definedName name="IRMA">#REF!</definedName>
    <definedName name="irng" hidden="1">#REF!</definedName>
    <definedName name="IsColHidden" hidden="1">FALSE</definedName>
    <definedName name="IsLTMColHidden" hidden="1">FALSE</definedName>
    <definedName name="Iss">'[53]LIQUIDA-NOMINA'!$AT$4</definedName>
    <definedName name="issafp">[78]Hoja1!$C$19</definedName>
    <definedName name="isscs">[78]Hoja1!$C$21</definedName>
    <definedName name="IsSecureRevolver">#REF!</definedName>
    <definedName name="IsSecureSenior1">#REF!</definedName>
    <definedName name="IsSecureSenior2">#REF!</definedName>
    <definedName name="IsSecureSenior3">#REF!</definedName>
    <definedName name="IsSecureSenior4">#REF!</definedName>
    <definedName name="IsSecureSenior5">#REF!</definedName>
    <definedName name="IsSecureSenior6">#REF!</definedName>
    <definedName name="IsSecureSenior7">#REF!</definedName>
    <definedName name="isseps">[78]Hoja1!$C$20</definedName>
    <definedName name="it.">#REF!</definedName>
    <definedName name="item" localSheetId="1">#REF!</definedName>
    <definedName name="item">#REF!</definedName>
    <definedName name="ITEM___1.0">#REF!</definedName>
    <definedName name="ITEM__EXCAVACION_EN_CONGLOMERADO_DE_2.00_A_4.00_M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1_FILTRO">#REF!</definedName>
    <definedName name="ITEM_2">#REF!</definedName>
    <definedName name="ITEM_2.11">#REF!</definedName>
    <definedName name="ITEM_2.7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3_FILTRO">#REF!</definedName>
    <definedName name="ITEM_4">#REF!</definedName>
    <definedName name="ITEM_4_FILTRO">#REF!</definedName>
    <definedName name="ITEM_5">#REF!</definedName>
    <definedName name="ITEM_5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6_FILTRO">#REF!</definedName>
    <definedName name="ITEM_7">#REF!</definedName>
    <definedName name="ITEM_8">#REF!</definedName>
    <definedName name="ITEM_9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number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 localSheetId="1">#REF!</definedName>
    <definedName name="ITEM1">#REF!</definedName>
    <definedName name="ITEM1.1">#REF!</definedName>
    <definedName name="ITEM1.10">#REF!</definedName>
    <definedName name="ITEM1.1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2">#REF!</definedName>
    <definedName name="ITEM12.2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01">#REF!</definedName>
    <definedName name="ITEM1402">#REF!</definedName>
    <definedName name="ITEM1403">#REF!</definedName>
    <definedName name="ITEM1404">#REF!</definedName>
    <definedName name="ITEM15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">#REF!</definedName>
    <definedName name="ITEM2.1">#REF!</definedName>
    <definedName name="ITEM2.10">[100]APU!$E$14843</definedName>
    <definedName name="ITEM2.11">[100]APU!$E$14904</definedName>
    <definedName name="ITEM2.12">[100]APU!$E$14965</definedName>
    <definedName name="ITEM2.2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01.1" localSheetId="1">#REF!</definedName>
    <definedName name="ITEM201.1">#REF!</definedName>
    <definedName name="ITEM201.2" localSheetId="1">#REF!</definedName>
    <definedName name="ITEM201.2">#REF!</definedName>
    <definedName name="ITEM201.3" localSheetId="1">#REF!</definedName>
    <definedName name="ITEM201.3">#REF!</definedName>
    <definedName name="ITEM21">#REF!</definedName>
    <definedName name="ITEM210.2" localSheetId="1">#REF!</definedName>
    <definedName name="ITEM210.2">#REF!</definedName>
    <definedName name="ITEM210.3" localSheetId="1">#REF!</definedName>
    <definedName name="ITEM210.3">#REF!</definedName>
    <definedName name="ITEM211.1" localSheetId="1">#REF!</definedName>
    <definedName name="ITEM211.1">#REF!</definedName>
    <definedName name="ITEM22">#REF!</definedName>
    <definedName name="ITEM220.1" localSheetId="1">#REF!</definedName>
    <definedName name="ITEM220.1">#REF!</definedName>
    <definedName name="ITEM222" localSheetId="1">#REF!</definedName>
    <definedName name="ITEM222">#REF!</definedName>
    <definedName name="ITEM23">#REF!</definedName>
    <definedName name="ITEM230" localSheetId="1">#REF!</definedName>
    <definedName name="ITEM230">#REF!</definedName>
    <definedName name="item230.1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3">#REF!</definedName>
    <definedName name="ITEM3.1">#REF!</definedName>
    <definedName name="ITEM3.15">[100]APU!$E$8621</definedName>
    <definedName name="ITEM3.16">[100]APU!$E$8682</definedName>
    <definedName name="ITEM3.17">[100]APU!$E$8743</definedName>
    <definedName name="ITEM3.18">[100]APU!$E$8804</definedName>
    <definedName name="ITEM3.19">[100]APU!$E$8865</definedName>
    <definedName name="ITEM3.2">#REF!</definedName>
    <definedName name="ITEM3.20">[100]APU!$E$8926</definedName>
    <definedName name="ITEM3.21">[100]APU!$E$11915</definedName>
    <definedName name="ITEM3.22">[100]APU!$E$14477</definedName>
    <definedName name="ITEM3.23">[100]APU!$E$15087</definedName>
    <definedName name="ITEM3.3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20" localSheetId="1">#REF!</definedName>
    <definedName name="item320">#REF!</definedName>
    <definedName name="item320.2">#REF!</definedName>
    <definedName name="ITEM33">#REF!</definedName>
    <definedName name="ITEM330" localSheetId="1">#REF!</definedName>
    <definedName name="ITEM330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20">[100]APU!$E$9170</definedName>
    <definedName name="ITEM4.21">[100]APU!$E$9231</definedName>
    <definedName name="ITEM4.22">[100]APU!$E$9292</definedName>
    <definedName name="ITEM4.23">[100]APU!$E$9353</definedName>
    <definedName name="ITEM4.24">[100]APU!$E$9414</definedName>
    <definedName name="ITEM4.25">[100]APU!$E$9475</definedName>
    <definedName name="ITEM4.26">[100]APU!$E$9536</definedName>
    <definedName name="ITEM4.27">[100]APU!$E$9597</definedName>
    <definedName name="ITEM4.28">[100]APU!$E$9658</definedName>
    <definedName name="ITEM4.29">[100]APU!$E$9719</definedName>
    <definedName name="ITEM4.3">#REF!</definedName>
    <definedName name="ITEM4.30">[100]APU!$E$9780</definedName>
    <definedName name="ITEM4.31">[100]APU!$E$9841</definedName>
    <definedName name="ITEM4.32">[100]APU!$E$9902</definedName>
    <definedName name="ITEM4.33">[100]APU!$E$9963</definedName>
    <definedName name="ITEM4.34">[100]APU!$E$10024</definedName>
    <definedName name="ITEM4.35">[100]APU!$E$11549</definedName>
    <definedName name="ITEM4.36">[100]APU!$E$11610</definedName>
    <definedName name="ITEM4.37">[100]APU!$E$15941</definedName>
    <definedName name="ITEM4.38">[100]APU!$E$15148</definedName>
    <definedName name="ITEM4.39">[100]APU!$E$14233</definedName>
    <definedName name="ITEM4.4">#REF!</definedName>
    <definedName name="ITEM4.40">[100]APU!$E$14294</definedName>
    <definedName name="ITEM4.41">[100]APU!$E$14355</definedName>
    <definedName name="ITEM4.42">[100]APU!$E$14416</definedName>
    <definedName name="ITEM4.43">[100]APU!$E$14538</definedName>
    <definedName name="ITEM4.44">[100]APU!$E$16002</definedName>
    <definedName name="ITEM4.45">[100]APU!$E$16063</definedName>
    <definedName name="ITEM4.46">[100]APU!$E$14660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 localSheetId="1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420" localSheetId="1">#REF!</definedName>
    <definedName name="ITEM420">#REF!</definedName>
    <definedName name="ITEM450" localSheetId="1">#REF!</definedName>
    <definedName name="ITEM450">#REF!</definedName>
    <definedName name="item450.2P">#REF!</definedName>
    <definedName name="ITEM5.1">#REF!</definedName>
    <definedName name="ITEM5.100">[100]APU!$E$12403</definedName>
    <definedName name="ITEM5.101">[100]APU!$E$12464</definedName>
    <definedName name="ITEM5.104">[100]APU!$E$12525</definedName>
    <definedName name="ITEM5.105">[100]APU!$E$12586</definedName>
    <definedName name="ITEM5.106">[100]APU!$E$12647</definedName>
    <definedName name="ITEM5.107">[100]APU!$E$12708</definedName>
    <definedName name="ITEM5.108">[100]APU!$E$12769</definedName>
    <definedName name="ITEM5.109">[100]APU!$E$12830</definedName>
    <definedName name="ITEM5.111">[100]APU!$E$12891</definedName>
    <definedName name="ITEM5.112">[100]APU!$E$12952</definedName>
    <definedName name="ITEM5.113">[100]APU!$E$14721</definedName>
    <definedName name="ITEM5.114">[100]APU!$E$14782</definedName>
    <definedName name="ITEM5.115">[100]APU!$E$15026</definedName>
    <definedName name="ITEM5.2">#REF!</definedName>
    <definedName name="ITEM5.53">[100]APU!$E$10085</definedName>
    <definedName name="ITEM5.54">[100]APU!$E$10146</definedName>
    <definedName name="ITEM5.55">[100]APU!$E$10207</definedName>
    <definedName name="ITEM5.56">[100]APU!$E$10268</definedName>
    <definedName name="ITEM5.57">[100]APU!$E$10329</definedName>
    <definedName name="ITEM5.58">[100]APU!$E$10390</definedName>
    <definedName name="ITEM5.59">[100]APU!$E$10451</definedName>
    <definedName name="ITEM5.60">[100]APU!$E$10512</definedName>
    <definedName name="ITEM5.61">[100]APU!$E$10573</definedName>
    <definedName name="ITEM5.62">[100]APU!$E$10634</definedName>
    <definedName name="ITEM5.63">[100]APU!$E$10695</definedName>
    <definedName name="ITEM5.64">[100]APU!$E$10756</definedName>
    <definedName name="ITEM5.65">[100]APU!$E$10817</definedName>
    <definedName name="ITEM5.66">[100]APU!$E$10878</definedName>
    <definedName name="ITEM5.67">[100]APU!$E$10939</definedName>
    <definedName name="ITEM5.68">[100]APU!$E$11000</definedName>
    <definedName name="ITEM5.69">[100]APU!$E$11061</definedName>
    <definedName name="ITEM5.70">[100]APU!$E$11122</definedName>
    <definedName name="ITEM5.71">[100]APU!$E$11183</definedName>
    <definedName name="ITEM5.72">[100]APU!$E$11976</definedName>
    <definedName name="ITEM5.73">[100]APU!$E$12037</definedName>
    <definedName name="ITEM5.74">[100]APU!$E$12098</definedName>
    <definedName name="ITEM5.77">[100]APU!$E$12159</definedName>
    <definedName name="ITEM5.78">[100]APU!$E$12281</definedName>
    <definedName name="ITEM5.79">[100]APU!$E$12342</definedName>
    <definedName name="ITEM5.80">[100]APU!$E$12220</definedName>
    <definedName name="ITEM5.82">[100]APU!$E$13989</definedName>
    <definedName name="ITEM5.83">[100]APU!$E$14050</definedName>
    <definedName name="ITEM5.84">[100]APU!$E$13318</definedName>
    <definedName name="ITEM5.85">[100]APU!$E$13379</definedName>
    <definedName name="ITEM5.86">[100]APU!$E$13440</definedName>
    <definedName name="ITEM5.87">[100]APU!$E$13501</definedName>
    <definedName name="ITEM5.88">[100]APU!$E$13562</definedName>
    <definedName name="ITEM5.89">[100]APU!$E$13623</definedName>
    <definedName name="ITEM5.90">[100]APU!$E$13684</definedName>
    <definedName name="ITEM5.91">[100]APU!$E$13745</definedName>
    <definedName name="ITEM5.92">[100]APU!$E$13806</definedName>
    <definedName name="ITEM5.93">[100]APU!$E$13867</definedName>
    <definedName name="ITEM5.94">[100]APU!$E$13928</definedName>
    <definedName name="ITEM5.95">[100]APU!$E$13013</definedName>
    <definedName name="ITEM5.96">[100]APU!$E$13074</definedName>
    <definedName name="ITEM5.97">[100]APU!$E$13135</definedName>
    <definedName name="ITEM5.98">[100]APU!$E$13196</definedName>
    <definedName name="ITEM5.99">[100]APU!$E$13257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>[96]ITEMS!$A$522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.1">#REF!</definedName>
    <definedName name="ITEM6.3">#REF!</definedName>
    <definedName name="ITEM6.4">#REF!</definedName>
    <definedName name="ITEM6.5">#REF!</definedName>
    <definedName name="item600.1">#REF!</definedName>
    <definedName name="ITEM61">#REF!</definedName>
    <definedName name="ITEM610" localSheetId="1">#REF!</definedName>
    <definedName name="ITEM610">#REF!</definedName>
    <definedName name="item610.1">#REF!</definedName>
    <definedName name="item610.2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30.4" localSheetId="1">#REF!</definedName>
    <definedName name="ITEM630.4">#REF!</definedName>
    <definedName name="ITEM630.5" localSheetId="1">#REF!</definedName>
    <definedName name="ITEM630.5">#REF!</definedName>
    <definedName name="ITEM630.6" localSheetId="1">#REF!</definedName>
    <definedName name="ITEM630.6">#REF!</definedName>
    <definedName name="ITEM630.7" localSheetId="1">#REF!</definedName>
    <definedName name="ITEM630.7">#REF!</definedName>
    <definedName name="ITEM630.8" localSheetId="1">#REF!</definedName>
    <definedName name="ITEM630.8">#REF!</definedName>
    <definedName name="ITEM632" localSheetId="1">#REF!</definedName>
    <definedName name="ITEM632">#REF!</definedName>
    <definedName name="ITEM64">#REF!</definedName>
    <definedName name="ITEM640" localSheetId="1">#REF!</definedName>
    <definedName name="ITEM640">#REF!</definedName>
    <definedName name="item640.3">#REF!</definedName>
    <definedName name="ITEM65">#REF!</definedName>
    <definedName name="ITEM66">#REF!</definedName>
    <definedName name="ITEM661" localSheetId="1">#REF!</definedName>
    <definedName name="ITEM661">#REF!</definedName>
    <definedName name="ITEM67">#REF!</definedName>
    <definedName name="ITEM671" localSheetId="1">#REF!</definedName>
    <definedName name="ITEM671">#REF!</definedName>
    <definedName name="item673.1">#REF!</definedName>
    <definedName name="item673.3">#REF!</definedName>
    <definedName name="ITEM68">#REF!</definedName>
    <definedName name="ITEM681" localSheetId="1">#REF!</definedName>
    <definedName name="ITEM681">#REF!</definedName>
    <definedName name="ITEM69">#REF!</definedName>
    <definedName name="ITEM7.1" localSheetId="1">#REF!</definedName>
    <definedName name="ITEM7.1">#REF!</definedName>
    <definedName name="ITEM7.10">[100]APU!$E$8138</definedName>
    <definedName name="ITEM7.11">[100]APU!$E$8199</definedName>
    <definedName name="ITEM7.12">[100]APU!$E$8259</definedName>
    <definedName name="ITEM7.13">[100]APU!$E$8320</definedName>
    <definedName name="ITEM7.14">[100]APU!$E$8381</definedName>
    <definedName name="ITEM7.15">[100]APU!$E$8442</definedName>
    <definedName name="ITEM7.16">[100]APU!$E$8560</definedName>
    <definedName name="ITEM7.17">[100]APU!$E$11244</definedName>
    <definedName name="ITEM7.18">[100]APU!$E$11305</definedName>
    <definedName name="ITEM7.19">[100]APU!$E$11366</definedName>
    <definedName name="ITEM7.2" localSheetId="1">#REF!</definedName>
    <definedName name="ITEM7.2">#REF!</definedName>
    <definedName name="ITEM7.20">[100]APU!$E$11427</definedName>
    <definedName name="ITEM7.21">[100]APU!$E$11488</definedName>
    <definedName name="ITEM7.22">[100]APU!$E$11671</definedName>
    <definedName name="ITEM7.23">[100]APU!$E$11732</definedName>
    <definedName name="ITEM7.24">[100]APU!$E$14599</definedName>
    <definedName name="ITEM7.25">[100]APU!$E$15209</definedName>
    <definedName name="ITEM7.26">[100]APU!$E$15270</definedName>
    <definedName name="ITEM7.27">[100]APU!$E$15331</definedName>
    <definedName name="ITEM7.28">[100]APU!$E$15392</definedName>
    <definedName name="ITEM7.29">[100]APU!$E$15453</definedName>
    <definedName name="ITEM7.3" localSheetId="1">#REF!</definedName>
    <definedName name="ITEM7.3">#REF!</definedName>
    <definedName name="ITEM7.30">[100]APU!$E$15514</definedName>
    <definedName name="ITEM7.31">[100]APU!$E$15575</definedName>
    <definedName name="ITEM7.32">[100]APU!$E$15636</definedName>
    <definedName name="ITEM7.33">[100]APU!$E$15697</definedName>
    <definedName name="ITEM7.34">[100]APU!$E$15758</definedName>
    <definedName name="ITEM7.35">[100]APU!$E$15819</definedName>
    <definedName name="ITEM7.4">[100]APU!$E$7772</definedName>
    <definedName name="ITEM7.5" localSheetId="1">#REF!</definedName>
    <definedName name="ITEM7.5">#REF!</definedName>
    <definedName name="ITEM7.6">[100]APU!$E$7894</definedName>
    <definedName name="ITEM7.7">[100]APU!$E$7955</definedName>
    <definedName name="ITEM7.8">[100]APU!$E$8016</definedName>
    <definedName name="ITEM7.9">[100]APU!$E$8077</definedName>
    <definedName name="item700.1">#REF!</definedName>
    <definedName name="ITEM704" localSheetId="1">#REF!</definedName>
    <definedName name="ITEM704">#REF!</definedName>
    <definedName name="ITEM71">#REF!</definedName>
    <definedName name="item710.1">#REF!</definedName>
    <definedName name="item710.2">#REF!</definedName>
    <definedName name="ITEM72">#REF!</definedName>
    <definedName name="ITEM720" localSheetId="1">#REF!</definedName>
    <definedName name="ITEM720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.10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00" localSheetId="1">#REF!</definedName>
    <definedName name="ITEM800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.1">#REF!</definedName>
    <definedName name="ITEM9.2">#REF!</definedName>
    <definedName name="ITEM9.3">#REF!</definedName>
    <definedName name="ITEM900" localSheetId="1">#REF!</definedName>
    <definedName name="ITEM900">#REF!</definedName>
    <definedName name="item900.2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COD90">#REF!</definedName>
    <definedName name="ItemCodos">#REF!</definedName>
    <definedName name="ITEMS3" localSheetId="1">#REF!</definedName>
    <definedName name="ITEMS3">#REF!</definedName>
    <definedName name="ITEN_2_FILTRO">#REF!</definedName>
    <definedName name="ITEN320" localSheetId="1">#REF!</definedName>
    <definedName name="ITEN320">#REF!</definedName>
    <definedName name="ITENM_DOMIC">#REF!</definedName>
    <definedName name="IU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SUtl" localSheetId="1">#REF!</definedName>
    <definedName name="IvaSUtl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ACK_RYAN">#REF!</definedName>
    <definedName name="jan02a">#REF!</definedName>
    <definedName name="Jb">#REF!</definedName>
    <definedName name="Jc">#REF!</definedName>
    <definedName name="jd" hidden="1">{"via1",#N/A,TRUE,"general";"via2",#N/A,TRUE,"general";"via3",#N/A,TRUE,"general"}</definedName>
    <definedName name="jdfjkd">#REF!</definedName>
    <definedName name="jdh" hidden="1">{"TAB1",#N/A,TRUE,"GENERAL";"TAB2",#N/A,TRUE,"GENERAL";"TAB3",#N/A,TRUE,"GENERAL";"TAB4",#N/A,TRUE,"GENERAL";"TAB5",#N/A,TRUE,"GENERAL"}</definedName>
    <definedName name="Je">#REF!</definedName>
    <definedName name="jeytj" hidden="1">{"TAB1",#N/A,TRUE,"GENERAL";"TAB2",#N/A,TRUE,"GENERAL";"TAB3",#N/A,TRUE,"GENERAL";"TAB4",#N/A,TRUE,"GENERAL";"TAB5",#N/A,TRUE,"GENERAL"}</definedName>
    <definedName name="Jf">#REF!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">#REF!</definedName>
    <definedName name="jjjjjjjjjjjjjjj">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jh">#REF!</definedName>
    <definedName name="jkk" hidden="1">{"TAB1",#N/A,TRUE,"GENERAL";"TAB2",#N/A,TRUE,"GENERAL";"TAB3",#N/A,TRUE,"GENERAL";"TAB4",#N/A,TRUE,"GENERAL";"TAB5",#N/A,TRUE,"GENERAL"}</definedName>
    <definedName name="jkl">#REF!</definedName>
    <definedName name="jklj">#REF!</definedName>
    <definedName name="jn">#REF!</definedName>
    <definedName name="jñ">#REF!</definedName>
    <definedName name="jo">#REF!</definedName>
    <definedName name="Job_number">#REF!</definedName>
    <definedName name="JobNo">#REF!</definedName>
    <definedName name="JOHNNY">[0]!ERR</definedName>
    <definedName name="jose">#REF!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00">[39]Dólar!#REF!</definedName>
    <definedName name="jun">#REF!</definedName>
    <definedName name="jun00">[39]Dólar!#REF!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ren">'[95]2008 Capital Budget'!$E$2:$E$171,'[95]2008 Capital Budget'!$E$171:$E$172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itCarretera">#REF!</definedName>
    <definedName name="KitCarreteraCostos">#REF!</definedName>
    <definedName name="Kiunga_Elec">[120]Inputs!$J$26</definedName>
    <definedName name="kj">#REF!</definedName>
    <definedName name="KJH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kjk">#REF!</definedName>
    <definedName name="kjljkl">#REF!</definedName>
    <definedName name="kjtrkjr" hidden="1">{"via1",#N/A,TRUE,"general";"via2",#N/A,TRUE,"general";"via3",#N/A,TRUE,"general"}</definedName>
    <definedName name="kk">#REF!</definedName>
    <definedName name="KKJ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kkkkkk">#REF!</definedName>
    <definedName name="kkkkkkkk">#REF!</definedName>
    <definedName name="KKKKKKKKK">#REF!</definedName>
    <definedName name="kkkkkkkkkkk">#REF!</definedName>
    <definedName name="KKKKKKKKKKKK">#REF!</definedName>
    <definedName name="kl">[0]!ERR</definedName>
    <definedName name="klklk">#REF!</definedName>
    <definedName name="km">#REF!</definedName>
    <definedName name="kñy">#REF!</definedName>
    <definedName name="ko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TES_AL">#REF!</definedName>
    <definedName name="KU">[110]TABLAS!$D$252:$D$256</definedName>
    <definedName name="kuh">#REF!</definedName>
    <definedName name="kuy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bour">[90]Constants!$B$10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e">#REF!</definedName>
    <definedName name="LECHOS">#REF!</definedName>
    <definedName name="lechosdos">#REF!</definedName>
    <definedName name="Left_Header">#REF!</definedName>
    <definedName name="lev0.1">#REF!</definedName>
    <definedName name="Lf">#REF!</definedName>
    <definedName name="Lh">#REF!</definedName>
    <definedName name="Li">#REF!</definedName>
    <definedName name="lia">#REF!</definedName>
    <definedName name="Libro1_Hoja1_Lista">[138]LISTADO!#REF!</definedName>
    <definedName name="LICITACION">#REF!</definedName>
    <definedName name="lides">#REF!</definedName>
    <definedName name="LIGBOQ">#REF!</definedName>
    <definedName name="LIGGARDE">#REF!</definedName>
    <definedName name="LIGRECAP">#REF!</definedName>
    <definedName name="LIGTITRE">#REF!</definedName>
    <definedName name="LIJOIJOI">#REF!</definedName>
    <definedName name="LIMATESA">#REF!</definedName>
    <definedName name="limcount" hidden="1">1</definedName>
    <definedName name="LINA">#REF!</definedName>
    <definedName name="LINEA">[139]CONT_ADI!#REF!</definedName>
    <definedName name="LineaPresup" localSheetId="1">#REF!</definedName>
    <definedName name="LineaPresup">#REF!</definedName>
    <definedName name="Liner_Bolts">'[120]Fixed Plant Maintenance'!$C$12:$AA$32</definedName>
    <definedName name="Liquor.SG">#REF!</definedName>
    <definedName name="LIST">#REF!</definedName>
    <definedName name="List_cuadrillas" localSheetId="1">#REF!</definedName>
    <definedName name="List_cuadrillas">#REF!</definedName>
    <definedName name="lista">#REF!</definedName>
    <definedName name="Lista_Mater">#REF!</definedName>
    <definedName name="Lista_MO">#REF!</definedName>
    <definedName name="lista1">[140]Hoja2!$A$2:$A$6</definedName>
    <definedName name="LISTA2">'[141]LISTA DE PRECIOS'!$A$4:$A$26</definedName>
    <definedName name="lista3">[140]Hoja2!$C$2:$C$5</definedName>
    <definedName name="ListaCantidad">#REF!</definedName>
    <definedName name="Listado">#REF!</definedName>
    <definedName name="LISTADO_ACTIVIDADES">#REF!</definedName>
    <definedName name="Listado1">#REF!</definedName>
    <definedName name="ListaItem">#REF!</definedName>
    <definedName name="ListaUni">[142]TOTALES!$D$7:$D$654</definedName>
    <definedName name="LISTON_DE_2X4X15">#REF!</definedName>
    <definedName name="liuoo" hidden="1">{"TAB1",#N/A,TRUE,"GENERAL";"TAB2",#N/A,TRUE,"GENERAL";"TAB3",#N/A,TRUE,"GENERAL";"TAB4",#N/A,TRUE,"GENERAL";"TAB5",#N/A,TRUE,"GENERAL"}</definedName>
    <definedName name="Lj">#REF!</definedName>
    <definedName name="Lk">#REF!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kkl">#REF!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AVE_DE_CHORRO_1_2">#REF!</definedName>
    <definedName name="LLAVE_DE_PASO_1_2">#REF!</definedName>
    <definedName name="LLC_north_perc">50</definedName>
    <definedName name="LLC_south_perc">100</definedName>
    <definedName name="LLDODOD">#REF!</definedName>
    <definedName name="LLL">[143]tub!$C$1:$J$39</definedName>
    <definedName name="llll">#REF!</definedName>
    <definedName name="lllllh" hidden="1">{"via1",#N/A,TRUE,"general";"via2",#N/A,TRUE,"general";"via3",#N/A,TRUE,"general"}</definedName>
    <definedName name="LLLLLLL">#REF!</definedName>
    <definedName name="lllllllllll">#REF!</definedName>
    <definedName name="lllllllo" hidden="1">{"via1",#N/A,TRUE,"general";"via2",#N/A,TRUE,"general";"via3",#N/A,TRUE,"general"}</definedName>
    <definedName name="LLUVIA">#REF!</definedName>
    <definedName name="Lm">#REF!</definedName>
    <definedName name="lmf">#REF!</definedName>
    <definedName name="LMO">[144]MO!$A$2:$A$188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A">[40]!absc</definedName>
    <definedName name="LOCA1">[145]!absc</definedName>
    <definedName name="LOCALIZACION">#REF!</definedName>
    <definedName name="LOCALIZACION_Y_REPLANTEO">#REF!</definedName>
    <definedName name="LOCALIZACIÓN_Y_REPLANTEO._ESTRUCTURAS">#REF!</definedName>
    <definedName name="location">'[95]REF - Listas'!$B$41:$B$47</definedName>
    <definedName name="location1">#REF!</definedName>
    <definedName name="logLiquida">#REF!</definedName>
    <definedName name="LOGO">[0]!ERR</definedName>
    <definedName name="LOI">#REF!</definedName>
    <definedName name="LOLA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PE">#REF!</definedName>
    <definedName name="lp">#REF!</definedName>
    <definedName name="lplpl" hidden="1">{"via1",#N/A,TRUE,"general";"via2",#N/A,TRUE,"general";"via3",#N/A,TRUE,"general"}</definedName>
    <definedName name="Lq">#REF!</definedName>
    <definedName name="Lr">#REF!</definedName>
    <definedName name="Ls">#REF!</definedName>
    <definedName name="lt">#REF!</definedName>
    <definedName name="Lu">#REF!</definedName>
    <definedName name="LubeCostOutput">#REF!</definedName>
    <definedName name="lun">'[51]Res-Accide-10'!#REF!</definedName>
    <definedName name="lv">#REF!</definedName>
    <definedName name="Lw">[21]Cálculo!$B$130</definedName>
    <definedName name="Lz">#REF!</definedName>
    <definedName name="m">#REF!</definedName>
    <definedName name="M.O_D18C">#REF!</definedName>
    <definedName name="MA">'[51]Res-Accide-10'!#REF!</definedName>
    <definedName name="MACR">#REF!</definedName>
    <definedName name="MACRDEL">'[3]7422CW00'!#REF!</definedName>
    <definedName name="Macroactividad">#REF!</definedName>
    <definedName name="MACROMEDIDOR__3__B_x_B">#REF!</definedName>
    <definedName name="MACROMEDIDOR_4__B_x_B">#REF!</definedName>
    <definedName name="MACROMEDIDORES">#REF!</definedName>
    <definedName name="mafdsf" hidden="1">{"via1",#N/A,TRUE,"general";"via2",#N/A,TRUE,"general";"via3",#N/A,TRUE,"general"}</definedName>
    <definedName name="Maint_Labour_Factor">[146]Index!$U$62</definedName>
    <definedName name="MaintManHours">[56]Parameters!$R$19</definedName>
    <definedName name="MAL">#REF!</definedName>
    <definedName name="MALLA">#REF!</definedName>
    <definedName name="MALO">#REF!</definedName>
    <definedName name="MANGLE">#REF!</definedName>
    <definedName name="ManObrac16">#REF!</definedName>
    <definedName name="mantenimiento">#REF!</definedName>
    <definedName name="MANTO">#REF!</definedName>
    <definedName name="MANUAL">#REF!</definedName>
    <definedName name="manufactures_lead_time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P" localSheetId="1">#REF!</definedName>
    <definedName name="MAP">#REF!</definedName>
    <definedName name="maq">[133]insumos!$G$8:$G$40</definedName>
    <definedName name="MAQUINAR">[75]Insum!$A$68:$H$98</definedName>
    <definedName name="mar" localSheetId="1">#REF!</definedName>
    <definedName name="mar">#REF!</definedName>
    <definedName name="mar00">[39]Dólar!#REF!</definedName>
    <definedName name="marc06">#REF!</definedName>
    <definedName name="MARCO_H">#REF!</definedName>
    <definedName name="MargenComercial">#REF!</definedName>
    <definedName name="MargenFinanciero">#REF!</definedName>
    <definedName name="MARIA">#REF!</definedName>
    <definedName name="marina">'[147]Informe Semanal 1'!#REF!</definedName>
    <definedName name="marol">#REF!</definedName>
    <definedName name="marol1">#REF!</definedName>
    <definedName name="masor" hidden="1">{"via1",#N/A,TRUE,"general";"via2",#N/A,TRUE,"general";"via3",#N/A,TRUE,"general"}</definedName>
    <definedName name="mat" localSheetId="1">#REF!</definedName>
    <definedName name="mat">#REF!</definedName>
    <definedName name="MATE">[106]Materiales!$1:$1048576</definedName>
    <definedName name="MATERIAL">'[148]TABLA MATERIALES'!$A$3:$D$654</definedName>
    <definedName name="MATERIAL_FILTRANTE">#REF!</definedName>
    <definedName name="Materiales" localSheetId="1">#REF!</definedName>
    <definedName name="Materiales">#REF!</definedName>
    <definedName name="materiales1">#REF!</definedName>
    <definedName name="MaterialTub">#REF!</definedName>
    <definedName name="MATRIZ">#REF!</definedName>
    <definedName name="MATRIZ_DE_DATOS">#REF!</definedName>
    <definedName name="MATRIZRICS">'[149]RICS NUEVA HOJA DIARIA'!$A$1:$AB$42</definedName>
    <definedName name="Maximo" localSheetId="1">#REF!</definedName>
    <definedName name="Maximo">#REF!</definedName>
    <definedName name="may00">[39]Dólar!#REF!</definedName>
    <definedName name="Mb">#REF!</definedName>
    <definedName name="MCCs">#REF!</definedName>
    <definedName name="mdd" hidden="1">{"via1",#N/A,TRUE,"general";"via2",#N/A,TRUE,"general";"via3",#N/A,TRUE,"general"}</definedName>
    <definedName name="MDEO">#REF!</definedName>
    <definedName name="mediah_reposo_comida">'[150]CCP,LEYES, Y DEC.'!#REF!</definedName>
    <definedName name="MEDIDA">#REF!</definedName>
    <definedName name="meg" hidden="1">{"TAB1",#N/A,TRUE,"GENERAL";"TAB2",#N/A,TRUE,"GENERAL";"TAB3",#N/A,TRUE,"GENERAL";"TAB4",#N/A,TRUE,"GENERAL";"TAB5",#N/A,TRUE,"GENERAL"}</definedName>
    <definedName name="MEJORA">#REF!</definedName>
    <definedName name="mejoramientosubrasante">#REF!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rchandCostos">#REF!</definedName>
    <definedName name="Merchandisig">#REF!</definedName>
    <definedName name="MES">[38]PRESUPUESTO!$C$13</definedName>
    <definedName name="MesCotiz">'[14]LIQ-NOM'!$H$3</definedName>
    <definedName name="MesCotizacion">'[53]LIQUIDA-NOMINA'!$H$3</definedName>
    <definedName name="MESES">#REF!</definedName>
    <definedName name="MesesMora">'[14]LIQ-NOM'!$I$3</definedName>
    <definedName name="Meta1">#REF!</definedName>
    <definedName name="Meta2">#REF!</definedName>
    <definedName name="Meta3">#REF!</definedName>
    <definedName name="METROAGUA">#REF!</definedName>
    <definedName name="MEZCLADORA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_Salida">#REF!</definedName>
    <definedName name="Mi_Salida1">#REF!</definedName>
    <definedName name="MICR">#REF!</definedName>
    <definedName name="Mill_Head_H2O.Total_Volume">#REF!</definedName>
    <definedName name="Mill_Screen_H2O.Total_Volume">#REF!</definedName>
    <definedName name="Mill_Weight">#REF!</definedName>
    <definedName name="MIN_MAX_sma">#REF!</definedName>
    <definedName name="Mine_Equip_Hrs">'[79]Mine Hours'!$A$11:$BX$30</definedName>
    <definedName name="Mine_Equip_Hrs_MARC">'[79]Mine Hours'!$A$94:$BX$112</definedName>
    <definedName name="Mine_Equip_Hrs_Remaining">#REF!</definedName>
    <definedName name="MineUsed">[108]Sheet1!$M$18:$M$977</definedName>
    <definedName name="Mínimo">#REF!</definedName>
    <definedName name="mjk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m">#REF!</definedName>
    <definedName name="MMH">'[151]MMH WORKINGS'!$A:$A</definedName>
    <definedName name="MMHBS">#REF!</definedName>
    <definedName name="mmhcosts">'[152]Cost Ledger 30-6-99'!$A$1:$C$84</definedName>
    <definedName name="MMHJUN02">#REF!</definedName>
    <definedName name="mmhmarch2000">#REF!</definedName>
    <definedName name="mmjmjh" hidden="1">{"TAB1",#N/A,TRUE,"GENERAL";"TAB2",#N/A,TRUE,"GENERAL";"TAB3",#N/A,TRUE,"GENERAL";"TAB4",#N/A,TRUE,"GENERAL";"TAB5",#N/A,TRUE,"GENERAL"}</definedName>
    <definedName name="MMJV">#REF!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">#REF!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mto">#REF!</definedName>
    <definedName name="MN" hidden="1">{"via1",#N/A,TRUE,"general";"via2",#N/A,TRUE,"general";"via3",#N/A,TRUE,"general"}</definedName>
    <definedName name="MNO">#REF!</definedName>
    <definedName name="mo">#REF!</definedName>
    <definedName name="MOA" hidden="1">{#N/A,#N/A,FALSE,"Hoja1";#N/A,#N/A,FALSE,"Hoja2"}</definedName>
    <definedName name="mobil06">#REF!</definedName>
    <definedName name="MOD">#REF!</definedName>
    <definedName name="MODIVejec" hidden="1">{#N/A,#N/A,FALSE,"Hoja1";#N/A,#N/A,FALSE,"Hoja2"}</definedName>
    <definedName name="Módulo3.anexo1">[13]!Módulo3.anexo1</definedName>
    <definedName name="Módulo3.anexo10">[13]!Módulo3.anexo10</definedName>
    <definedName name="Módulo3.anexo11">[13]!Módulo3.anexo11</definedName>
    <definedName name="Módulo3.anexo12">[13]!Módulo3.anexo12</definedName>
    <definedName name="Módulo3.anexo3">[13]!Módulo3.anexo3</definedName>
    <definedName name="Módulo3.anexo4">[13]!Módulo3.anexo4</definedName>
    <definedName name="Módulo3.anexo5">[13]!Módulo3.anexo5</definedName>
    <definedName name="Módulo3.anexo6">[13]!Módulo3.anexo6</definedName>
    <definedName name="Módulo8.anexo16">[13]!Módulo8.anexo16</definedName>
    <definedName name="MOE" hidden="1">{#N/A,#N/A,FALSE,"Hoja1";#N/A,#N/A,FALSE,"Hoja2"}</definedName>
    <definedName name="MOMATECA">#REF!</definedName>
    <definedName name="MONEDA">[153]Tablas!$AO$6:$AO$7</definedName>
    <definedName name="MONETARY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1_4">#REF!</definedName>
    <definedName name="Mora">[14]EMPRESA!$I$29</definedName>
    <definedName name="MORON">#REF!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RTE16">#REF!</definedName>
    <definedName name="mortero">#REF!</definedName>
    <definedName name="mortero14">#REF!</definedName>
    <definedName name="mortero15">#REF!</definedName>
    <definedName name="mpdirint">[32]Datos!$B$18</definedName>
    <definedName name="mprelecon">[32]Datos!$B$15</definedName>
    <definedName name="mr">#REF!</definedName>
    <definedName name="MR_DESCRIPTION">#REF!</definedName>
    <definedName name="MRLART">[2]STRSUMM0!#REF!</definedName>
    <definedName name="MRNumber">#REF!</definedName>
    <definedName name="MRSUPDET">[61]steel!#REF!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D_Days">#REF!</definedName>
    <definedName name="Mtz_Avance">#REF!</definedName>
    <definedName name="muro">#REF!</definedName>
    <definedName name="murocontencion">#REF!</definedName>
    <definedName name="Mv">#REF!</definedName>
    <definedName name="MXSMAR">#REF!</definedName>
    <definedName name="MY">#REF!</definedName>
    <definedName name="n" hidden="1">{"via1",#N/A,TRUE,"general";"via2",#N/A,TRUE,"general";"via3",#N/A,TRUE,"general"}</definedName>
    <definedName name="Na">#REF!</definedName>
    <definedName name="Nada">[71]!Nada</definedName>
    <definedName name="Nafta_2">'[154] ASR+Nafta'!$K$19:$AS$19</definedName>
    <definedName name="Nafta2">'[154] ASR+Nafta'!$K$19:$AS$19</definedName>
    <definedName name="Nafta3">'[154]Todos+Nafta'!$K$19:$AS$19</definedName>
    <definedName name="Nb">#REF!</definedName>
    <definedName name="nbnbv">#REF!</definedName>
    <definedName name="nbv">#REF!</definedName>
    <definedName name="nbvnv" hidden="1">{"via1",#N/A,TRUE,"general";"via2",#N/A,TRUE,"general";"via3",#N/A,TRUE,"general"}</definedName>
    <definedName name="Nc">#REF!</definedName>
    <definedName name="Nd">#REF!</definedName>
    <definedName name="NDHS" hidden="1">{"TAB1",#N/A,TRUE,"GENERAL";"TAB2",#N/A,TRUE,"GENERAL";"TAB3",#N/A,TRUE,"GENERAL";"TAB4",#N/A,TRUE,"GENERAL";"TAB5",#N/A,TRUE,"GENERAL"}</definedName>
    <definedName name="Ne">#REF!</definedName>
    <definedName name="Necesidad_entorchado_Zonas">#REF!</definedName>
    <definedName name="NEGRO" localSheetId="1">#REF!</definedName>
    <definedName name="NEGRO">#REF!</definedName>
    <definedName name="NEOLAI">#REF!</definedName>
    <definedName name="NES">#REF!</definedName>
    <definedName name="Nett_Rev_COL_Nom">[87]W_REV!$H$115:$AP$115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gf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c_nis">[155]Hoja1!$1:$1048576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L__0.25">#REF!</definedName>
    <definedName name="Nit">[53]EMPRESA!$F$8</definedName>
    <definedName name="NIVEL">#REF!</definedName>
    <definedName name="NJH">#REF!</definedName>
    <definedName name="nm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'[41]Reservas de Petróleo'!$A$2,'[41]Reservas de Petróleo'!$A$1,'[41]Reservas de Petróleo'!$D$4,'[41]Reservas de Petróleo'!$G$1:$G$65536</definedName>
    <definedName name="NOA_4">#REF!</definedName>
    <definedName name="NOA_7">#REF!</definedName>
    <definedName name="NOMB5">#REF!</definedName>
    <definedName name="NOMBRE">#REF!</definedName>
    <definedName name="NombreCoordinador">#REF!</definedName>
    <definedName name="NombreDependencia">#REF!</definedName>
    <definedName name="NOMBREOBRA">#REF!</definedName>
    <definedName name="NombreProyecto">#REF!</definedName>
    <definedName name="NombreVicepresidencia">#REF!</definedName>
    <definedName name="NOMINA">#REF!</definedName>
    <definedName name="Nomina06">#REF!</definedName>
    <definedName name="NoRepAtEnd">#REF!</definedName>
    <definedName name="Norte">#REF!</definedName>
    <definedName name="North_sales">#REF!</definedName>
    <definedName name="NOTARIA">#REF!</definedName>
    <definedName name="NOTAS">#REF!</definedName>
    <definedName name="nov00">[39]Dólar!#REF!</definedName>
    <definedName name="NOXE">#REF!</definedName>
    <definedName name="NPAGE">[2]STRSUMM0!#REF!</definedName>
    <definedName name="nr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UNI">#REF!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ÑÑÑÑÑÑÑÑÑ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[38]PRESUPUESTO!$C$10</definedName>
    <definedName name="ObjetivoProyecto">#REF!</definedName>
    <definedName name="Obra" localSheetId="1">#REF!</definedName>
    <definedName name="Obra">#REF!</definedName>
    <definedName name="obras" hidden="1">#REF!</definedName>
    <definedName name="obras1">DATE(YEAR([156]!Loan_Start),MONTH([156]!Loan_Start)+Payment_Number,DAY([156]!Loan_Start))</definedName>
    <definedName name="obras11" hidden="1">#REF!</definedName>
    <definedName name="obras111">DATE(YEAR([157]!Loan_Start),MONTH([157]!Loan_Start)+Payment_Number,DAY([157]!Loan_Start))</definedName>
    <definedName name="OBS_Data_Col">#REF!</definedName>
    <definedName name="OCD">[16]Tablas!#REF!</definedName>
    <definedName name="OCD1_1">[16]Tablas!#REF!</definedName>
    <definedName name="OCD1_1_1">[16]Tablas!#REF!</definedName>
    <definedName name="OCEquipData">#REF!</definedName>
    <definedName name="OCI">[16]Tablas!#REF!</definedName>
    <definedName name="OCI1_1">[16]Tablas!#REF!</definedName>
    <definedName name="OCI1_1_1">[16]Tablas!#REF!</definedName>
    <definedName name="oct00">[39]Dólar!#REF!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FICE_ENTITY">#REF!</definedName>
    <definedName name="OHaulCostOutput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uojoijojoijdlf">#REF!</definedName>
    <definedName name="OK">#REF!</definedName>
    <definedName name="om">'[12]CALCULO POI'!$B$120:$C$154</definedName>
    <definedName name="OMAR">#REF!</definedName>
    <definedName name="OnceThru">0</definedName>
    <definedName name="OÑ">#REF!</definedName>
    <definedName name="OO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o">#REF!</definedName>
    <definedName name="OOOOOOOOOOOOOOOOOO">#REF!</definedName>
    <definedName name="oooos" hidden="1">{"via1",#N/A,TRUE,"general";"via2",#N/A,TRUE,"general";"via3",#N/A,TRUE,"general"}</definedName>
    <definedName name="OP">#REF!</definedName>
    <definedName name="opcion">#REF!</definedName>
    <definedName name="Openingpb">#REF!</definedName>
    <definedName name="OpEquip">#REF!</definedName>
    <definedName name="Operario">#REF!</definedName>
    <definedName name="OpexFac">[56]Sensitivities!$I$12</definedName>
    <definedName name="Option">[69]Title!$L$28</definedName>
    <definedName name="OR">#REF!</definedName>
    <definedName name="Orden">[158]Hoja2!$C$2:$C$6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">#REF!</definedName>
    <definedName name="OROZCO" hidden="1">[9]INST!#REF!</definedName>
    <definedName name="os">#REF!</definedName>
    <definedName name="OtherCosts">#REF!</definedName>
    <definedName name="OTR">[159]Otros!$1:$1048576</definedName>
    <definedName name="OTRO">[106]Otros!$1:$1048576</definedName>
    <definedName name="otro2">[107]Otros!$1:$1048576</definedName>
    <definedName name="otros" localSheetId="1">#REF!</definedName>
    <definedName name="otros">#REF!</definedName>
    <definedName name="OTROS1">#REF!</definedName>
    <definedName name="OtrosServicios">#REF!</definedName>
    <definedName name="OtrosServiciosCostos">#REF!</definedName>
    <definedName name="ØuRn1v">#REF!</definedName>
    <definedName name="ØuRn2v">#REF!</definedName>
    <definedName name="OUT">#REF!</definedName>
    <definedName name="OVER">#REF!</definedName>
    <definedName name="OWNER">#REF!</definedName>
    <definedName name="P">#REF!</definedName>
    <definedName name="p.BS">#REF!</definedName>
    <definedName name="p.BSAssumptions">#REF!</definedName>
    <definedName name="p.CapStructure">#REF!</definedName>
    <definedName name="p.CashFlow">#REF!</definedName>
    <definedName name="p.Cover">#REF!</definedName>
    <definedName name="p.Depreciation">#REF!</definedName>
    <definedName name="p.Executive">#REF!</definedName>
    <definedName name="p.FactSheet">#REF!</definedName>
    <definedName name="p.IS">#REF!</definedName>
    <definedName name="p.ISAssumptions">#REF!</definedName>
    <definedName name="p.OpeningBS">#REF!</definedName>
    <definedName name="p.TaxCalculation">#REF!</definedName>
    <definedName name="P_Yacimiento">#REF!</definedName>
    <definedName name="p0p0" hidden="1">{"via1",#N/A,TRUE,"general";"via2",#N/A,TRUE,"general";"via3",#N/A,TRUE,"general"}</definedName>
    <definedName name="PA" localSheetId="1">#REF!</definedName>
    <definedName name="PA">#REF!</definedName>
    <definedName name="PAG">#REF!</definedName>
    <definedName name="Page____1____of____2">#REF!</definedName>
    <definedName name="PagoFinanciero">#REF!</definedName>
    <definedName name="pagos">#REF!</definedName>
    <definedName name="PANEL">#REF!</definedName>
    <definedName name="pañet">#REF!</definedName>
    <definedName name="PAPA">#REF!</definedName>
    <definedName name="Parametro_Peso">[85]Tablas!$A$1:$A$65536</definedName>
    <definedName name="PARAMETROS">#REF!</definedName>
    <definedName name="PASAMURO_B_x_EL_L_0.25_Z_0.125_M">#REF!</definedName>
    <definedName name="PASTOS1" localSheetId="1">#REF!</definedName>
    <definedName name="PASTOS1">#REF!</definedName>
    <definedName name="PASTOS2" localSheetId="1">#REF!</definedName>
    <definedName name="PASTOS2">#REF!</definedName>
    <definedName name="PASTOS3" localSheetId="1">#REF!</definedName>
    <definedName name="PASTOS3">#REF!</definedName>
    <definedName name="patch8">#REF!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DATE(YEAR([157]!Loan_Start),MONTH([157]!Loan_Start)+Payment_Number,DAY([157]!Loan_Start))</definedName>
    <definedName name="Payment_Needed">"Pago necesario"</definedName>
    <definedName name="payment_terms">#REF!</definedName>
    <definedName name="PB" localSheetId="1">#REF!</definedName>
    <definedName name="PB">#REF!</definedName>
    <definedName name="PC" localSheetId="1">#REF!</definedName>
    <definedName name="PC">#REF!</definedName>
    <definedName name="Pd">#REF!</definedName>
    <definedName name="PE" localSheetId="1">#REF!</definedName>
    <definedName name="PE">#REF!</definedName>
    <definedName name="pedro">#REF!</definedName>
    <definedName name="PEGANTE_P.V.C">#REF!</definedName>
    <definedName name="PEPE">[0]!ERR</definedName>
    <definedName name="PERA">#REF!</definedName>
    <definedName name="PERALTA">#REF!</definedName>
    <definedName name="perDate">[121]Parameters!$E$9:$E$38</definedName>
    <definedName name="PERFIL_DEL_TRAMO">#REF!</definedName>
    <definedName name="PeriodInc">[69]Index!$L$57</definedName>
    <definedName name="Periodo">[57]Hoja1!$C$1</definedName>
    <definedName name="PeriodoPago">'[53]LIQUIDA-NOMINA'!$C$4</definedName>
    <definedName name="PeriodoRepago">#REF!</definedName>
    <definedName name="PeriodoRepagoCCP">#REF!</definedName>
    <definedName name="perLabel">[121]Parameters!$C$9:$C$38</definedName>
    <definedName name="PERSONALTABLA1.1.1">'[12]CALCULO COSTOS DE OPERACIÓN'!$B$50:$AJ$85</definedName>
    <definedName name="PERSONALTABLA1.2">'[12]INFORMACIÓN REFERENCIA'!$B$477:$F$489</definedName>
    <definedName name="PERSONALTABLA1.3">'[12]INFORMACIÓN REFERENCIA'!$B$494:$F$506</definedName>
    <definedName name="PESO14.2">#REF!</definedName>
    <definedName name="PESO14.3">#REF!</definedName>
    <definedName name="PESO14.4">#REF!</definedName>
    <definedName name="phed">[78]Hoja1!$C$4</definedName>
    <definedName name="phen">[78]Hoja1!$C$5</definedName>
    <definedName name="pi">#REF!</definedName>
    <definedName name="Piedra">#REF!</definedName>
    <definedName name="PILOTE">#REF!</definedName>
    <definedName name="Pindis">#REF!</definedName>
    <definedName name="pint">'[119]7422CW00'!#REF!</definedName>
    <definedName name="pintura">'[119]7422CW00'!#REF!</definedName>
    <definedName name="pinturavinilo">#REF!</definedName>
    <definedName name="pintyura">[160]STRSUMM0!#REF!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" localSheetId="1">#REF!</definedName>
    <definedName name="PL">#REF!</definedName>
    <definedName name="PLAD" hidden="1">{"TAB1",#N/A,TRUE,"GENERAL";"TAB2",#N/A,TRUE,"GENERAL";"TAB3",#N/A,TRUE,"GENERAL";"TAB4",#N/A,TRUE,"GENERAL";"TAB5",#N/A,TRUE,"GENERAL"}</definedName>
    <definedName name="plan">#REF!</definedName>
    <definedName name="Plan_Vallejo_Sens">'[76]Inputs-SUMMARY'!$H$279:$BR$279</definedName>
    <definedName name="PLANT7">#REF!</definedName>
    <definedName name="PLANTASALCANTARILLADO1.1">'[12]INFORMACIÓN REFERENCIA'!$B$313:$I$324</definedName>
    <definedName name="PLANTASALCANTARILLADOTABLA1.7">'[12]INFORMACIÓN REFERENCIA'!$B$393:$C$404</definedName>
    <definedName name="PLANTASTRATAMIENTOTABLA5.1">'[12]INFORMACIÓN REFERENCIA'!$B$216:$F$220</definedName>
    <definedName name="PLANTASTRATAMIENTOTABLA5.2">#REF!</definedName>
    <definedName name="PlanVallejo">#REF!</definedName>
    <definedName name="PLASTROCRETE_DM">#REF!</definedName>
    <definedName name="Platinas">#REF!</definedName>
    <definedName name="Plazo">[74]BASES!$E$27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LUG">#REF!</definedName>
    <definedName name="PMP">#REF!</definedName>
    <definedName name="PMT">#REF!</definedName>
    <definedName name="pñ">#REF!</definedName>
    <definedName name="po">#REF!</definedName>
    <definedName name="POBRE">#REF!</definedName>
    <definedName name="POCETAS">#REF!</definedName>
    <definedName name="poi">#REF!</definedName>
    <definedName name="POIPOZOS">'[12]CALCULO POI'!$B$118:$I$154</definedName>
    <definedName name="POIUP" hidden="1">{"via1",#N/A,TRUE,"general";"via2",#N/A,TRUE,"general";"via3",#N/A,TRUE,"general"}</definedName>
    <definedName name="POLINOMIAL1">#REF!</definedName>
    <definedName name="Polynomial">#REF!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AdicCostoLlantasCliente">#REF!</definedName>
    <definedName name="PorcAdicCostoMtto">#REF!</definedName>
    <definedName name="PorcCostosOcultos">#REF!</definedName>
    <definedName name="PORCE">[50]BASES!$E$26</definedName>
    <definedName name="Porcentaje">#REF!</definedName>
    <definedName name="PORCENTAJE1">#REF!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DA2">'[161]Hoja 1 '!#REF!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UtilidadDesctoCompra">#REF!</definedName>
    <definedName name="PorUtilidadFinanciera">#REF!</definedName>
    <definedName name="POSICION_PRESUP">[15]Tablas!#REF!</definedName>
    <definedName name="POSICIONES">#REF!</definedName>
    <definedName name="pou">#REF!</definedName>
    <definedName name="pouig" hidden="1">{"via1",#N/A,TRUE,"general";"via2",#N/A,TRUE,"general";"via3",#N/A,TRUE,"general"}</definedName>
    <definedName name="POZO">[85]Tablas!$C$1:$C$65536</definedName>
    <definedName name="POZOSACTUAL">'[12]INFORMACIÓN REFERENCIA'!$B$23:$M$34</definedName>
    <definedName name="pozosconduccion">'[12]INFORMACIÓN REFERENCIA'!$B$122:$F$133</definedName>
    <definedName name="pp">#REF!</definedName>
    <definedName name="PPPP" localSheetId="1">#REF!</definedName>
    <definedName name="PPPP">#REF!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ppppppp">#REF!</definedName>
    <definedName name="PPPPPPPPPPPPEE">#REF!</definedName>
    <definedName name="PPtoNorte">#REF!</definedName>
    <definedName name="pqroj" hidden="1">{"via1",#N/A,TRUE,"general";"via2",#N/A,TRUE,"general";"via3",#N/A,TRUE,"general"}</definedName>
    <definedName name="Pr">[62]medelo!$D$46</definedName>
    <definedName name="PRE" localSheetId="1">#REF!</definedName>
    <definedName name="PRE">#REF!</definedName>
    <definedName name="Precio">#REF!</definedName>
    <definedName name="precio2">#REF!</definedName>
    <definedName name="PrecioS">#REF!</definedName>
    <definedName name="predominante" localSheetId="1">#REF!</definedName>
    <definedName name="predominante">#REF!</definedName>
    <definedName name="predominante1" localSheetId="1">#REF!</definedName>
    <definedName name="predominante1">#REF!</definedName>
    <definedName name="predominante2" localSheetId="1">#REF!</definedName>
    <definedName name="predominante2">#REF!</definedName>
    <definedName name="predominante3" localSheetId="1">#REF!</definedName>
    <definedName name="predominante3">#REF!</definedName>
    <definedName name="predominante4" localSheetId="1">#REF!</definedName>
    <definedName name="predominante4">#REF!</definedName>
    <definedName name="PRES">#REF!</definedName>
    <definedName name="PRESIPISTO">#REF!</definedName>
    <definedName name="PREST">#REF!</definedName>
    <definedName name="Presu">#REF!</definedName>
    <definedName name="PRESUP">#REF!</definedName>
    <definedName name="Presupuest">#REF!</definedName>
    <definedName name="PRESUPUESTO">#REF!</definedName>
    <definedName name="PresupuestoCentrocomuntario">#REF!</definedName>
    <definedName name="PResupuestos">'[162]CtaGeneral-A'!$F$12:$AH$131</definedName>
    <definedName name="PrevFleet">#REF!</definedName>
    <definedName name="PRICES_FIRM">#REF!</definedName>
    <definedName name="PRIMER" hidden="1">{"via1",#N/A,TRUE,"general";"via2",#N/A,TRUE,"general";"via3",#N/A,TRUE,"general"}</definedName>
    <definedName name="PRIMERO">'[147]Informe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ntEnd">#REF!</definedName>
    <definedName name="PrintStart">#REF!</definedName>
    <definedName name="PrintTitle">#REF!</definedName>
    <definedName name="Prioridad">[163]Sheet1!$D$2:$D$4</definedName>
    <definedName name="PRIVADO">#REF!</definedName>
    <definedName name="prn">[78]Hoja1!$C$3</definedName>
    <definedName name="prnf">[78]Hoja1!$C$6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">#REF!</definedName>
    <definedName name="prod1">#REF!</definedName>
    <definedName name="prod98">#REF!</definedName>
    <definedName name="prodcal">#REF!</definedName>
    <definedName name="prodeco">#REF!</definedName>
    <definedName name="prodhati">#REF!</definedName>
    <definedName name="PRODUCCIONACTUAL">'[12]INFORMACIÓN REFERENCIA'!$B$8:$C$19</definedName>
    <definedName name="PRODUCTCARB">#REF!</definedName>
    <definedName name="PRODUCTEST">#REF!</definedName>
    <definedName name="PRODUCTO">#REF!</definedName>
    <definedName name="PROF">#REF!</definedName>
    <definedName name="PrOfic">[74]BASES!$B$31</definedName>
    <definedName name="profit_margin">#REF!</definedName>
    <definedName name="Profundidad">#REF!</definedName>
    <definedName name="PROGDES">#REF!</definedName>
    <definedName name="Programa">#REF!</definedName>
    <definedName name="programainv">[0]!ERR</definedName>
    <definedName name="Project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ponente" localSheetId="1">#REF!</definedName>
    <definedName name="Proponente">#REF!</definedName>
    <definedName name="Prov">#REF!</definedName>
    <definedName name="Proy_01">#REF!</definedName>
    <definedName name="Proy_02">#REF!</definedName>
    <definedName name="Proy_03">#REF!</definedName>
    <definedName name="Proy_04">#REF!</definedName>
    <definedName name="Proy_05">#REF!</definedName>
    <definedName name="Proy_06">#REF!</definedName>
    <definedName name="Proy_07">#REF!</definedName>
    <definedName name="Proy_08">#REF!</definedName>
    <definedName name="Proy_09">#REF!</definedName>
    <definedName name="Proy_10">#REF!</definedName>
    <definedName name="Proy_11">#REF!</definedName>
    <definedName name="Proy_12">#REF!</definedName>
    <definedName name="Proy_13">#REF!</definedName>
    <definedName name="Proy_14">#REF!</definedName>
    <definedName name="Proy_15">#REF!</definedName>
    <definedName name="Proy_16">#REF!</definedName>
    <definedName name="Proy_17">#REF!</definedName>
    <definedName name="Proy_18">#REF!</definedName>
    <definedName name="Proy_19">#REF!</definedName>
    <definedName name="Proy_20">#REF!</definedName>
    <definedName name="Proy_21">#REF!</definedName>
    <definedName name="Proy_22">#REF!</definedName>
    <definedName name="Proy_23">#REF!</definedName>
    <definedName name="Proy_24">#REF!</definedName>
    <definedName name="Proy_25">#REF!</definedName>
    <definedName name="Proy_26">#REF!</definedName>
    <definedName name="Proy_27">#REF!</definedName>
    <definedName name="Proy_28">#REF!</definedName>
    <definedName name="Proy_29">#REF!</definedName>
    <definedName name="Proy_30">#REF!</definedName>
    <definedName name="Proy_31">#REF!</definedName>
    <definedName name="Proy_32">#REF!</definedName>
    <definedName name="Proy_33">#REF!</definedName>
    <definedName name="Proy_34">#REF!</definedName>
    <definedName name="Proy_35">#REF!</definedName>
    <definedName name="Proy_36">#REF!</definedName>
    <definedName name="Proy_37">#REF!</definedName>
    <definedName name="Proy_38">#REF!</definedName>
    <definedName name="Proy_39">#REF!</definedName>
    <definedName name="Proy_40">#REF!</definedName>
    <definedName name="Proy_41">#REF!</definedName>
    <definedName name="Proy_42">#REF!</definedName>
    <definedName name="Proy_43">#REF!</definedName>
    <definedName name="Proy_44">#REF!</definedName>
    <definedName name="Proy_45">#REF!</definedName>
    <definedName name="Proy_46">#REF!</definedName>
    <definedName name="Proy_47">#REF!</definedName>
    <definedName name="Proy_48">#REF!</definedName>
    <definedName name="Proy_49">#REF!</definedName>
    <definedName name="Proy_50">#REF!</definedName>
    <definedName name="PROYECCION">#REF!</definedName>
    <definedName name="PROYECCIONDEMANDATABLA1">[12]DEMANDABASEAND!$B$7:$F$19</definedName>
    <definedName name="PROYECTO">#REF!</definedName>
    <definedName name="PROYECTO__OBRAS_VARIAS_EN_LA_ESCUELA_CONTRAINCENDIO" localSheetId="1">#REF!</definedName>
    <definedName name="PROYECTO__OBRAS_VARIAS_EN_LA_ESCUELA_CONTRAINCENDIO">#REF!</definedName>
    <definedName name="PROYECTOS">[12]REFERENCIAS!$A$3:$F$25</definedName>
    <definedName name="PRUEBA">[164]!absc</definedName>
    <definedName name="prueba1">[164]!absc</definedName>
    <definedName name="PRUEBA2">#REF!</definedName>
    <definedName name="ps">#REF!</definedName>
    <definedName name="PSTRESS_RELIEVI">#REF!</definedName>
    <definedName name="PTAJE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untosRentabilidad">#REF!</definedName>
    <definedName name="Purchase">#REF!</definedName>
    <definedName name="PVC">[165]Datos!#REF!</definedName>
    <definedName name="PW">#REF!</definedName>
    <definedName name="Pwf">'[166]ORITO 02 '!$A$12</definedName>
    <definedName name="Pwf_actual">'[166]ORITO 02 '!$E$6</definedName>
    <definedName name="Pwf_i">[62]medelo!$A$66:$A$83</definedName>
    <definedName name="Pwf_min">'[166]ORITO 02 '!$E$8</definedName>
    <definedName name="Pwfd">#REF!</definedName>
    <definedName name="Q" localSheetId="1">#REF!</definedName>
    <definedName name="Q">#REF!</definedName>
    <definedName name="Q_actual">'[166]ORITO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#REF!</definedName>
    <definedName name="QE_TE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max">[62]medelo!$B$63</definedName>
    <definedName name="QMAXDIARIO">'[12]CALCULO POI'!$B$118:$C$154</definedName>
    <definedName name="QN">#REF!</definedName>
    <definedName name="QN_QI">#REF!</definedName>
    <definedName name="QNS">#REF!</definedName>
    <definedName name="QPROM">[12]TARIFAS!$C$570</definedName>
    <definedName name="QQ" localSheetId="1">#REF!</definedName>
    <definedName name="QQ">#REF!</definedName>
    <definedName name="qqq">#REF!</definedName>
    <definedName name="QQQQ">#REF!</definedName>
    <definedName name="qqqqqqqqqqqqqqqq">#REF!</definedName>
    <definedName name="qqqqqw" hidden="1">{"via1",#N/A,TRUE,"general";"via2",#N/A,TRUE,"general";"via3",#N/A,TRUE,"general"}</definedName>
    <definedName name="QRS">#REF!</definedName>
    <definedName name="QS">#REF!</definedName>
    <definedName name="Qt">'[166]ORITO 02 '!$E$9</definedName>
    <definedName name="QTIES">#REF!</definedName>
    <definedName name="QTY">#REF!</definedName>
    <definedName name="Quality_PvT">#REF!</definedName>
    <definedName name="QualityF">#REF!</definedName>
    <definedName name="quantity">#REF!</definedName>
    <definedName name="QUIMICOSTABLA1.3.1">'[12]CALCULO COSTOS DE OPERACIÓN'!$B$176:$J$211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">#REF!</definedName>
    <definedName name="QWERTY">[0]!ERR</definedName>
    <definedName name="qwewertet" hidden="1">{#N/A,#N/A,TRUE,"1842CWN0"}</definedName>
    <definedName name="qwqw">#REF!</definedName>
    <definedName name="qwqwas">#REF!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>#REF!</definedName>
    <definedName name="r.Leverage">#REF!</definedName>
    <definedName name="r.Liquidity">#REF!</definedName>
    <definedName name="r.Market">#REF!</definedName>
    <definedName name="r.Profitability">#REF!</definedName>
    <definedName name="r.Summary">#REF!</definedName>
    <definedName name="R_2">#REF!</definedName>
    <definedName name="R_c">#REF!</definedName>
    <definedName name="Ra">#REF!</definedName>
    <definedName name="rango">#REF!</definedName>
    <definedName name="RANGO_FECHA">#REF!</definedName>
    <definedName name="Rate1">[167]Summary!$D$6</definedName>
    <definedName name="rate2">[167]Summary!$D$7</definedName>
    <definedName name="Rates">#REF!</definedName>
    <definedName name="ratio">#REF!</definedName>
    <definedName name="raza" localSheetId="1">#REF!</definedName>
    <definedName name="raza">#REF!</definedName>
    <definedName name="raza1" localSheetId="1">#REF!</definedName>
    <definedName name="raza1">#REF!</definedName>
    <definedName name="raza2" localSheetId="1">#REF!</definedName>
    <definedName name="raza2">#REF!</definedName>
    <definedName name="Rb">#REF!</definedName>
    <definedName name="RCindPresup" localSheetId="1">#REF!</definedName>
    <definedName name="RCindPresup">#REF!</definedName>
    <definedName name="RD">#REF!</definedName>
    <definedName name="RD_CP">#REF!</definedName>
    <definedName name="RD_CP_VL">#REF!</definedName>
    <definedName name="rdq">#REF!</definedName>
    <definedName name="rds">#REF!</definedName>
    <definedName name="Re">#REF!</definedName>
    <definedName name="RE4NTA">[168]EQUIPOS!$D$8</definedName>
    <definedName name="Reactores">#REF!</definedName>
    <definedName name="rec">#REF!</definedName>
    <definedName name="Recall_2">'[154] ASR+Nafta'!$E$9:$E$21</definedName>
    <definedName name="Recall_3">'[154]Todos+Nafta'!$E$9:$E$21</definedName>
    <definedName name="Recorder">#REF!</definedName>
    <definedName name="Recurso">[163]Sheet1!$B$2:$B$3</definedName>
    <definedName name="recursos">[169]RECURSOS!$A$8:$A$204</definedName>
    <definedName name="red">#REF!</definedName>
    <definedName name="REDESALCANTARILLADOTABLA1.2">'[12]INFORMACIÓN REFERENCIA'!$B$330:$F$341</definedName>
    <definedName name="REDESALCANTARILLADOTABLA1.4">'[12]INFORMACIÓN REFERENCIA'!$B$352:$F$364</definedName>
    <definedName name="REDESALCANTARILLADOTABLA1.5">#REF!</definedName>
    <definedName name="REDESTABLA6.1">'[12]INFORMACIÓN REFERENCIA'!$B$245:$E$256</definedName>
    <definedName name="REDESTABLA6.2">'[12]INFORMACIÓN REFERENCIA'!$B$260:$K$272</definedName>
    <definedName name="REDESTABLA6.3">'[12]INFORMACIÓN REFERENCIA'!$B$276:$C$287</definedName>
    <definedName name="REDUCCION_3__x_2">#REF!</definedName>
    <definedName name="REDUCCION_4__x_3">#REF!</definedName>
    <definedName name="REF">#REF!</definedName>
    <definedName name="REFERENCIAPROYECTOS">[12]REFERENCIAS!$A$3:$F$24</definedName>
    <definedName name="REFMAR">#REF!</definedName>
    <definedName name="REG">#REF!</definedName>
    <definedName name="REGBT">#REF!</definedName>
    <definedName name="rege" hidden="1">{"TAB1",#N/A,TRUE,"GENERAL";"TAB2",#N/A,TRUE,"GENERAL";"TAB3",#N/A,TRUE,"GENERAL";"TAB4",#N/A,TRUE,"GENERAL";"TAB5",#N/A,TRUE,"GENERAL"}</definedName>
    <definedName name="REGIMEN_CONTRAT">[153]Tablas!$M$6:$M$8</definedName>
    <definedName name="REGIONAL">[153]Tablas!$I$6:$I$10</definedName>
    <definedName name="REGISTRO">#REF!</definedName>
    <definedName name="RegistroCoordinador">#REF!</definedName>
    <definedName name="REGRESA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econ">[32]Datos!$B$14</definedName>
    <definedName name="rell" localSheetId="1">#REF!</definedName>
    <definedName name="rell">#REF!</definedName>
    <definedName name="relle">#REF!</definedName>
    <definedName name="relleno">#REF!</definedName>
    <definedName name="RELLG">#REF!</definedName>
    <definedName name="relo">#REF!</definedName>
    <definedName name="remanentes">'[41]Reservas de Petróleo'!$A$2,'[41]Reservas de Petróleo'!$A$1,'[41]Reservas de Petróleo'!$D$4,'[41]Reservas de Petróleo'!$H$1:$H$65536</definedName>
    <definedName name="rendimiento">#REF!</definedName>
    <definedName name="RENDIMIENTO____CARGA">#REF!</definedName>
    <definedName name="repello">#REF!</definedName>
    <definedName name="replanteo">#REF!</definedName>
    <definedName name="REPOSICIONACU">'[12]INFORMACIÓN REFERENCIA'!$B$674:$H$685</definedName>
    <definedName name="REPOSICIONACUREDES">'[12]INFORMACIÓN REFERENCIA'!$B$688:$D$699</definedName>
    <definedName name="REPOSICIONALC">'[12]INFORMACIÓN REFERENCIA'!$B$704:$D$715</definedName>
    <definedName name="REPOSICIONALCREDES">'[12]INFORMACIÓN REFERENCIA'!$B$718:$O$729</definedName>
    <definedName name="REPXXX">#REF!</definedName>
    <definedName name="req">#REF!</definedName>
    <definedName name="Requerimiento">#REF!</definedName>
    <definedName name="Requerimientos">#REF!</definedName>
    <definedName name="Required_Delivery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Equipo" localSheetId="1">#REF!</definedName>
    <definedName name="ResEquipo">#REF!</definedName>
    <definedName name="Reserva">#REF!</definedName>
    <definedName name="residente">'[59]GENERALIDADES '!$E$9</definedName>
    <definedName name="Resistividad">#REF!</definedName>
    <definedName name="ResMateriales" localSheetId="1">#REF!</definedName>
    <definedName name="ResMateriales">#REF!</definedName>
    <definedName name="ResMO" localSheetId="1">#REF!</definedName>
    <definedName name="ResMO">#REF!</definedName>
    <definedName name="ResOtros" localSheetId="1">#REF!</definedName>
    <definedName name="ResOtros">#REF!</definedName>
    <definedName name="Responsible">'[45]2009 Jagua'!$G$2:$G$27</definedName>
    <definedName name="RESU">#REF!</definedName>
    <definedName name="resu8">[13]!resu8</definedName>
    <definedName name="resufi">#REF!</definedName>
    <definedName name="resufi1">#REF!</definedName>
    <definedName name="Resultados" localSheetId="1">#REF!</definedName>
    <definedName name="Resultados">#REF!</definedName>
    <definedName name="Resultados1" localSheetId="1">#REF!</definedName>
    <definedName name="Resultados1">#REF!</definedName>
    <definedName name="Resultados2" localSheetId="1">#REF!</definedName>
    <definedName name="Resultados2">#REF!</definedName>
    <definedName name="Resultados3" localSheetId="1">#REF!</definedName>
    <definedName name="Resultados3">#REF!</definedName>
    <definedName name="RESUM" localSheetId="1">#REF!</definedName>
    <definedName name="RESUM">#REF!</definedName>
    <definedName name="resum2" localSheetId="1">#REF!</definedName>
    <definedName name="resum2">#REF!</definedName>
    <definedName name="resumen">#REF!</definedName>
    <definedName name="resumen_final">#REF!</definedName>
    <definedName name="resumen_final1">#REF!</definedName>
    <definedName name="RESUMENALCANTARILLADO">#REF!</definedName>
    <definedName name="ResumenAPU">[170]ResumenMaterial!$A$12:$AB$169</definedName>
    <definedName name="RESUMENCOSTOSOPERACIÓN">'[12]CALCULO COSTOS DE OPERACIÓN'!$B$6:$Q$41</definedName>
    <definedName name="RESUMENINVERSIONESACU">'[12]CALCULO POI'!$A$6:$M$41</definedName>
    <definedName name="RESUMENINVERSIONESACUEDUCTO">'[12]CALCULO POI'!$A$6:$M$41</definedName>
    <definedName name="RESUMENINVERSIONESALC">'[12]CALCULO POI'!$A$202:$K$237</definedName>
    <definedName name="RESUMENMODELODEMANDA">#REF!</definedName>
    <definedName name="RESUMENOPTIMIZACIONACU">'[12]CALCULO POI'!$A$46:$L$81</definedName>
    <definedName name="RESUMENOPTIMIZACIONALC">'[12]CALCULO POI'!$A$242:$I$277</definedName>
    <definedName name="ResUnit_CD" localSheetId="1">#REF!</definedName>
    <definedName name="ResUnit_CD">#REF!</definedName>
    <definedName name="RET">#REF!</definedName>
    <definedName name="reten">#REF!</definedName>
    <definedName name="Retenc">[74]BASES!$E$31</definedName>
    <definedName name="retiroarbol">#REF!</definedName>
    <definedName name="retirocorte">#REF!</definedName>
    <definedName name="retr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Q">#REF!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">#REF!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">#REF!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D">[171]Ingenieria!#REF!</definedName>
    <definedName name="Ripio">#REF!</definedName>
    <definedName name="RiskInd">[172]RefTables!$K$2:$K$26</definedName>
    <definedName name="RiskRanking">[172]RefTables!$L$2:$L$26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">#REF!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MCostOutput">#REF!</definedName>
    <definedName name="Rmm">#REF!</definedName>
    <definedName name="Rn">#REF!</definedName>
    <definedName name="rnf">[78]Datos!$D$12</definedName>
    <definedName name="Rñ">#REF!</definedName>
    <definedName name="Ro">#REF!,#REF!,#REF!</definedName>
    <definedName name="RoA_N">#REF!</definedName>
    <definedName name="ROCIO">#REF!</definedName>
    <definedName name="rolando">#REF!</definedName>
    <definedName name="Roster1">[56]Parameters!$O$30</definedName>
    <definedName name="Roster2">[56]Parameters!$P$30</definedName>
    <definedName name="Roster3">[56]Parameters!$Q$30</definedName>
    <definedName name="Roster4">[56]Parameters!$R$30</definedName>
    <definedName name="Rosters">[56]Parameters!$O$26:$R$29</definedName>
    <definedName name="Rows2Unhide">#REF!</definedName>
    <definedName name="Roy_price_sens">'[76]Inputs-SUMMARY'!$H$266:$BR$266</definedName>
    <definedName name="Royal_Col_Nom">[87]W_OPEX!$H$220:$AP$220</definedName>
    <definedName name="royalphalumi">[173]datosluminariasRoyAlPHa!$A:$A</definedName>
    <definedName name="Royalty_CDC_LLC">#REF!</definedName>
    <definedName name="Royalty_CZN_SA">#REF!</definedName>
    <definedName name="Royalty_total">#REF!</definedName>
    <definedName name="Rp">#REF!</definedName>
    <definedName name="Rq">#REF!</definedName>
    <definedName name="rr">[0]!ERR</definedName>
    <definedName name="rrr" hidden="1">{"via1",#N/A,TRUE,"general";"via2",#N/A,TRUE,"general";"via3",#N/A,TRUE,"general"}</definedName>
    <definedName name="rrrr">'[174]Form5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rrrr">#REF!</definedName>
    <definedName name="RRRRRRRRRRRRRRR">#REF!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gosidad">#REF!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v">#REF!</definedName>
    <definedName name="Rw">#REF!</definedName>
    <definedName name="rwt" hidden="1">{"via1",#N/A,TRUE,"general";"via2",#N/A,TRUE,"general";"via3",#N/A,TRUE,"general"}</definedName>
    <definedName name="Rx">#REF!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Rz">#REF!</definedName>
    <definedName name="s">[0]!ERR</definedName>
    <definedName name="SA" localSheetId="1">#REF!</definedName>
    <definedName name="SA">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ASDFSDF">#REF!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 localSheetId="1">#REF!</definedName>
    <definedName name="Salarios">#REF!</definedName>
    <definedName name="SalConv">'[14]DATOS CONTRATO'!$G$14</definedName>
    <definedName name="Saldo_Capital">#REF!</definedName>
    <definedName name="SALID1">#REF!</definedName>
    <definedName name="SalMinimo">[74]BASES!$E$41</definedName>
    <definedName name="sasa">#REF!</definedName>
    <definedName name="SB" localSheetId="1">#REF!</definedName>
    <definedName name="SB">#REF!</definedName>
    <definedName name="sbe">#REF!</definedName>
    <definedName name="Sbf">[27]CALCULO!$E$61</definedName>
    <definedName name="sbgfbgdr" hidden="1">{"via1",#N/A,TRUE,"general";"via2",#N/A,TRUE,"general";"via3",#N/A,TRUE,"general"}</definedName>
    <definedName name="SBS">#REF!</definedName>
    <definedName name="SbtPpto" localSheetId="1">#REF!</definedName>
    <definedName name="SbtPpto">#REF!</definedName>
    <definedName name="SC" localSheetId="1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ontLab">#REF!</definedName>
    <definedName name="SContParts">#REF!</definedName>
    <definedName name="scope">#REF!</definedName>
    <definedName name="scope1">'[55]REF - Listas'!$D$32:$D$38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dxf" localSheetId="1">#REF!</definedName>
    <definedName name="sdfdxf">#REF!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">#REF!</definedName>
    <definedName name="sdsdfh" hidden="1">{"via1",#N/A,TRUE,"general";"via2",#N/A,TRUE,"general";"via3",#N/A,TRUE,"general"}</definedName>
    <definedName name="sdsdfsdff" hidden="1">{#N/A,#N/A,TRUE,"1842CWN0"}</definedName>
    <definedName name="SE" localSheetId="1">#REF!</definedName>
    <definedName name="SE">#REF!</definedName>
    <definedName name="sec">[32]Datos!$B$12</definedName>
    <definedName name="SECTOR">#REF!</definedName>
    <definedName name="Seguro">#REF!</definedName>
    <definedName name="SeguroCostos">#REF!</definedName>
    <definedName name="SEM_DEL_MES">#REF!</definedName>
    <definedName name="SEMANA_C3">#REF!</definedName>
    <definedName name="Semanas_mes">#REF!</definedName>
    <definedName name="sena">[78]Hoja1!$C$14</definedName>
    <definedName name="sencount" hidden="1">1</definedName>
    <definedName name="sep00">[39]Dólar!#REF!</definedName>
    <definedName name="Sepjv2">#REF!</definedName>
    <definedName name="septdetail">#REF!</definedName>
    <definedName name="septico">#REF!</definedName>
    <definedName name="septtb">#REF!</definedName>
    <definedName name="SequenceF">#REF!</definedName>
    <definedName name="SERO">[0]!ERR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[78]Hoja1!$C$12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GET">#REF!</definedName>
    <definedName name="Sh">#REF!</definedName>
    <definedName name="Share">#REF!</definedName>
    <definedName name="SHARED_FORMULA_21">#REF!</definedName>
    <definedName name="SHEE_INT">[61]steel!#REF!</definedName>
    <definedName name="SHEET">'[3]7422CW00'!#REF!</definedName>
    <definedName name="SHEET_KP">[61]steel!$C$7:$L$47</definedName>
    <definedName name="SHEET_MR">[61]steel!$C$7:$J$47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#REF!</definedName>
    <definedName name="SI">[0]!ERR</definedName>
    <definedName name="SIFON_180_2">#REF!</definedName>
    <definedName name="SIKA">#REF!</definedName>
    <definedName name="SIKADUR">#REF!</definedName>
    <definedName name="Sim_Model_Input_1">#REF!</definedName>
    <definedName name="Sim_Model_Input_4">#REF!</definedName>
    <definedName name="Sim_Model_Output_1">#REF!</definedName>
    <definedName name="SINGOLO">'[3]7422CW00'!#REF!</definedName>
    <definedName name="SISISIS">[0]!ERR</definedName>
    <definedName name="Sitio">[163]Sheet1!$C$2:$C$4</definedName>
    <definedName name="sk">#REF!</definedName>
    <definedName name="SL" localSheetId="1">#REF!</definedName>
    <definedName name="SL">#REF!</definedName>
    <definedName name="SLube">#REF!</definedName>
    <definedName name="sm">#REF!</definedName>
    <definedName name="Smlv">'[14]DATOS CONTRATO'!$I$9</definedName>
    <definedName name="smlv01">[53]CONTRATO!$I$9</definedName>
    <definedName name="smlv2001">[53]CONTRATO!$H$9</definedName>
    <definedName name="SMML">'[99]ASPECTOS TECNICOS'!$O$12:$P$32</definedName>
    <definedName name="SN">[14]EMPRESA!$G$29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BRE2H">#REF!</definedName>
    <definedName name="sobrecimiento">#REF!</definedName>
    <definedName name="SOCIAL">#REF!</definedName>
    <definedName name="SOHaul">#REF!</definedName>
    <definedName name="SOL">#REF!</definedName>
    <definedName name="solado">#REF!</definedName>
    <definedName name="SOLD._4_">#REF!</definedName>
    <definedName name="SOLD._6_">#REF!</definedName>
    <definedName name="SOLD._8_">#REF!</definedName>
    <definedName name="SOLDA">#REF!</definedName>
    <definedName name="SOLDADURA">#REF!</definedName>
    <definedName name="Solids.SG">#REF!</definedName>
    <definedName name="solo">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r">#REF!</definedName>
    <definedName name="SRandM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[78]Hoja1!$C$25</definedName>
    <definedName name="SSDSD">#REF!</definedName>
    <definedName name="ssh">[78]Hoja1!$C$24</definedName>
    <definedName name="SSS" localSheetId="1">#REF!</definedName>
    <definedName name="SSS">#REF!</definedName>
    <definedName name="SSSS">[0]!ERR</definedName>
    <definedName name="ss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ssss">#REF!</definedName>
    <definedName name="sssssssssss">#REF!</definedName>
    <definedName name="ssssssssssssssssss">#REF!</definedName>
    <definedName name="ssssssssssssssssssss">#REF!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dby">#REF!</definedName>
    <definedName name="StandbyCostos">#REF!</definedName>
    <definedName name="STANU">'[3]7422CW00'!#REF!</definedName>
    <definedName name="START">#REF!</definedName>
    <definedName name="START1">'[3]7422CW00'!#REF!</definedName>
    <definedName name="StartBid">#REF!</definedName>
    <definedName name="StartItems">#REF!</definedName>
    <definedName name="StartPeriod">[175]Index!$S$41</definedName>
    <definedName name="StartRates">#REF!</definedName>
    <definedName name="StartTags">#REF!</definedName>
    <definedName name="status">'[122]LISTS-FOR INTERNAL USE ONLY'!$B$8:$B$13</definedName>
    <definedName name="statusofexecution">#REF!</definedName>
    <definedName name="STENU">'[3]7422CW00'!#REF!</definedName>
    <definedName name="Stock">'[176]PxQ Cantidades'!#REF!</definedName>
    <definedName name="STOCK_CODE">#REF!</definedName>
    <definedName name="stock_oreganal">#REF!</definedName>
    <definedName name="STONU">'[3]7422CW00'!#REF!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S_RELIEVIN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SUMM">'[3]7422CW00'!#REF!</definedName>
    <definedName name="stt" hidden="1">{"via1",#N/A,TRUE,"general";"via2",#N/A,TRUE,"general";"via3",#N/A,TRUE,"general"}</definedName>
    <definedName name="Stub">#REF!</definedName>
    <definedName name="Stub_Header1">#REF!</definedName>
    <definedName name="Stub_Header2">#REF!</definedName>
    <definedName name="Stub_Header3">#REF!</definedName>
    <definedName name="STyre">#REF!</definedName>
    <definedName name="SUBSUELO">#REF!</definedName>
    <definedName name="Subtotal">#REF!</definedName>
    <definedName name="SUBTOTALMAT" localSheetId="1">#REF!</definedName>
    <definedName name="SUBTOTALMAT">#REF!</definedName>
    <definedName name="SUELDO">#REF!</definedName>
    <definedName name="SUELDOS">'[135]Base Datos Sueldo'!$B$7:$C$26</definedName>
    <definedName name="suma">[73]Hoja1!$F$60</definedName>
    <definedName name="SUMINISTRO">#REF!</definedName>
    <definedName name="suministros">#REF!</definedName>
    <definedName name="Summary">#REF!</definedName>
    <definedName name="SUP_ART">[61]steel!#REF!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[16]Tablas!#REF!</definedName>
    <definedName name="SUP_VPR_NA">#REF!</definedName>
    <definedName name="SUPER">[85]Tablas!$H$1:$H$65536</definedName>
    <definedName name="SUPERCEL">#REF!</definedName>
    <definedName name="SUPERFICIE">#REF!</definedName>
    <definedName name="Supervía">#REF!</definedName>
    <definedName name="supervision">#REF!</definedName>
    <definedName name="SupportFleet">#REF!</definedName>
    <definedName name="SupportOpCost">#REF!</definedName>
    <definedName name="SupportRepl">#REF!</definedName>
    <definedName name="sw">[0]!ERR</definedName>
    <definedName name="swssdecs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[6]!absc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" localSheetId="1">#REF!</definedName>
    <definedName name="TA">#REF!</definedName>
    <definedName name="TA5B1">'[177]ESTADO RED TEC'!$M$10</definedName>
    <definedName name="Tab_Elec">[120]Inputs!$J$25</definedName>
    <definedName name="Tab_Expense">[120]Inputs!$P$127:$Q$161</definedName>
    <definedName name="TAB_FECHA">[85]Tablas!$B$1:$B$65536</definedName>
    <definedName name="Tab_Process">[120]Inputs!$N$127:$O$173</definedName>
    <definedName name="Tab_Respons">[120]Inputs!$L$127:$M$139</definedName>
    <definedName name="TABLA" localSheetId="1">#REF!</definedName>
    <definedName name="TABLA">#REF!</definedName>
    <definedName name="TABLA_CMI">[12]BS.DATOS!$Q$5:$X$17</definedName>
    <definedName name="TABLA_DE_CARACOLI">#REF!</definedName>
    <definedName name="TABLA_DE_CONTENIDO__A1">#REF!</definedName>
    <definedName name="TABLA_RN">[12]BS.DATOS!$AA$5:$AH$17</definedName>
    <definedName name="tabla1">[178]Hoja3!$B$4:$F$28</definedName>
    <definedName name="tabla2">#REF!</definedName>
    <definedName name="tablaDeDTFS">#REF!</definedName>
    <definedName name="TablaR">#REF!</definedName>
    <definedName name="TABLEKP">'[3]7422CW00'!#REF!</definedName>
    <definedName name="TABLEPRI">#REF!</definedName>
    <definedName name="tablilla">#REF!</definedName>
    <definedName name="tachas">#REF!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mbores">#REF!</definedName>
    <definedName name="Tanques">#REF!</definedName>
    <definedName name="TANQUES4.1">#REF!</definedName>
    <definedName name="TANTIKO">#REF!</definedName>
    <definedName name="TAPA_HF">#REF!</definedName>
    <definedName name="TAPON_2__P.V.C">#REF!</definedName>
    <definedName name="TAREAS_INICIALES">#REF!</definedName>
    <definedName name="TARIFA">#REF!</definedName>
    <definedName name="TarifaPension">[53]EMPRESA!$F$24</definedName>
    <definedName name="TARIFAS">[179]TARIFAS!$A$1:$F$52</definedName>
    <definedName name="TARIFAS_SUBSIDIOS">#REF!</definedName>
    <definedName name="TARIFAS1">#REF!</definedName>
    <definedName name="TarifaSalud">[53]EMPRESA!$F$26</definedName>
    <definedName name="Tasa">#REF!</definedName>
    <definedName name="TASA_DE_CAMBIO">#REF!</definedName>
    <definedName name="Tasa_Efectiva_Mensual_Fondeo">#REF!</definedName>
    <definedName name="Tasa1">'[180]Bases 2A'!$C$20</definedName>
    <definedName name="TasaCCP">#REF!</definedName>
    <definedName name="Tax">#REF!</definedName>
    <definedName name="Tax_Rate_Col">'[76]Inputs-SUMMARY'!$H$466:$BR$466</definedName>
    <definedName name="Taxpb">#REF!</definedName>
    <definedName name="TB" localSheetId="1">#REF!</definedName>
    <definedName name="TB">#REF!</definedName>
    <definedName name="TB_EVENTOS_OTS_ANUAL">#REF!</definedName>
    <definedName name="TBCUR">[181]Sheet4!$A$2:$E$235</definedName>
    <definedName name="TBMAYINT">#REF!</definedName>
    <definedName name="tbres">#REF!</definedName>
    <definedName name="TBV1A">#REF!</definedName>
    <definedName name="TC" localSheetId="1">#REF!</definedName>
    <definedName name="TC">#REF!</definedName>
    <definedName name="Td">#REF!</definedName>
    <definedName name="tdy" hidden="1">{"TAB1",#N/A,TRUE,"GENERAL";"TAB2",#N/A,TRUE,"GENERAL";"TAB3",#N/A,TRUE,"GENERAL";"TAB4",#N/A,TRUE,"GENERAL";"TAB5",#N/A,TRUE,"GENERAL"}</definedName>
    <definedName name="TE" localSheetId="1">#REF!</definedName>
    <definedName name="TE">#REF!</definedName>
    <definedName name="TechAccept">#REF!</definedName>
    <definedName name="tecpro06">#REF!</definedName>
    <definedName name="TEE_2_____2____P.V.C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FLON">#REF!</definedName>
    <definedName name="telefono">[53]EMPRESA!$F$16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2">'[103]Cost Codes'!$B$4:$G$361</definedName>
    <definedName name="TER">[0]!ERR</definedName>
    <definedName name="TERM">[0]!ERR</definedName>
    <definedName name="TÉRMINOS">[0]!ERR</definedName>
    <definedName name="TERR">[38]PRESUPUESTO!$I$7</definedName>
    <definedName name="test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f">#REF!</definedName>
    <definedName name="Tg">#REF!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">#REF!</definedName>
    <definedName name="TIEMPO">[50]BASES!$E$27</definedName>
    <definedName name="TIPO">#REF!</definedName>
    <definedName name="TIPO_GRUPO">#REF!</definedName>
    <definedName name="tipo_pintura">#REF!</definedName>
    <definedName name="TipoGC">[153]Tablas!$U$6:$U$15</definedName>
    <definedName name="TipoNeces">[153]Tablas!$Q$6:$Q$8</definedName>
    <definedName name="TipoPro">#REF!</definedName>
    <definedName name="Tipoproceso">#REF!</definedName>
    <definedName name="tipov">#REF!</definedName>
    <definedName name="TIR">#REF!</definedName>
    <definedName name="TIT">#REF!</definedName>
    <definedName name="TITLE">#REF!</definedName>
    <definedName name="Titlepb">#REF!</definedName>
    <definedName name="titu">#REF!</definedName>
    <definedName name="titu2">#REF!</definedName>
    <definedName name="TITULO" localSheetId="1">#REF!</definedName>
    <definedName name="TITULO">#REF!</definedName>
    <definedName name="Titulos_a_imprimir">#REF!</definedName>
    <definedName name="_xlnm.Print_Titles">#N/A</definedName>
    <definedName name="Títulos_a_imprimir_IM">#REF!</definedName>
    <definedName name="Tj">#REF!</definedName>
    <definedName name="tk">'[14]DATOS CONTRATO'!$E$18</definedName>
    <definedName name="TK_1" hidden="1">[35]INST!#REF!</definedName>
    <definedName name="TKSLCI07">[14]EMPRESA!$F$22</definedName>
    <definedName name="TL" localSheetId="1">#REF!</definedName>
    <definedName name="TL">#REF!</definedName>
    <definedName name="tld">[78]Datos!$D$14</definedName>
    <definedName name="Tll">#REF!</definedName>
    <definedName name="Tm">#REF!</definedName>
    <definedName name="Tn">#REF!</definedName>
    <definedName name="Tñ">#REF!</definedName>
    <definedName name="To">#REF!</definedName>
    <definedName name="TOPGENER">#REF!</definedName>
    <definedName name="TOPGENER1">#REF!</definedName>
    <definedName name="TOPMENU">#REF!</definedName>
    <definedName name="TORNILLO_3">#REF!</definedName>
    <definedName name="TORNILLOS_2.5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_Con_Ins">#REF!</definedName>
    <definedName name="Tot_EA_CAPEX">#REF!</definedName>
    <definedName name="Tot_Elect">#REF!</definedName>
    <definedName name="Tot_Elect1">#REF!</definedName>
    <definedName name="Tot_Ops_Ins">#REF!</definedName>
    <definedName name="TOTAL" localSheetId="1">#REF!</definedName>
    <definedName name="TOTAL">#REF!</definedName>
    <definedName name="TOTAL_CIVIL">#REF!</definedName>
    <definedName name="TOTAL_ELECTRICO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_SERVICIOS">#REF!</definedName>
    <definedName name="total1">#REF!</definedName>
    <definedName name="TotalAIU" localSheetId="1">#REF!</definedName>
    <definedName name="TotalAIU">#REF!</definedName>
    <definedName name="TotalBidCost">#REF!</definedName>
    <definedName name="TotalCesantias">'[53]NOMINA 1'!$N$38</definedName>
    <definedName name="TotalCost">#REF!</definedName>
    <definedName name="TotalCostosDirectos">#REF!</definedName>
    <definedName name="totales">#REF!</definedName>
    <definedName name="TOTALHH">#REF!</definedName>
    <definedName name="TOTALHH1">#REF!</definedName>
    <definedName name="TotalItemsCost">#REF!</definedName>
    <definedName name="TOTALPASTOS" localSheetId="1">#REF!</definedName>
    <definedName name="TOTALPASTOS">#REF!</definedName>
    <definedName name="TotalPickedCost">#REF!</definedName>
    <definedName name="TotalPREDOMINANTE" localSheetId="1">#REF!</definedName>
    <definedName name="TotalPREDOMINANTE">#REF!</definedName>
    <definedName name="TotalVacaciones">'[53]NOMINA 1'!$N$37</definedName>
    <definedName name="TotAuxAlim">'[14]NOMINA-1'!$E$37</definedName>
    <definedName name="TotAuxAlimentacion">'[53]NOMINA 1'!$E$38</definedName>
    <definedName name="TotAuxCom">'[14]NOMINA-1'!$E$39</definedName>
    <definedName name="TotAuxComi">'[53]NOMINA 1'!$E$40</definedName>
    <definedName name="TotAuxDotacion">'[53]NOMINA 1'!$E$41</definedName>
    <definedName name="TotAuxHab">'[53]NOMINA 1'!$E$37</definedName>
    <definedName name="TotAuxTransporte">'[53]NOMINA 1'!$E$39</definedName>
    <definedName name="TotBasico">'[53]NOMINA 1'!$E$35</definedName>
    <definedName name="TotCom">'[14]NOMINA-1'!$E$41</definedName>
    <definedName name="TotComision">'[53]NOMINA 1'!$E$42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Extras">'[53]NOMINA 1'!$E$36</definedName>
    <definedName name="TotIntercesantias">'[53]NOMINA 1'!$N$39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PrimaServicios">'[53]NOMINA 1'!$N$36</definedName>
    <definedName name="TotPrimaServicos">'[53]NOMINA 1'!$N$36</definedName>
    <definedName name="TotPrimaVacaciones">'[53]NOMINA 1'!$N$41</definedName>
    <definedName name="TotPrimConv">'[14]NOMINA-1'!$N$39</definedName>
    <definedName name="TotPrimConvencional">'[53]NOMINA 1'!$N$40</definedName>
    <definedName name="TotPrimVac">'[14]NOMINA-1'!$N$40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otVac">'[14]NOMINA-1'!$N$36</definedName>
    <definedName name="Tp">#REF!</definedName>
    <definedName name="tpte">#REF!</definedName>
    <definedName name="tptee">#REF!</definedName>
    <definedName name="TPVCS3">#REF!</definedName>
    <definedName name="Tq">#REF!</definedName>
    <definedName name="tr" hidden="1">{"TAB1",#N/A,TRUE,"GENERAL";"TAB2",#N/A,TRUE,"GENERAL";"TAB3",#N/A,TRUE,"GENERAL";"TAB4",#N/A,TRUE,"GENERAL";"TAB5",#N/A,TRUE,"GENERAL"}</definedName>
    <definedName name="TRAFO">#REF!</definedName>
    <definedName name="TrainSpec">#REF!</definedName>
    <definedName name="Tramites">#REF!</definedName>
    <definedName name="TramitesCostos">#REF!</definedName>
    <definedName name="TRANA">#REF!</definedName>
    <definedName name="Transfer_Price">'[76]Inputs-SUMMARY'!$H$464:$BR$464</definedName>
    <definedName name="Transmisores">#REF!</definedName>
    <definedName name="TRANSPORI">#REF!</definedName>
    <definedName name="Transporte" localSheetId="1">#REF!</definedName>
    <definedName name="Transporte">#REF!</definedName>
    <definedName name="TRAT">[182]desmonte!$E$48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PLEX">#REF!</definedName>
    <definedName name="trjfgjh" hidden="1">{"via1",#N/A,TRUE,"general";"via2",#N/A,TRUE,"general";"via3",#N/A,TRUE,"general"}</definedName>
    <definedName name="TRM">[183]Tablas!$B$2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">#REF!</definedName>
    <definedName name="tsert" hidden="1">{"TAB1",#N/A,TRUE,"GENERAL";"TAB2",#N/A,TRUE,"GENERAL";"TAB3",#N/A,TRUE,"GENERAL";"TAB4",#N/A,TRUE,"GENERAL";"TAB5",#N/A,TRUE,"GENERAL"}</definedName>
    <definedName name="Tt">#REF!</definedName>
    <definedName name="TTA" localSheetId="1">#REF!</definedName>
    <definedName name="TTA">#REF!</definedName>
    <definedName name="TTB" localSheetId="1">#REF!</definedName>
    <definedName name="TTB">#REF!</definedName>
    <definedName name="TTC" localSheetId="1">#REF!</definedName>
    <definedName name="TTC">#REF!</definedName>
    <definedName name="TtCD">#REF!</definedName>
    <definedName name="TTCostOutput">#REF!</definedName>
    <definedName name="TTE" localSheetId="1">#REF!</definedName>
    <definedName name="TTE">#REF!</definedName>
    <definedName name="TTL" localSheetId="1">#REF!</definedName>
    <definedName name="TTL">#REF!</definedName>
    <definedName name="TtlCD" localSheetId="1">#REF!</definedName>
    <definedName name="TtlCD">#REF!</definedName>
    <definedName name="TtlCDCronog" localSheetId="1">#REF!</definedName>
    <definedName name="TtlCDCronog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">#REF!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" localSheetId="1">#REF!</definedName>
    <definedName name="TTTTTT">#REF!</definedName>
    <definedName name="TTTTTTTT">#REF!</definedName>
    <definedName name="tu" hidden="1">{"via1",#N/A,TRUE,"general";"via2",#N/A,TRUE,"general";"via3",#N/A,TRUE,"general"}</definedName>
    <definedName name="TUB._ACC_3__Bx_B_SCH_40">#REF!</definedName>
    <definedName name="TUBERIA" hidden="1">#REF!</definedName>
    <definedName name="Tubería">#REF!</definedName>
    <definedName name="TUBERIA_P.V.C_RDE_9">#REF!</definedName>
    <definedName name="TUBERIA_P.V.C_UM_RDE_41____2">#REF!</definedName>
    <definedName name="TUBERIA_P.V.C_UM_RDE_41____3">#REF!</definedName>
    <definedName name="TUBERIA1" hidden="1">#REF!</definedName>
    <definedName name="tuberia3">#REF!</definedName>
    <definedName name="TUBO_1_2">#REF!</definedName>
    <definedName name="TUBO_1_2__HG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'[150]CCP,LEYES, Y DEC.'!#REF!</definedName>
    <definedName name="Tw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>#REF!</definedName>
    <definedName name="TY" localSheetId="1">#REF!</definedName>
    <definedName name="TY">#REF!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PE">#REF!</definedName>
    <definedName name="typeofcommittment">#REF!</definedName>
    <definedName name="tyr" hidden="1">{"via1",#N/A,TRUE,"general";"via2",#N/A,TRUE,"general";"via3",#N/A,TRUE,"general"}</definedName>
    <definedName name="tytfy">#REF!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Tz">#REF!</definedName>
    <definedName name="U" localSheetId="1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">#REF!</definedName>
    <definedName name="Ub">#REF!</definedName>
    <definedName name="Ubicación" localSheetId="1">#REF!</definedName>
    <definedName name="Ubicación">#REF!</definedName>
    <definedName name="Uc">#REF!</definedName>
    <definedName name="Ud">#REF!</definedName>
    <definedName name="Ue">#REF!</definedName>
    <definedName name="Uf">#REF!</definedName>
    <definedName name="UFInanzas">[162]Cuentas!$P$11:$P$111</definedName>
    <definedName name="UFrm2InUse">1</definedName>
    <definedName name="Ug">#REF!</definedName>
    <definedName name="UGEquipData">#REF!</definedName>
    <definedName name="Uh">#REF!</definedName>
    <definedName name="UI" hidden="1">{"via1",#N/A,TRUE,"general";"via2",#N/A,TRUE,"general";"via3",#N/A,TRUE,"general"}</definedName>
    <definedName name="UIC">[16]Tablas!#REF!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>#REF!</definedName>
    <definedName name="ujyyu">#REF!</definedName>
    <definedName name="UK">#REF!</definedName>
    <definedName name="Ull">#REF!</definedName>
    <definedName name="Um">#REF!</definedName>
    <definedName name="UMina">[79]Cuentas!$Q$11:$Q$46</definedName>
    <definedName name="Un">#REF!</definedName>
    <definedName name="UN_PRI">#REF!</definedName>
    <definedName name="und">#REF!</definedName>
    <definedName name="UNIDAD521">[96]ITEMS!$C$522</definedName>
    <definedName name="UNION_DE_MECANICA_2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P.V.C_1_2">#REF!</definedName>
    <definedName name="UNIT">'[184]Lista APU'!$A$3:$D$479</definedName>
    <definedName name="UNITARIO">[185]Unitarios!$A$3:$D$13</definedName>
    <definedName name="Unitarios" localSheetId="1">#REF!</definedName>
    <definedName name="Unitarios">#REF!</definedName>
    <definedName name="units">'[95]REF - Listas'!$G$10:$G$18</definedName>
    <definedName name="unj" hidden="1">[24]INST!#REF!</definedName>
    <definedName name="uno">[0]!ERR</definedName>
    <definedName name="Uñ">#REF!</definedName>
    <definedName name="Uo">#REF!</definedName>
    <definedName name="UOUIV" hidden="1">{"TAB1",#N/A,TRUE,"GENERAL";"TAB2",#N/A,TRUE,"GENERAL";"TAB3",#N/A,TRUE,"GENERAL";"TAB4",#N/A,TRUE,"GENERAL";"TAB5",#N/A,TRUE,"GENERAL"}</definedName>
    <definedName name="Up">#REF!</definedName>
    <definedName name="UPlanta">[79]Cuentas!$T$11:$T$56</definedName>
    <definedName name="Uq">#REF!</definedName>
    <definedName name="Ur">#REF!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">#REF!</definedName>
    <definedName name="USxCOL">#REF!</definedName>
    <definedName name="ut">'[129]1'!$N$42</definedName>
    <definedName name="Ut_Un">#REF!</definedName>
    <definedName name="uti">[32]Datos!$B$21</definedName>
    <definedName name="Util">#REF!</definedName>
    <definedName name="Utilidad" localSheetId="1">#REF!</definedName>
    <definedName name="Utilidad">#REF!</definedName>
    <definedName name="UtilidadMensual">#REF!</definedName>
    <definedName name="UTL">[38]otros!$C$4</definedName>
    <definedName name="UTMAR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#REF!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uuuutiyt">#REF!</definedName>
    <definedName name="uuuuuu">#REF!</definedName>
    <definedName name="uuuuuuuuuu">#REF!</definedName>
    <definedName name="UUUUUUUUUUUUUU">#REF!</definedName>
    <definedName name="uv">375000</definedName>
    <definedName name="Uw">#REF!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">#REF!</definedName>
    <definedName name="uyur" hidden="1">{"via1",#N/A,TRUE,"general";"via2",#N/A,TRUE,"general";"via3",#N/A,TRUE,"general"}</definedName>
    <definedName name="Uz">#REF!</definedName>
    <definedName name="v" hidden="1">{"TAB1",#N/A,TRUE,"GENERAL";"TAB2",#N/A,TRUE,"GENERAL";"TAB3",#N/A,TRUE,"GENERAL";"TAB4",#N/A,TRUE,"GENERAL";"TAB5",#N/A,TRUE,"GENERAL"}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a">#REF!</definedName>
    <definedName name="vabs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cal">#REF!</definedName>
    <definedName name="VALDES">#REF!</definedName>
    <definedName name="valhati">#REF!</definedName>
    <definedName name="VALLA_2_3_MTS_CON_3_CERCHAS">#REF!</definedName>
    <definedName name="Valor">#REF!</definedName>
    <definedName name="valor_consumibles">#REF!</definedName>
    <definedName name="valor_cuadrilla">#REF!</definedName>
    <definedName name="valor_equipos">#REF!</definedName>
    <definedName name="valor_nomina1">#REF!</definedName>
    <definedName name="valor_nomina2">#REF!</definedName>
    <definedName name="valor_nomina3">#REF!</definedName>
    <definedName name="valor1">#REF!</definedName>
    <definedName name="valor2">#REF!</definedName>
    <definedName name="VALOR3">#REF!</definedName>
    <definedName name="valorcal">#REF!</definedName>
    <definedName name="ValorCto">[186]CONTRATO!$E$9</definedName>
    <definedName name="ValorEjecutado">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orProyecto">#REF!</definedName>
    <definedName name="ValorRecursosComprometidos">#REF!</definedName>
    <definedName name="ValorTot">#REF!</definedName>
    <definedName name="Values_Entered">IF(Loan_Amount*Interest_Rate*Loan_Years*Loan_Start&gt;0,1,0)</definedName>
    <definedName name="VALVULA_DE_COMPUERTA_2__SELLO_ELASTICO_Y_VNA_CON_CUADRANTE">#REF!</definedName>
    <definedName name="VALVULA_DE_COMPUERTA_3__BxB_CON_RUEDA_MECANICA">#REF!</definedName>
    <definedName name="VALVULA_DE_COMPUERTA_3__SELLO_ELASTICO_Y_VNA_CON_CUADRANTE">#REF!</definedName>
    <definedName name="VALVULA_DE_COMPUERTA_4__SELLO_ELASTICO_Y_VNA_CON_CUADRANTE">#REF!</definedName>
    <definedName name="VALVULA_DE_NO_RETORNO_CHEQUE__3__PARA_TRABAJAR_HORIZONTALMENTE_B_x_B">#REF!</definedName>
    <definedName name="VALVULA_DE_NO_RETORNO_CHEQUE__4__PARA_TRABAJAR_HORIZONTALMENTE_B_x_B">#REF!</definedName>
    <definedName name="Válvulas">#REF!</definedName>
    <definedName name="Var">[28]Varios.!$E$1:$E$65536</definedName>
    <definedName name="VarEquip">#REF!</definedName>
    <definedName name="VARIACION1">#REF!</definedName>
    <definedName name="Varios">#REF!</definedName>
    <definedName name="Varios2">#REF!</definedName>
    <definedName name="VarRange">#REF!</definedName>
    <definedName name="VAT">#REF!</definedName>
    <definedName name="vaton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AB">#REF!</definedName>
    <definedName name="VCEL8">#REF!</definedName>
    <definedName name="vck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NDOR_ID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NTOSAS_PARA_INSTALACION_EN_TUBERIA_DE_3">#REF!</definedName>
    <definedName name="Verifier">#REF!</definedName>
    <definedName name="VEX">[16]Tablas!#REF!</definedName>
    <definedName name="VEX_ON">#REF!</definedName>
    <definedName name="VEX1_1">[16]Tablas!#REF!</definedName>
    <definedName name="VEX1_1_1">[16]Tablas!#REF!</definedName>
    <definedName name="VEX1_1_2">[16]Tablas!#REF!</definedName>
    <definedName name="VEX1_1_3">[16]Tablas!#REF!</definedName>
    <definedName name="VEX1_1_4">[16]Tablas!#REF!</definedName>
    <definedName name="VEX1_2">[16]Tablas!#REF!</definedName>
    <definedName name="VEX1_3">[16]Tablas!#REF!</definedName>
    <definedName name="Vf">#REF!</definedName>
    <definedName name="VFA">[16]Tablas!#REF!</definedName>
    <definedName name="VFA1_1">[16]Tablas!#REF!</definedName>
    <definedName name="VFA1_1_1">[16]Tablas!#REF!</definedName>
    <definedName name="VFA1_1_2">[16]Tablas!#REF!</definedName>
    <definedName name="VFA1_1_3">[16]Tablas!#REF!</definedName>
    <definedName name="VFA1_1_4">[16]Tablas!#REF!</definedName>
    <definedName name="VFA1_1_5">[16]Tablas!#REF!</definedName>
    <definedName name="VFA1_1_6">[16]Tablas!#REF!</definedName>
    <definedName name="VFA1_2">[16]Tablas!#REF!</definedName>
    <definedName name="VFA1_3">[16]Tablas!#REF!</definedName>
    <definedName name="vfbgnhyt" hidden="1">{"via1",#N/A,TRUE,"general";"via2",#N/A,TRUE,"general";"via3",#N/A,TRUE,"general"}</definedName>
    <definedName name="vfggchbh">#REF!</definedName>
    <definedName name="vfgtfgvfgv">#REF!</definedName>
    <definedName name="vfh">'[119]7422CW00'!#REF!</definedName>
    <definedName name="vfn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">#REF!</definedName>
    <definedName name="VIA">#REF!</definedName>
    <definedName name="VIBRADOR">#REF!</definedName>
    <definedName name="VICEP_DIRECC">[153]Tablas!$A$6:$A$26</definedName>
    <definedName name="VIDRIO4">#REF!</definedName>
    <definedName name="VigenciaDolares">#REF!</definedName>
    <definedName name="VigenciaPesos">#REF!</definedName>
    <definedName name="VIGFUTURA">[153]Tablas!$J$6:$J$8</definedName>
    <definedName name="VINILO">#REF!</definedName>
    <definedName name="viscosidad">#REF!</definedName>
    <definedName name="VIT">[16]Tablas!#REF!</definedName>
    <definedName name="VIT1_1">[16]Tablas!#REF!</definedName>
    <definedName name="VIT1_1_1">[16]Tablas!#REF!</definedName>
    <definedName name="VIT1_1_10">[16]Tablas!#REF!</definedName>
    <definedName name="VIT1_1_11">[16]Tablas!#REF!</definedName>
    <definedName name="VIT1_1_12">[16]Tablas!#REF!</definedName>
    <definedName name="VIT1_1_13">[16]Tablas!#REF!</definedName>
    <definedName name="VIT1_1_14">[16]Tablas!#REF!</definedName>
    <definedName name="VIT1_1_15">[16]Tablas!#REF!</definedName>
    <definedName name="VIT1_1_16">[16]Tablas!#REF!</definedName>
    <definedName name="VIt1_1_17">[16]Tablas!#REF!</definedName>
    <definedName name="VIT1_1_18">[16]Tablas!#REF!</definedName>
    <definedName name="VIt1_1_19">[16]Tablas!#REF!</definedName>
    <definedName name="VIT1_1_2">[16]Tablas!#REF!</definedName>
    <definedName name="VIT1_1_20">[16]Tablas!#REF!</definedName>
    <definedName name="VIT1_1_3">[16]Tablas!#REF!</definedName>
    <definedName name="VIT1_1_4">[16]Tablas!#REF!</definedName>
    <definedName name="VIT1_1_5">[16]Tablas!#REF!</definedName>
    <definedName name="VIT1_1_6">[16]Tablas!#REF!</definedName>
    <definedName name="VIT1_1_7">[16]Tablas!#REF!</definedName>
    <definedName name="VIT1_1_8">[16]Tablas!#REF!</definedName>
    <definedName name="VIT1_1_9">[16]Tablas!#REF!</definedName>
    <definedName name="VIT1_2">[16]Tablas!#REF!</definedName>
    <definedName name="VIT1_3">[16]Tablas!#REF!</definedName>
    <definedName name="VIT1_4">[16]Tablas!#REF!</definedName>
    <definedName name="VIT1_5">[16]Tablas!#REF!</definedName>
    <definedName name="VIT1_6">[16]Tablas!#REF!</definedName>
    <definedName name="vital5">[71]Personalizar!$E$15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dijvoe">#REF!</definedName>
    <definedName name="VOLQUETA">#REF!</definedName>
    <definedName name="vp">#REF!</definedName>
    <definedName name="VPD">[12]TARIFAS!$C$569</definedName>
    <definedName name="VPDACUE">#REF!</definedName>
    <definedName name="VPI">[12]TARIFAS!$C$567</definedName>
    <definedName name="VPN">#REF!</definedName>
    <definedName name="VPNCCP">#REF!</definedName>
    <definedName name="VPNIngresos">#REF!</definedName>
    <definedName name="VPNInversion">#REF!</definedName>
    <definedName name="VPNInversionCCP">#REF!</definedName>
    <definedName name="VPNSurenting">#REF!</definedName>
    <definedName name="VPOC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[16]Tablas!#REF!</definedName>
    <definedName name="VPR1_1_1">[16]Tablas!#REF!</definedName>
    <definedName name="VPR1_1_10">[16]Tablas!#REF!</definedName>
    <definedName name="VPR1_1_11">[16]Tablas!#REF!</definedName>
    <definedName name="VPR1_1_12">[16]Tablas!#REF!</definedName>
    <definedName name="VPR1_1_13">[16]Tablas!#REF!</definedName>
    <definedName name="VPR1_1_14">[16]Tablas!#REF!</definedName>
    <definedName name="VPR1_1_15">[16]Tablas!#REF!</definedName>
    <definedName name="VPR1_1_16">[16]Tablas!#REF!</definedName>
    <definedName name="VPR1_1_17">[16]Tablas!#REF!</definedName>
    <definedName name="VPR1_1_18">[16]Tablas!#REF!</definedName>
    <definedName name="VPR1_1_19">[16]Tablas!#REF!</definedName>
    <definedName name="VPR1_1_2">[16]Tablas!#REF!</definedName>
    <definedName name="VPR1_1_20">[16]Tablas!#REF!</definedName>
    <definedName name="VPR1_1_21">[16]Tablas!#REF!</definedName>
    <definedName name="VPR1_1_22">[16]Tablas!#REF!</definedName>
    <definedName name="VPR1_1_23">[16]Tablas!#REF!</definedName>
    <definedName name="VPR1_1_24">[16]Tablas!#REF!</definedName>
    <definedName name="VPR1_1_25">[16]Tablas!#REF!</definedName>
    <definedName name="VPR1_1_26">[16]Tablas!#REF!</definedName>
    <definedName name="VPR1_1_27">[16]Tablas!#REF!</definedName>
    <definedName name="VPR1_1_28">[16]Tablas!#REF!</definedName>
    <definedName name="VPR1_1_29">[16]Tablas!#REF!</definedName>
    <definedName name="VPR1_1_3">[16]Tablas!#REF!</definedName>
    <definedName name="VPR1_1_30">[16]Tablas!#REF!</definedName>
    <definedName name="VPR1_1_31">[16]Tablas!#REF!</definedName>
    <definedName name="VPR1_1_32">[16]Tablas!#REF!</definedName>
    <definedName name="VPR1_1_4">[16]Tablas!#REF!</definedName>
    <definedName name="VPR1_1_5">[16]Tablas!#REF!</definedName>
    <definedName name="VPR1_1_6">[16]Tablas!#REF!</definedName>
    <definedName name="VPR1_1_7">[16]Tablas!#REF!</definedName>
    <definedName name="VPR1_1_8">[16]Tablas!#REF!</definedName>
    <definedName name="VPR1_1_9">[16]Tablas!#REF!</definedName>
    <definedName name="VPR1_2">[16]Tablas!#REF!</definedName>
    <definedName name="VPR1_3">[16]Tablas!#REF!</definedName>
    <definedName name="VPR1_4">[16]Tablas!#REF!</definedName>
    <definedName name="VPR1_5">[16]Tablas!#REF!</definedName>
    <definedName name="VPR1_6">[16]Tablas!#REF!</definedName>
    <definedName name="vpt">#REF!</definedName>
    <definedName name="vr_equipos">#REF!</definedName>
    <definedName name="VRA">[12]TARIFAS!$C$566</definedName>
    <definedName name="vrbasad1">[32]Datos!$B$6</definedName>
    <definedName name="vrbasad2">[32]Datos!$B$7</definedName>
    <definedName name="vrbasin">[32]Datos!$B$5</definedName>
    <definedName name="VRP">[16]Tablas!#REF!</definedName>
    <definedName name="VRP_PETROQ">#REF!</definedName>
    <definedName name="VRP1_1">[16]Tablas!#REF!</definedName>
    <definedName name="VRP1_1_1">[16]Tablas!#REF!</definedName>
    <definedName name="VRP1_1_10">[16]Tablas!#REF!</definedName>
    <definedName name="VRP1_1_11">[16]Tablas!#REF!</definedName>
    <definedName name="VRP1_1_12">[16]Tablas!#REF!</definedName>
    <definedName name="VRP1_1_13">[16]Tablas!#REF!</definedName>
    <definedName name="VRP1_1_14">[16]Tablas!#REF!</definedName>
    <definedName name="VRP1_1_15">[16]Tablas!#REF!</definedName>
    <definedName name="VRP1_1_16">[16]Tablas!#REF!</definedName>
    <definedName name="VRP1_1_17">[16]Tablas!#REF!</definedName>
    <definedName name="VRP1_1_18">[16]Tablas!#REF!</definedName>
    <definedName name="VRP1_1_19">[16]Tablas!#REF!</definedName>
    <definedName name="VRP1_1_2">[16]Tablas!#REF!</definedName>
    <definedName name="VRP1_1_20">[16]Tablas!#REF!</definedName>
    <definedName name="VRP1_1_21">[16]Tablas!#REF!</definedName>
    <definedName name="VRP1_1_22">[16]Tablas!#REF!</definedName>
    <definedName name="VRP1_1_23">[16]Tablas!#REF!</definedName>
    <definedName name="VRP1_1_3">[16]Tablas!#REF!</definedName>
    <definedName name="VRP1_1_4">[16]Tablas!#REF!</definedName>
    <definedName name="VRP1_1_5">[16]Tablas!#REF!</definedName>
    <definedName name="VRP1_1_6">[16]Tablas!#REF!</definedName>
    <definedName name="VRP1_1_7">[16]Tablas!#REF!</definedName>
    <definedName name="VRP1_1_8">[16]Tablas!#REF!</definedName>
    <definedName name="VRP1_1_9">[16]Tablas!#REF!</definedName>
    <definedName name="VRP1_2">[16]Tablas!#REF!</definedName>
    <definedName name="VRP1_3">[16]Tablas!#REF!</definedName>
    <definedName name="VRP1_4">[16]Tablas!#REF!</definedName>
    <definedName name="VRTTLPPTO" localSheetId="1">#REF!</definedName>
    <definedName name="VRTTLPPTO">#REF!</definedName>
    <definedName name="VRTTLUNDS" localSheetId="1">#REF!</definedName>
    <definedName name="VRTTLUNDS">#REF!</definedName>
    <definedName name="vrunit">#REF!</definedName>
    <definedName name="VrUtilidad" localSheetId="1">#REF!</definedName>
    <definedName name="VrUtilidad">#REF!</definedName>
    <definedName name="VSCanonTotal">#REF!</definedName>
    <definedName name="vsdfj" hidden="1">{"via1",#N/A,TRUE,"general";"via2",#N/A,TRUE,"general";"via3",#N/A,TRUE,"general"}</definedName>
    <definedName name="VSM">[16]Tablas!#REF!</definedName>
    <definedName name="VSM1_1">[16]Tablas!#REF!</definedName>
    <definedName name="VSM1_1_1">[16]Tablas!#REF!</definedName>
    <definedName name="VSM1_1_2">[16]Tablas!#REF!</definedName>
    <definedName name="VSM1_1_3">[16]Tablas!#REF!</definedName>
    <definedName name="VSM1_1_4">[16]Tablas!#REF!</definedName>
    <definedName name="VSM1_1_5">[16]Tablas!#REF!</definedName>
    <definedName name="VSM1_2">[16]Tablas!#REF!</definedName>
    <definedName name="VSM1_3">[16]Tablas!#REF!</definedName>
    <definedName name="VSM1_4">[16]Tablas!#REF!</definedName>
    <definedName name="VSM1_5">[16]Tablas!#REF!</definedName>
    <definedName name="vsp">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 hidden="1">{"via1",#N/A,TRUE,"general";"via2",#N/A,TRUE,"general";"via3",#N/A,TRUE,"general"}</definedName>
    <definedName name="VTOTAL">#REF!</definedName>
    <definedName name="VTUB">#REF!</definedName>
    <definedName name="vuti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VVVVVVVVVV">#REF!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BS">'[187]2004'!#REF!</definedName>
    <definedName name="WContLab">#REF!</definedName>
    <definedName name="WContPart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'[51]Res-Accide-10'!#REF!</definedName>
    <definedName name="we">#REF!</definedName>
    <definedName name="wedw">#REF!</definedName>
    <definedName name="WEFWE">'[51]Res-Accide-10'!#REF!</definedName>
    <definedName name="weight">#REF!</definedName>
    <definedName name="WEIGHT_UNIT">#REF!</definedName>
    <definedName name="WER">'[51]Res-Accide-10'!$S$2:$S$7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">#REF!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GET">#REF!</definedName>
    <definedName name="WILSON">'[51]Res-Accide-10'!#REF!</definedName>
    <definedName name="wj">#REF!</definedName>
    <definedName name="wl">#REF!</definedName>
    <definedName name="WLube">#REF!</definedName>
    <definedName name="WOHaul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qw">#REF!</definedName>
    <definedName name="WRandM">#REF!</definedName>
    <definedName name="wrn.Acueducto.">#REF!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>#REF!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Ull._.Model.">#REF!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LL0004A.">#REF!</definedName>
    <definedName name="wrn.OPERADORES." hidden="1">{#N/A,#N/A,TRUE,"T1"}</definedName>
    <definedName name="wrn.res7" hidden="1">{#N/A,#N/A,FALSE,"Hoja1";#N/A,#N/A,FALSE,"Hoja2"}</definedName>
    <definedName name="wrn.Restructuring._.Summaries.">#REF!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Tyre">#REF!</definedName>
    <definedName name="WW">[1]LIQUIDACION!#REF!</definedName>
    <definedName name="wwded3" hidden="1">{"via1",#N/A,TRUE,"general";"via2",#N/A,TRUE,"general";"via3",#N/A,TRUE,"general"}</definedName>
    <definedName name="www">#REF!</definedName>
    <definedName name="wwwwe" hidden="1">{"TAB1",#N/A,TRUE,"GENERAL";"TAB2",#N/A,TRUE,"GENERAL";"TAB3",#N/A,TRUE,"GENERAL";"TAB4",#N/A,TRUE,"GENERAL";"TAB5",#N/A,TRUE,"GENERAL"}</definedName>
    <definedName name="wwwwwwwwww">#REF!</definedName>
    <definedName name="wwwwwwwwwwww">#REF!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gdfg">#REF!</definedName>
    <definedName name="xo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vrcsdrasxz">#REF!</definedName>
    <definedName name="XX">#REF!</definedName>
    <definedName name="xxfg" hidden="1">{"via1",#N/A,TRUE,"general";"via2",#N/A,TRUE,"general";"via3",#N/A,TRUE,"general"}</definedName>
    <definedName name="XXX">#REF!</definedName>
    <definedName name="XXXX" hidden="1">#REF!</definedName>
    <definedName name="xxxxx">[188]!absc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">#REF!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yz">#REF!</definedName>
    <definedName name="xzczxczxc">#REF!</definedName>
    <definedName name="XZS" hidden="1">#REF!</definedName>
    <definedName name="XZXZV" hidden="1">{"via1",#N/A,TRUE,"general";"via2",#N/A,TRUE,"general";"via3",#N/A,TRUE,"general"}</definedName>
    <definedName name="Y">[40]!absc</definedName>
    <definedName name="y6y6" hidden="1">{"via1",#N/A,TRUE,"general";"via2",#N/A,TRUE,"general";"via3",#N/A,TRUE,"general"}</definedName>
    <definedName name="YA">#REF!</definedName>
    <definedName name="Year">#REF!</definedName>
    <definedName name="years">[87]ASSUMPTIONS!$H$7:$AP$7</definedName>
    <definedName name="YEE">#REF!</definedName>
    <definedName name="yery" hidden="1">{"via1",#N/A,TRUE,"general";"via2",#N/A,TRUE,"general";"via3",#N/A,TRUE,"general"}</definedName>
    <definedName name="yesno">'[95]REF - Listas'!$B$26:$B$27</definedName>
    <definedName name="YESO">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n">#REF!</definedName>
    <definedName name="yorlanys">#REF!</definedName>
    <definedName name="YOYO">'[189]AISLAMIENTO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D_Days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ilo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yyyyyy">#REF!</definedName>
    <definedName name="YYYYYYYYYYYYYYYYYYYYYYY">#REF!</definedName>
    <definedName name="Z">#REF!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ONA1">#REF!</definedName>
    <definedName name="ZONA3">#REF!</definedName>
    <definedName name="ZONA4">#REF!</definedName>
    <definedName name="zorra" hidden="1">{"'Parámetros'!$A$3:$C$3"}</definedName>
    <definedName name="zx">[0]!ERR</definedName>
    <definedName name="zxcv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'[72]A. P. U.'!#REF!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7" i="44" l="1"/>
  <c r="I37" i="44" s="1"/>
  <c r="H36" i="44"/>
  <c r="I36" i="44" s="1"/>
  <c r="I29" i="44"/>
  <c r="I32" i="44" s="1"/>
  <c r="I24" i="44"/>
  <c r="I23" i="44"/>
  <c r="I22" i="44"/>
  <c r="I21" i="44"/>
  <c r="I20" i="44"/>
  <c r="I19" i="44"/>
  <c r="I18" i="44"/>
  <c r="I12" i="44"/>
  <c r="H38" i="43"/>
  <c r="I38" i="43" s="1"/>
  <c r="H37" i="43"/>
  <c r="I37" i="43" s="1"/>
  <c r="I39" i="43" s="1"/>
  <c r="G14" i="43" s="1"/>
  <c r="I14" i="43" s="1"/>
  <c r="I30" i="43"/>
  <c r="I33" i="43" s="1"/>
  <c r="I25" i="43"/>
  <c r="I24" i="43"/>
  <c r="I23" i="43"/>
  <c r="I22" i="43"/>
  <c r="I21" i="43"/>
  <c r="I20" i="43"/>
  <c r="I19" i="43"/>
  <c r="I26" i="43" s="1"/>
  <c r="I13" i="43"/>
  <c r="I12" i="43"/>
  <c r="H37" i="42"/>
  <c r="I37" i="42" s="1"/>
  <c r="H36" i="42"/>
  <c r="I36" i="42" s="1"/>
  <c r="I38" i="42" s="1"/>
  <c r="G13" i="42" s="1"/>
  <c r="I13" i="42" s="1"/>
  <c r="I14" i="42" s="1"/>
  <c r="I29" i="42"/>
  <c r="I32" i="42" s="1"/>
  <c r="I24" i="42"/>
  <c r="I23" i="42"/>
  <c r="I22" i="42"/>
  <c r="I21" i="42"/>
  <c r="I20" i="42"/>
  <c r="I19" i="42"/>
  <c r="I18" i="42"/>
  <c r="I12" i="42"/>
  <c r="H42" i="41"/>
  <c r="I42" i="41" s="1"/>
  <c r="G13" i="41" s="1"/>
  <c r="I13" i="41" s="1"/>
  <c r="H41" i="41"/>
  <c r="I41" i="41" s="1"/>
  <c r="H40" i="41"/>
  <c r="I40" i="41" s="1"/>
  <c r="I33" i="41"/>
  <c r="I36" i="41" s="1"/>
  <c r="I28" i="41"/>
  <c r="I27" i="41"/>
  <c r="I26" i="41"/>
  <c r="I25" i="41"/>
  <c r="I24" i="41"/>
  <c r="I23" i="41"/>
  <c r="I22" i="41"/>
  <c r="I21" i="41"/>
  <c r="I20" i="41"/>
  <c r="H14" i="41"/>
  <c r="I14" i="41" s="1"/>
  <c r="I12" i="41"/>
  <c r="H39" i="40"/>
  <c r="I39" i="40" s="1"/>
  <c r="H38" i="40"/>
  <c r="I38" i="40" s="1"/>
  <c r="H37" i="40"/>
  <c r="I37" i="40" s="1"/>
  <c r="I30" i="40"/>
  <c r="I33" i="40" s="1"/>
  <c r="I25" i="40"/>
  <c r="I24" i="40"/>
  <c r="I23" i="40"/>
  <c r="I22" i="40"/>
  <c r="I21" i="40"/>
  <c r="I20" i="40"/>
  <c r="I19" i="40"/>
  <c r="I18" i="40"/>
  <c r="I12" i="40"/>
  <c r="I38" i="39"/>
  <c r="H38" i="39"/>
  <c r="H37" i="39"/>
  <c r="I37" i="39" s="1"/>
  <c r="I40" i="39" s="1"/>
  <c r="G13" i="39" s="1"/>
  <c r="I13" i="39" s="1"/>
  <c r="I14" i="39" s="1"/>
  <c r="I30" i="39"/>
  <c r="I33" i="39" s="1"/>
  <c r="I25" i="39"/>
  <c r="I24" i="39"/>
  <c r="I23" i="39"/>
  <c r="I22" i="39"/>
  <c r="I21" i="39"/>
  <c r="I20" i="39"/>
  <c r="I19" i="39"/>
  <c r="I18" i="39"/>
  <c r="I26" i="39" s="1"/>
  <c r="I12" i="39"/>
  <c r="H38" i="38"/>
  <c r="I38" i="38" s="1"/>
  <c r="I37" i="38"/>
  <c r="H37" i="38"/>
  <c r="I30" i="38"/>
  <c r="I33" i="38" s="1"/>
  <c r="I25" i="38"/>
  <c r="I24" i="38"/>
  <c r="I23" i="38"/>
  <c r="I22" i="38"/>
  <c r="I21" i="38"/>
  <c r="I20" i="38"/>
  <c r="I19" i="38"/>
  <c r="I18" i="38"/>
  <c r="I12" i="38"/>
  <c r="I37" i="37"/>
  <c r="H37" i="37"/>
  <c r="H36" i="37"/>
  <c r="I36" i="37" s="1"/>
  <c r="I29" i="37"/>
  <c r="I32" i="37" s="1"/>
  <c r="I24" i="37"/>
  <c r="I23" i="37"/>
  <c r="I22" i="37"/>
  <c r="I21" i="37"/>
  <c r="I20" i="37"/>
  <c r="I19" i="37"/>
  <c r="I18" i="37"/>
  <c r="I17" i="37"/>
  <c r="I25" i="37" s="1"/>
  <c r="H45" i="36"/>
  <c r="I45" i="36" s="1"/>
  <c r="H44" i="36"/>
  <c r="I44" i="36" s="1"/>
  <c r="H43" i="36"/>
  <c r="I43" i="36" s="1"/>
  <c r="I36" i="36"/>
  <c r="I39" i="36" s="1"/>
  <c r="I31" i="36"/>
  <c r="I30" i="36"/>
  <c r="I29" i="36"/>
  <c r="I28" i="36"/>
  <c r="I27" i="36"/>
  <c r="I26" i="36"/>
  <c r="I25" i="36"/>
  <c r="I24" i="36"/>
  <c r="H19" i="36"/>
  <c r="H18" i="36"/>
  <c r="I18" i="36" s="1"/>
  <c r="H17" i="36"/>
  <c r="I17" i="36" s="1"/>
  <c r="H16" i="36"/>
  <c r="I16" i="36" s="1"/>
  <c r="H15" i="36"/>
  <c r="I15" i="36" s="1"/>
  <c r="H14" i="36"/>
  <c r="I14" i="36" s="1"/>
  <c r="H13" i="36"/>
  <c r="I13" i="36" s="1"/>
  <c r="H12" i="36"/>
  <c r="I12" i="36" s="1"/>
  <c r="H41" i="35"/>
  <c r="I41" i="35" s="1"/>
  <c r="H40" i="35"/>
  <c r="I40" i="35" s="1"/>
  <c r="I33" i="35"/>
  <c r="I36" i="35" s="1"/>
  <c r="I28" i="35"/>
  <c r="I27" i="35"/>
  <c r="I26" i="35"/>
  <c r="I25" i="35"/>
  <c r="I24" i="35"/>
  <c r="I23" i="35"/>
  <c r="I22" i="35"/>
  <c r="I21" i="35"/>
  <c r="H16" i="35"/>
  <c r="H15" i="35"/>
  <c r="I15" i="35" s="1"/>
  <c r="H14" i="35"/>
  <c r="I14" i="35" s="1"/>
  <c r="H13" i="35"/>
  <c r="I13" i="35" s="1"/>
  <c r="H12" i="35"/>
  <c r="I12" i="35" s="1"/>
  <c r="H41" i="34"/>
  <c r="I41" i="34" s="1"/>
  <c r="H40" i="34"/>
  <c r="I40" i="34" s="1"/>
  <c r="I44" i="34" s="1"/>
  <c r="I33" i="34"/>
  <c r="I36" i="34" s="1"/>
  <c r="I28" i="34"/>
  <c r="I27" i="34"/>
  <c r="I26" i="34"/>
  <c r="I25" i="34"/>
  <c r="I24" i="34"/>
  <c r="I23" i="34"/>
  <c r="I22" i="34"/>
  <c r="I21" i="34"/>
  <c r="I16" i="34"/>
  <c r="I15" i="34"/>
  <c r="H14" i="34"/>
  <c r="I14" i="34" s="1"/>
  <c r="H13" i="34"/>
  <c r="I13" i="34" s="1"/>
  <c r="H12" i="34"/>
  <c r="I12" i="34" s="1"/>
  <c r="H41" i="33"/>
  <c r="I41" i="33" s="1"/>
  <c r="H40" i="33"/>
  <c r="I40" i="33" s="1"/>
  <c r="I36" i="33"/>
  <c r="I33" i="33"/>
  <c r="I28" i="33"/>
  <c r="I27" i="33"/>
  <c r="I26" i="33"/>
  <c r="I25" i="33"/>
  <c r="I24" i="33"/>
  <c r="I23" i="33"/>
  <c r="I22" i="33"/>
  <c r="I21" i="33"/>
  <c r="I16" i="33"/>
  <c r="I15" i="33"/>
  <c r="I14" i="33"/>
  <c r="I13" i="33"/>
  <c r="H12" i="33"/>
  <c r="H41" i="32"/>
  <c r="I41" i="32" s="1"/>
  <c r="H40" i="32"/>
  <c r="I40" i="32" s="1"/>
  <c r="I33" i="32"/>
  <c r="I36" i="32" s="1"/>
  <c r="I28" i="32"/>
  <c r="I27" i="32"/>
  <c r="I26" i="32"/>
  <c r="I25" i="32"/>
  <c r="I24" i="32"/>
  <c r="I23" i="32"/>
  <c r="I22" i="32"/>
  <c r="I21" i="32"/>
  <c r="I16" i="32"/>
  <c r="I15" i="32"/>
  <c r="I14" i="32"/>
  <c r="I13" i="32"/>
  <c r="H12" i="32"/>
  <c r="I41" i="31"/>
  <c r="H41" i="31"/>
  <c r="H40" i="31"/>
  <c r="I40" i="31" s="1"/>
  <c r="I33" i="31"/>
  <c r="I36" i="31" s="1"/>
  <c r="I28" i="31"/>
  <c r="I27" i="31"/>
  <c r="I26" i="31"/>
  <c r="I25" i="31"/>
  <c r="I24" i="31"/>
  <c r="I23" i="31"/>
  <c r="I22" i="31"/>
  <c r="I21" i="31"/>
  <c r="I16" i="31"/>
  <c r="I15" i="31"/>
  <c r="I14" i="31"/>
  <c r="I13" i="31"/>
  <c r="H12" i="31"/>
  <c r="H40" i="30"/>
  <c r="I40" i="30" s="1"/>
  <c r="I44" i="30" s="1"/>
  <c r="G12" i="30" s="1"/>
  <c r="I33" i="30"/>
  <c r="I36" i="30" s="1"/>
  <c r="I28" i="30"/>
  <c r="I27" i="30"/>
  <c r="I26" i="30"/>
  <c r="I25" i="30"/>
  <c r="I24" i="30"/>
  <c r="I23" i="30"/>
  <c r="I22" i="30"/>
  <c r="I21" i="30"/>
  <c r="I16" i="30"/>
  <c r="I15" i="30"/>
  <c r="I14" i="30"/>
  <c r="I13" i="30"/>
  <c r="H12" i="30"/>
  <c r="H42" i="29"/>
  <c r="I42" i="29" s="1"/>
  <c r="H41" i="29"/>
  <c r="I41" i="29" s="1"/>
  <c r="H40" i="29"/>
  <c r="I40" i="29" s="1"/>
  <c r="I33" i="29"/>
  <c r="I36" i="29" s="1"/>
  <c r="I28" i="29"/>
  <c r="I27" i="29"/>
  <c r="I26" i="29"/>
  <c r="I25" i="29"/>
  <c r="I24" i="29"/>
  <c r="I23" i="29"/>
  <c r="I22" i="29"/>
  <c r="I21" i="29"/>
  <c r="I16" i="29"/>
  <c r="I15" i="29"/>
  <c r="I14" i="29"/>
  <c r="I13" i="29"/>
  <c r="H12" i="29"/>
  <c r="F40" i="1"/>
  <c r="F39" i="1"/>
  <c r="F38" i="1"/>
  <c r="F22" i="1"/>
  <c r="F18" i="1"/>
  <c r="F12" i="1"/>
  <c r="F13" i="1"/>
  <c r="F14" i="1"/>
  <c r="F11" i="1"/>
  <c r="I25" i="44" l="1"/>
  <c r="I15" i="43"/>
  <c r="I25" i="42"/>
  <c r="I40" i="42" s="1"/>
  <c r="I29" i="41"/>
  <c r="I26" i="40"/>
  <c r="I40" i="40"/>
  <c r="G13" i="40" s="1"/>
  <c r="I13" i="40" s="1"/>
  <c r="I14" i="40" s="1"/>
  <c r="I42" i="40" s="1"/>
  <c r="I42" i="39"/>
  <c r="I40" i="38"/>
  <c r="G13" i="38" s="1"/>
  <c r="I13" i="38" s="1"/>
  <c r="I14" i="38" s="1"/>
  <c r="I42" i="38" s="1"/>
  <c r="I26" i="38"/>
  <c r="I39" i="37"/>
  <c r="G12" i="37" s="1"/>
  <c r="I12" i="37" s="1"/>
  <c r="I13" i="37" s="1"/>
  <c r="I41" i="37" s="1"/>
  <c r="I32" i="36"/>
  <c r="I29" i="35"/>
  <c r="I29" i="34"/>
  <c r="I29" i="33"/>
  <c r="I29" i="32"/>
  <c r="I44" i="32"/>
  <c r="G12" i="32" s="1"/>
  <c r="I12" i="32" s="1"/>
  <c r="I17" i="32" s="1"/>
  <c r="I46" i="32" s="1"/>
  <c r="I44" i="31"/>
  <c r="G12" i="31" s="1"/>
  <c r="I12" i="31" s="1"/>
  <c r="I17" i="31" s="1"/>
  <c r="I29" i="31"/>
  <c r="I12" i="30"/>
  <c r="I17" i="30" s="1"/>
  <c r="I29" i="30"/>
  <c r="I29" i="29"/>
  <c r="I46" i="30"/>
  <c r="I44" i="35"/>
  <c r="G16" i="35" s="1"/>
  <c r="I16" i="35" s="1"/>
  <c r="I17" i="35" s="1"/>
  <c r="I46" i="35" s="1"/>
  <c r="I38" i="44"/>
  <c r="G13" i="44" s="1"/>
  <c r="I13" i="44" s="1"/>
  <c r="I14" i="44" s="1"/>
  <c r="I40" i="44" s="1"/>
  <c r="I44" i="33"/>
  <c r="G12" i="33" s="1"/>
  <c r="I12" i="33" s="1"/>
  <c r="I17" i="33" s="1"/>
  <c r="I46" i="33" s="1"/>
  <c r="I41" i="43"/>
  <c r="I44" i="29"/>
  <c r="G12" i="29" s="1"/>
  <c r="I12" i="29" s="1"/>
  <c r="I17" i="29" s="1"/>
  <c r="I46" i="29" s="1"/>
  <c r="I43" i="41"/>
  <c r="G15" i="41" s="1"/>
  <c r="I15" i="41" s="1"/>
  <c r="I16" i="41" s="1"/>
  <c r="I45" i="41" s="1"/>
  <c r="I46" i="31"/>
  <c r="I17" i="34"/>
  <c r="I46" i="34" s="1"/>
  <c r="I47" i="36"/>
  <c r="G19" i="36" s="1"/>
  <c r="I19" i="36" s="1"/>
  <c r="I20" i="36" s="1"/>
  <c r="I49" i="36" s="1"/>
  <c r="F27" i="1"/>
  <c r="F26" i="1"/>
  <c r="F30" i="1" l="1"/>
  <c r="F31" i="1"/>
  <c r="F29" i="1"/>
  <c r="F24" i="1"/>
  <c r="F17" i="1"/>
  <c r="F21" i="1" l="1"/>
  <c r="F20" i="1"/>
  <c r="F16" i="1"/>
  <c r="F33" i="1" l="1"/>
  <c r="E37" i="1"/>
  <c r="F34" i="1" l="1"/>
  <c r="F35" i="1"/>
  <c r="F36" i="1"/>
  <c r="F37" i="1" l="1"/>
  <c r="F41" i="1" s="1"/>
</calcChain>
</file>

<file path=xl/sharedStrings.xml><?xml version="1.0" encoding="utf-8"?>
<sst xmlns="http://schemas.openxmlformats.org/spreadsheetml/2006/main" count="1103" uniqueCount="186">
  <si>
    <t xml:space="preserve">COSTO TOTAL DEL PROYECTO </t>
  </si>
  <si>
    <t>TOTAL COSTOS INDIRECTOS</t>
  </si>
  <si>
    <t>UND</t>
  </si>
  <si>
    <t>VR. TOTAL</t>
  </si>
  <si>
    <t>VR. UNITARIO</t>
  </si>
  <si>
    <t>CANT.</t>
  </si>
  <si>
    <t xml:space="preserve">DESCRIPCIÓN </t>
  </si>
  <si>
    <t>ITEM</t>
  </si>
  <si>
    <t>TOTAL COSTOS DIRECTOS</t>
  </si>
  <si>
    <t>2,1</t>
  </si>
  <si>
    <t>3,1</t>
  </si>
  <si>
    <t>3,2</t>
  </si>
  <si>
    <t>4,1</t>
  </si>
  <si>
    <t>M2</t>
  </si>
  <si>
    <t>M3</t>
  </si>
  <si>
    <t>ML</t>
  </si>
  <si>
    <t>ADMINISTRACION</t>
  </si>
  <si>
    <t>IMPREVISTOS</t>
  </si>
  <si>
    <t>UTILIDAD</t>
  </si>
  <si>
    <t>2,2</t>
  </si>
  <si>
    <t>5,1</t>
  </si>
  <si>
    <t>5,2</t>
  </si>
  <si>
    <t>ACEROS</t>
  </si>
  <si>
    <t>KG</t>
  </si>
  <si>
    <t>6,1</t>
  </si>
  <si>
    <t>6,2</t>
  </si>
  <si>
    <t>6,3</t>
  </si>
  <si>
    <t xml:space="preserve">ANALISIS DE PRECIOS UNITARIOS </t>
  </si>
  <si>
    <t>DESCRIPCIÓN</t>
  </si>
  <si>
    <t>UNIDAD</t>
  </si>
  <si>
    <t>CANTIDAD</t>
  </si>
  <si>
    <t>RENDIMIENTO</t>
  </si>
  <si>
    <t>III. TRANSPORTES</t>
  </si>
  <si>
    <t>IV. MANO DE OBRA</t>
  </si>
  <si>
    <t>Cadenero</t>
  </si>
  <si>
    <t>AGUA</t>
  </si>
  <si>
    <t>CEMENTO</t>
  </si>
  <si>
    <t>Obrero (2)</t>
  </si>
  <si>
    <t>und</t>
  </si>
  <si>
    <t>Oficial</t>
  </si>
  <si>
    <t>Obrero (3)</t>
  </si>
  <si>
    <t>Item</t>
  </si>
  <si>
    <t>Fase / Actividad</t>
  </si>
  <si>
    <t>X</t>
  </si>
  <si>
    <t>CONSTRUCCIÓN DE VIAS EN PAVIMENTO RÍGIDO UBICADAS LA CRA 14A Y CALLE 8A DEL  MUNICIPIO DE GALAPA, DEPARTAMENTO DEL ATLÁNTICO</t>
  </si>
  <si>
    <t>ACTIVIDADES PRELIMINARES</t>
  </si>
  <si>
    <t>LOCALIZACIÓN, TRAZADO Y REPLANTEO</t>
  </si>
  <si>
    <t>DEMOLICIÓN DE PISOS Y/O ANDENES</t>
  </si>
  <si>
    <t>EXCAVACIONES VARIAS SIN CLASIFICAR</t>
  </si>
  <si>
    <t>SEPRACACIÓN DE SUELOS DE SUBRASANTE Y CAPAS GRANULARES CON GEOTEXTIL</t>
  </si>
  <si>
    <t>2,3</t>
  </si>
  <si>
    <t>RELLENO PARA ESTRUCTURAS</t>
  </si>
  <si>
    <t>BASES Y MEJORAMIENTO SUBRASANTE</t>
  </si>
  <si>
    <t>SUBBASE GRANULAR CLASE C</t>
  </si>
  <si>
    <t>MATERIALES GRANULARES TRATADOS CON CEMENTO COMO CAPA ESTRUCTURAL</t>
  </si>
  <si>
    <t>PAVIMENTO DE CONCRETO HIDRAULICO</t>
  </si>
  <si>
    <t>PLASTICO DE SEPARACION ANTIADHERENTE</t>
  </si>
  <si>
    <t>3,3</t>
  </si>
  <si>
    <t>CAPA DE RODADURA CALZADA VEHICULAR</t>
  </si>
  <si>
    <t>ACERO DE REFUERZO GRADO 60</t>
  </si>
  <si>
    <t>OBRAS DE DRENAJE SUPERFICIAL Y URBANISMO</t>
  </si>
  <si>
    <t>BORDILLOS EN CONCRETO TIPO D (15x20) CM</t>
  </si>
  <si>
    <t>ANDEN EN CONCRETO TIPO D</t>
  </si>
  <si>
    <t>M</t>
  </si>
  <si>
    <t>SEÑALIZACION HORIZONTAL Y VERTICAL</t>
  </si>
  <si>
    <t>SEÑALES DE TRANSITO GRUPO 1 (75*75)</t>
  </si>
  <si>
    <t>MARCA VIAL</t>
  </si>
  <si>
    <t>UN</t>
  </si>
  <si>
    <t>COSTO TOTAL DE OBRA</t>
  </si>
  <si>
    <t>P.G.I.O (INMODIFICABLE)</t>
  </si>
  <si>
    <t xml:space="preserve">INTERVENTORIA </t>
  </si>
  <si>
    <t xml:space="preserve">CAPITULO : </t>
  </si>
  <si>
    <t>PRELIMINARES</t>
  </si>
  <si>
    <t>ÍTEM DE PAGO:</t>
  </si>
  <si>
    <t>EP1</t>
  </si>
  <si>
    <t>DESCRIPCIÓN:</t>
  </si>
  <si>
    <t>TRAZADO Y REPLANTEO</t>
  </si>
  <si>
    <t xml:space="preserve">UNIDAD : </t>
  </si>
  <si>
    <t>I. EQUIPO Y HERRAMIENTAS</t>
  </si>
  <si>
    <t xml:space="preserve">TARIFA </t>
  </si>
  <si>
    <t>VALOR UNITARIO</t>
  </si>
  <si>
    <t>Herramienta menor</t>
  </si>
  <si>
    <t>Und</t>
  </si>
  <si>
    <t>Equipo de topografía</t>
  </si>
  <si>
    <t>Sub - total</t>
  </si>
  <si>
    <t>II. MATERIALES, ELEMENTOS Y ACCESORIOS EN OBRA</t>
  </si>
  <si>
    <t>PRECIO UNITARIO</t>
  </si>
  <si>
    <t>DESPERDICIO</t>
  </si>
  <si>
    <t>Cuerda de Nylon 100 m x 0,50 mm</t>
  </si>
  <si>
    <t>Estaca de Madera Ø=0.05 L=0.60 m</t>
  </si>
  <si>
    <t>TARIFA / UNIDAD</t>
  </si>
  <si>
    <t/>
  </si>
  <si>
    <t>VALOR JORNAL</t>
  </si>
  <si>
    <t>F.P</t>
  </si>
  <si>
    <t>TOPOGRAFO</t>
  </si>
  <si>
    <t>Dia</t>
  </si>
  <si>
    <t>Obrero</t>
  </si>
  <si>
    <t>Total Costo Directo</t>
  </si>
  <si>
    <t>EP2</t>
  </si>
  <si>
    <t>COMPRESOR125 PIES3 CONMARTILLOS</t>
  </si>
  <si>
    <t>Cargador 930 o equivalente</t>
  </si>
  <si>
    <t>Derechos de conformación y/o disposición de materiales sobrantes (Incluye todos los costos inherentes a las posibles obras requeridas en los sitios de disposición de sobrantes)</t>
  </si>
  <si>
    <t>Transporte de material de demolición</t>
  </si>
  <si>
    <t>m3-km</t>
  </si>
  <si>
    <t>RETROEXCAVADORA SOBRELLANTAS</t>
  </si>
  <si>
    <t>MINICARGADOR</t>
  </si>
  <si>
    <t>Transporte de material de excavación</t>
  </si>
  <si>
    <t>SEPARACIÓN DE SUELOS DE SUBRASANTE Y CAPAS GRANULARES CON GEOTEXTIL</t>
  </si>
  <si>
    <t>GEOTEXTIL TEJIDO 2400</t>
  </si>
  <si>
    <t>COMPACTADORMANUAL VIBRATORIO (RANA)</t>
  </si>
  <si>
    <t>MATERIAL SELECCIONADO PARA RELLENO</t>
  </si>
  <si>
    <t>LT</t>
  </si>
  <si>
    <t>CARROTANQUEDEAGUA 10000 LITROS</t>
  </si>
  <si>
    <t>VIBROCOMPACTADORTIPO DINAPACCA 15</t>
  </si>
  <si>
    <t>MOTONIVELADORA CAT-120 O EQUIVALENTE</t>
  </si>
  <si>
    <t>MATERIAL DE SUBBASE CLASE C</t>
  </si>
  <si>
    <t>ENSAYOS DECONTROL CONLABORATORIO</t>
  </si>
  <si>
    <t>RETROCARGADOR</t>
  </si>
  <si>
    <t>BOBCAT</t>
  </si>
  <si>
    <t>HERRAMIENTAS MENORES</t>
  </si>
  <si>
    <t xml:space="preserve">MATERIAL DE SUBBASE </t>
  </si>
  <si>
    <t>Obrero (8)</t>
  </si>
  <si>
    <t>CORTADORA PARA PAVIMENTO</t>
  </si>
  <si>
    <t>REGLA VIBRATORIA</t>
  </si>
  <si>
    <t>RIEL PARA PAVIMENTO 0.15 X 0.20 X 3 M</t>
  </si>
  <si>
    <t>VIBRADOR DE CONCRETO</t>
  </si>
  <si>
    <t>COMPRESOR(Barrido y/o Soplado de la Superficie Pavimento</t>
  </si>
  <si>
    <t>ASPERSOR MANUAL</t>
  </si>
  <si>
    <t>CONCRETO HIDRAULICO PARA PAVIMENTO MR= 4,0 MPA</t>
  </si>
  <si>
    <t>SELLO DESILICONA (SELLADORAUTONIVELANTE)</t>
  </si>
  <si>
    <t>GALON</t>
  </si>
  <si>
    <t>CINTILLA DEPOLIURETANO</t>
  </si>
  <si>
    <t>A.C.P.M</t>
  </si>
  <si>
    <t>ANTISOL</t>
  </si>
  <si>
    <t>CONCRETO</t>
  </si>
  <si>
    <t>Obrero (10)</t>
  </si>
  <si>
    <t>MAESTRO</t>
  </si>
  <si>
    <t>EP3</t>
  </si>
  <si>
    <t>Plastico negro</t>
  </si>
  <si>
    <t>EP4</t>
  </si>
  <si>
    <t>CANASTILLAS EN ACERO PARA SOPORTE DE DOVELAS</t>
  </si>
  <si>
    <t>EQUIPO DE SOLDADURA</t>
  </si>
  <si>
    <t>SOLDADURA</t>
  </si>
  <si>
    <t>ACERO DE1/4 "</t>
  </si>
  <si>
    <t>ACERO</t>
  </si>
  <si>
    <t>KG-km</t>
  </si>
  <si>
    <t>640.8</t>
  </si>
  <si>
    <t>CIZALLA</t>
  </si>
  <si>
    <t>ACERO DEREFUERZO PDR60</t>
  </si>
  <si>
    <t>ALAMBRE NEGRO PARA AMARRE</t>
  </si>
  <si>
    <t>672.8</t>
  </si>
  <si>
    <t>FORMALETA TIPO RIELES</t>
  </si>
  <si>
    <t>CONCRETO DE3000 PSI</t>
  </si>
  <si>
    <t>ACERO DEREFUERZO</t>
  </si>
  <si>
    <t>ACPM</t>
  </si>
  <si>
    <t>GALÓN</t>
  </si>
  <si>
    <t>ENSAYOS DELABORATORIO</t>
  </si>
  <si>
    <t>M3-km</t>
  </si>
  <si>
    <t>EP5</t>
  </si>
  <si>
    <t>RIELES PARA PAVIMENTO</t>
  </si>
  <si>
    <t>BOMBA PARA ANTISOL</t>
  </si>
  <si>
    <t>ASFALTO SOLIDO</t>
  </si>
  <si>
    <t>CUÑETE</t>
  </si>
  <si>
    <t>710.8</t>
  </si>
  <si>
    <t>CAMIONETA D300</t>
  </si>
  <si>
    <t>CONCRETO CLASE F</t>
  </si>
  <si>
    <t>TABLERO EN LAMINA GALVANIZADA DE
75cm*75cm, CALIBRE16, REFLECTIVO TIPO 1</t>
  </si>
  <si>
    <t>POSTEENANGULO DE2*2*1/4 DE3,5m</t>
  </si>
  <si>
    <t>700.8</t>
  </si>
  <si>
    <t>LINEA DE DEMARCACIÓN</t>
  </si>
  <si>
    <t>VEHICULO DELINEADOR</t>
  </si>
  <si>
    <t>ESFERAS REFLECTIVAS</t>
  </si>
  <si>
    <t>PINTURA ACRILICA PURA PARA TRAFICO</t>
  </si>
  <si>
    <t>DISOLVENTE(3%) ACRILICO</t>
  </si>
  <si>
    <t>Obrero (4)</t>
  </si>
  <si>
    <t>700.81</t>
  </si>
  <si>
    <t xml:space="preserve">ACTIVIDADES PRELIMINARES  </t>
  </si>
  <si>
    <t>PROGRAMA DE EJECUCION DEL PROYECTO CONSTRUCCIÓN DE VIAS EN PAVIMENTO RÍGIDO UBICADAS LA CRA 14A Y CALLE 8A DEL  MUNICIPIO DE GALAPA, DEPARTAMENTO DEL ATLÁNTICO</t>
  </si>
  <si>
    <t>Semanas 1</t>
  </si>
  <si>
    <t>Semanas 2</t>
  </si>
  <si>
    <t>Semanas 3</t>
  </si>
  <si>
    <t>Semanas 4</t>
  </si>
  <si>
    <t>Semanas 5</t>
  </si>
  <si>
    <t>Semanas 6</t>
  </si>
  <si>
    <t>Semanas 7</t>
  </si>
  <si>
    <t>Soldador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</si>
</sst>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2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-* #,##0.00\ _€_-;\-* #,##0.00\ _€_-;_-* &quot;-&quot;??\ _€_-;_-@_-"/>
    <numFmt numFmtId="165" formatCode="_-&quot;$&quot;* #,##0.00_-;\-&quot;$&quot;* #,##0.00_-;_-&quot;$&quot;* &quot;-&quot;??_-;_-@"/>
    <numFmt numFmtId="166" formatCode="_ * #,##0.00_ ;_ * \-#,##0.00_ ;_ * &quot;-&quot;??_ ;_ @_ "/>
    <numFmt numFmtId="167" formatCode="_-&quot;$&quot;* #,##0_-;\-&quot;$&quot;* #,##0_-;_-&quot;$&quot;* &quot;-&quot;??_-;_-@"/>
    <numFmt numFmtId="168" formatCode="_-&quot;$&quot;\ * #,##0.00000000000000000000_-;\-&quot;$&quot;\ * #,##0.00000000000000000000_-;_-&quot;$&quot;\ * &quot;-&quot;????????????????????_-;_-@_-"/>
    <numFmt numFmtId="169" formatCode="_-[$$-240A]\ * #,##0.00_-;\-[$$-240A]\ * #,##0.00_-;_-[$$-240A]\ * &quot;-&quot;??_-;_-@_-"/>
    <numFmt numFmtId="170" formatCode="0.00000000000000000000"/>
    <numFmt numFmtId="171" formatCode="#,##0.0"/>
    <numFmt numFmtId="172" formatCode="_ &quot;$&quot;\ * #,##0_ ;_ &quot;$&quot;\ * \-#,##0_ ;_ &quot;$&quot;\ * &quot;-&quot;_ ;_ @_ "/>
    <numFmt numFmtId="173" formatCode="_-* #,##0.00\ &quot;Pts&quot;_-;\-* #,##0.00\ &quot;Pts&quot;_-;_-* &quot;-&quot;??\ &quot;Pts&quot;_-;_-@_-"/>
    <numFmt numFmtId="174" formatCode="_(&quot;$&quot;\ * #,##0.00_);_(&quot;$&quot;\ * \(#,##0.00\);_(&quot;$&quot;\ * &quot;-&quot;??_);_(@_)"/>
    <numFmt numFmtId="175" formatCode="&quot;$&quot;\ #,##0.00"/>
    <numFmt numFmtId="176" formatCode="[$$-240A]\ #,##0.00"/>
    <numFmt numFmtId="177" formatCode="_-&quot;$&quot;* #,##0_-;\-&quot;$&quot;* #,##0_-;_-&quot;$&quot;* &quot;-&quot;_-;_-@_-"/>
    <numFmt numFmtId="178" formatCode="#,##0.000"/>
    <numFmt numFmtId="179" formatCode="[$$-240A]\ #,##0"/>
    <numFmt numFmtId="180" formatCode="#,##0.0000"/>
    <numFmt numFmtId="181" formatCode="0.0%"/>
    <numFmt numFmtId="182" formatCode="#,##0.0000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sz val="11"/>
      <name val="Segoe UI"/>
      <family val="2"/>
    </font>
    <font>
      <sz val="10"/>
      <color indexed="8"/>
      <name val="MS Sans Serif"/>
      <family val="2"/>
    </font>
    <font>
      <b/>
      <sz val="11"/>
      <color theme="1"/>
      <name val="Segoe UI"/>
      <family val="2"/>
    </font>
    <font>
      <sz val="11"/>
      <name val="Segoe UI"/>
      <family val="2"/>
    </font>
    <font>
      <sz val="11"/>
      <color theme="1"/>
      <name val="Segoe UI"/>
      <family val="2"/>
    </font>
    <font>
      <u/>
      <sz val="11"/>
      <name val="Segoe UI"/>
      <family val="2"/>
    </font>
    <font>
      <b/>
      <sz val="11"/>
      <name val="Arial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8"/>
      <color theme="1"/>
      <name val="Segoe UI"/>
      <family val="2"/>
    </font>
    <font>
      <sz val="12"/>
      <name val="Arial"/>
      <family val="2"/>
    </font>
    <font>
      <sz val="11"/>
      <color theme="1"/>
      <name val="Century Gothic"/>
      <family val="2"/>
    </font>
    <font>
      <sz val="11"/>
      <color rgb="FFFF0000"/>
      <name val="Century Gothic"/>
      <family val="2"/>
    </font>
    <font>
      <b/>
      <sz val="11"/>
      <name val="Century Gothic"/>
      <family val="2"/>
    </font>
    <font>
      <b/>
      <sz val="12"/>
      <name val="Arial"/>
      <family val="2"/>
    </font>
    <font>
      <sz val="11"/>
      <name val="Century Gothic"/>
      <family val="2"/>
    </font>
    <font>
      <u/>
      <sz val="11"/>
      <name val="Century Gothic"/>
      <family val="2"/>
    </font>
    <font>
      <sz val="11"/>
      <color indexed="8"/>
      <name val="Century Gothic"/>
      <family val="2"/>
    </font>
    <font>
      <b/>
      <sz val="11"/>
      <color rgb="FFFF0000"/>
      <name val="Century Gothic"/>
      <family val="2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5">
    <border>
      <left/>
      <right/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3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0" fontId="3" fillId="0" borderId="0"/>
    <xf numFmtId="0" fontId="1" fillId="0" borderId="0"/>
    <xf numFmtId="0" fontId="1" fillId="0" borderId="0"/>
    <xf numFmtId="172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7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24" fillId="0" borderId="0"/>
    <xf numFmtId="174" fontId="1" fillId="0" borderId="0" applyFont="0" applyFill="0" applyBorder="0" applyAlignment="0" applyProtection="0"/>
  </cellStyleXfs>
  <cellXfs count="366">
    <xf numFmtId="0" fontId="0" fillId="0" borderId="0" xfId="0"/>
    <xf numFmtId="0" fontId="2" fillId="0" borderId="0" xfId="2" applyFont="1"/>
    <xf numFmtId="164" fontId="2" fillId="0" borderId="0" xfId="1" applyFont="1"/>
    <xf numFmtId="44" fontId="2" fillId="0" borderId="0" xfId="3" applyFont="1" applyFill="1" applyAlignment="1"/>
    <xf numFmtId="165" fontId="3" fillId="0" borderId="0" xfId="2" applyNumberFormat="1" applyFont="1"/>
    <xf numFmtId="166" fontId="3" fillId="0" borderId="0" xfId="2" applyNumberFormat="1" applyFont="1"/>
    <xf numFmtId="0" fontId="3" fillId="0" borderId="0" xfId="2" applyFont="1"/>
    <xf numFmtId="0" fontId="2" fillId="0" borderId="0" xfId="2" applyFont="1" applyAlignment="1">
      <alignment vertical="center"/>
    </xf>
    <xf numFmtId="167" fontId="3" fillId="0" borderId="0" xfId="2" applyNumberFormat="1" applyFont="1"/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168" fontId="2" fillId="0" borderId="0" xfId="2" applyNumberFormat="1" applyFont="1"/>
    <xf numFmtId="169" fontId="2" fillId="0" borderId="0" xfId="2" applyNumberFormat="1" applyFont="1"/>
    <xf numFmtId="170" fontId="2" fillId="0" borderId="0" xfId="2" applyNumberFormat="1" applyFont="1"/>
    <xf numFmtId="9" fontId="8" fillId="0" borderId="11" xfId="2" applyNumberFormat="1" applyFont="1" applyBorder="1" applyAlignment="1">
      <alignment horizontal="center"/>
    </xf>
    <xf numFmtId="0" fontId="5" fillId="0" borderId="5" xfId="2" applyFont="1" applyBorder="1" applyAlignment="1"/>
    <xf numFmtId="165" fontId="8" fillId="0" borderId="7" xfId="2" applyNumberFormat="1" applyFont="1" applyBorder="1" applyAlignment="1">
      <alignment vertical="center"/>
    </xf>
    <xf numFmtId="165" fontId="8" fillId="0" borderId="10" xfId="2" applyNumberFormat="1" applyFont="1" applyBorder="1" applyAlignment="1">
      <alignment vertical="center"/>
    </xf>
    <xf numFmtId="4" fontId="5" fillId="0" borderId="9" xfId="2" applyNumberFormat="1" applyFont="1" applyBorder="1" applyAlignment="1">
      <alignment horizontal="center" vertical="center" wrapText="1"/>
    </xf>
    <xf numFmtId="171" fontId="8" fillId="0" borderId="9" xfId="2" applyNumberFormat="1" applyFont="1" applyBorder="1" applyAlignment="1">
      <alignment horizontal="center" vertical="center" wrapText="1"/>
    </xf>
    <xf numFmtId="165" fontId="5" fillId="0" borderId="10" xfId="2" applyNumberFormat="1" applyFont="1" applyBorder="1" applyAlignment="1">
      <alignment horizontal="center" vertical="center" wrapText="1"/>
    </xf>
    <xf numFmtId="44" fontId="5" fillId="0" borderId="11" xfId="3" applyFont="1" applyFill="1" applyBorder="1" applyAlignment="1">
      <alignment horizontal="center" vertical="center" wrapText="1"/>
    </xf>
    <xf numFmtId="166" fontId="5" fillId="0" borderId="11" xfId="2" applyNumberFormat="1" applyFont="1" applyBorder="1" applyAlignment="1">
      <alignment horizontal="center" vertical="center" wrapText="1"/>
    </xf>
    <xf numFmtId="4" fontId="5" fillId="0" borderId="11" xfId="2" applyNumberFormat="1" applyFont="1" applyBorder="1" applyAlignment="1">
      <alignment horizontal="center" vertical="center" wrapText="1"/>
    </xf>
    <xf numFmtId="0" fontId="2" fillId="0" borderId="20" xfId="2" applyFont="1" applyBorder="1"/>
    <xf numFmtId="44" fontId="2" fillId="0" borderId="21" xfId="3" applyFont="1" applyFill="1" applyBorder="1" applyAlignment="1"/>
    <xf numFmtId="0" fontId="2" fillId="0" borderId="21" xfId="2" applyFont="1" applyBorder="1"/>
    <xf numFmtId="0" fontId="2" fillId="0" borderId="22" xfId="2" applyFont="1" applyBorder="1"/>
    <xf numFmtId="0" fontId="2" fillId="0" borderId="15" xfId="2" applyFont="1" applyBorder="1"/>
    <xf numFmtId="44" fontId="2" fillId="0" borderId="0" xfId="3" applyFont="1" applyFill="1" applyBorder="1" applyAlignment="1"/>
    <xf numFmtId="0" fontId="2" fillId="0" borderId="0" xfId="2" applyFont="1" applyBorder="1"/>
    <xf numFmtId="0" fontId="2" fillId="0" borderId="16" xfId="2" applyFont="1" applyBorder="1"/>
    <xf numFmtId="0" fontId="2" fillId="0" borderId="23" xfId="2" applyFont="1" applyBorder="1"/>
    <xf numFmtId="44" fontId="2" fillId="0" borderId="24" xfId="3" applyFont="1" applyFill="1" applyBorder="1" applyAlignment="1"/>
    <xf numFmtId="0" fontId="2" fillId="0" borderId="24" xfId="2" applyFont="1" applyBorder="1"/>
    <xf numFmtId="0" fontId="2" fillId="0" borderId="25" xfId="2" applyFont="1" applyBorder="1"/>
    <xf numFmtId="0" fontId="7" fillId="0" borderId="2" xfId="5" applyFont="1" applyBorder="1" applyAlignment="1" applyProtection="1">
      <alignment vertical="center"/>
    </xf>
    <xf numFmtId="49" fontId="8" fillId="0" borderId="9" xfId="2" applyNumberFormat="1" applyFont="1" applyBorder="1" applyAlignment="1">
      <alignment horizontal="center" vertical="center"/>
    </xf>
    <xf numFmtId="9" fontId="8" fillId="0" borderId="26" xfId="2" applyNumberFormat="1" applyFont="1" applyBorder="1" applyAlignment="1">
      <alignment horizontal="center"/>
    </xf>
    <xf numFmtId="9" fontId="8" fillId="0" borderId="27" xfId="2" applyNumberFormat="1" applyFont="1" applyBorder="1" applyAlignment="1">
      <alignment horizontal="center"/>
    </xf>
    <xf numFmtId="9" fontId="5" fillId="0" borderId="5" xfId="2" applyNumberFormat="1" applyFont="1" applyBorder="1" applyAlignment="1">
      <alignment horizontal="center"/>
    </xf>
    <xf numFmtId="49" fontId="10" fillId="0" borderId="0" xfId="2" applyNumberFormat="1" applyFont="1" applyBorder="1" applyAlignment="1">
      <alignment vertical="top"/>
    </xf>
    <xf numFmtId="4" fontId="5" fillId="0" borderId="0" xfId="2" applyNumberFormat="1" applyFont="1" applyBorder="1" applyAlignment="1">
      <alignment vertical="top" wrapText="1"/>
    </xf>
    <xf numFmtId="0" fontId="5" fillId="0" borderId="0" xfId="2" applyFont="1" applyBorder="1" applyAlignment="1"/>
    <xf numFmtId="165" fontId="5" fillId="0" borderId="0" xfId="2" applyNumberFormat="1" applyFont="1" applyBorder="1" applyAlignment="1">
      <alignment vertical="center"/>
    </xf>
    <xf numFmtId="4" fontId="5" fillId="0" borderId="8" xfId="2" applyNumberFormat="1" applyFont="1" applyBorder="1" applyAlignment="1">
      <alignment horizontal="center" vertical="center" wrapText="1"/>
    </xf>
    <xf numFmtId="2" fontId="9" fillId="0" borderId="8" xfId="2" applyNumberFormat="1" applyFont="1" applyBorder="1" applyAlignment="1">
      <alignment vertical="center"/>
    </xf>
    <xf numFmtId="4" fontId="5" fillId="0" borderId="14" xfId="2" applyNumberFormat="1" applyFont="1" applyBorder="1" applyAlignment="1">
      <alignment horizontal="center" vertical="center" wrapText="1"/>
    </xf>
    <xf numFmtId="166" fontId="5" fillId="0" borderId="8" xfId="2" applyNumberFormat="1" applyFont="1" applyBorder="1" applyAlignment="1">
      <alignment horizontal="center" vertical="center" wrapText="1"/>
    </xf>
    <xf numFmtId="44" fontId="5" fillId="0" borderId="8" xfId="3" applyFont="1" applyFill="1" applyBorder="1" applyAlignment="1">
      <alignment horizontal="center" vertical="center" wrapText="1"/>
    </xf>
    <xf numFmtId="165" fontId="5" fillId="0" borderId="7" xfId="2" applyNumberFormat="1" applyFont="1" applyBorder="1" applyAlignment="1">
      <alignment horizontal="center" vertical="center" wrapText="1"/>
    </xf>
    <xf numFmtId="0" fontId="9" fillId="0" borderId="8" xfId="2" applyFont="1" applyBorder="1" applyAlignment="1">
      <alignment vertical="center" wrapText="1"/>
    </xf>
    <xf numFmtId="4" fontId="5" fillId="0" borderId="37" xfId="2" applyNumberFormat="1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/>
    </xf>
    <xf numFmtId="44" fontId="9" fillId="0" borderId="8" xfId="3" applyFont="1" applyFill="1" applyBorder="1" applyAlignment="1">
      <alignment vertical="center"/>
    </xf>
    <xf numFmtId="165" fontId="8" fillId="0" borderId="12" xfId="2" applyNumberFormat="1" applyFont="1" applyBorder="1" applyAlignment="1">
      <alignment vertical="center"/>
    </xf>
    <xf numFmtId="4" fontId="5" fillId="0" borderId="35" xfId="2" applyNumberFormat="1" applyFont="1" applyBorder="1" applyAlignment="1">
      <alignment horizontal="center" vertical="center" wrapText="1"/>
    </xf>
    <xf numFmtId="0" fontId="9" fillId="0" borderId="36" xfId="2" applyFont="1" applyBorder="1" applyAlignment="1">
      <alignment vertical="center" wrapText="1"/>
    </xf>
    <xf numFmtId="4" fontId="5" fillId="0" borderId="36" xfId="2" applyNumberFormat="1" applyFont="1" applyBorder="1" applyAlignment="1">
      <alignment vertical="center" wrapText="1"/>
    </xf>
    <xf numFmtId="44" fontId="5" fillId="0" borderId="36" xfId="3" applyFont="1" applyFill="1" applyBorder="1" applyAlignment="1">
      <alignment vertical="center" wrapText="1"/>
    </xf>
    <xf numFmtId="171" fontId="5" fillId="0" borderId="37" xfId="2" applyNumberFormat="1" applyFont="1" applyBorder="1" applyAlignment="1">
      <alignment horizontal="center" vertical="center" wrapText="1"/>
    </xf>
    <xf numFmtId="0" fontId="12" fillId="0" borderId="36" xfId="0" applyFont="1" applyFill="1" applyBorder="1" applyAlignment="1">
      <alignment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center" vertical="center" wrapText="1"/>
    </xf>
    <xf numFmtId="164" fontId="13" fillId="0" borderId="13" xfId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9" fillId="0" borderId="11" xfId="2" applyFont="1" applyBorder="1" applyAlignment="1">
      <alignment vertical="center" wrapText="1"/>
    </xf>
    <xf numFmtId="0" fontId="8" fillId="0" borderId="11" xfId="2" applyFont="1" applyBorder="1" applyAlignment="1">
      <alignment horizontal="center" vertical="center"/>
    </xf>
    <xf numFmtId="2" fontId="9" fillId="0" borderId="11" xfId="2" applyNumberFormat="1" applyFont="1" applyBorder="1" applyAlignment="1">
      <alignment vertical="center"/>
    </xf>
    <xf numFmtId="44" fontId="9" fillId="0" borderId="11" xfId="3" applyFont="1" applyFill="1" applyBorder="1" applyAlignment="1">
      <alignment vertical="center"/>
    </xf>
    <xf numFmtId="9" fontId="8" fillId="0" borderId="2" xfId="2" applyNumberFormat="1" applyFont="1" applyBorder="1" applyAlignment="1">
      <alignment horizontal="center" vertical="center"/>
    </xf>
    <xf numFmtId="0" fontId="7" fillId="2" borderId="43" xfId="0" applyFont="1" applyFill="1" applyBorder="1" applyAlignment="1">
      <alignment horizontal="center" vertical="center"/>
    </xf>
    <xf numFmtId="0" fontId="7" fillId="2" borderId="60" xfId="0" applyFont="1" applyFill="1" applyBorder="1" applyAlignment="1">
      <alignment horizontal="center" vertical="center" wrapText="1"/>
    </xf>
    <xf numFmtId="0" fontId="14" fillId="2" borderId="60" xfId="0" applyFont="1" applyFill="1" applyBorder="1" applyAlignment="1">
      <alignment horizontal="center" vertical="center" wrapText="1"/>
    </xf>
    <xf numFmtId="0" fontId="14" fillId="2" borderId="6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" fillId="2" borderId="28" xfId="0" applyFont="1" applyFill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4" fontId="8" fillId="0" borderId="11" xfId="2" applyNumberFormat="1" applyFont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7" fillId="3" borderId="30" xfId="0" applyFont="1" applyFill="1" applyBorder="1" applyAlignment="1">
      <alignment horizontal="center" vertical="center" wrapText="1"/>
    </xf>
    <xf numFmtId="0" fontId="9" fillId="0" borderId="46" xfId="2" applyFont="1" applyBorder="1" applyAlignment="1">
      <alignment vertical="center" wrapText="1"/>
    </xf>
    <xf numFmtId="2" fontId="9" fillId="0" borderId="47" xfId="2" applyNumberFormat="1" applyFont="1" applyBorder="1" applyAlignment="1">
      <alignment vertical="center"/>
    </xf>
    <xf numFmtId="2" fontId="9" fillId="0" borderId="38" xfId="2" applyNumberFormat="1" applyFont="1" applyBorder="1" applyAlignment="1">
      <alignment vertical="center"/>
    </xf>
    <xf numFmtId="0" fontId="15" fillId="0" borderId="62" xfId="0" applyFont="1" applyBorder="1" applyAlignment="1">
      <alignment horizontal="center" vertical="top" wrapText="1"/>
    </xf>
    <xf numFmtId="4" fontId="5" fillId="0" borderId="59" xfId="2" applyNumberFormat="1" applyFont="1" applyBorder="1" applyAlignment="1">
      <alignment vertical="center" wrapText="1"/>
    </xf>
    <xf numFmtId="0" fontId="12" fillId="0" borderId="59" xfId="0" applyFont="1" applyFill="1" applyBorder="1" applyAlignment="1">
      <alignment vertical="center" wrapText="1"/>
    </xf>
    <xf numFmtId="49" fontId="8" fillId="0" borderId="3" xfId="2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 wrapText="1"/>
    </xf>
    <xf numFmtId="164" fontId="13" fillId="0" borderId="2" xfId="1" applyFont="1" applyFill="1" applyBorder="1" applyAlignment="1">
      <alignment horizontal="center" vertical="center" wrapText="1"/>
    </xf>
    <xf numFmtId="44" fontId="9" fillId="0" borderId="27" xfId="3" applyFont="1" applyFill="1" applyBorder="1" applyAlignment="1">
      <alignment vertical="center"/>
    </xf>
    <xf numFmtId="165" fontId="8" fillId="0" borderId="1" xfId="2" applyNumberFormat="1" applyFont="1" applyBorder="1" applyAlignment="1">
      <alignment vertical="center"/>
    </xf>
    <xf numFmtId="9" fontId="5" fillId="0" borderId="2" xfId="2" applyNumberFormat="1" applyFont="1" applyBorder="1" applyAlignment="1">
      <alignment horizontal="center"/>
    </xf>
    <xf numFmtId="167" fontId="5" fillId="0" borderId="4" xfId="2" applyNumberFormat="1" applyFont="1" applyBorder="1" applyAlignment="1">
      <alignment vertical="center"/>
    </xf>
    <xf numFmtId="167" fontId="8" fillId="0" borderId="29" xfId="2" applyNumberFormat="1" applyFont="1" applyBorder="1"/>
    <xf numFmtId="167" fontId="8" fillId="0" borderId="10" xfId="2" applyNumberFormat="1" applyFont="1" applyBorder="1"/>
    <xf numFmtId="167" fontId="8" fillId="0" borderId="30" xfId="2" applyNumberFormat="1" applyFont="1" applyBorder="1"/>
    <xf numFmtId="167" fontId="5" fillId="0" borderId="4" xfId="2" applyNumberFormat="1" applyFont="1" applyBorder="1"/>
    <xf numFmtId="167" fontId="5" fillId="0" borderId="1" xfId="2" applyNumberFormat="1" applyFont="1" applyBorder="1"/>
    <xf numFmtId="167" fontId="8" fillId="0" borderId="1" xfId="2" applyNumberFormat="1" applyFont="1" applyBorder="1"/>
    <xf numFmtId="167" fontId="5" fillId="0" borderId="1" xfId="2" applyNumberFormat="1" applyFont="1" applyBorder="1" applyAlignment="1">
      <alignment horizontal="right"/>
    </xf>
    <xf numFmtId="0" fontId="16" fillId="0" borderId="46" xfId="0" applyFont="1" applyBorder="1"/>
    <xf numFmtId="0" fontId="16" fillId="0" borderId="47" xfId="0" applyFont="1" applyBorder="1"/>
    <xf numFmtId="175" fontId="16" fillId="0" borderId="47" xfId="0" applyNumberFormat="1" applyFont="1" applyBorder="1"/>
    <xf numFmtId="4" fontId="16" fillId="0" borderId="47" xfId="0" applyNumberFormat="1" applyFont="1" applyBorder="1"/>
    <xf numFmtId="175" fontId="16" fillId="4" borderId="47" xfId="0" applyNumberFormat="1" applyFont="1" applyFill="1" applyBorder="1"/>
    <xf numFmtId="0" fontId="16" fillId="0" borderId="56" xfId="0" applyFont="1" applyBorder="1"/>
    <xf numFmtId="0" fontId="17" fillId="0" borderId="39" xfId="18" applyFont="1" applyBorder="1" applyAlignment="1">
      <alignment horizontal="center" vertical="center"/>
    </xf>
    <xf numFmtId="0" fontId="18" fillId="0" borderId="44" xfId="18" applyFont="1" applyBorder="1" applyAlignment="1">
      <alignment horizontal="center" vertical="center" wrapText="1"/>
    </xf>
    <xf numFmtId="0" fontId="19" fillId="0" borderId="0" xfId="0" applyFont="1" applyBorder="1" applyAlignment="1">
      <alignment vertical="top" wrapText="1"/>
    </xf>
    <xf numFmtId="0" fontId="20" fillId="0" borderId="0" xfId="18" applyFont="1" applyAlignment="1">
      <alignment vertical="center"/>
    </xf>
    <xf numFmtId="175" fontId="20" fillId="0" borderId="0" xfId="18" applyNumberFormat="1" applyFont="1" applyAlignment="1">
      <alignment vertical="center"/>
    </xf>
    <xf numFmtId="4" fontId="18" fillId="0" borderId="0" xfId="18" applyNumberFormat="1" applyFont="1" applyAlignment="1">
      <alignment vertical="center"/>
    </xf>
    <xf numFmtId="175" fontId="20" fillId="4" borderId="0" xfId="18" applyNumberFormat="1" applyFont="1" applyFill="1" applyAlignment="1">
      <alignment vertical="center"/>
    </xf>
    <xf numFmtId="0" fontId="20" fillId="0" borderId="44" xfId="18" applyFont="1" applyBorder="1" applyAlignment="1">
      <alignment vertical="center"/>
    </xf>
    <xf numFmtId="0" fontId="18" fillId="0" borderId="28" xfId="18" applyFont="1" applyBorder="1" applyAlignment="1">
      <alignment horizontal="left" vertical="center"/>
    </xf>
    <xf numFmtId="0" fontId="18" fillId="0" borderId="54" xfId="18" applyFont="1" applyBorder="1" applyAlignment="1">
      <alignment vertical="center"/>
    </xf>
    <xf numFmtId="0" fontId="20" fillId="0" borderId="29" xfId="18" applyFont="1" applyBorder="1" applyAlignment="1">
      <alignment vertical="center"/>
    </xf>
    <xf numFmtId="0" fontId="21" fillId="0" borderId="44" xfId="18" applyFont="1" applyBorder="1" applyAlignment="1">
      <alignment horizontal="center" vertical="center"/>
    </xf>
    <xf numFmtId="0" fontId="18" fillId="0" borderId="3" xfId="18" applyFont="1" applyBorder="1" applyAlignment="1">
      <alignment horizontal="left" vertical="center"/>
    </xf>
    <xf numFmtId="0" fontId="18" fillId="0" borderId="27" xfId="18" applyFont="1" applyBorder="1" applyAlignment="1">
      <alignment vertical="center"/>
    </xf>
    <xf numFmtId="0" fontId="20" fillId="0" borderId="30" xfId="18" applyFont="1" applyBorder="1" applyAlignment="1">
      <alignment vertical="center"/>
    </xf>
    <xf numFmtId="0" fontId="20" fillId="0" borderId="44" xfId="18" applyFont="1" applyBorder="1" applyAlignment="1">
      <alignment horizontal="centerContinuous" vertical="center"/>
    </xf>
    <xf numFmtId="0" fontId="18" fillId="0" borderId="0" xfId="18" applyFont="1" applyAlignment="1">
      <alignment vertical="center"/>
    </xf>
    <xf numFmtId="4" fontId="20" fillId="0" borderId="0" xfId="18" applyNumberFormat="1" applyFont="1" applyAlignment="1">
      <alignment vertical="center"/>
    </xf>
    <xf numFmtId="0" fontId="18" fillId="2" borderId="51" xfId="18" applyFont="1" applyFill="1" applyBorder="1" applyAlignment="1">
      <alignment vertical="center"/>
    </xf>
    <xf numFmtId="0" fontId="18" fillId="2" borderId="52" xfId="18" applyFont="1" applyFill="1" applyBorder="1" applyAlignment="1">
      <alignment vertical="center"/>
    </xf>
    <xf numFmtId="175" fontId="18" fillId="2" borderId="52" xfId="18" applyNumberFormat="1" applyFont="1" applyFill="1" applyBorder="1" applyAlignment="1">
      <alignment vertical="center"/>
    </xf>
    <xf numFmtId="4" fontId="18" fillId="2" borderId="52" xfId="18" applyNumberFormat="1" applyFont="1" applyFill="1" applyBorder="1" applyAlignment="1">
      <alignment vertical="center"/>
    </xf>
    <xf numFmtId="175" fontId="18" fillId="2" borderId="42" xfId="18" applyNumberFormat="1" applyFont="1" applyFill="1" applyBorder="1" applyAlignment="1">
      <alignment vertical="center"/>
    </xf>
    <xf numFmtId="0" fontId="18" fillId="0" borderId="44" xfId="18" applyFont="1" applyBorder="1" applyAlignment="1">
      <alignment vertical="center"/>
    </xf>
    <xf numFmtId="0" fontId="18" fillId="0" borderId="11" xfId="18" applyFont="1" applyBorder="1" applyAlignment="1">
      <alignment horizontal="center" vertical="center"/>
    </xf>
    <xf numFmtId="175" fontId="18" fillId="0" borderId="11" xfId="18" applyNumberFormat="1" applyFont="1" applyBorder="1" applyAlignment="1">
      <alignment horizontal="center" vertical="center"/>
    </xf>
    <xf numFmtId="4" fontId="18" fillId="0" borderId="11" xfId="18" applyNumberFormat="1" applyFont="1" applyBorder="1" applyAlignment="1">
      <alignment horizontal="center" vertical="center"/>
    </xf>
    <xf numFmtId="175" fontId="18" fillId="4" borderId="10" xfId="18" applyNumberFormat="1" applyFont="1" applyFill="1" applyBorder="1" applyAlignment="1">
      <alignment horizontal="center" vertical="center" wrapText="1"/>
    </xf>
    <xf numFmtId="0" fontId="20" fillId="0" borderId="44" xfId="18" applyFont="1" applyBorder="1" applyAlignment="1">
      <alignment horizontal="center" vertical="center" wrapText="1"/>
    </xf>
    <xf numFmtId="2" fontId="20" fillId="0" borderId="11" xfId="18" applyNumberFormat="1" applyFont="1" applyBorder="1" applyAlignment="1">
      <alignment horizontal="center" vertical="center"/>
    </xf>
    <xf numFmtId="175" fontId="20" fillId="0" borderId="11" xfId="18" applyNumberFormat="1" applyFont="1" applyBorder="1" applyAlignment="1">
      <alignment horizontal="right" vertical="center" indent="1"/>
    </xf>
    <xf numFmtId="9" fontId="20" fillId="0" borderId="11" xfId="17" applyFont="1" applyBorder="1" applyAlignment="1">
      <alignment horizontal="center" vertical="center"/>
    </xf>
    <xf numFmtId="175" fontId="20" fillId="4" borderId="10" xfId="18" applyNumberFormat="1" applyFont="1" applyFill="1" applyBorder="1" applyAlignment="1">
      <alignment horizontal="right" vertical="center"/>
    </xf>
    <xf numFmtId="176" fontId="20" fillId="0" borderId="44" xfId="18" applyNumberFormat="1" applyFont="1" applyBorder="1" applyAlignment="1">
      <alignment horizontal="right" vertical="center"/>
    </xf>
    <xf numFmtId="4" fontId="20" fillId="0" borderId="11" xfId="19" applyNumberFormat="1" applyFont="1" applyBorder="1" applyAlignment="1">
      <alignment horizontal="center" vertical="center"/>
    </xf>
    <xf numFmtId="2" fontId="20" fillId="0" borderId="11" xfId="18" applyNumberFormat="1" applyFont="1" applyBorder="1" applyAlignment="1">
      <alignment vertical="center"/>
    </xf>
    <xf numFmtId="171" fontId="20" fillId="0" borderId="11" xfId="19" applyNumberFormat="1" applyFont="1" applyBorder="1" applyAlignment="1">
      <alignment horizontal="center" vertical="center"/>
    </xf>
    <xf numFmtId="0" fontId="20" fillId="0" borderId="58" xfId="18" applyFont="1" applyBorder="1" applyAlignment="1">
      <alignment vertical="center" wrapText="1"/>
    </xf>
    <xf numFmtId="0" fontId="20" fillId="0" borderId="57" xfId="18" applyFont="1" applyBorder="1" applyAlignment="1">
      <alignment vertical="center" wrapText="1"/>
    </xf>
    <xf numFmtId="0" fontId="20" fillId="0" borderId="27" xfId="18" applyFont="1" applyBorder="1" applyAlignment="1">
      <alignment horizontal="center" vertical="center"/>
    </xf>
    <xf numFmtId="175" fontId="20" fillId="0" borderId="27" xfId="18" applyNumberFormat="1" applyFont="1" applyBorder="1" applyAlignment="1">
      <alignment horizontal="right" vertical="center" indent="1"/>
    </xf>
    <xf numFmtId="4" fontId="20" fillId="0" borderId="27" xfId="19" applyNumberFormat="1" applyFont="1" applyBorder="1" applyAlignment="1">
      <alignment horizontal="center" vertical="center"/>
    </xf>
    <xf numFmtId="4" fontId="18" fillId="0" borderId="6" xfId="18" applyNumberFormat="1" applyFont="1" applyBorder="1" applyAlignment="1">
      <alignment horizontal="center" vertical="center"/>
    </xf>
    <xf numFmtId="175" fontId="18" fillId="4" borderId="4" xfId="18" applyNumberFormat="1" applyFont="1" applyFill="1" applyBorder="1" applyAlignment="1">
      <alignment horizontal="right" vertical="center" indent="1"/>
    </xf>
    <xf numFmtId="176" fontId="18" fillId="0" borderId="44" xfId="18" applyNumberFormat="1" applyFont="1" applyBorder="1" applyAlignment="1">
      <alignment horizontal="right" vertical="center" indent="1"/>
    </xf>
    <xf numFmtId="4" fontId="20" fillId="0" borderId="0" xfId="18" applyNumberFormat="1" applyFont="1" applyAlignment="1">
      <alignment horizontal="center" vertical="center"/>
    </xf>
    <xf numFmtId="175" fontId="18" fillId="4" borderId="0" xfId="18" applyNumberFormat="1" applyFont="1" applyFill="1" applyAlignment="1">
      <alignment horizontal="center" vertical="center"/>
    </xf>
    <xf numFmtId="0" fontId="18" fillId="0" borderId="44" xfId="18" applyFont="1" applyBorder="1" applyAlignment="1">
      <alignment horizontal="center" vertical="center"/>
    </xf>
    <xf numFmtId="0" fontId="18" fillId="2" borderId="28" xfId="18" applyFont="1" applyFill="1" applyBorder="1" applyAlignment="1">
      <alignment vertical="center"/>
    </xf>
    <xf numFmtId="0" fontId="20" fillId="2" borderId="26" xfId="18" applyFont="1" applyFill="1" applyBorder="1" applyAlignment="1">
      <alignment vertical="center"/>
    </xf>
    <xf numFmtId="175" fontId="20" fillId="2" borderId="26" xfId="18" applyNumberFormat="1" applyFont="1" applyFill="1" applyBorder="1" applyAlignment="1">
      <alignment vertical="center"/>
    </xf>
    <xf numFmtId="4" fontId="20" fillId="2" borderId="26" xfId="18" applyNumberFormat="1" applyFont="1" applyFill="1" applyBorder="1" applyAlignment="1">
      <alignment horizontal="center" vertical="center"/>
    </xf>
    <xf numFmtId="175" fontId="20" fillId="2" borderId="29" xfId="18" applyNumberFormat="1" applyFont="1" applyFill="1" applyBorder="1" applyAlignment="1">
      <alignment vertical="center"/>
    </xf>
    <xf numFmtId="175" fontId="18" fillId="0" borderId="11" xfId="18" applyNumberFormat="1" applyFont="1" applyBorder="1" applyAlignment="1">
      <alignment horizontal="center" vertical="center" wrapText="1"/>
    </xf>
    <xf numFmtId="0" fontId="20" fillId="0" borderId="11" xfId="0" applyFont="1" applyBorder="1"/>
    <xf numFmtId="177" fontId="20" fillId="0" borderId="11" xfId="20" applyFont="1" applyBorder="1" applyAlignment="1">
      <alignment horizontal="center" vertical="center"/>
    </xf>
    <xf numFmtId="4" fontId="20" fillId="0" borderId="11" xfId="18" applyNumberFormat="1" applyFont="1" applyBorder="1" applyAlignment="1">
      <alignment horizontal="right" vertical="center"/>
    </xf>
    <xf numFmtId="175" fontId="20" fillId="4" borderId="10" xfId="18" applyNumberFormat="1" applyFont="1" applyFill="1" applyBorder="1" applyAlignment="1">
      <alignment vertical="center"/>
    </xf>
    <xf numFmtId="176" fontId="20" fillId="0" borderId="44" xfId="18" applyNumberFormat="1" applyFont="1" applyBorder="1" applyAlignment="1">
      <alignment vertical="center"/>
    </xf>
    <xf numFmtId="0" fontId="22" fillId="0" borderId="11" xfId="0" applyFont="1" applyBorder="1" applyAlignment="1">
      <alignment vertical="center"/>
    </xf>
    <xf numFmtId="0" fontId="20" fillId="0" borderId="11" xfId="0" applyFont="1" applyBorder="1" applyAlignment="1">
      <alignment horizontal="center" vertical="center"/>
    </xf>
    <xf numFmtId="178" fontId="20" fillId="0" borderId="11" xfId="18" applyNumberFormat="1" applyFont="1" applyBorder="1" applyAlignment="1">
      <alignment horizontal="right" vertical="center"/>
    </xf>
    <xf numFmtId="0" fontId="20" fillId="0" borderId="11" xfId="18" applyFont="1" applyBorder="1" applyAlignment="1">
      <alignment vertical="center"/>
    </xf>
    <xf numFmtId="0" fontId="20" fillId="0" borderId="11" xfId="18" applyFont="1" applyBorder="1" applyAlignment="1">
      <alignment horizontal="center" vertical="center"/>
    </xf>
    <xf numFmtId="4" fontId="20" fillId="0" borderId="11" xfId="19" applyNumberFormat="1" applyFont="1" applyBorder="1" applyAlignment="1">
      <alignment horizontal="right" vertical="center"/>
    </xf>
    <xf numFmtId="0" fontId="20" fillId="0" borderId="27" xfId="18" applyFont="1" applyBorder="1" applyAlignment="1">
      <alignment vertical="center"/>
    </xf>
    <xf numFmtId="9" fontId="20" fillId="0" borderId="27" xfId="17" applyFont="1" applyBorder="1" applyAlignment="1">
      <alignment horizontal="center" vertical="center"/>
    </xf>
    <xf numFmtId="4" fontId="20" fillId="0" borderId="8" xfId="19" applyNumberFormat="1" applyFont="1" applyBorder="1" applyAlignment="1">
      <alignment horizontal="right" vertical="center"/>
    </xf>
    <xf numFmtId="175" fontId="20" fillId="4" borderId="7" xfId="18" applyNumberFormat="1" applyFont="1" applyFill="1" applyBorder="1" applyAlignment="1">
      <alignment vertical="center"/>
    </xf>
    <xf numFmtId="175" fontId="20" fillId="0" borderId="0" xfId="18" applyNumberFormat="1" applyFont="1" applyAlignment="1">
      <alignment horizontal="right" vertical="center" indent="1"/>
    </xf>
    <xf numFmtId="175" fontId="18" fillId="4" borderId="4" xfId="18" applyNumberFormat="1" applyFont="1" applyFill="1" applyBorder="1" applyAlignment="1">
      <alignment vertical="center"/>
    </xf>
    <xf numFmtId="176" fontId="18" fillId="0" borderId="44" xfId="18" applyNumberFormat="1" applyFont="1" applyBorder="1" applyAlignment="1">
      <alignment vertical="center"/>
    </xf>
    <xf numFmtId="4" fontId="20" fillId="0" borderId="0" xfId="19" applyNumberFormat="1" applyFont="1" applyBorder="1" applyAlignment="1">
      <alignment horizontal="center" vertical="center"/>
    </xf>
    <xf numFmtId="0" fontId="18" fillId="4" borderId="35" xfId="18" applyFont="1" applyFill="1" applyBorder="1" applyAlignment="1">
      <alignment horizontal="center" vertical="center"/>
    </xf>
    <xf numFmtId="4" fontId="18" fillId="4" borderId="11" xfId="18" applyNumberFormat="1" applyFont="1" applyFill="1" applyBorder="1" applyAlignment="1">
      <alignment horizontal="center" vertical="center"/>
    </xf>
    <xf numFmtId="0" fontId="20" fillId="4" borderId="44" xfId="18" applyFont="1" applyFill="1" applyBorder="1" applyAlignment="1">
      <alignment horizontal="center" vertical="center" wrapText="1"/>
    </xf>
    <xf numFmtId="179" fontId="20" fillId="4" borderId="40" xfId="18" applyNumberFormat="1" applyFont="1" applyFill="1" applyBorder="1" applyAlignment="1">
      <alignment horizontal="center" vertical="center"/>
    </xf>
    <xf numFmtId="4" fontId="20" fillId="4" borderId="11" xfId="18" applyNumberFormat="1" applyFont="1" applyFill="1" applyBorder="1" applyAlignment="1">
      <alignment horizontal="center" vertical="center"/>
    </xf>
    <xf numFmtId="176" fontId="20" fillId="4" borderId="44" xfId="18" applyNumberFormat="1" applyFont="1" applyFill="1" applyBorder="1" applyAlignment="1">
      <alignment vertical="center"/>
    </xf>
    <xf numFmtId="179" fontId="20" fillId="4" borderId="63" xfId="18" applyNumberFormat="1" applyFont="1" applyFill="1" applyBorder="1" applyAlignment="1">
      <alignment horizontal="center" vertical="center"/>
    </xf>
    <xf numFmtId="4" fontId="20" fillId="4" borderId="27" xfId="18" applyNumberFormat="1" applyFont="1" applyFill="1" applyBorder="1" applyAlignment="1">
      <alignment horizontal="center" vertical="center"/>
    </xf>
    <xf numFmtId="175" fontId="20" fillId="4" borderId="30" xfId="18" applyNumberFormat="1" applyFont="1" applyFill="1" applyBorder="1" applyAlignment="1">
      <alignment vertical="center"/>
    </xf>
    <xf numFmtId="0" fontId="20" fillId="2" borderId="52" xfId="18" applyFont="1" applyFill="1" applyBorder="1" applyAlignment="1">
      <alignment vertical="center"/>
    </xf>
    <xf numFmtId="175" fontId="20" fillId="2" borderId="52" xfId="18" applyNumberFormat="1" applyFont="1" applyFill="1" applyBorder="1" applyAlignment="1">
      <alignment vertical="center"/>
    </xf>
    <xf numFmtId="4" fontId="20" fillId="2" borderId="52" xfId="18" applyNumberFormat="1" applyFont="1" applyFill="1" applyBorder="1" applyAlignment="1">
      <alignment vertical="center"/>
    </xf>
    <xf numFmtId="175" fontId="20" fillId="2" borderId="42" xfId="18" applyNumberFormat="1" applyFont="1" applyFill="1" applyBorder="1" applyAlignment="1">
      <alignment vertical="center"/>
    </xf>
    <xf numFmtId="0" fontId="20" fillId="0" borderId="13" xfId="18" applyFont="1" applyBorder="1" applyAlignment="1">
      <alignment horizontal="center" vertical="center"/>
    </xf>
    <xf numFmtId="0" fontId="20" fillId="0" borderId="13" xfId="18" applyFont="1" applyBorder="1" applyAlignment="1">
      <alignment horizontal="center" vertical="center" wrapText="1"/>
    </xf>
    <xf numFmtId="175" fontId="20" fillId="0" borderId="13" xfId="18" applyNumberFormat="1" applyFont="1" applyBorder="1" applyAlignment="1">
      <alignment horizontal="center" vertical="center" wrapText="1"/>
    </xf>
    <xf numFmtId="4" fontId="20" fillId="0" borderId="13" xfId="18" applyNumberFormat="1" applyFont="1" applyBorder="1" applyAlignment="1">
      <alignment horizontal="center" vertical="center"/>
    </xf>
    <xf numFmtId="175" fontId="20" fillId="4" borderId="12" xfId="18" applyNumberFormat="1" applyFont="1" applyFill="1" applyBorder="1" applyAlignment="1">
      <alignment horizontal="center" vertical="center" wrapText="1"/>
    </xf>
    <xf numFmtId="0" fontId="20" fillId="4" borderId="11" xfId="18" applyFont="1" applyFill="1" applyBorder="1" applyAlignment="1">
      <alignment horizontal="center" vertical="center"/>
    </xf>
    <xf numFmtId="0" fontId="20" fillId="4" borderId="40" xfId="18" applyFont="1" applyFill="1" applyBorder="1" applyAlignment="1">
      <alignment horizontal="center" vertical="center"/>
    </xf>
    <xf numFmtId="42" fontId="20" fillId="4" borderId="11" xfId="18" applyNumberFormat="1" applyFont="1" applyFill="1" applyBorder="1" applyAlignment="1">
      <alignment horizontal="center" vertical="center"/>
    </xf>
    <xf numFmtId="0" fontId="20" fillId="4" borderId="11" xfId="18" applyNumberFormat="1" applyFont="1" applyFill="1" applyBorder="1" applyAlignment="1">
      <alignment horizontal="center" vertical="center"/>
    </xf>
    <xf numFmtId="180" fontId="20" fillId="4" borderId="11" xfId="18" applyNumberFormat="1" applyFont="1" applyFill="1" applyBorder="1" applyAlignment="1">
      <alignment horizontal="center" vertical="center"/>
    </xf>
    <xf numFmtId="0" fontId="20" fillId="4" borderId="27" xfId="18" applyFont="1" applyFill="1" applyBorder="1" applyAlignment="1">
      <alignment horizontal="center" vertical="center"/>
    </xf>
    <xf numFmtId="10" fontId="20" fillId="4" borderId="27" xfId="18" applyNumberFormat="1" applyFont="1" applyFill="1" applyBorder="1" applyAlignment="1">
      <alignment horizontal="center" vertical="center"/>
    </xf>
    <xf numFmtId="175" fontId="20" fillId="4" borderId="27" xfId="18" applyNumberFormat="1" applyFont="1" applyFill="1" applyBorder="1" applyAlignment="1">
      <alignment horizontal="center" vertical="center"/>
    </xf>
    <xf numFmtId="175" fontId="18" fillId="4" borderId="4" xfId="18" applyNumberFormat="1" applyFont="1" applyFill="1" applyBorder="1" applyAlignment="1">
      <alignment horizontal="right" vertical="center"/>
    </xf>
    <xf numFmtId="176" fontId="18" fillId="0" borderId="44" xfId="18" applyNumberFormat="1" applyFont="1" applyBorder="1" applyAlignment="1">
      <alignment horizontal="right" vertical="center"/>
    </xf>
    <xf numFmtId="175" fontId="20" fillId="4" borderId="0" xfId="18" applyNumberFormat="1" applyFont="1" applyFill="1" applyAlignment="1">
      <alignment horizontal="right" vertical="center"/>
    </xf>
    <xf numFmtId="0" fontId="20" fillId="0" borderId="44" xfId="18" applyFont="1" applyBorder="1" applyAlignment="1">
      <alignment horizontal="right" vertical="center"/>
    </xf>
    <xf numFmtId="179" fontId="23" fillId="0" borderId="44" xfId="18" applyNumberFormat="1" applyFont="1" applyBorder="1" applyAlignment="1">
      <alignment horizontal="right" vertical="center"/>
    </xf>
    <xf numFmtId="0" fontId="18" fillId="0" borderId="0" xfId="18" applyFont="1" applyAlignment="1">
      <alignment horizontal="center" vertical="center"/>
    </xf>
    <xf numFmtId="175" fontId="18" fillId="4" borderId="0" xfId="18" applyNumberFormat="1" applyFont="1" applyFill="1" applyAlignment="1">
      <alignment horizontal="right" vertical="center"/>
    </xf>
    <xf numFmtId="0" fontId="16" fillId="0" borderId="40" xfId="0" applyFont="1" applyBorder="1"/>
    <xf numFmtId="0" fontId="16" fillId="0" borderId="41" xfId="0" applyFont="1" applyBorder="1"/>
    <xf numFmtId="175" fontId="16" fillId="0" borderId="41" xfId="0" applyNumberFormat="1" applyFont="1" applyBorder="1"/>
    <xf numFmtId="4" fontId="16" fillId="0" borderId="41" xfId="0" applyNumberFormat="1" applyFont="1" applyBorder="1"/>
    <xf numFmtId="175" fontId="16" fillId="4" borderId="41" xfId="0" applyNumberFormat="1" applyFont="1" applyFill="1" applyBorder="1"/>
    <xf numFmtId="0" fontId="16" fillId="0" borderId="55" xfId="0" applyFont="1" applyBorder="1"/>
    <xf numFmtId="4" fontId="20" fillId="0" borderId="11" xfId="18" applyNumberFormat="1" applyFont="1" applyBorder="1" applyAlignment="1">
      <alignment horizontal="center" vertical="center"/>
    </xf>
    <xf numFmtId="175" fontId="20" fillId="4" borderId="10" xfId="18" applyNumberFormat="1" applyFont="1" applyFill="1" applyBorder="1" applyAlignment="1">
      <alignment horizontal="center" vertical="center"/>
    </xf>
    <xf numFmtId="10" fontId="20" fillId="4" borderId="11" xfId="18" applyNumberFormat="1" applyFont="1" applyFill="1" applyBorder="1" applyAlignment="1">
      <alignment horizontal="center" vertical="center"/>
    </xf>
    <xf numFmtId="175" fontId="20" fillId="4" borderId="11" xfId="18" applyNumberFormat="1" applyFont="1" applyFill="1" applyBorder="1" applyAlignment="1">
      <alignment horizontal="center" vertical="center"/>
    </xf>
    <xf numFmtId="0" fontId="20" fillId="0" borderId="29" xfId="18" applyFont="1" applyBorder="1" applyAlignment="1">
      <alignment horizontal="center" vertical="center"/>
    </xf>
    <xf numFmtId="0" fontId="20" fillId="0" borderId="30" xfId="18" applyFont="1" applyBorder="1" applyAlignment="1">
      <alignment horizontal="center" vertical="center"/>
    </xf>
    <xf numFmtId="175" fontId="21" fillId="0" borderId="11" xfId="18" applyNumberFormat="1" applyFont="1" applyBorder="1" applyAlignment="1">
      <alignment horizontal="right" vertical="center" indent="1"/>
    </xf>
    <xf numFmtId="178" fontId="20" fillId="4" borderId="11" xfId="18" applyNumberFormat="1" applyFont="1" applyFill="1" applyBorder="1" applyAlignment="1">
      <alignment horizontal="center" vertical="center"/>
    </xf>
    <xf numFmtId="0" fontId="20" fillId="0" borderId="11" xfId="17" applyNumberFormat="1" applyFont="1" applyBorder="1" applyAlignment="1">
      <alignment horizontal="center" vertical="center"/>
    </xf>
    <xf numFmtId="0" fontId="20" fillId="0" borderId="11" xfId="0" applyFont="1" applyBorder="1" applyAlignment="1">
      <alignment horizontal="center"/>
    </xf>
    <xf numFmtId="174" fontId="20" fillId="0" borderId="11" xfId="22" applyFont="1" applyBorder="1" applyAlignment="1">
      <alignment horizontal="center" vertical="center"/>
    </xf>
    <xf numFmtId="178" fontId="20" fillId="0" borderId="11" xfId="18" applyNumberFormat="1" applyFont="1" applyBorder="1" applyAlignment="1">
      <alignment horizontal="center" vertical="center"/>
    </xf>
    <xf numFmtId="2" fontId="20" fillId="0" borderId="27" xfId="18" applyNumberFormat="1" applyFont="1" applyBorder="1" applyAlignment="1">
      <alignment horizontal="center" vertical="center"/>
    </xf>
    <xf numFmtId="175" fontId="20" fillId="4" borderId="30" xfId="18" applyNumberFormat="1" applyFont="1" applyFill="1" applyBorder="1" applyAlignment="1">
      <alignment horizontal="right" vertical="center"/>
    </xf>
    <xf numFmtId="4" fontId="18" fillId="0" borderId="31" xfId="18" applyNumberFormat="1" applyFont="1" applyBorder="1" applyAlignment="1">
      <alignment horizontal="center" vertical="center"/>
    </xf>
    <xf numFmtId="175" fontId="18" fillId="4" borderId="1" xfId="18" applyNumberFormat="1" applyFont="1" applyFill="1" applyBorder="1" applyAlignment="1">
      <alignment horizontal="right" vertical="center" indent="1"/>
    </xf>
    <xf numFmtId="0" fontId="20" fillId="0" borderId="27" xfId="17" applyNumberFormat="1" applyFont="1" applyBorder="1" applyAlignment="1">
      <alignment horizontal="center" vertical="center"/>
    </xf>
    <xf numFmtId="0" fontId="18" fillId="2" borderId="26" xfId="18" applyFont="1" applyFill="1" applyBorder="1" applyAlignment="1">
      <alignment vertical="center"/>
    </xf>
    <xf numFmtId="175" fontId="18" fillId="2" borderId="26" xfId="18" applyNumberFormat="1" applyFont="1" applyFill="1" applyBorder="1" applyAlignment="1">
      <alignment vertical="center"/>
    </xf>
    <xf numFmtId="4" fontId="18" fillId="2" borderId="26" xfId="18" applyNumberFormat="1" applyFont="1" applyFill="1" applyBorder="1" applyAlignment="1">
      <alignment vertical="center"/>
    </xf>
    <xf numFmtId="175" fontId="18" fillId="2" borderId="29" xfId="18" applyNumberFormat="1" applyFont="1" applyFill="1" applyBorder="1" applyAlignment="1">
      <alignment vertical="center"/>
    </xf>
    <xf numFmtId="181" fontId="20" fillId="0" borderId="27" xfId="17" applyNumberFormat="1" applyFont="1" applyBorder="1" applyAlignment="1">
      <alignment horizontal="center" vertical="center"/>
    </xf>
    <xf numFmtId="182" fontId="20" fillId="4" borderId="11" xfId="18" applyNumberFormat="1" applyFont="1" applyFill="1" applyBorder="1" applyAlignment="1">
      <alignment horizontal="center" vertical="center"/>
    </xf>
    <xf numFmtId="0" fontId="9" fillId="0" borderId="26" xfId="0" applyFont="1" applyBorder="1" applyAlignment="1">
      <alignment vertical="center" wrapText="1"/>
    </xf>
    <xf numFmtId="0" fontId="9" fillId="0" borderId="11" xfId="0" applyFont="1" applyBorder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7" fillId="0" borderId="54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 wrapText="1"/>
    </xf>
    <xf numFmtId="0" fontId="7" fillId="0" borderId="58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5" fillId="0" borderId="19" xfId="2" applyFont="1" applyBorder="1" applyAlignment="1">
      <alignment horizontal="center" vertical="center" wrapText="1"/>
    </xf>
    <xf numFmtId="0" fontId="5" fillId="0" borderId="18" xfId="2" applyFont="1" applyBorder="1" applyAlignment="1">
      <alignment horizontal="center" vertical="center" wrapText="1"/>
    </xf>
    <xf numFmtId="0" fontId="5" fillId="0" borderId="17" xfId="2" applyFont="1" applyBorder="1" applyAlignment="1">
      <alignment horizontal="center" vertical="center" wrapText="1"/>
    </xf>
    <xf numFmtId="0" fontId="11" fillId="0" borderId="16" xfId="2" applyFont="1" applyBorder="1" applyAlignment="1">
      <alignment horizontal="center" vertical="center" wrapText="1"/>
    </xf>
    <xf numFmtId="0" fontId="11" fillId="0" borderId="0" xfId="2" applyFont="1" applyBorder="1" applyAlignment="1">
      <alignment horizontal="center" vertical="center" wrapText="1"/>
    </xf>
    <xf numFmtId="0" fontId="11" fillId="0" borderId="15" xfId="2" applyFont="1" applyBorder="1" applyAlignment="1">
      <alignment horizontal="center" vertical="center" wrapText="1"/>
    </xf>
    <xf numFmtId="49" fontId="10" fillId="0" borderId="32" xfId="2" applyNumberFormat="1" applyFont="1" applyBorder="1" applyAlignment="1">
      <alignment horizontal="center" vertical="top"/>
    </xf>
    <xf numFmtId="49" fontId="10" fillId="0" borderId="33" xfId="2" applyNumberFormat="1" applyFont="1" applyBorder="1" applyAlignment="1">
      <alignment horizontal="center" vertical="top"/>
    </xf>
    <xf numFmtId="49" fontId="10" fillId="0" borderId="34" xfId="2" applyNumberFormat="1" applyFont="1" applyBorder="1" applyAlignment="1">
      <alignment horizontal="center" vertical="top"/>
    </xf>
    <xf numFmtId="4" fontId="5" fillId="0" borderId="6" xfId="2" applyNumberFormat="1" applyFont="1" applyBorder="1" applyAlignment="1">
      <alignment vertical="top" wrapText="1"/>
    </xf>
    <xf numFmtId="4" fontId="5" fillId="0" borderId="5" xfId="2" applyNumberFormat="1" applyFont="1" applyBorder="1" applyAlignment="1">
      <alignment vertical="top" wrapText="1"/>
    </xf>
    <xf numFmtId="4" fontId="8" fillId="0" borderId="28" xfId="2" applyNumberFormat="1" applyFont="1" applyBorder="1" applyAlignment="1">
      <alignment vertical="top" wrapText="1"/>
    </xf>
    <xf numFmtId="4" fontId="8" fillId="0" borderId="26" xfId="2" applyNumberFormat="1" applyFont="1" applyBorder="1" applyAlignment="1">
      <alignment vertical="top" wrapText="1"/>
    </xf>
    <xf numFmtId="4" fontId="8" fillId="0" borderId="9" xfId="2" applyNumberFormat="1" applyFont="1" applyBorder="1" applyAlignment="1">
      <alignment vertical="top" wrapText="1"/>
    </xf>
    <xf numFmtId="4" fontId="8" fillId="0" borderId="11" xfId="2" applyNumberFormat="1" applyFont="1" applyBorder="1" applyAlignment="1">
      <alignment vertical="top" wrapText="1"/>
    </xf>
    <xf numFmtId="4" fontId="8" fillId="0" borderId="3" xfId="2" applyNumberFormat="1" applyFont="1" applyBorder="1" applyAlignment="1">
      <alignment vertical="top" wrapText="1"/>
    </xf>
    <xf numFmtId="4" fontId="8" fillId="0" borderId="27" xfId="2" applyNumberFormat="1" applyFont="1" applyBorder="1" applyAlignment="1">
      <alignment vertical="top" wrapText="1"/>
    </xf>
    <xf numFmtId="0" fontId="7" fillId="0" borderId="31" xfId="5" applyFont="1" applyBorder="1" applyAlignment="1" applyProtection="1">
      <alignment vertical="center"/>
    </xf>
    <xf numFmtId="0" fontId="7" fillId="0" borderId="2" xfId="5" applyFont="1" applyBorder="1" applyAlignment="1" applyProtection="1">
      <alignment vertical="center"/>
    </xf>
    <xf numFmtId="4" fontId="8" fillId="0" borderId="6" xfId="2" applyNumberFormat="1" applyFont="1" applyBorder="1" applyAlignment="1">
      <alignment vertical="top" wrapText="1"/>
    </xf>
    <xf numFmtId="4" fontId="8" fillId="0" borderId="5" xfId="2" applyNumberFormat="1" applyFont="1" applyBorder="1" applyAlignment="1">
      <alignment vertical="top" wrapText="1"/>
    </xf>
    <xf numFmtId="0" fontId="18" fillId="0" borderId="37" xfId="18" applyFont="1" applyBorder="1" applyAlignment="1">
      <alignment horizontal="center" vertical="center"/>
    </xf>
    <xf numFmtId="0" fontId="18" fillId="0" borderId="38" xfId="18" applyFont="1" applyBorder="1" applyAlignment="1">
      <alignment horizontal="center" vertical="center"/>
    </xf>
    <xf numFmtId="0" fontId="18" fillId="0" borderId="35" xfId="18" applyFont="1" applyBorder="1" applyAlignment="1">
      <alignment horizontal="center" vertical="center"/>
    </xf>
    <xf numFmtId="0" fontId="18" fillId="0" borderId="25" xfId="18" applyFont="1" applyBorder="1" applyAlignment="1">
      <alignment horizontal="center" vertical="center" wrapText="1"/>
    </xf>
    <xf numFmtId="0" fontId="18" fillId="0" borderId="24" xfId="18" applyFont="1" applyBorder="1" applyAlignment="1">
      <alignment horizontal="center" vertical="center" wrapText="1"/>
    </xf>
    <xf numFmtId="0" fontId="18" fillId="0" borderId="23" xfId="18" applyFont="1" applyBorder="1" applyAlignment="1">
      <alignment horizontal="center" vertical="center" wrapText="1"/>
    </xf>
    <xf numFmtId="0" fontId="18" fillId="0" borderId="48" xfId="18" applyFont="1" applyBorder="1" applyAlignment="1">
      <alignment horizontal="center" vertical="center" wrapText="1"/>
    </xf>
    <xf numFmtId="0" fontId="18" fillId="0" borderId="41" xfId="18" applyFont="1" applyBorder="1" applyAlignment="1">
      <alignment horizontal="center" vertical="center" wrapText="1"/>
    </xf>
    <xf numFmtId="0" fontId="18" fillId="0" borderId="45" xfId="18" applyFont="1" applyBorder="1" applyAlignment="1">
      <alignment horizontal="center" vertical="center" wrapText="1"/>
    </xf>
    <xf numFmtId="0" fontId="18" fillId="2" borderId="14" xfId="18" applyFont="1" applyFill="1" applyBorder="1" applyAlignment="1">
      <alignment horizontal="center" vertical="center" wrapText="1"/>
    </xf>
    <xf numFmtId="0" fontId="18" fillId="2" borderId="8" xfId="18" applyFont="1" applyFill="1" applyBorder="1" applyAlignment="1">
      <alignment horizontal="center" vertical="center" wrapText="1"/>
    </xf>
    <xf numFmtId="0" fontId="18" fillId="2" borderId="7" xfId="18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top" wrapText="1"/>
    </xf>
    <xf numFmtId="0" fontId="19" fillId="0" borderId="18" xfId="0" applyFont="1" applyBorder="1" applyAlignment="1">
      <alignment horizontal="center" vertical="top" wrapText="1"/>
    </xf>
    <xf numFmtId="0" fontId="19" fillId="0" borderId="17" xfId="0" applyFont="1" applyBorder="1" applyAlignment="1">
      <alignment horizontal="center" vertical="top" wrapText="1"/>
    </xf>
    <xf numFmtId="2" fontId="18" fillId="0" borderId="54" xfId="18" applyNumberFormat="1" applyFont="1" applyBorder="1" applyAlignment="1">
      <alignment horizontal="center" vertical="center"/>
    </xf>
    <xf numFmtId="2" fontId="18" fillId="0" borderId="52" xfId="18" applyNumberFormat="1" applyFont="1" applyBorder="1" applyAlignment="1">
      <alignment horizontal="center" vertical="center"/>
    </xf>
    <xf numFmtId="2" fontId="18" fillId="0" borderId="53" xfId="18" applyNumberFormat="1" applyFont="1" applyBorder="1" applyAlignment="1">
      <alignment horizontal="center" vertical="center"/>
    </xf>
    <xf numFmtId="0" fontId="20" fillId="0" borderId="58" xfId="18" applyFont="1" applyBorder="1" applyAlignment="1">
      <alignment horizontal="center" vertical="center"/>
    </xf>
    <xf numFmtId="0" fontId="20" fillId="0" borderId="50" xfId="18" applyFont="1" applyBorder="1" applyAlignment="1">
      <alignment horizontal="center" vertical="center"/>
    </xf>
    <xf numFmtId="0" fontId="20" fillId="0" borderId="57" xfId="18" applyFont="1" applyBorder="1" applyAlignment="1">
      <alignment horizontal="center" vertical="center"/>
    </xf>
    <xf numFmtId="0" fontId="20" fillId="0" borderId="37" xfId="18" applyFont="1" applyBorder="1" applyAlignment="1">
      <alignment horizontal="left" vertical="center" wrapText="1"/>
    </xf>
    <xf numFmtId="0" fontId="20" fillId="0" borderId="38" xfId="18" applyFont="1" applyBorder="1" applyAlignment="1">
      <alignment horizontal="left" vertical="center" wrapText="1"/>
    </xf>
    <xf numFmtId="0" fontId="20" fillId="0" borderId="35" xfId="18" applyFont="1" applyBorder="1" applyAlignment="1">
      <alignment horizontal="center" vertical="center" wrapText="1"/>
    </xf>
    <xf numFmtId="0" fontId="20" fillId="0" borderId="38" xfId="18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/>
    </xf>
    <xf numFmtId="0" fontId="20" fillId="0" borderId="27" xfId="0" applyFont="1" applyBorder="1" applyAlignment="1">
      <alignment horizontal="center"/>
    </xf>
    <xf numFmtId="0" fontId="20" fillId="0" borderId="37" xfId="18" applyFont="1" applyBorder="1" applyAlignment="1">
      <alignment vertical="center" wrapText="1"/>
    </xf>
    <xf numFmtId="0" fontId="20" fillId="0" borderId="38" xfId="18" applyFont="1" applyBorder="1" applyAlignment="1">
      <alignment vertical="center" wrapText="1"/>
    </xf>
    <xf numFmtId="0" fontId="20" fillId="0" borderId="49" xfId="18" applyFont="1" applyBorder="1" applyAlignment="1">
      <alignment horizontal="center" vertical="center" wrapText="1"/>
    </xf>
    <xf numFmtId="0" fontId="20" fillId="0" borderId="57" xfId="18" applyFont="1" applyBorder="1" applyAlignment="1">
      <alignment horizontal="center" vertical="center" wrapText="1"/>
    </xf>
    <xf numFmtId="0" fontId="18" fillId="0" borderId="9" xfId="18" applyFont="1" applyBorder="1" applyAlignment="1">
      <alignment horizontal="center" vertical="center"/>
    </xf>
    <xf numFmtId="0" fontId="18" fillId="0" borderId="11" xfId="18" applyFont="1" applyBorder="1" applyAlignment="1">
      <alignment horizontal="center" vertical="center"/>
    </xf>
    <xf numFmtId="0" fontId="20" fillId="0" borderId="9" xfId="0" applyFont="1" applyBorder="1" applyAlignment="1">
      <alignment horizontal="left"/>
    </xf>
    <xf numFmtId="0" fontId="20" fillId="0" borderId="11" xfId="0" applyFont="1" applyBorder="1" applyAlignment="1">
      <alignment horizontal="left"/>
    </xf>
    <xf numFmtId="0" fontId="20" fillId="0" borderId="9" xfId="0" applyFont="1" applyBorder="1" applyAlignment="1">
      <alignment horizontal="center"/>
    </xf>
    <xf numFmtId="0" fontId="20" fillId="0" borderId="11" xfId="0" applyFont="1" applyBorder="1" applyAlignment="1">
      <alignment horizontal="center"/>
    </xf>
    <xf numFmtId="0" fontId="18" fillId="4" borderId="37" xfId="18" applyFont="1" applyFill="1" applyBorder="1" applyAlignment="1">
      <alignment horizontal="center" vertical="center"/>
    </xf>
    <xf numFmtId="0" fontId="18" fillId="4" borderId="36" xfId="18" applyFont="1" applyFill="1" applyBorder="1" applyAlignment="1">
      <alignment horizontal="center" vertical="center"/>
    </xf>
    <xf numFmtId="0" fontId="18" fillId="4" borderId="38" xfId="18" applyFont="1" applyFill="1" applyBorder="1" applyAlignment="1">
      <alignment horizontal="center" vertical="center"/>
    </xf>
    <xf numFmtId="0" fontId="18" fillId="4" borderId="35" xfId="18" applyFont="1" applyFill="1" applyBorder="1" applyAlignment="1">
      <alignment horizontal="center" vertical="center"/>
    </xf>
    <xf numFmtId="0" fontId="20" fillId="4" borderId="37" xfId="18" applyFont="1" applyFill="1" applyBorder="1" applyAlignment="1">
      <alignment horizontal="left" vertical="center"/>
    </xf>
    <xf numFmtId="0" fontId="20" fillId="4" borderId="36" xfId="18" applyFont="1" applyFill="1" applyBorder="1" applyAlignment="1">
      <alignment horizontal="left" vertical="center"/>
    </xf>
    <xf numFmtId="0" fontId="20" fillId="4" borderId="38" xfId="18" applyFont="1" applyFill="1" applyBorder="1" applyAlignment="1">
      <alignment horizontal="left" vertical="center"/>
    </xf>
    <xf numFmtId="179" fontId="20" fillId="4" borderId="35" xfId="18" applyNumberFormat="1" applyFont="1" applyFill="1" applyBorder="1" applyAlignment="1">
      <alignment horizontal="center" vertical="center"/>
    </xf>
    <xf numFmtId="179" fontId="20" fillId="4" borderId="38" xfId="18" applyNumberFormat="1" applyFont="1" applyFill="1" applyBorder="1" applyAlignment="1">
      <alignment horizontal="center" vertical="center"/>
    </xf>
    <xf numFmtId="0" fontId="20" fillId="4" borderId="49" xfId="18" applyFont="1" applyFill="1" applyBorder="1" applyAlignment="1">
      <alignment horizontal="left" vertical="center"/>
    </xf>
    <xf numFmtId="0" fontId="20" fillId="4" borderId="50" xfId="18" applyFont="1" applyFill="1" applyBorder="1" applyAlignment="1">
      <alignment horizontal="left" vertical="center"/>
    </xf>
    <xf numFmtId="0" fontId="20" fillId="4" borderId="57" xfId="18" applyFont="1" applyFill="1" applyBorder="1" applyAlignment="1">
      <alignment horizontal="left" vertical="center"/>
    </xf>
    <xf numFmtId="179" fontId="20" fillId="4" borderId="58" xfId="18" applyNumberFormat="1" applyFont="1" applyFill="1" applyBorder="1" applyAlignment="1">
      <alignment horizontal="center" vertical="center"/>
    </xf>
    <xf numFmtId="179" fontId="20" fillId="4" borderId="57" xfId="18" applyNumberFormat="1" applyFont="1" applyFill="1" applyBorder="1" applyAlignment="1">
      <alignment horizontal="center" vertical="center"/>
    </xf>
    <xf numFmtId="0" fontId="20" fillId="0" borderId="37" xfId="18" applyFont="1" applyBorder="1" applyAlignment="1">
      <alignment horizontal="center" vertical="center"/>
    </xf>
    <xf numFmtId="0" fontId="20" fillId="0" borderId="38" xfId="18" applyFont="1" applyBorder="1" applyAlignment="1">
      <alignment horizontal="center" vertical="center"/>
    </xf>
    <xf numFmtId="0" fontId="20" fillId="4" borderId="37" xfId="18" applyFont="1" applyFill="1" applyBorder="1" applyAlignment="1">
      <alignment horizontal="center" vertical="center" wrapText="1"/>
    </xf>
    <xf numFmtId="0" fontId="20" fillId="4" borderId="38" xfId="18" applyFont="1" applyFill="1" applyBorder="1" applyAlignment="1">
      <alignment horizontal="center" vertical="center" wrapText="1"/>
    </xf>
    <xf numFmtId="0" fontId="20" fillId="4" borderId="37" xfId="18" applyFont="1" applyFill="1" applyBorder="1" applyAlignment="1">
      <alignment horizontal="center" vertical="center"/>
    </xf>
    <xf numFmtId="0" fontId="20" fillId="4" borderId="38" xfId="18" applyFont="1" applyFill="1" applyBorder="1" applyAlignment="1">
      <alignment horizontal="center" vertical="center"/>
    </xf>
    <xf numFmtId="0" fontId="20" fillId="4" borderId="49" xfId="18" applyFont="1" applyFill="1" applyBorder="1" applyAlignment="1">
      <alignment horizontal="center" vertical="center"/>
    </xf>
    <xf numFmtId="0" fontId="20" fillId="4" borderId="57" xfId="18" applyFont="1" applyFill="1" applyBorder="1" applyAlignment="1">
      <alignment horizontal="center" vertical="center"/>
    </xf>
    <xf numFmtId="0" fontId="18" fillId="0" borderId="19" xfId="18" applyFont="1" applyBorder="1" applyAlignment="1">
      <alignment horizontal="center" vertical="center"/>
    </xf>
    <xf numFmtId="0" fontId="18" fillId="0" borderId="64" xfId="18" applyFont="1" applyBorder="1" applyAlignment="1">
      <alignment horizontal="center" vertical="center"/>
    </xf>
    <xf numFmtId="0" fontId="18" fillId="2" borderId="9" xfId="18" applyFont="1" applyFill="1" applyBorder="1" applyAlignment="1">
      <alignment horizontal="center" vertical="center" wrapText="1"/>
    </xf>
    <xf numFmtId="0" fontId="18" fillId="2" borderId="11" xfId="18" applyFont="1" applyFill="1" applyBorder="1" applyAlignment="1">
      <alignment horizontal="center" vertical="center" wrapText="1"/>
    </xf>
    <xf numFmtId="0" fontId="18" fillId="2" borderId="10" xfId="18" applyFont="1" applyFill="1" applyBorder="1" applyAlignment="1">
      <alignment horizontal="center" vertical="center" wrapText="1"/>
    </xf>
    <xf numFmtId="0" fontId="20" fillId="0" borderId="9" xfId="0" applyFont="1" applyBorder="1" applyAlignment="1">
      <alignment horizontal="left" vertical="center" wrapText="1"/>
    </xf>
    <xf numFmtId="0" fontId="20" fillId="0" borderId="11" xfId="0" applyFont="1" applyBorder="1" applyAlignment="1">
      <alignment horizontal="left" vertical="center"/>
    </xf>
    <xf numFmtId="0" fontId="20" fillId="5" borderId="37" xfId="18" applyFont="1" applyFill="1" applyBorder="1" applyAlignment="1">
      <alignment vertical="center" wrapText="1"/>
    </xf>
    <xf numFmtId="0" fontId="20" fillId="5" borderId="38" xfId="18" applyFont="1" applyFill="1" applyBorder="1" applyAlignment="1">
      <alignment vertical="center" wrapText="1"/>
    </xf>
    <xf numFmtId="0" fontId="20" fillId="0" borderId="58" xfId="18" applyFont="1" applyBorder="1" applyAlignment="1">
      <alignment horizontal="center" vertical="center" wrapText="1"/>
    </xf>
    <xf numFmtId="0" fontId="20" fillId="0" borderId="9" xfId="18" applyFont="1" applyBorder="1" applyAlignment="1">
      <alignment horizontal="center" vertical="center" wrapText="1"/>
    </xf>
    <xf numFmtId="0" fontId="20" fillId="0" borderId="11" xfId="18" applyFont="1" applyBorder="1" applyAlignment="1">
      <alignment horizontal="center" vertical="center" wrapText="1"/>
    </xf>
    <xf numFmtId="0" fontId="20" fillId="0" borderId="3" xfId="18" applyFont="1" applyBorder="1" applyAlignment="1">
      <alignment horizontal="center" vertical="center" wrapText="1"/>
    </xf>
    <xf numFmtId="0" fontId="20" fillId="0" borderId="27" xfId="18" applyFont="1" applyBorder="1" applyAlignment="1">
      <alignment horizontal="center" vertical="center" wrapText="1"/>
    </xf>
    <xf numFmtId="0" fontId="20" fillId="0" borderId="9" xfId="0" applyFont="1" applyBorder="1" applyAlignment="1">
      <alignment horizontal="left" wrapText="1"/>
    </xf>
  </cellXfs>
  <cellStyles count="23">
    <cellStyle name="Millares" xfId="1" builtinId="3"/>
    <cellStyle name="Millares [0] 2" xfId="16"/>
    <cellStyle name="Millares 2" xfId="9"/>
    <cellStyle name="Millares 2 8" xfId="19"/>
    <cellStyle name="Millares 3" xfId="13"/>
    <cellStyle name="Moneda [0] 2" xfId="20"/>
    <cellStyle name="Moneda 2" xfId="3"/>
    <cellStyle name="Moneda 2 2 2 2 2" xfId="10"/>
    <cellStyle name="Moneda 3" xfId="12"/>
    <cellStyle name="Moneda 4" xfId="22"/>
    <cellStyle name="Normal" xfId="0" builtinId="0"/>
    <cellStyle name="Normal 12" xfId="6"/>
    <cellStyle name="Normal 2" xfId="2"/>
    <cellStyle name="Normal 2 10 2 2" xfId="11"/>
    <cellStyle name="Normal 2 2" xfId="7"/>
    <cellStyle name="Normal 27" xfId="21"/>
    <cellStyle name="Normal 3" xfId="8"/>
    <cellStyle name="Normal 3 2" xfId="5"/>
    <cellStyle name="Normal 4" xfId="18"/>
    <cellStyle name="Porcentaje" xfId="17" builtinId="5"/>
    <cellStyle name="Porcentaje 2" xfId="4"/>
    <cellStyle name="Porcentaje 3" xfId="14"/>
    <cellStyle name="Porcentual 9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99.xml"/><Relationship Id="rId21" Type="http://schemas.openxmlformats.org/officeDocument/2006/relationships/externalLink" Target="externalLinks/externalLink3.xml"/><Relationship Id="rId42" Type="http://schemas.openxmlformats.org/officeDocument/2006/relationships/externalLink" Target="externalLinks/externalLink24.xml"/><Relationship Id="rId63" Type="http://schemas.openxmlformats.org/officeDocument/2006/relationships/externalLink" Target="externalLinks/externalLink45.xml"/><Relationship Id="rId84" Type="http://schemas.openxmlformats.org/officeDocument/2006/relationships/externalLink" Target="externalLinks/externalLink66.xml"/><Relationship Id="rId138" Type="http://schemas.openxmlformats.org/officeDocument/2006/relationships/externalLink" Target="externalLinks/externalLink120.xml"/><Relationship Id="rId159" Type="http://schemas.openxmlformats.org/officeDocument/2006/relationships/externalLink" Target="externalLinks/externalLink141.xml"/><Relationship Id="rId170" Type="http://schemas.openxmlformats.org/officeDocument/2006/relationships/externalLink" Target="externalLinks/externalLink152.xml"/><Relationship Id="rId191" Type="http://schemas.openxmlformats.org/officeDocument/2006/relationships/externalLink" Target="externalLinks/externalLink173.xml"/><Relationship Id="rId205" Type="http://schemas.openxmlformats.org/officeDocument/2006/relationships/externalLink" Target="externalLinks/externalLink187.xml"/><Relationship Id="rId107" Type="http://schemas.openxmlformats.org/officeDocument/2006/relationships/externalLink" Target="externalLinks/externalLink89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14.xml"/><Relationship Id="rId37" Type="http://schemas.openxmlformats.org/officeDocument/2006/relationships/externalLink" Target="externalLinks/externalLink19.xml"/><Relationship Id="rId53" Type="http://schemas.openxmlformats.org/officeDocument/2006/relationships/externalLink" Target="externalLinks/externalLink35.xml"/><Relationship Id="rId58" Type="http://schemas.openxmlformats.org/officeDocument/2006/relationships/externalLink" Target="externalLinks/externalLink40.xml"/><Relationship Id="rId74" Type="http://schemas.openxmlformats.org/officeDocument/2006/relationships/externalLink" Target="externalLinks/externalLink56.xml"/><Relationship Id="rId79" Type="http://schemas.openxmlformats.org/officeDocument/2006/relationships/externalLink" Target="externalLinks/externalLink61.xml"/><Relationship Id="rId102" Type="http://schemas.openxmlformats.org/officeDocument/2006/relationships/externalLink" Target="externalLinks/externalLink84.xml"/><Relationship Id="rId123" Type="http://schemas.openxmlformats.org/officeDocument/2006/relationships/externalLink" Target="externalLinks/externalLink105.xml"/><Relationship Id="rId128" Type="http://schemas.openxmlformats.org/officeDocument/2006/relationships/externalLink" Target="externalLinks/externalLink110.xml"/><Relationship Id="rId144" Type="http://schemas.openxmlformats.org/officeDocument/2006/relationships/externalLink" Target="externalLinks/externalLink126.xml"/><Relationship Id="rId149" Type="http://schemas.openxmlformats.org/officeDocument/2006/relationships/externalLink" Target="externalLinks/externalLink131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72.xml"/><Relationship Id="rId95" Type="http://schemas.openxmlformats.org/officeDocument/2006/relationships/externalLink" Target="externalLinks/externalLink77.xml"/><Relationship Id="rId160" Type="http://schemas.openxmlformats.org/officeDocument/2006/relationships/externalLink" Target="externalLinks/externalLink142.xml"/><Relationship Id="rId165" Type="http://schemas.openxmlformats.org/officeDocument/2006/relationships/externalLink" Target="externalLinks/externalLink147.xml"/><Relationship Id="rId181" Type="http://schemas.openxmlformats.org/officeDocument/2006/relationships/externalLink" Target="externalLinks/externalLink163.xml"/><Relationship Id="rId186" Type="http://schemas.openxmlformats.org/officeDocument/2006/relationships/externalLink" Target="externalLinks/externalLink168.xml"/><Relationship Id="rId211" Type="http://schemas.openxmlformats.org/officeDocument/2006/relationships/calcChain" Target="calcChain.xml"/><Relationship Id="rId22" Type="http://schemas.openxmlformats.org/officeDocument/2006/relationships/externalLink" Target="externalLinks/externalLink4.xml"/><Relationship Id="rId27" Type="http://schemas.openxmlformats.org/officeDocument/2006/relationships/externalLink" Target="externalLinks/externalLink9.xml"/><Relationship Id="rId43" Type="http://schemas.openxmlformats.org/officeDocument/2006/relationships/externalLink" Target="externalLinks/externalLink25.xml"/><Relationship Id="rId48" Type="http://schemas.openxmlformats.org/officeDocument/2006/relationships/externalLink" Target="externalLinks/externalLink30.xml"/><Relationship Id="rId64" Type="http://schemas.openxmlformats.org/officeDocument/2006/relationships/externalLink" Target="externalLinks/externalLink46.xml"/><Relationship Id="rId69" Type="http://schemas.openxmlformats.org/officeDocument/2006/relationships/externalLink" Target="externalLinks/externalLink51.xml"/><Relationship Id="rId113" Type="http://schemas.openxmlformats.org/officeDocument/2006/relationships/externalLink" Target="externalLinks/externalLink95.xml"/><Relationship Id="rId118" Type="http://schemas.openxmlformats.org/officeDocument/2006/relationships/externalLink" Target="externalLinks/externalLink100.xml"/><Relationship Id="rId134" Type="http://schemas.openxmlformats.org/officeDocument/2006/relationships/externalLink" Target="externalLinks/externalLink116.xml"/><Relationship Id="rId139" Type="http://schemas.openxmlformats.org/officeDocument/2006/relationships/externalLink" Target="externalLinks/externalLink121.xml"/><Relationship Id="rId80" Type="http://schemas.openxmlformats.org/officeDocument/2006/relationships/externalLink" Target="externalLinks/externalLink62.xml"/><Relationship Id="rId85" Type="http://schemas.openxmlformats.org/officeDocument/2006/relationships/externalLink" Target="externalLinks/externalLink67.xml"/><Relationship Id="rId150" Type="http://schemas.openxmlformats.org/officeDocument/2006/relationships/externalLink" Target="externalLinks/externalLink132.xml"/><Relationship Id="rId155" Type="http://schemas.openxmlformats.org/officeDocument/2006/relationships/externalLink" Target="externalLinks/externalLink137.xml"/><Relationship Id="rId171" Type="http://schemas.openxmlformats.org/officeDocument/2006/relationships/externalLink" Target="externalLinks/externalLink153.xml"/><Relationship Id="rId176" Type="http://schemas.openxmlformats.org/officeDocument/2006/relationships/externalLink" Target="externalLinks/externalLink158.xml"/><Relationship Id="rId192" Type="http://schemas.openxmlformats.org/officeDocument/2006/relationships/externalLink" Target="externalLinks/externalLink174.xml"/><Relationship Id="rId197" Type="http://schemas.openxmlformats.org/officeDocument/2006/relationships/externalLink" Target="externalLinks/externalLink179.xml"/><Relationship Id="rId206" Type="http://schemas.openxmlformats.org/officeDocument/2006/relationships/externalLink" Target="externalLinks/externalLink188.xml"/><Relationship Id="rId201" Type="http://schemas.openxmlformats.org/officeDocument/2006/relationships/externalLink" Target="externalLinks/externalLink18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externalLink" Target="externalLinks/externalLink15.xml"/><Relationship Id="rId38" Type="http://schemas.openxmlformats.org/officeDocument/2006/relationships/externalLink" Target="externalLinks/externalLink20.xml"/><Relationship Id="rId59" Type="http://schemas.openxmlformats.org/officeDocument/2006/relationships/externalLink" Target="externalLinks/externalLink41.xml"/><Relationship Id="rId103" Type="http://schemas.openxmlformats.org/officeDocument/2006/relationships/externalLink" Target="externalLinks/externalLink85.xml"/><Relationship Id="rId108" Type="http://schemas.openxmlformats.org/officeDocument/2006/relationships/externalLink" Target="externalLinks/externalLink90.xml"/><Relationship Id="rId124" Type="http://schemas.openxmlformats.org/officeDocument/2006/relationships/externalLink" Target="externalLinks/externalLink106.xml"/><Relationship Id="rId129" Type="http://schemas.openxmlformats.org/officeDocument/2006/relationships/externalLink" Target="externalLinks/externalLink111.xml"/><Relationship Id="rId54" Type="http://schemas.openxmlformats.org/officeDocument/2006/relationships/externalLink" Target="externalLinks/externalLink36.xml"/><Relationship Id="rId70" Type="http://schemas.openxmlformats.org/officeDocument/2006/relationships/externalLink" Target="externalLinks/externalLink52.xml"/><Relationship Id="rId75" Type="http://schemas.openxmlformats.org/officeDocument/2006/relationships/externalLink" Target="externalLinks/externalLink57.xml"/><Relationship Id="rId91" Type="http://schemas.openxmlformats.org/officeDocument/2006/relationships/externalLink" Target="externalLinks/externalLink73.xml"/><Relationship Id="rId96" Type="http://schemas.openxmlformats.org/officeDocument/2006/relationships/externalLink" Target="externalLinks/externalLink78.xml"/><Relationship Id="rId140" Type="http://schemas.openxmlformats.org/officeDocument/2006/relationships/externalLink" Target="externalLinks/externalLink122.xml"/><Relationship Id="rId145" Type="http://schemas.openxmlformats.org/officeDocument/2006/relationships/externalLink" Target="externalLinks/externalLink127.xml"/><Relationship Id="rId161" Type="http://schemas.openxmlformats.org/officeDocument/2006/relationships/externalLink" Target="externalLinks/externalLink143.xml"/><Relationship Id="rId166" Type="http://schemas.openxmlformats.org/officeDocument/2006/relationships/externalLink" Target="externalLinks/externalLink148.xml"/><Relationship Id="rId182" Type="http://schemas.openxmlformats.org/officeDocument/2006/relationships/externalLink" Target="externalLinks/externalLink164.xml"/><Relationship Id="rId187" Type="http://schemas.openxmlformats.org/officeDocument/2006/relationships/externalLink" Target="externalLinks/externalLink16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5.xml"/><Relationship Id="rId28" Type="http://schemas.openxmlformats.org/officeDocument/2006/relationships/externalLink" Target="externalLinks/externalLink10.xml"/><Relationship Id="rId49" Type="http://schemas.openxmlformats.org/officeDocument/2006/relationships/externalLink" Target="externalLinks/externalLink31.xml"/><Relationship Id="rId114" Type="http://schemas.openxmlformats.org/officeDocument/2006/relationships/externalLink" Target="externalLinks/externalLink96.xml"/><Relationship Id="rId119" Type="http://schemas.openxmlformats.org/officeDocument/2006/relationships/externalLink" Target="externalLinks/externalLink101.xml"/><Relationship Id="rId44" Type="http://schemas.openxmlformats.org/officeDocument/2006/relationships/externalLink" Target="externalLinks/externalLink26.xml"/><Relationship Id="rId60" Type="http://schemas.openxmlformats.org/officeDocument/2006/relationships/externalLink" Target="externalLinks/externalLink42.xml"/><Relationship Id="rId65" Type="http://schemas.openxmlformats.org/officeDocument/2006/relationships/externalLink" Target="externalLinks/externalLink47.xml"/><Relationship Id="rId81" Type="http://schemas.openxmlformats.org/officeDocument/2006/relationships/externalLink" Target="externalLinks/externalLink63.xml"/><Relationship Id="rId86" Type="http://schemas.openxmlformats.org/officeDocument/2006/relationships/externalLink" Target="externalLinks/externalLink68.xml"/><Relationship Id="rId130" Type="http://schemas.openxmlformats.org/officeDocument/2006/relationships/externalLink" Target="externalLinks/externalLink112.xml"/><Relationship Id="rId135" Type="http://schemas.openxmlformats.org/officeDocument/2006/relationships/externalLink" Target="externalLinks/externalLink117.xml"/><Relationship Id="rId151" Type="http://schemas.openxmlformats.org/officeDocument/2006/relationships/externalLink" Target="externalLinks/externalLink133.xml"/><Relationship Id="rId156" Type="http://schemas.openxmlformats.org/officeDocument/2006/relationships/externalLink" Target="externalLinks/externalLink138.xml"/><Relationship Id="rId177" Type="http://schemas.openxmlformats.org/officeDocument/2006/relationships/externalLink" Target="externalLinks/externalLink159.xml"/><Relationship Id="rId198" Type="http://schemas.openxmlformats.org/officeDocument/2006/relationships/externalLink" Target="externalLinks/externalLink180.xml"/><Relationship Id="rId172" Type="http://schemas.openxmlformats.org/officeDocument/2006/relationships/externalLink" Target="externalLinks/externalLink154.xml"/><Relationship Id="rId193" Type="http://schemas.openxmlformats.org/officeDocument/2006/relationships/externalLink" Target="externalLinks/externalLink175.xml"/><Relationship Id="rId202" Type="http://schemas.openxmlformats.org/officeDocument/2006/relationships/externalLink" Target="externalLinks/externalLink184.xml"/><Relationship Id="rId207" Type="http://schemas.openxmlformats.org/officeDocument/2006/relationships/externalLink" Target="externalLinks/externalLink18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21.xml"/><Relationship Id="rId109" Type="http://schemas.openxmlformats.org/officeDocument/2006/relationships/externalLink" Target="externalLinks/externalLink91.xml"/><Relationship Id="rId34" Type="http://schemas.openxmlformats.org/officeDocument/2006/relationships/externalLink" Target="externalLinks/externalLink16.xml"/><Relationship Id="rId50" Type="http://schemas.openxmlformats.org/officeDocument/2006/relationships/externalLink" Target="externalLinks/externalLink32.xml"/><Relationship Id="rId55" Type="http://schemas.openxmlformats.org/officeDocument/2006/relationships/externalLink" Target="externalLinks/externalLink37.xml"/><Relationship Id="rId76" Type="http://schemas.openxmlformats.org/officeDocument/2006/relationships/externalLink" Target="externalLinks/externalLink58.xml"/><Relationship Id="rId97" Type="http://schemas.openxmlformats.org/officeDocument/2006/relationships/externalLink" Target="externalLinks/externalLink79.xml"/><Relationship Id="rId104" Type="http://schemas.openxmlformats.org/officeDocument/2006/relationships/externalLink" Target="externalLinks/externalLink86.xml"/><Relationship Id="rId120" Type="http://schemas.openxmlformats.org/officeDocument/2006/relationships/externalLink" Target="externalLinks/externalLink102.xml"/><Relationship Id="rId125" Type="http://schemas.openxmlformats.org/officeDocument/2006/relationships/externalLink" Target="externalLinks/externalLink107.xml"/><Relationship Id="rId141" Type="http://schemas.openxmlformats.org/officeDocument/2006/relationships/externalLink" Target="externalLinks/externalLink123.xml"/><Relationship Id="rId146" Type="http://schemas.openxmlformats.org/officeDocument/2006/relationships/externalLink" Target="externalLinks/externalLink128.xml"/><Relationship Id="rId167" Type="http://schemas.openxmlformats.org/officeDocument/2006/relationships/externalLink" Target="externalLinks/externalLink149.xml"/><Relationship Id="rId188" Type="http://schemas.openxmlformats.org/officeDocument/2006/relationships/externalLink" Target="externalLinks/externalLink170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53.xml"/><Relationship Id="rId92" Type="http://schemas.openxmlformats.org/officeDocument/2006/relationships/externalLink" Target="externalLinks/externalLink74.xml"/><Relationship Id="rId162" Type="http://schemas.openxmlformats.org/officeDocument/2006/relationships/externalLink" Target="externalLinks/externalLink144.xml"/><Relationship Id="rId183" Type="http://schemas.openxmlformats.org/officeDocument/2006/relationships/externalLink" Target="externalLinks/externalLink165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1.xml"/><Relationship Id="rId24" Type="http://schemas.openxmlformats.org/officeDocument/2006/relationships/externalLink" Target="externalLinks/externalLink6.xml"/><Relationship Id="rId40" Type="http://schemas.openxmlformats.org/officeDocument/2006/relationships/externalLink" Target="externalLinks/externalLink22.xml"/><Relationship Id="rId45" Type="http://schemas.openxmlformats.org/officeDocument/2006/relationships/externalLink" Target="externalLinks/externalLink27.xml"/><Relationship Id="rId66" Type="http://schemas.openxmlformats.org/officeDocument/2006/relationships/externalLink" Target="externalLinks/externalLink48.xml"/><Relationship Id="rId87" Type="http://schemas.openxmlformats.org/officeDocument/2006/relationships/externalLink" Target="externalLinks/externalLink69.xml"/><Relationship Id="rId110" Type="http://schemas.openxmlformats.org/officeDocument/2006/relationships/externalLink" Target="externalLinks/externalLink92.xml"/><Relationship Id="rId115" Type="http://schemas.openxmlformats.org/officeDocument/2006/relationships/externalLink" Target="externalLinks/externalLink97.xml"/><Relationship Id="rId131" Type="http://schemas.openxmlformats.org/officeDocument/2006/relationships/externalLink" Target="externalLinks/externalLink113.xml"/><Relationship Id="rId136" Type="http://schemas.openxmlformats.org/officeDocument/2006/relationships/externalLink" Target="externalLinks/externalLink118.xml"/><Relationship Id="rId157" Type="http://schemas.openxmlformats.org/officeDocument/2006/relationships/externalLink" Target="externalLinks/externalLink139.xml"/><Relationship Id="rId178" Type="http://schemas.openxmlformats.org/officeDocument/2006/relationships/externalLink" Target="externalLinks/externalLink160.xml"/><Relationship Id="rId61" Type="http://schemas.openxmlformats.org/officeDocument/2006/relationships/externalLink" Target="externalLinks/externalLink43.xml"/><Relationship Id="rId82" Type="http://schemas.openxmlformats.org/officeDocument/2006/relationships/externalLink" Target="externalLinks/externalLink64.xml"/><Relationship Id="rId152" Type="http://schemas.openxmlformats.org/officeDocument/2006/relationships/externalLink" Target="externalLinks/externalLink134.xml"/><Relationship Id="rId173" Type="http://schemas.openxmlformats.org/officeDocument/2006/relationships/externalLink" Target="externalLinks/externalLink155.xml"/><Relationship Id="rId194" Type="http://schemas.openxmlformats.org/officeDocument/2006/relationships/externalLink" Target="externalLinks/externalLink176.xml"/><Relationship Id="rId199" Type="http://schemas.openxmlformats.org/officeDocument/2006/relationships/externalLink" Target="externalLinks/externalLink181.xml"/><Relationship Id="rId203" Type="http://schemas.openxmlformats.org/officeDocument/2006/relationships/externalLink" Target="externalLinks/externalLink185.xml"/><Relationship Id="rId208" Type="http://schemas.openxmlformats.org/officeDocument/2006/relationships/theme" Target="theme/theme1.xml"/><Relationship Id="rId19" Type="http://schemas.openxmlformats.org/officeDocument/2006/relationships/externalLink" Target="externalLinks/externalLink1.xml"/><Relationship Id="rId14" Type="http://schemas.openxmlformats.org/officeDocument/2006/relationships/worksheet" Target="worksheets/sheet14.xml"/><Relationship Id="rId30" Type="http://schemas.openxmlformats.org/officeDocument/2006/relationships/externalLink" Target="externalLinks/externalLink12.xml"/><Relationship Id="rId35" Type="http://schemas.openxmlformats.org/officeDocument/2006/relationships/externalLink" Target="externalLinks/externalLink17.xml"/><Relationship Id="rId56" Type="http://schemas.openxmlformats.org/officeDocument/2006/relationships/externalLink" Target="externalLinks/externalLink38.xml"/><Relationship Id="rId77" Type="http://schemas.openxmlformats.org/officeDocument/2006/relationships/externalLink" Target="externalLinks/externalLink59.xml"/><Relationship Id="rId100" Type="http://schemas.openxmlformats.org/officeDocument/2006/relationships/externalLink" Target="externalLinks/externalLink82.xml"/><Relationship Id="rId105" Type="http://schemas.openxmlformats.org/officeDocument/2006/relationships/externalLink" Target="externalLinks/externalLink87.xml"/><Relationship Id="rId126" Type="http://schemas.openxmlformats.org/officeDocument/2006/relationships/externalLink" Target="externalLinks/externalLink108.xml"/><Relationship Id="rId147" Type="http://schemas.openxmlformats.org/officeDocument/2006/relationships/externalLink" Target="externalLinks/externalLink129.xml"/><Relationship Id="rId168" Type="http://schemas.openxmlformats.org/officeDocument/2006/relationships/externalLink" Target="externalLinks/externalLink150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3.xml"/><Relationship Id="rId72" Type="http://schemas.openxmlformats.org/officeDocument/2006/relationships/externalLink" Target="externalLinks/externalLink54.xml"/><Relationship Id="rId93" Type="http://schemas.openxmlformats.org/officeDocument/2006/relationships/externalLink" Target="externalLinks/externalLink75.xml"/><Relationship Id="rId98" Type="http://schemas.openxmlformats.org/officeDocument/2006/relationships/externalLink" Target="externalLinks/externalLink80.xml"/><Relationship Id="rId121" Type="http://schemas.openxmlformats.org/officeDocument/2006/relationships/externalLink" Target="externalLinks/externalLink103.xml"/><Relationship Id="rId142" Type="http://schemas.openxmlformats.org/officeDocument/2006/relationships/externalLink" Target="externalLinks/externalLink124.xml"/><Relationship Id="rId163" Type="http://schemas.openxmlformats.org/officeDocument/2006/relationships/externalLink" Target="externalLinks/externalLink145.xml"/><Relationship Id="rId184" Type="http://schemas.openxmlformats.org/officeDocument/2006/relationships/externalLink" Target="externalLinks/externalLink166.xml"/><Relationship Id="rId189" Type="http://schemas.openxmlformats.org/officeDocument/2006/relationships/externalLink" Target="externalLinks/externalLink171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7.xml"/><Relationship Id="rId46" Type="http://schemas.openxmlformats.org/officeDocument/2006/relationships/externalLink" Target="externalLinks/externalLink28.xml"/><Relationship Id="rId67" Type="http://schemas.openxmlformats.org/officeDocument/2006/relationships/externalLink" Target="externalLinks/externalLink49.xml"/><Relationship Id="rId116" Type="http://schemas.openxmlformats.org/officeDocument/2006/relationships/externalLink" Target="externalLinks/externalLink98.xml"/><Relationship Id="rId137" Type="http://schemas.openxmlformats.org/officeDocument/2006/relationships/externalLink" Target="externalLinks/externalLink119.xml"/><Relationship Id="rId158" Type="http://schemas.openxmlformats.org/officeDocument/2006/relationships/externalLink" Target="externalLinks/externalLink140.xml"/><Relationship Id="rId20" Type="http://schemas.openxmlformats.org/officeDocument/2006/relationships/externalLink" Target="externalLinks/externalLink2.xml"/><Relationship Id="rId41" Type="http://schemas.openxmlformats.org/officeDocument/2006/relationships/externalLink" Target="externalLinks/externalLink23.xml"/><Relationship Id="rId62" Type="http://schemas.openxmlformats.org/officeDocument/2006/relationships/externalLink" Target="externalLinks/externalLink44.xml"/><Relationship Id="rId83" Type="http://schemas.openxmlformats.org/officeDocument/2006/relationships/externalLink" Target="externalLinks/externalLink65.xml"/><Relationship Id="rId88" Type="http://schemas.openxmlformats.org/officeDocument/2006/relationships/externalLink" Target="externalLinks/externalLink70.xml"/><Relationship Id="rId111" Type="http://schemas.openxmlformats.org/officeDocument/2006/relationships/externalLink" Target="externalLinks/externalLink93.xml"/><Relationship Id="rId132" Type="http://schemas.openxmlformats.org/officeDocument/2006/relationships/externalLink" Target="externalLinks/externalLink114.xml"/><Relationship Id="rId153" Type="http://schemas.openxmlformats.org/officeDocument/2006/relationships/externalLink" Target="externalLinks/externalLink135.xml"/><Relationship Id="rId174" Type="http://schemas.openxmlformats.org/officeDocument/2006/relationships/externalLink" Target="externalLinks/externalLink156.xml"/><Relationship Id="rId179" Type="http://schemas.openxmlformats.org/officeDocument/2006/relationships/externalLink" Target="externalLinks/externalLink161.xml"/><Relationship Id="rId195" Type="http://schemas.openxmlformats.org/officeDocument/2006/relationships/externalLink" Target="externalLinks/externalLink177.xml"/><Relationship Id="rId209" Type="http://schemas.openxmlformats.org/officeDocument/2006/relationships/styles" Target="styles.xml"/><Relationship Id="rId190" Type="http://schemas.openxmlformats.org/officeDocument/2006/relationships/externalLink" Target="externalLinks/externalLink172.xml"/><Relationship Id="rId204" Type="http://schemas.openxmlformats.org/officeDocument/2006/relationships/externalLink" Target="externalLinks/externalLink186.xml"/><Relationship Id="rId15" Type="http://schemas.openxmlformats.org/officeDocument/2006/relationships/worksheet" Target="worksheets/sheet15.xml"/><Relationship Id="rId36" Type="http://schemas.openxmlformats.org/officeDocument/2006/relationships/externalLink" Target="externalLinks/externalLink18.xml"/><Relationship Id="rId57" Type="http://schemas.openxmlformats.org/officeDocument/2006/relationships/externalLink" Target="externalLinks/externalLink39.xml"/><Relationship Id="rId106" Type="http://schemas.openxmlformats.org/officeDocument/2006/relationships/externalLink" Target="externalLinks/externalLink88.xml"/><Relationship Id="rId127" Type="http://schemas.openxmlformats.org/officeDocument/2006/relationships/externalLink" Target="externalLinks/externalLink109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3.xml"/><Relationship Id="rId52" Type="http://schemas.openxmlformats.org/officeDocument/2006/relationships/externalLink" Target="externalLinks/externalLink34.xml"/><Relationship Id="rId73" Type="http://schemas.openxmlformats.org/officeDocument/2006/relationships/externalLink" Target="externalLinks/externalLink55.xml"/><Relationship Id="rId78" Type="http://schemas.openxmlformats.org/officeDocument/2006/relationships/externalLink" Target="externalLinks/externalLink60.xml"/><Relationship Id="rId94" Type="http://schemas.openxmlformats.org/officeDocument/2006/relationships/externalLink" Target="externalLinks/externalLink76.xml"/><Relationship Id="rId99" Type="http://schemas.openxmlformats.org/officeDocument/2006/relationships/externalLink" Target="externalLinks/externalLink81.xml"/><Relationship Id="rId101" Type="http://schemas.openxmlformats.org/officeDocument/2006/relationships/externalLink" Target="externalLinks/externalLink83.xml"/><Relationship Id="rId122" Type="http://schemas.openxmlformats.org/officeDocument/2006/relationships/externalLink" Target="externalLinks/externalLink104.xml"/><Relationship Id="rId143" Type="http://schemas.openxmlformats.org/officeDocument/2006/relationships/externalLink" Target="externalLinks/externalLink125.xml"/><Relationship Id="rId148" Type="http://schemas.openxmlformats.org/officeDocument/2006/relationships/externalLink" Target="externalLinks/externalLink130.xml"/><Relationship Id="rId164" Type="http://schemas.openxmlformats.org/officeDocument/2006/relationships/externalLink" Target="externalLinks/externalLink146.xml"/><Relationship Id="rId169" Type="http://schemas.openxmlformats.org/officeDocument/2006/relationships/externalLink" Target="externalLinks/externalLink151.xml"/><Relationship Id="rId185" Type="http://schemas.openxmlformats.org/officeDocument/2006/relationships/externalLink" Target="externalLinks/externalLink16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externalLink" Target="externalLinks/externalLink162.xml"/><Relationship Id="rId210" Type="http://schemas.openxmlformats.org/officeDocument/2006/relationships/sharedStrings" Target="sharedStrings.xml"/><Relationship Id="rId26" Type="http://schemas.openxmlformats.org/officeDocument/2006/relationships/externalLink" Target="externalLinks/externalLink8.xml"/><Relationship Id="rId47" Type="http://schemas.openxmlformats.org/officeDocument/2006/relationships/externalLink" Target="externalLinks/externalLink29.xml"/><Relationship Id="rId68" Type="http://schemas.openxmlformats.org/officeDocument/2006/relationships/externalLink" Target="externalLinks/externalLink50.xml"/><Relationship Id="rId89" Type="http://schemas.openxmlformats.org/officeDocument/2006/relationships/externalLink" Target="externalLinks/externalLink71.xml"/><Relationship Id="rId112" Type="http://schemas.openxmlformats.org/officeDocument/2006/relationships/externalLink" Target="externalLinks/externalLink94.xml"/><Relationship Id="rId133" Type="http://schemas.openxmlformats.org/officeDocument/2006/relationships/externalLink" Target="externalLinks/externalLink115.xml"/><Relationship Id="rId154" Type="http://schemas.openxmlformats.org/officeDocument/2006/relationships/externalLink" Target="externalLinks/externalLink136.xml"/><Relationship Id="rId175" Type="http://schemas.openxmlformats.org/officeDocument/2006/relationships/externalLink" Target="externalLinks/externalLink157.xml"/><Relationship Id="rId196" Type="http://schemas.openxmlformats.org/officeDocument/2006/relationships/externalLink" Target="externalLinks/externalLink178.xml"/><Relationship Id="rId200" Type="http://schemas.openxmlformats.org/officeDocument/2006/relationships/externalLink" Target="externalLinks/externalLink182.xml"/><Relationship Id="rId16" Type="http://schemas.openxmlformats.org/officeDocument/2006/relationships/worksheet" Target="worksheets/sheet1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1685925</xdr:colOff>
      <xdr:row>0</xdr:row>
      <xdr:rowOff>95250</xdr:rowOff>
    </xdr:from>
    <xdr:ext cx="3282693" cy="66474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45" t="32231" b="33842"/>
        <a:stretch/>
      </xdr:blipFill>
      <xdr:spPr>
        <a:xfrm>
          <a:off x="2114550" y="95250"/>
          <a:ext cx="3282693" cy="664743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215080</xdr:rowOff>
    </xdr:from>
    <xdr:ext cx="3282693" cy="664743"/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45" t="32231" b="33842"/>
        <a:stretch/>
      </xdr:blipFill>
      <xdr:spPr>
        <a:xfrm>
          <a:off x="0" y="377005"/>
          <a:ext cx="3282693" cy="664743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123825</xdr:rowOff>
    </xdr:from>
    <xdr:ext cx="3282693" cy="664743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45" t="32231" b="33842"/>
        <a:stretch/>
      </xdr:blipFill>
      <xdr:spPr>
        <a:xfrm>
          <a:off x="171450" y="314325"/>
          <a:ext cx="3282693" cy="664743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114300</xdr:rowOff>
    </xdr:from>
    <xdr:ext cx="3282693" cy="664743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45" t="32231" b="33842"/>
        <a:stretch/>
      </xdr:blipFill>
      <xdr:spPr>
        <a:xfrm>
          <a:off x="171450" y="304800"/>
          <a:ext cx="3282693" cy="664743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114300</xdr:rowOff>
    </xdr:from>
    <xdr:ext cx="3282693" cy="664743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45" t="32231" b="33842"/>
        <a:stretch/>
      </xdr:blipFill>
      <xdr:spPr>
        <a:xfrm>
          <a:off x="171450" y="304800"/>
          <a:ext cx="3282693" cy="664743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114300</xdr:rowOff>
    </xdr:from>
    <xdr:ext cx="3282693" cy="664743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45" t="32231" b="33842"/>
        <a:stretch/>
      </xdr:blipFill>
      <xdr:spPr>
        <a:xfrm>
          <a:off x="171450" y="304800"/>
          <a:ext cx="3282693" cy="664743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114300</xdr:rowOff>
    </xdr:from>
    <xdr:ext cx="3282693" cy="664743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45" t="32231" b="33842"/>
        <a:stretch/>
      </xdr:blipFill>
      <xdr:spPr>
        <a:xfrm>
          <a:off x="171450" y="304800"/>
          <a:ext cx="3282693" cy="664743"/>
        </a:xfrm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104775</xdr:rowOff>
    </xdr:from>
    <xdr:ext cx="3282693" cy="664743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45" t="32231" b="33842"/>
        <a:stretch/>
      </xdr:blipFill>
      <xdr:spPr>
        <a:xfrm>
          <a:off x="171450" y="295275"/>
          <a:ext cx="3282693" cy="664743"/>
        </a:xfrm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104775</xdr:rowOff>
    </xdr:from>
    <xdr:ext cx="3282693" cy="664743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45" t="32231" b="33842"/>
        <a:stretch/>
      </xdr:blipFill>
      <xdr:spPr>
        <a:xfrm>
          <a:off x="171450" y="295275"/>
          <a:ext cx="3282693" cy="664743"/>
        </a:xfrm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114300</xdr:rowOff>
    </xdr:from>
    <xdr:ext cx="3282693" cy="664743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45" t="32231" b="33842"/>
        <a:stretch/>
      </xdr:blipFill>
      <xdr:spPr>
        <a:xfrm>
          <a:off x="171450" y="304800"/>
          <a:ext cx="3282693" cy="664743"/>
        </a:xfrm>
        <a:prstGeom prst="rect">
          <a:avLst/>
        </a:prstGeom>
      </xdr:spPr>
    </xdr:pic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114300</xdr:rowOff>
    </xdr:from>
    <xdr:ext cx="3282693" cy="664743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45" t="32231" b="33842"/>
        <a:stretch/>
      </xdr:blipFill>
      <xdr:spPr>
        <a:xfrm>
          <a:off x="171450" y="304800"/>
          <a:ext cx="3282693" cy="664743"/>
        </a:xfrm>
        <a:prstGeom prst="rect">
          <a:avLst/>
        </a:prstGeom>
      </xdr:spPr>
    </xdr:pic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114300</xdr:rowOff>
    </xdr:from>
    <xdr:ext cx="3282693" cy="664743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45" t="32231" b="33842"/>
        <a:stretch/>
      </xdr:blipFill>
      <xdr:spPr>
        <a:xfrm>
          <a:off x="171450" y="304800"/>
          <a:ext cx="3282693" cy="664743"/>
        </a:xfrm>
        <a:prstGeom prst="rect">
          <a:avLst/>
        </a:prstGeom>
      </xdr:spPr>
    </xdr:pic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114300</xdr:rowOff>
    </xdr:from>
    <xdr:ext cx="3282693" cy="664743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45" t="32231" b="33842"/>
        <a:stretch/>
      </xdr:blipFill>
      <xdr:spPr>
        <a:xfrm>
          <a:off x="171450" y="304800"/>
          <a:ext cx="3282693" cy="664743"/>
        </a:xfrm>
        <a:prstGeom prst="rect">
          <a:avLst/>
        </a:prstGeom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114300</xdr:rowOff>
    </xdr:from>
    <xdr:ext cx="3282693" cy="664743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45" t="32231" b="33842"/>
        <a:stretch/>
      </xdr:blipFill>
      <xdr:spPr>
        <a:xfrm>
          <a:off x="171450" y="304800"/>
          <a:ext cx="3282693" cy="664743"/>
        </a:xfrm>
        <a:prstGeom prst="rect">
          <a:avLst/>
        </a:prstGeom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114300</xdr:rowOff>
    </xdr:from>
    <xdr:ext cx="3282693" cy="664743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45" t="32231" b="33842"/>
        <a:stretch/>
      </xdr:blipFill>
      <xdr:spPr>
        <a:xfrm>
          <a:off x="171450" y="304800"/>
          <a:ext cx="3282693" cy="664743"/>
        </a:xfrm>
        <a:prstGeom prst="rect">
          <a:avLst/>
        </a:prstGeom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114300</xdr:rowOff>
    </xdr:from>
    <xdr:ext cx="3282693" cy="664743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45" t="32231" b="33842"/>
        <a:stretch/>
      </xdr:blipFill>
      <xdr:spPr>
        <a:xfrm>
          <a:off x="171450" y="304800"/>
          <a:ext cx="3282693" cy="664743"/>
        </a:xfrm>
        <a:prstGeom prst="rect">
          <a:avLst/>
        </a:prstGeom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114300</xdr:rowOff>
    </xdr:from>
    <xdr:ext cx="3282693" cy="664743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45" t="32231" b="33842"/>
        <a:stretch/>
      </xdr:blipFill>
      <xdr:spPr>
        <a:xfrm>
          <a:off x="171450" y="304800"/>
          <a:ext cx="3282693" cy="664743"/>
        </a:xfrm>
        <a:prstGeom prst="rect">
          <a:avLst/>
        </a:prstGeom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114300</xdr:rowOff>
    </xdr:from>
    <xdr:ext cx="3282693" cy="664743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45" t="32231" b="33842"/>
        <a:stretch/>
      </xdr:blipFill>
      <xdr:spPr>
        <a:xfrm>
          <a:off x="171450" y="304800"/>
          <a:ext cx="3282693" cy="664743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Javier_or_compa\zulma\Fin\Anexos\PRESUPUESTOS-RE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\a%20%20aaInformaci&#243;n%20GRUPO%204\A%20MInformes%20Mensuales\Informe%20de%20estado%20vial%20ene\aCCIDENTES%20DE%201995%20-%201996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vqicpysvr\VQ2008\Users\Laura\AppData\Local\Temp\SHARE\ESTIMA\P7020\PROYECTO\730\CAMBIOS\Z209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CIRAPI~1\APPDATA\LOCAL\TEMP\wz38fe\Convenio%20Entregado%20a%20Invias%20-%20Barranquilla%2025-11-2014\C-001\c\WINDOWS\TEMP\MODELO-ACUEDUCTOXI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CIRAPI~1\APPDATA\LOCAL\TEMP\wz38fe\Convenio%20Entregado%20a%20Invias%20-%20Barranquilla%2025-11-2014\C-001\c\WINDOWS\TEMP\MODELOSANMARCOS-V8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0992894\formatos_pacc_2006\Documents%20and%20Settings\e0928648\Configuraci&#243;n%20local\Archivos%20temporales%20de%20Internet\OLK4\1.%20Consolidaci&#243;n%20Compras%20-%20v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lc001\groups\William\Excel\WINDOWS\TEMP\EST0798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ARRA%20DE%20OJO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\AFE\AFEDatabase%20v5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lc001\GROUPS\GCOPME\COORDINACION%20MTO%20PLANTAS\Metalmec&#225;nica\Corrosi&#243;n\CORROSION\CORROSION\CONTRATA\INSPECTO\INSPECTO\2001\Pcr-108\PSI08500\LIQUIDACIONESPERSO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0.6.75.177\VQ2008\Users\Laura\AppData\Local\Temp\SHARE\ESTIMA\P7020\PROYECTO\730\CAMBIOS\Z209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\PC%20VIEJO\D\Richi\Negocios\Cesar%20Villegas\An&#225;lisisAPU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microsoft.com/office/2006/relationships/xlExternalLinkPath/xlPathMissing" Target="14-01Placa%20de%20base%20mala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EST.V&#205;A%20CRITERIO%20TECNICO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MVBOL\AMVB%2009\Inf.%20Accidentalidad\ADMON\GRUPO5\PRESUP~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Nueva%20carpeta\ESCRITORIO%20LJAP\AMVBOL\AMVB%2009\Inf.%20Accidentalidad\ADMON\GRUPO5\PRESUP~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NUELDORIA\G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\AFE\AFEDatabase%20v1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HERNANDO%20CANACUE\PROYECTOS%20ELABORADOS\PRESUPUESTO%20DE%20VIAS%20280755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Vqicpysvr\VQ2008\SHARE\ESTIMA\P7020\PROYECTO\730\CAMBIOS\Z209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c1\d\LIQ.TRANSPORTE%20DE%20MATERIALES%20OCTUBRE%20DE%202006%20HASMER%20FINAL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H\Users\Gian%20Carlos\Documents\Puente%20el%20Embrujo\Documents%20and%20Settings\Gerencia%20Financiera\Mis%20documentos\Cuadros%20Sr.%20Oscar\Flujo-07-11%20(Operacion%20Calenturitas)-VALORACION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\AFE\La%20Jagua%202009%20Budget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83E91508\Solicitud%20de%20Contratacion%20o%20Compras%20VFF%2006%20a%2008%20C%20LLANITO%20PCP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ervidor\vmn%20eyd%20nuqui%20animas\Users\LEONARDO\Documents\ERICK\William\revision%20informe\REVISION\Cantiades_Zonas_Inestables_Jul_9-08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Lucho\transfer%20lucho\Mis%20documentos\AiuApoSaraBrut2000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md\documentos%20c\Documentos-Wilson\Advial-Cmarca\bimestral\06-dic-ene-99\03JUN-JUL-98\Acc%20Ago-Sep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\Users\lfuentes\AppData\Local\Temp\Rar$DI00.215\Calenturitas%202009%20budget-Meeting%2011-28-08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\Documents%20and%20Settings\jcampo\Local%20Settings\Temporary%20Internet%20Files\Content.Outlook\VPM0S3T2\Calenturitas\recvd\2007-10-30%20Recvd%20from%20CIP%20as%20the%20latest%20version\2153_Cal_Model%202_ecmod_11_ver21%2023-July-07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Jorge-oy83xo6pq\guariquies\GSU\GSU-003-002-01-GIP\Seguimiento%20y%20Control\Cctos\Hern&#225;n-%20Ccto%20Alcantarillado%20A27017\Cntrl_HG_03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CIRAPI~1\APPDATA\LOCAL\TEMP\wz38fe\Convenio%20Entregado%20a%20Invias%20-%20Barranquilla%2025-11-2014\PACO\Doc.%20ASPIRE\Mis%20documentos\INF.BIMENSUAL\INFORME%20BIMENSUAL%20JUL-AGO-2001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CIRAPI~1\APPDATA\LOCAL\TEMP\wz38fe\Convenio%20Entregado%20a%20Invias%20-%20Barranquilla%2025-11-2014\Escritorio\amv%202011\EST.V&#205;A%20CRITERIO%20TECNICO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sistente\documentos\Mis%20documentos\RHLICITACIONES\GEOINGENIERIA%20WM\cantidades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\AFE\Documents%20and%20Settings\gespitia\Configuraci&#243;n%20local\Archivos%20temporales%20de%20Internet\OLK1E\PSM%20AFE%20Cost%20Control%2007-31-06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\AFE\Documents%20and%20Settings\Administrator\Desktop\2180_CAl%20&amp;%20CDJ%20Equipment\XL\EcMod\Option%2040_EX3600_789_LaJag\2153_Model%20100_LJ%20LOM_Ecmod_ver0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\AFE\DOCUME~1\jcampo\LOCALS~1\Temp\Temporary%20Directory%201%20for%202153_Cal_Model%202_ecmod_11_ver20%2023-July-07.zip\2153_Cal_Model%202_ecmod_11_ver20%2023-July-07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\AFE\Documents%20and%20Settings\rschmidt.CDJPRO\Local%20Settings\Temporary%20Internet%20Files\OLK1B4\CDJ%20Prodeco%20rail%20access%20Feb06%20ver1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NGMARIOR\Ing%20Mario-w\ING%20HENRY%20-W\OBRAS\GYC%20APROBADO\1648%20Dise&#241;o%20de%20Espesores%20ACORDADO%20CON%20INTERVENTOR.xlsm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c1\E\AMV-3005-2005\ADMON%20GRUPO%203%202004%20-2005\PRESUPUESTOS\Analisis%20de%20Precios%20Unitarios%20ASTRID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Lucho\transfer%20lucho\Mis%20documentos\ANDES3\mayo%204-01\Mis%20documentos\AiuApoSaraBrut2000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arino\C\Documents%20and%20Settings\Hector%20Guerrero\Mis%20documentos\Licitaciones%20realizadas\Invias\INTER-Taraza-caucasia\DIFERGO\WINDOWS\TEMP\UNITARIOS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\AFE\Documents%20and%20Settings\lchait\My%20Documents\LC_CDrive\columbianupdate\Pincer18062004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92.168.1.27\presupuestos\OPERATIVA\OFERTAS\ECOPETROL\Data%20G%20Operativa\OFERTAS%20PRESENTADAS\NUEVA%20OFERTA%20TORRES-CONVERTIDOR\lefa\excel\30CONJUL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\AFE\DBWKF\Budget%20and%20Finance\2008%20Budget\Models\20070930%20Prodeco%20Calenturitas%20Valuation%20Model%20v6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\robles\Etapa%208B\Presup%20Robles%208B%20(sandoval)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\Informacion%20Comercial_Sucre\Sincelejo\Cortijo%20-%20Sincelejo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B2BDEA4\NOMINA%20CONVENC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\AFE\TEMP\BUDGET%20FORM%202002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Documents%20and%20Settings\pcastro\Mis%20documentos\PRESUPUESTO%20CAL%20A&#209;O%202006\enrique\My%20Documents\geologia\costs%20and%20controls\Exploration%20Program%20Costs%20and%20meters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\AFE\Documents%20and%20Settings\CPhillips\Cerrejon\Models\Financial%20Model\Draft%208\Financial%20Model%20No%205%20-%2022MTPA-%20Rev%2008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\AFE\Documents%20and%20Settings\jcampo\Configuraci&#243;n%20local\Archivos%20temporales%20de%20Internet\OLK43\Capital%20Costs%20-%20154016B%20Mine%20Study%20Option%203A%20-%20DRAFT%20REVISED%20(2)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\AFE\Data\Work\Excel\Coal\Anglo%20View\MS%20Base%20Case%20intercor%20122701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NGMARIOR\Ing%20Mario-w\Users\Ing.%20Henry\AppData\Roaming\Microsoft\Excel\Cantidades%20Hidr&#225;ulicas%20%20La%20Mesa%20Mesitas%202010-12-30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\Documents%20and%20Settings\Kacero\Configuraci&#243;n%20local\Archivos%20temporales%20de%20Internet\OLK61\2008%20Capital%20Budget%20v1%208-14-07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92FBB3\APU_GRUPO_G-Base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\Informacion%20Comercial_Sucre\Sincelejo\Las%20Delicias%20-%20Sincelejo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ATOS%20(F)\Documents%20and%20Settings\Administrador\Mis%20documentos\Mis%20archivos%20recibidos\APUS%20JUNIO%2015-04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avargase\AppData\Local\Microsoft\Windows\Temporary%20Internet%20Files\Content.Outlook\8WT9GBFP\AMV%202011\PHRE\09%20INF_TRIMESTRAL%20_FINAL%20-%202011\INFORME%209_AMV_MAR-2011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Documents%20and%20Settings\pcastro\Mis%20documentos\PRESUPUESTO%20CAL%20A&#209;O%202006\PRESUPUESTO%202006%20VERSION_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9786AFA\NOMINA%20CONVENCIONAL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H\Users\Gian%20Carlos\AppData\Local\Microsoft\Windows\Temporary%20Internet%20Files\Content.Outlook\KD237581\Estructura_APU_201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H\Users\Gian%20Carlos\Documents\Puente%20el%20Embrujo\Apus\Estructura_APU_2011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CIRAPI~1\APPDATA\LOCAL\TEMP\wz38fe\Convenio%20Entregado%20a%20Invias%20-%20Barranquilla%2025-11-2014\Piii700\C\1581\Excel\Misc\equip%20database%20assumptions%20comparison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8D4C5A4\Necesidades%20%20Lorica%20-%20Cove&#241;as%20(9004)%20Marzo%202010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&#225;lculoredes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NGMARIOR\Ing%20Mario-w\Users\CONSORCIO%20DEVISAD\Documents\DEVISAB%20-%20ING%20HENRY\OBRAS\4.GRAN%20VIA%20CACHIPAY\Cantidades%20obras%20de%20arte-HENRY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atreesvr\mineconsult\ActiveJobs\2180_CAl%20&amp;%20CDJ%20Equipment\XL\EcMod\Option%2030_EX3600_789\Option%2030_Mixed_EcMod_EX3600_5500_ver01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MVB%2009\Inf.%20Accidentalidad\ADMON\GRUPO5\PRESUP~1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F11E51\JUNIO-2008%20BOYACA%20GRUPO%203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\Documents%20and%20Settings\jcampo\Local%20Settings\Temporary%20Internet%20Files\OLK34\Macintosh%20HDUsers\darrenbowden\Data\Work%20OTML\2005_Budget\Model\Planning%20Model%20OTML%20Month%20CY05%20V2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\AFE\Documents%20and%20Settings\jcampo\Local%20Settings\Temporary%20Internet%20Files\OLK34\2297_Opt46_La%20Jag_MARC_Evaluation%20ver01-ADJUSTED%20SCHED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\AFE\Documents%20and%20Settings\jcampo\Configuraci&#243;n%20local\Archivos%20temporales%20de%20Internet\OLK43\AFE-MOER%20Register%20(27)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LICITACI\BASE\PRESUPUESTO-BASE-2006%20(Guatemala)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LICITACI\BASE\PRESUPUESTO-BASE-2005%20(peru)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\USB%20MARCOS\DOCUMENTOS%20EXCEL\My%20Documents\CONTRATOS%20VIGENTES\Malla%20Vial%20Distrital\CALLE%2080B\Mis%20documentos\INF.BIMENSUAL\INFORME%20BIMENSUAL%20JUL-AGO-2001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\AFE\Mining\Admin\Template%20Models\Blank%20270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CIRAPI~1\APPDATA\LOCAL\TEMP\wz38fe\Convenio%20Entregado%20a%20Invias%20-%20Barranquilla%2025-11-2014\Mapeco\mapeco_vol1.mapeco_ltda\USUARIOS\Licita\SUBTEC\CARMEN\TARIFA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rojast\Max\Emergencias\INFORMES\PROYECTOS%20FNC\CALDAS\FRESNO%20-%20HONDA.xlsx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\orlando\PROPUESTA%20PUENTE%20BOLIVAR%20MURO%20EN%20CONCRETO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\Documents%20and%20Settings\afigueroa.CYT\Configuraci&#243;n%20local\Archivos%20temporales%20de%20Internet\Content.IE5\KD8PUB8J\ModPptoOperaEquiposVerEyC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\Documents%20and%20Settings\jcampo\Local%20Settings\Temporary%20Internet%20Files\OLK34\portada%20nueva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uario\Desktop\VARIOS\SAN%20LUIS\DEFINITIVOS\PRESUPUESTO%20VIA%20SAN%20LUIS%20modificado%20MARZO-10.xlsx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15576A2\partidas_cant_tub_final_04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CIRAPI~1\APPDATA\LOCAL\TEMP\wz38fe\Convenio%20Entregado%20a%20Invias%20-%20Barranquilla%2025-11-2014\Vias\natalia\PC%20VIEJO\D\Richi\Negocios\Cesar%20Villegas\An&#225;lisisAPU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\AFE\Documents%20and%20Settings\jgerard\Local%20Settings\Temporary%20Internet%20Files\OLK139\Truck%20&amp;%20Rail%205mtpa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dmon\consorcio%20ingaf\informe%20semanal\INFORMESEMANAL%201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CIRAPI~1\APPDATA\LOCAL\TEMP\wz38fe\Convenio%20Entregado%20a%20Invias%20-%20Barranquilla%2025-11-2014\E0992774a\PRECIOS\Constancita\HOJA%20DIARIA\HD%202003\Hoja%20Diaria%20Nueva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\AFE\Corporate\Finance&amp;Admin\Botica\Annual%20Accounts\June%2000\Sponsors%20TB%20(BS)%20June%202000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\AFE\Corporate\Annual%20Reports\Annual%20Report%202000\MMH%20Consolidated%20TB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CE431D1\CONSOLIDADO%20SOA_REQUERIMIENTOS%20NAFTA_100_2014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CIRAPI~1\APPDATA\LOCAL\TEMP\wz38fe\Convenio%20Entregado%20a%20Invias%20-%20Barranquilla%2025-11-2014\Servidor\Usuarios\Ingeniero\emartinez\medidores%20SANTA%20CECILIA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\AFE\Documents%20and%20Settings\jcampo\Configuraci&#243;n%20local\Archivos%20temporales%20de%20Internet\OLK43\Flujo%20de%20caja2%20(3)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H\Users\aescorcia\Desktop\APU\APU%202011\APU%20CON%20PARTICULARES%20OPA.xlsx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\Documents%20and%20Settings\dbowden\My%20Documents\Prodeco%20Wk%20File\Budget%20and%20Finance\2008%20Budget\Models\20070920%20Prodeco%20La%20Jagua%20Valuation%20Model%20v4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\AFE\DOCUME~1\LDIEPPA\LOCALS~1\Temp\notes5D4CD5\FOrmato%20nec%20entto%202007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jhpalacios\Downloads\F-09%20Determinaci&#243;n%20Cantidades%20de%20Obra.xlsx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\AFE\unzipped\ULANVA~6\ULAN%20valuation%20(3%20Nov%2000)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\PLANMIN\PLANES\PLANSEM\2001\Trimes02\Sem17-01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ngedwin\ing%20edwin-w\OBRAS\BASE%20APU-DEVISAB.xlsx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CIRAPI~1\APPDATA\LOCAL\TEMP\wz38fe\Convenio%20Entregado%20a%20Invias%20-%20Barranquilla%2025-11-2014\Servidor\servidor\Dise&#241;os%20y%20Construcciones\An&#225;lisis%20de%20precios%20unitarios%20de%20Bajo%20Grande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\AFE\Budgets\Budget%202006\Returned%20Spreadsheets\CapitalBudget6MthsToDec05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US%20Y%20PRESUPUESTO%20REDES%20ELECTRICAS%20AMPARO%20GALLO.xlk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\Documents%20and%20Settings\ptilston\Local%20Settings\Temporary%20Internet%20Files\OLKE6\johnny\2297_Opt46_LaJagFleet_ver01-%20ADJUSTED%20SCHED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retaria\documentos%20de%20secretaria%2023-abril-08_anf\Documents%20and%20Settings\jrodriguez\Configuraci&#243;n%20local\Archivos%20temporales%20de%20Internet\OLK7E\INF.%20TRIMESTRAL%20DIC-07\DICIEMBRE-07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\AFE\WINNT\Temporary%20Internet%20Files\OLK3\ANO%20TB-BS%20Dec%202000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28.1.239.62\compartida\DOCUMENTOS%20OFICINA\PACC's\PACC%20PIO%202006\PACC%20de%20Inversiones%20PIO%202006%20Yarigui-Garzas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gomez\CompTotal\Temp\perseoP85324650\5202371-IC-0.5-GE-1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arino\C\Documents%20and%20Settings\Hector%20Guerrero\Mis%20documentos\Licitaciones%20realizadas\Invias\INTER-Taraza-caucasia\DIFERGO\WINDOWS\TEMP\Preobra\ModeloPresupuesto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[aCCIDENTES DE 1995 - 1996.xls]"/>
      <sheetName val="Lista obra"/>
      <sheetName val="\Documents and Settings\Pedro "/>
      <sheetName val="\Users\Administrador\Desktop\AM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\Escritorio\amv 2011\a  aaInfo"/>
      <sheetName val="\Users\cmeza\Documents\INVIAS\D"/>
      <sheetName val="\Documents and Settings\jviteri"/>
      <sheetName val="\Users\avargase\AppData\Local\M"/>
      <sheetName val="\Mini HP Enero 2015\Proyectos i"/>
      <sheetName val="\C\Users\avargase\AppData\Local"/>
      <sheetName val="\Volumes\USB PIOLIN\Escritorio\"/>
      <sheetName val="CANT OBRA"/>
      <sheetName val="\Users\ANDRES FELIPE MUÑOZ\Down"/>
      <sheetName val="\\Giovanni\administracion vial\"/>
      <sheetName val="\MONTO AGOTABLE 2010\a  aaInfor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Datos_Básicos3"/>
      <sheetName val="\a__aaInformación_GRUPO_4\A_MI3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SEGUIM Y REPROG MES 1 (2)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Hoja2"/>
      <sheetName val="#REF"/>
      <sheetName val="gp05"/>
      <sheetName val="GP06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ESTADO VÍA-CRIT.TECNICO"/>
      <sheetName val="COSTOS UNITARIOS"/>
      <sheetName val="CA-2909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LISTADO "/>
      <sheetName val="M.O.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HISTORICOS FUEL OIL EXP"/>
      <sheetName val="\Nuevos APU Córdoba\a  aaInform"/>
      <sheetName val="\E\Nuevos APU Córdoba\a  aaInfo"/>
      <sheetName val="\Users\JoseGabriel\Documents\Mi"/>
      <sheetName val="Base_Muestras"/>
      <sheetName val="Formulario_N°_4"/>
      <sheetName val="EQUIPOS"/>
      <sheetName val="MANO DE OBRA"/>
      <sheetName val="TRANSPORTE"/>
      <sheetName val="G.G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_aCCIDENTES_DE_1995___1996_xl_2"/>
      <sheetName val="//ccefici"/>
      <sheetName val="//d.docs.live.net/a  aaInformac"/>
      <sheetName val="_aCCIDENTES_DE_1995___1996_xl_3"/>
      <sheetName val="_aCCIDENTES_DE_1995___1996_xl_4"/>
      <sheetName val="_aCCIDENTES_DE_1995___1996_xl_5"/>
      <sheetName val="_aCCIDENTES_DE_1995___1996_xl_6"/>
      <sheetName val="_aCCIDENTES_DE_1995___1996_xl_7"/>
      <sheetName val="_aCCIDENTES_DE_1995___1996_xl_8"/>
      <sheetName val="INST"/>
      <sheetName val="MAT"/>
      <sheetName val="HER"/>
      <sheetName val="PER"/>
      <sheetName val="TRANS"/>
      <sheetName val="ACTA No.1 "/>
      <sheetName val="ACTA No.5"/>
      <sheetName val="ACTA MAYORES - GENERAL"/>
      <sheetName val="REQUISITOS INF INTERVENTORÍA"/>
      <sheetName val="aactividad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Users\rosalym\Desktop\BALANCE "/>
      <sheetName val="aCCIDENTES%2520DE%25201995%2520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INDICE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0"/>
      <sheetName val="_aCCIDENTES_DE_1995___1996_x_13"/>
      <sheetName val="_aCCIDENTES_DE_1995___1996_x_12"/>
      <sheetName val=" ACTA FINAL + MODIFICATORIA "/>
      <sheetName val="AC2-AG96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Tabla CONPES 3714"/>
      <sheetName val="MATERIAL"/>
      <sheetName val="modf "/>
      <sheetName val="1,2 MC"/>
      <sheetName val="3,1 MC"/>
      <sheetName val="3,2 MC"/>
      <sheetName val="4,2 MC"/>
      <sheetName val="/a  aaInformación GRUPO 4/A MIn"/>
      <sheetName val="PLAN DE INVERSION ANTICIPO"/>
      <sheetName val="inv mensual"/>
      <sheetName val="borrador flujo inv"/>
      <sheetName val="social-ambiental"/>
      <sheetName val="AU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[aCCIDENTES_DE_1995_-_1996_xls]"/>
      <sheetName val="Lista_obra"/>
      <sheetName val="\Mini_HP_Enero_2015\Proyectos_i"/>
      <sheetName val="\Volumes\USB_PIOLIN\Escritorio\"/>
      <sheetName val="\\Sistemas_serv1\xx\Documents_a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GENERALIDADES"/>
      <sheetName val="analisis costo horario"/>
      <sheetName val="Lista Base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ESTADO_VÍA-CRIT_TECNICO"/>
      <sheetName val="\\Gabrielaapabone\d copias\a  a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PR_1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_aCCIDENTES_DE_1995___1996_x_61"/>
      <sheetName val="_aCCIDENTES_DE_1995___1996_x_58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0."/>
      <sheetName val="Base_Mater"/>
      <sheetName val="20."/>
      <sheetName val="17."/>
      <sheetName val="11."/>
      <sheetName val="_aCCIDENTES_DE_1995___1996_x_82"/>
      <sheetName val="_aCCIDENTES_DE_1995___1996_x_81"/>
      <sheetName val="_aCCIDENTES_DE_1995___1996_x_83"/>
      <sheetName val="_aCCIDENTES_DE_1995___1996_x_91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_107"/>
      <sheetName val="_aCCIDENTES_DE_1995___1996__105"/>
      <sheetName val="_aCCIDENTES_DE_1995___1996_x_93"/>
      <sheetName val="_aCCIDENTES_DE_1995___1996_x_92"/>
      <sheetName val="_aCCIDENTES_DE_1995___1996__100"/>
      <sheetName val="_aCCIDENTES_DE_1995___1996_x_96"/>
      <sheetName val="_aCCIDENTES_DE_1995___1996_x_94"/>
      <sheetName val="_aCCIDENTES_DE_1995___1996_x_95"/>
      <sheetName val="_aCCIDENTES_DE_1995___1996_x_97"/>
      <sheetName val="_aCCIDENTES_DE_1995___1996_x_98"/>
      <sheetName val="_aCCIDENTES_DE_1995___1996_x_99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_aCCIDENTES_DE_1995___1996__108"/>
      <sheetName val="_aCCIDENTES_DE_1995___1996__109"/>
      <sheetName val="Base Datos"/>
      <sheetName val="APU"/>
      <sheetName val="BASE"/>
      <sheetName val="Base_Muestras3"/>
      <sheetName val="Formulario_N°_43"/>
      <sheetName val="\\Escritorio\amv_2011\a__aaInf3"/>
      <sheetName val="\\Giovanni\administracion_vial3"/>
      <sheetName val="\MONTO_AGOTABLE_2010\a__aaInfo3"/>
      <sheetName val="[aCCIDENTES_DE_1995_-_1996_xls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Base_Muestras4"/>
      <sheetName val="Formulario_N°_44"/>
      <sheetName val="\\Escritorio\amv_2011\a__aaInf4"/>
      <sheetName val="\\Giovanni\administracion_vial4"/>
      <sheetName val="\MONTO_AGOTABLE_2010\a__aaInfo4"/>
      <sheetName val="[aCCIDENTES_DE_1995_-_1996_xls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Base_Muestras5"/>
      <sheetName val="Formulario_N°_45"/>
      <sheetName val="\\Escritorio\amv_2011\a__aaInf5"/>
      <sheetName val="\\Giovanni\administracion_vial5"/>
      <sheetName val="\MONTO_AGOTABLE_2010\a__aaInfo5"/>
      <sheetName val="[aCCIDENTES_DE_1995_-_1996_xls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Program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\\B1FE7578\aCCIDENTES DE 1995 -"/>
      <sheetName val="2007 Database"/>
      <sheetName val="PU (2)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COSTOS_UNITARIOS3"/>
      <sheetName val="ITEMS_ALCANT_3"/>
      <sheetName val="COSTOS_UNITARIOS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COSTOS_UNITARIOS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Dólar"/>
      <sheetName val="EMPRESA"/>
      <sheetName val="aCCIDENTES_DE_1995_-_199649"/>
      <sheetName val="aCCIDENTES_DE_1995_-_1996_xls24"/>
      <sheetName val="ACTA_DE_MODIFICACION__(2)14"/>
      <sheetName val="\a__aaInformación_GRUPO_4\A_M14"/>
      <sheetName val="Datos_Básicos13"/>
      <sheetName val="SUB_APU13"/>
      <sheetName val="Base_Muestras12"/>
      <sheetName val="Formulario_N°_412"/>
      <sheetName val="\\Escritorio\amv_2011\a__aaIn11"/>
      <sheetName val="\\Giovanni\administracion_vial9"/>
      <sheetName val="\MONTO_AGOTABLE_2010\a__aaInfo9"/>
      <sheetName val="\AMV___no_borrar\PRESUPUESTOS12"/>
      <sheetName val="\I\AMV___no_borrar\PRESUPUEST12"/>
      <sheetName val="\G\I\AMV___no_borrar\PRESUPUES9"/>
      <sheetName val="\A\a__aaInformación_GRUPO_4\A12"/>
      <sheetName val="\G\A\a__aaInformación_GRUPO_4\9"/>
      <sheetName val="[aCCIDENTES_DE_1995_-_1996_xl11"/>
      <sheetName val="\Mini_HP_Enero_2015\Proyectos_9"/>
      <sheetName val="\Volumes\USB_PIOLIN\Escritorio9"/>
      <sheetName val="\I\A\a__aaInformación_GRUPO_4\9"/>
      <sheetName val="\K\a__aaInformación_GRUPO_4\A_9"/>
      <sheetName val="\I\K\a__aaInformación_GRUPO_4\9"/>
      <sheetName val="\H\a__aaInformación_GRUPO_4\A_9"/>
      <sheetName val="\I\H\a__aaInformación_GRUPO_4\9"/>
      <sheetName val="\\INTERVIALNUBE\Documents_and_9"/>
      <sheetName val="\Documents_and_Settings\Pedro_9"/>
      <sheetName val="\Documents_and_Settings\jviter9"/>
      <sheetName val="Lista_obra9"/>
      <sheetName val="\\Sistemas_serv1\xx\Documents_9"/>
      <sheetName val="Analisis_Mano_de_Obra11"/>
      <sheetName val="SEÑALIZACION_CINTA11"/>
      <sheetName val="TUBERIA_DESAGUE_DE_2&quot;11"/>
      <sheetName val="TUBERIA__DE_SUCCIÓN_DE_211"/>
      <sheetName val="TUBERIA_DE_PRESIÓN_1_1-2_RDE220"/>
      <sheetName val="TUBERIA_DE_1_1-211"/>
      <sheetName val="CODO_DE_1_1_2&quot;X90°11"/>
      <sheetName val="VALBULA_DE_PASO_DE_2&quot;11"/>
      <sheetName val="VALBULA_DE_CIERRE_DE_1_1_2&quot;_11"/>
      <sheetName val="TANQUE_HIDROACUMULADOR11"/>
      <sheetName val="ELECTROBOMBAS_CENTRIFUGAS11"/>
      <sheetName val="LOSA_SUPERIOR_DEL_TANQUE_11"/>
      <sheetName val="PAREDES_DEL_TANQUE11"/>
      <sheetName val="LOSA_DE_FONDO_DEL_TANQUE11"/>
      <sheetName val="SOLADO_DE_LIMP__2500_PSI11"/>
      <sheetName val="CUPULAS_TRAG_4X311"/>
      <sheetName val="SALIDA_SONIDO11"/>
      <sheetName val="CANAL_EN_LAMINA_GALV11"/>
      <sheetName val="CUBIERTA_LUXALON11"/>
      <sheetName val="TENDIDO_DE_CABLE_No_8_11"/>
      <sheetName val="VAR__COBRE_2_44X5-811"/>
      <sheetName val="CAJA_EN_MAMPOSTERÍA11"/>
      <sheetName val="CAJA_DE_PASO_METÁLICA11"/>
      <sheetName val="BAJANTE_ACOM__ELECTRICA_1&quot;11"/>
      <sheetName val="SISTEMA_DE_TIERRA_Y_MALLA11"/>
      <sheetName val="CERTIFICADO_DE_RECIBO11"/>
      <sheetName val="TRAMITE_APROBAR11"/>
      <sheetName val="APLIQUE_DE_25W11"/>
      <sheetName val="LUMINARIA_FLUORESCENTE_DE_2X311"/>
      <sheetName val="LÁMPARA_METAL_HALIDE_250W11"/>
      <sheetName val="DUCTO_PVC_DE_3&quot;11"/>
      <sheetName val="DUCTO_PVC_DE_1&quot;11"/>
      <sheetName val="TENDIDO_DE_ACOMETIDA_BIFÁSICA11"/>
      <sheetName val="TELERRUPTOR_BIPOLAR_DE_16_AM11"/>
      <sheetName val="TABLERO_MINIPRAGMA_DE_12_C11"/>
      <sheetName val="AUTOMÁTICO_INDUSTRIAL11"/>
      <sheetName val="AUTOMÁTICO_TIPO_RIEL_211"/>
      <sheetName val="AUTOMÁTICO_TIPO_RIEL_111"/>
      <sheetName val="SALIDA_PARA_PULSADOR11"/>
      <sheetName val="SALIDA_TOMA_MONOFACISA_1011"/>
      <sheetName val="SALIDA_TOMA_MONOFASICA_1211"/>
      <sheetName val="SALIDA_PARA_APLIQUE11"/>
      <sheetName val="SALIDA_LAMPARA_FLUORESCENTE11"/>
      <sheetName val="DERIVACION_DE_LUMINARIA11"/>
      <sheetName val="SALIDA_PARA_LÁMPARA_METAL11"/>
      <sheetName val="Transformador_25_KVA11"/>
      <sheetName val="Acometida_Subt_Baja_Tensión11"/>
      <sheetName val="Puesta_a_Tierra11"/>
      <sheetName val="Tablero_Bifasico_24_Circuitos11"/>
      <sheetName val="Salida_Luminaria_Cerrada11"/>
      <sheetName val="Salida_Toma_120_V11"/>
      <sheetName val="Salida_Toma_220_V11"/>
      <sheetName val="Tendido_Alumbrado_Publico11"/>
      <sheetName val="Ducto_Tuberia_Conduit_PVC_3_-11"/>
      <sheetName val="Sumin_e_Inst_luminaria_Brika11"/>
      <sheetName val="Sumin_e_Inst_luminaria_Cerrad11"/>
      <sheetName val="Sumin_e_Inst_Poste_ITO11"/>
      <sheetName val="Sumin_y_mont_Caja_metal11"/>
      <sheetName val="Sardinel_prefabricado_Tipo_A11"/>
      <sheetName val="LIMPIEZA_Y_DESCAPOTE11"/>
      <sheetName val="LOCALIZACIÓN_Y_REPLANTEO11"/>
      <sheetName val="DEMOLICON_DE_MUROS11"/>
      <sheetName val="EXCAVACION_MANUAL11"/>
      <sheetName val="Demolicion_de_Graderias_Exist11"/>
      <sheetName val="RELLENO_BASE_GRANULAR11"/>
      <sheetName val="RELLENO_TIERRA_NEGRA11"/>
      <sheetName val="CONCRETO_DE_LIMPIEZA11"/>
      <sheetName val="VIGA_DE_CIMIENTO11"/>
      <sheetName val="VIGA_AEREA11"/>
      <sheetName val="CERCHAS_CELOSIA11"/>
      <sheetName val="Sum_e_Inst_de_Medidor11"/>
      <sheetName val="Sum_e_Inst_de_lavamanos_de_em11"/>
      <sheetName val="Muros_divisorios_bloque_No__411"/>
      <sheetName val="Pañete_sobre_muros11"/>
      <sheetName val="Pintura_tipo_koraza11"/>
      <sheetName val="Ceramica_30x30,_incluye_win_11"/>
      <sheetName val="Granito_Pulido11"/>
      <sheetName val="Bordillos_ducha_ceram_11"/>
      <sheetName val="poceta_de_aseo_en_granito11"/>
      <sheetName val="Alistado_de_piso_mortero_imp_11"/>
      <sheetName val="Piso_en_baldosa_de_granito11"/>
      <sheetName val="media_caña_en_granito11"/>
      <sheetName val="Alfajia_a_la_vista11"/>
      <sheetName val="Tubería_PVCS_2&quot;_11"/>
      <sheetName val="Tuberia_aguas_lluvias_bajante11"/>
      <sheetName val="Tuberia_PVC_aguas_lluvias_3&quot;11"/>
      <sheetName val="Puntos_Hidráulicos_1_2&quot;_11"/>
      <sheetName val="tuberia_pvc_ag_lluvia_4&quot;11"/>
      <sheetName val="tuberia_pvc_corrugada_6&quot;_11"/>
      <sheetName val="tuberia_pvc_corrugada_8&quot;_11"/>
      <sheetName val="Tubería_PVC_6&quot;_Tipo_Fort11"/>
      <sheetName val="FILTRO_DRENAJE_4&quot;11"/>
      <sheetName val="FILTRO_DRENAJE_6&quot;11"/>
      <sheetName val="FILTRO_DRENAJE_8&quot;11"/>
      <sheetName val="Tubería_PVC_4&quot;_corrugada_AN11"/>
      <sheetName val="Tuberia_PVC_6&quot;_Corrugada_AN11"/>
      <sheetName val="Tuberia_PVC_8&quot;_Corrugada_AN11"/>
      <sheetName val="Tubería_PVC_3&quot;_sanitaria11"/>
      <sheetName val="Tubería_PVC_4&quot;_sanitaria11"/>
      <sheetName val="Registro_RW_de_1&quot;11"/>
      <sheetName val="Registro_RW_de_1_1_2&quot;11"/>
      <sheetName val="Válvula_de_corte_tipo_RW_3_,411"/>
      <sheetName val="Sum_e_inst__lavamanos_de_colg11"/>
      <sheetName val="Sum_e_inst__lavaplatos11"/>
      <sheetName val="Tubería_PVC_san_2&quot;_11"/>
      <sheetName val="Puntos_Sanitarios_2&quot;_11"/>
      <sheetName val="Puntos_Sanitarios_4&quot;__11"/>
      <sheetName val="TUBERIA_PVC_V_D__3&quot;_11"/>
      <sheetName val="TUBERIA_PVC_VD_4&quot;11"/>
      <sheetName val="TUBERIA_PVC_V_D__3&quot;_A__LL11"/>
      <sheetName val="TERMINAL_DE_VENTILACIÓN_D__3&quot;11"/>
      <sheetName val="TUBERIA_PVCP_1_1-_2&quot;_11"/>
      <sheetName val="TUBERIA_PVC_P_D__1-_2&quot;11"/>
      <sheetName val="Tuberioa_PVC_3-_4&quot;_11"/>
      <sheetName val="TUBERIA_PVC_P_D__1&quot;11"/>
      <sheetName val="TUBERIA_PVC_P_D__1_1-2&quot;11"/>
      <sheetName val="CAJA_PLASTICA_PARA_VALVULAS_11"/>
      <sheetName val="Sum__e_inst__Inodoro_tanque11"/>
      <sheetName val="Sum__e_inst__orinal_de_llave11"/>
      <sheetName val="Sum__e_inst__ducha11"/>
      <sheetName val="Sum__e_inst__sanitario_niño11"/>
      <sheetName val="Canal_en_lamina_galv_cal_2011"/>
      <sheetName val="Ventana_con_marco_lam_11"/>
      <sheetName val="Ventana_con_marco_corrediza11"/>
      <sheetName val="Puerta_doble_con_marco11"/>
      <sheetName val="Puerta_division_baño_1,12x1,611"/>
      <sheetName val="Puerta_division_baño_60x1,6011"/>
      <sheetName val="Puerta_con_marco_entamborada11"/>
      <sheetName val="Espejo_en_cristal_4_mm11"/>
      <sheetName val="Espejo_en_cristal_4_mm_con_ma11"/>
      <sheetName val="Excavación_a_maquina11"/>
      <sheetName val="Cerramiento_exterior11"/>
      <sheetName val="PR_19"/>
      <sheetName val="Ruta_019"/>
      <sheetName val="AFECTACION_01_9"/>
      <sheetName val="EJECUCION_C9"/>
      <sheetName val="Inf_Financiera_019"/>
      <sheetName val="RUTA_029"/>
      <sheetName val="AFECTACION_029"/>
      <sheetName val="EJECUCION_C__029"/>
      <sheetName val="INF_FINANCIERA_029"/>
      <sheetName val="RUTA_039"/>
      <sheetName val="AFECTACION_039"/>
      <sheetName val="EJECUCION_C__039"/>
      <sheetName val="INF_FINANCIERA_039"/>
      <sheetName val="RUTA_049"/>
      <sheetName val="AFECTACION_049"/>
      <sheetName val="EJECUCION_C__049"/>
      <sheetName val="INF_FINANCIERA_049"/>
      <sheetName val="RUTA_059"/>
      <sheetName val="AFECTACION_059"/>
      <sheetName val="EJECUCION_C__059"/>
      <sheetName val="INF_FINANCIERA_059"/>
      <sheetName val="RUTA_069"/>
      <sheetName val="AFECTACION_069"/>
      <sheetName val="EJECUCION_C__069"/>
      <sheetName val="INF_FINANCIERA_069"/>
      <sheetName val="RUTA_079"/>
      <sheetName val="AFECTACION_079"/>
      <sheetName val="EJECUCION_C__079"/>
      <sheetName val="INF_FINANCIERA_079"/>
      <sheetName val="RUTA_089"/>
      <sheetName val="AFECTACION_089"/>
      <sheetName val="EJECUCION_C__089"/>
      <sheetName val="INF_FINANCIERA_089"/>
      <sheetName val="RUTA_099"/>
      <sheetName val="AFECTACION_099"/>
      <sheetName val="EJECUCION_C__099"/>
      <sheetName val="INF_FINANCIERA_099"/>
      <sheetName val="RUTA_109"/>
      <sheetName val="AFECTACION_109"/>
      <sheetName val="EJECUCION_C__109"/>
      <sheetName val="INF_FINANCIERA_109"/>
      <sheetName val="RUTA_119"/>
      <sheetName val="AFECTACION_119"/>
      <sheetName val="EJECUCION_C__119"/>
      <sheetName val="INF_FINANCIERA_119"/>
      <sheetName val="MANO_DE_OBRA3"/>
      <sheetName val="\Users\USUARIO\Downloads\a__aa9"/>
      <sheetName val="SEGUIM_Y_REPROG_MES_1_(2)9"/>
      <sheetName val="Conceptos_básicos9"/>
      <sheetName val="Introducción_a_las_funciones9"/>
      <sheetName val="MIN_y_MAX9"/>
      <sheetName val="Fecha_y_hora9"/>
      <sheetName val="Unir_texto_y_números9"/>
      <sheetName val="Instrucciones_SI9"/>
      <sheetName val="Funciones_condicionales9"/>
      <sheetName val="Asistente_para_funciones9"/>
      <sheetName val="Errores_de_fórmula9"/>
      <sheetName val="Obtener_más_información9"/>
      <sheetName val="_a__aaInformación_GRUPO_4_A_MI9"/>
      <sheetName val="Hoja1_(2)9"/>
      <sheetName val="Hoja1_(3)9"/>
      <sheetName val="DESC_MPAL_Y_AIU3"/>
      <sheetName val="CONCRETOS_Y_MORTEROS3"/>
      <sheetName val="PROYECCIÓN_DE_COSTOS3"/>
      <sheetName val="PROYECCIÓN_DE_COSTO_CLASIFICAD3"/>
      <sheetName val="PROYECCIÓN_DE_COSTO_OBRA3"/>
      <sheetName val="PROYECCIÓN_DE_AIU3"/>
      <sheetName val="PROYECCIÓN_DE_AIU_(2)3"/>
      <sheetName val="PROYECCIÓN_DE_PAGA_&amp;_PMT3"/>
      <sheetName val="LINEA_BASE_SALARIOS3"/>
      <sheetName val="ESTADO_VÍA-CRIT_TECNICO4"/>
      <sheetName val="G_G3"/>
      <sheetName val="MURO_PR25+221-2356"/>
      <sheetName val="MURO_PR25+261-2676"/>
      <sheetName val="ACTA_9_(Espacio_publico)3"/>
      <sheetName val="ACTA_9__(VIAS)3"/>
      <sheetName val="ACTA_PIPMA_93"/>
      <sheetName val="PREACTA_PIPMA_8_A-B-C-D-E_y_F_3"/>
      <sheetName val="1_4_Excavaciones_a_mano_EP_3"/>
      <sheetName val="SALVEDAD_93"/>
      <sheetName val="TRANSPORTES_(1)3"/>
      <sheetName val="TRANSPORTES_(2)3"/>
      <sheetName val="1_4_Excavaciones_a_mano_VIAS3"/>
      <sheetName val="1_4_EXCAV_PEP_BARRIO_BOLIVAR3"/>
      <sheetName val="1_4_EXCAV_PEP_FRANCISCA3"/>
      <sheetName val="2_1_Demolic_anden_PEP_BOLIVAR3"/>
      <sheetName val="2_1_Demol_anden_PEP_FRCANAS3"/>
      <sheetName val="2,2_Demolicion_sardinel_(EP)_3"/>
      <sheetName val="2_5_Excavaciones3"/>
      <sheetName val="2_12_demolic_pep_bbolivar13"/>
      <sheetName val="3_1_conformacion3"/>
      <sheetName val="3,2_Base_3"/>
      <sheetName val="3,3_Sub_base3"/>
      <sheetName val="NP_54_MDC-193"/>
      <sheetName val="_3_11_NP68_MDC193"/>
      <sheetName val="3_14_Tpte_Base3"/>
      <sheetName val="3,15_Tpte_Sub_base13"/>
      <sheetName val="NP2_MAT_de_mejoramiento3"/>
      <sheetName val="3_16_Tpte_mat__mejoramiento3"/>
      <sheetName val="3_17__TPTE_MDC_193"/>
      <sheetName val="NP55_TRANSPORTE_MDC-19_CHR3"/>
      <sheetName val="3_19_ACERO_DE_REFUERZO_420_(1)3"/>
      <sheetName val="3_22_Acero_pasajunta_y_anclaje3"/>
      <sheetName val="4_1_RELLENO_MAT__ANDEN_83"/>
      <sheetName val="4_1_rell_pep_frcnas3"/>
      <sheetName val="4_1_rell_bbolivar3"/>
      <sheetName val="4_3_anden_B403"/>
      <sheetName val="4_3_Anden_B40_frcnas3"/>
      <sheetName val="4_16A_PARADERO_FRANCISCANAS3"/>
      <sheetName val="4_16D_PARADERO_B_BOLIVAR3"/>
      <sheetName val="_4_3i-4_4i-4_51i__TPTES_B40_3"/>
      <sheetName val="_4_13i-4_43i-4_44i_tpte_bordil3"/>
      <sheetName val="4_16_13_9_S_E_I_DURANTA3"/>
      <sheetName val="4_4_EMPRADIZACIÓN3"/>
      <sheetName val="4_4_prado_pep_bbolivar3"/>
      <sheetName val="4_4_prado_pep_frcnas3"/>
      <sheetName val="4,41_BORDILLO_A80_(EP)3"/>
      <sheetName val="4,43_SARDINEL_A-103"/>
      <sheetName val="4,44_SARDINEL_A-170_FALTANTE3"/>
      <sheetName val="5_3_SEÑAL_VTCAL3"/>
      <sheetName val="5_4_SEÑAL_BANDERA3"/>
      <sheetName val="5_6_TACHAS_REFLECTIVAS3"/>
      <sheetName val="8_3_Reposicion_Sumidero_sencil3"/>
      <sheetName val="8_5_EMPALME_SUMIDEROS3"/>
      <sheetName val="8_7_DEMOLICION_SUMIDEROS3"/>
      <sheetName val="NP1_Corte_Pav_DISCO3"/>
      <sheetName val="NP5_Demolicion_losa_concret3"/>
      <sheetName val="N_P_05__demol_losas_ccto_BBoli3"/>
      <sheetName val="NP30_Tuberia_PVC_10&quot;_sumideros3"/>
      <sheetName val="NP37_Sumidero_sencillo3"/>
      <sheetName val="NP50_Demolicion_T__Recamara3"/>
      <sheetName val="NP53_SELLO_DE_JUNTAS_MORTERO3"/>
      <sheetName val="NP55_IMPRIMANTE_ML3"/>
      <sheetName val="NP56_IMPRIMANTE_M23"/>
      <sheetName val="NP_57__VTCAL_con_CURVA3"/>
      <sheetName val="NP60_DEMARCACION_VIAL_ML3"/>
      <sheetName val="NP61_DEMARCACIÓN_VIAL__M23"/>
      <sheetName val="0__PORTADA3"/>
      <sheetName val="1__FICHA_INFORMATIVA3"/>
      <sheetName val="2_y_3___ESTADO3"/>
      <sheetName val="4___REG_FOT_3"/>
      <sheetName val="4_reg_Fot_23"/>
      <sheetName val="5___INF__FINANCIERO3"/>
      <sheetName val="6___POLIZAS3"/>
      <sheetName val="7___BALANCE_ACTIVIDADES3"/>
      <sheetName val="8___LIQUIDACION3"/>
      <sheetName val="9__LISTA_DE_CHEQUEO3"/>
      <sheetName val="HISTORICOS_FUEL_OIL_EXP3"/>
      <sheetName val="\Nuevos_APU_Córdoba\a__aaInfor3"/>
      <sheetName val="\E\Nuevos_APU_Córdoba\a__aaInf3"/>
      <sheetName val="CANT_OBRA3"/>
      <sheetName val="\Users\ANDRES_FELIPE_MUÑOZ\Dow3"/>
      <sheetName val="LISTADO_3"/>
      <sheetName val="M_O_3"/>
      <sheetName val="_ACTA_FINAL_+_MODIFICATORIA_3"/>
      <sheetName val="//d_docs_live_net/a__aaInforma3"/>
      <sheetName val="ACTA_No_1_3"/>
      <sheetName val="ACTA_No_53"/>
      <sheetName val="ACTA_MAYORES_-_GENERAL3"/>
      <sheetName val="Excavación_-_San_Bernardo3"/>
      <sheetName val="Solados_-_San_Bernardo3"/>
      <sheetName val="Bases_-_San_Bernardo3"/>
      <sheetName val="Placa_-_San_Bernardo3"/>
      <sheetName val="Elevaciones_-_San_Bernardo3"/>
      <sheetName val="Vigas_-_San_Bernardo3"/>
      <sheetName val="Neopreno_-_San_Bernardo3"/>
      <sheetName val="Acero_-_San_Bernardo3"/>
      <sheetName val="Pilote_-_San_Bernardo3"/>
      <sheetName val="Pilote_-_Caqueza3"/>
      <sheetName val="Dren_tuberia_-_San_bernardo3"/>
      <sheetName val="relleno_sitio_-_San_bernardo3"/>
      <sheetName val="relleno_recebo_-_San_bernardo3"/>
      <sheetName val="Baranda_-_San_bernardo3"/>
      <sheetName val="Acero_A36-_San_Bernardo3"/>
      <sheetName val="Excavación_-_Caqueza3"/>
      <sheetName val="Solados_-_Caqueza3"/>
      <sheetName val="Bases_-_Caqueza3"/>
      <sheetName val="Elevaciones_-_Caqueza3"/>
      <sheetName val="Placa_-_Caqueza3"/>
      <sheetName val="Vigas_-_Caqueza3"/>
      <sheetName val="Neopreno_-_Caqueza3"/>
      <sheetName val="Acero_-_Caqueza3"/>
      <sheetName val="Dren_tuberia_-_Caqueza3"/>
      <sheetName val="relleno_sitio_-_Caqueza3"/>
      <sheetName val="Preesfuerzo_-_Caqueza3"/>
      <sheetName val="Acero_A36-_Caqueza3"/>
      <sheetName val="relleno_Estructuras_-_Caqueza3"/>
      <sheetName val="Excavación_-_Gama3"/>
      <sheetName val="Solados_-_Gama3"/>
      <sheetName val="Bases_-_Gama_3"/>
      <sheetName val="Elevaciones_-_Gama3"/>
      <sheetName val="Placas_-_Gama3"/>
      <sheetName val="Vigas_-_Gama_3"/>
      <sheetName val="Neopreno_-_Gama3"/>
      <sheetName val="Acero_-_Gama3"/>
      <sheetName val="Dren_tuberia_-_Gama3"/>
      <sheetName val="relleno_sitio_-_Gama3"/>
      <sheetName val="relleno_Recebo_-_Gama3"/>
      <sheetName val="Baranda_-_Gama3"/>
      <sheetName val="Pilote_-_Gama3"/>
      <sheetName val="Acero_A36-_Gama3"/>
      <sheetName val="Demolición_concreto_-_Gama3"/>
      <sheetName val="Demolición_de_estructura_-_Gam3"/>
      <sheetName val="Solados_-_Belen3"/>
      <sheetName val="Bases_-_Belen3"/>
      <sheetName val="Elevaciones_-_Belen3"/>
      <sheetName val="Placa_-_Belen3"/>
      <sheetName val="Neopreno_-_Belen3"/>
      <sheetName val="Acero_-_Belen3"/>
      <sheetName val="Vigas_-_Belen3"/>
      <sheetName val="Dren_tuberia_-_Belen3"/>
      <sheetName val="relleno_recebo_-_Belen3"/>
      <sheetName val="Baranda_-_Belen3"/>
      <sheetName val="Acero_A36-_Belen3"/>
      <sheetName val="Demolición_-_Belen3"/>
      <sheetName val="Bases_-_Junca3"/>
      <sheetName val="Excavación_-_Belen3"/>
      <sheetName val="Pilote_-_Belen3"/>
      <sheetName val="Cuneta_-_Junca3"/>
      <sheetName val="Placa_-_junca3"/>
      <sheetName val="acero_-_junca3"/>
      <sheetName val="Neopreno_-_Junca3"/>
      <sheetName val="Dren_tuberia_-_junca3"/>
      <sheetName val="relleno_-_junca3"/>
      <sheetName val="Baranda_-_Junca3"/>
      <sheetName val="Acero_A36_-_junca3"/>
      <sheetName val="Excavación_-_Medina3"/>
      <sheetName val="Solados_-_Medina3"/>
      <sheetName val="Bases_-_Medina3"/>
      <sheetName val="Elevaciones_-_Medina__3"/>
      <sheetName val="Vigas_-_Medina3"/>
      <sheetName val="Neopreno_-_Medina3"/>
      <sheetName val="Elevaciones_-_Medina3"/>
      <sheetName val="Pilote_-_Medina3"/>
      <sheetName val="Acero_-_Medina3"/>
      <sheetName val="relleno_-_Medina3"/>
      <sheetName val="Geotextil_-_Medina3"/>
      <sheetName val="Excavación_Mecan-_zipaquira3"/>
      <sheetName val="Acero_A588_-_Medina3"/>
      <sheetName val="Acero_A36_-_Medina3"/>
      <sheetName val="Acero_-_Zipaquira3"/>
      <sheetName val="Excavación_manual_-_zipaquira3"/>
      <sheetName val="Solados_-_Zipaquira3"/>
      <sheetName val="Relleno_comun_-_Zipaquira3"/>
      <sheetName val="Bases_-_Zipaquira3"/>
      <sheetName val="Arme_carrilera_-_Zipaquira3"/>
      <sheetName val="Tirafondos_-_Zipaquira3"/>
      <sheetName val="Clavos_-_Zipaquira3"/>
      <sheetName val="Eclisas_-_Zipaquira3"/>
      <sheetName val="Elastomericos_-_Zipaquira3"/>
      <sheetName val="Traviesas_-_Zipaquira3"/>
      <sheetName val="Riel_-_Zipaquira3"/>
      <sheetName val="Acero_A588_-_zipaquira3"/>
      <sheetName val="Acero_A36_-_zipaquira3"/>
      <sheetName val="Elevaciones_-_Zipaquira3"/>
      <sheetName val="ACTA_MAYORES_SAN_BERNANDO3"/>
      <sheetName val="ACTA_MAYORES_CAQUEZA3"/>
      <sheetName val="ACTA_MAYORES_BELEN3"/>
      <sheetName val="ACTA_MAYORES_ZIPAQUIRA3"/>
      <sheetName val="ACTA_MAYORES_JUNCA_DEF_3"/>
      <sheetName val="ACTA_MAYORES_CANT_CARUP_DEF_3"/>
      <sheetName val="MURO_PR25+267-2736"/>
      <sheetName val="MURO_PR25+273-2776"/>
      <sheetName val="MURO_PR25+407,20-409,906"/>
      <sheetName val="MURO_PR25+409,90-416,406"/>
      <sheetName val="MURO_PR25+435-4476"/>
      <sheetName val="MURO_PR25+557,5-572_56I6"/>
      <sheetName val="MURO_PR25+572_56-576_56I6"/>
      <sheetName val="MURO_PR25+565-571D6"/>
      <sheetName val="MURO_PR25+587_5-596_5I6"/>
      <sheetName val="MURO_PR25+600-607,1I6"/>
      <sheetName val="MURO_PR25+607,1-614,16"/>
      <sheetName val="MURO_PR25+725-734D6"/>
      <sheetName val="MURO_PR25+786-792,4D6"/>
      <sheetName val="MURO_PR25+980D6"/>
      <sheetName val="MURO_PR25+019,5-PR26+026,8D6"/>
      <sheetName val="MURO_PR26+026,8-032,7D6"/>
      <sheetName val="MURO_PR26+032,7-038,7D6"/>
      <sheetName val="MURO_4__PR26+038,7-045_9D6"/>
      <sheetName val="MURO_PR26+059,6-066,4D6"/>
      <sheetName val="MURO_PR26+132,5-143,4D6"/>
      <sheetName val="MURO_PR26+159,25-169,38D6"/>
      <sheetName val="MURO_PR26+870-8746"/>
      <sheetName val="MURO_PR26+874,3-882,36"/>
      <sheetName val="MURO_PR27+128,6-133,336"/>
      <sheetName val="MURO_PR27+133,33-139,3D6"/>
      <sheetName val="MURO_PR27+281_9-287_96"/>
      <sheetName val="MURO_PR27+344-352,16"/>
      <sheetName val="MURO_PR27+352,1-358,26"/>
      <sheetName val="MURO_PR27+358,2-3646"/>
      <sheetName val="MURO_PR27+364-3706"/>
      <sheetName val="MURO_PR27+360-374D6"/>
      <sheetName val="MURO_PR27+388-394I6"/>
      <sheetName val="MURO_PR27+394-400I_6"/>
      <sheetName val="MURO_PR27+397-404D6"/>
      <sheetName val="MURO_PR27+457-463D_6"/>
      <sheetName val="MURO_PR27+480,20-488,95D_6"/>
      <sheetName val="MURO_PR27+785-793,66"/>
      <sheetName val="MURO_PR27+796,10,800D6"/>
      <sheetName val="MURO_PR27+819_8-829_95I6"/>
      <sheetName val="MURO_PR27+820-840D6"/>
      <sheetName val="MURO_PR27+852-864I6"/>
      <sheetName val="MURO_PR28+030-041D_6"/>
      <sheetName val="MURO_PR28+060-066_08D6"/>
      <sheetName val="MURO_PR28+105-111,25D_6"/>
      <sheetName val="MURO_PR28+111,25-115_75D_6"/>
      <sheetName val="MURO_PR28+240-263I6"/>
      <sheetName val="MURO_PR28+295-300_10D6"/>
      <sheetName val="MURO_PR28+300_10-306_1D_6"/>
      <sheetName val="MURO_PR28+306_10-312_1D_6"/>
      <sheetName val="MURO_PR28+312_1-318D_6"/>
      <sheetName val="MURO_PR28+318_1-324_1D6"/>
      <sheetName val="MURO_PR28+652_7-662_7D_6"/>
      <sheetName val="MURO_PR28+662_7D-668_8D6"/>
      <sheetName val="MURO_PR28+886-892_4D_6"/>
      <sheetName val="MURO_PR28+895-899_56"/>
      <sheetName val="REQUISITOS_INF_INTERVENTORÍA3"/>
      <sheetName val="COSTOS_UNITARIOS12"/>
      <sheetName val="GPI_5264"/>
      <sheetName val="VEA_3744"/>
      <sheetName val="Paral__13"/>
      <sheetName val="Paral__23"/>
      <sheetName val="Paral__33"/>
      <sheetName val="Paral_43"/>
      <sheetName val="Coloc__e_Interc__Tapones3"/>
      <sheetName val="Cambio_de_Valv_3"/>
      <sheetName val="Interc_de_Hidr_3"/>
      <sheetName val="Itemes_Renovación3"/>
      <sheetName val="Interc_tapones3"/>
      <sheetName val="Interc_válv_3"/>
      <sheetName val="Varios_3"/>
      <sheetName val="\C\A\a__aaInformación_GRUPO_4\3"/>
      <sheetName val="\G\a__aaInformación_GRUPO_4\A_3"/>
      <sheetName val="\C\G\a__aaInformación_GRUPO_4\3"/>
      <sheetName val="\C\K\a__aaInformación_GRUPO_4\3"/>
      <sheetName val="\E\a__aaInformación_GRUPO_4\A_3"/>
      <sheetName val="\C\E\a__aaInformación_GRUPO_4\3"/>
      <sheetName val="Tabla_CONPES_37143"/>
      <sheetName val="PLAN_DE_INVERSION_ANTICIPO3"/>
      <sheetName val="inv_mensual3"/>
      <sheetName val="borrador_flujo_inv3"/>
      <sheetName val="\\B1FE7578\aCCIDENTES_DE_1995_3"/>
      <sheetName val="\Users\LENOVO\Downloads\a__aaI3"/>
      <sheetName val="propuesta_economica_CF3"/>
      <sheetName val="AIU_CF3"/>
      <sheetName val="1_1_13"/>
      <sheetName val="1_2_13"/>
      <sheetName val="1_2_23"/>
      <sheetName val="1_2_33"/>
      <sheetName val="1_2_43"/>
      <sheetName val="1_3_1_3"/>
      <sheetName val="1_3_23"/>
      <sheetName val="1_3_33"/>
      <sheetName val="1_3_43"/>
      <sheetName val="2_1_13"/>
      <sheetName val="2_1_23"/>
      <sheetName val="2_2_13"/>
      <sheetName val="2_2_23"/>
      <sheetName val="2_2_33"/>
      <sheetName val="2_2_43"/>
      <sheetName val="2_2_53"/>
      <sheetName val="2007_Database3"/>
      <sheetName val="\Users\rosalym\Desktop\BALANCE3"/>
      <sheetName val="ANALISIS_RESUMIDOS3"/>
      <sheetName val="Lista_obra3"/>
      <sheetName val="\\Sistemas_serv1\xx\Documents_3"/>
      <sheetName val="\Mini_HP_Enero_2015\Proyectos_3"/>
      <sheetName val="\Volumes\USB_PIOLIN\Escritorio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Users\USUARIO\Downloads\a__aa3"/>
      <sheetName val="SEGUIM_Y_REPROG_MES_1_(2)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_a__aaInformación_GRUPO_4_A_MI3"/>
      <sheetName val="Hoja1_(2)3"/>
      <sheetName val="Hoja1_(3)3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Users\USUARIO\Downloads\a__aa4"/>
      <sheetName val="Hoja1_(2)4"/>
      <sheetName val="Hoja1_(3)4"/>
      <sheetName val="_a__aaInformación_GRUPO_4_A_MI4"/>
      <sheetName val="SEGUIM_Y_REPROG_MES_1_(2)4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Users\USUARIO\Downloads\a__aa5"/>
      <sheetName val="Hoja1_(2)5"/>
      <sheetName val="Hoja1_(3)5"/>
      <sheetName val="_a__aaInformación_GRUPO_4_A_MI5"/>
      <sheetName val="SEGUIM_Y_REPROG_MES_1_(2)5"/>
      <sheetName val="ARBOL_DE_PROBLEMAS_final3"/>
      <sheetName val="IDENTIFICACION_DEL_PROBLEMA_fi3"/>
      <sheetName val="OBJETIVOS_FINALES3"/>
      <sheetName val="ESTRUCTURA_DE_PROYECTO3"/>
      <sheetName val="OBJETIVOS_ESPECIFICOS_final3"/>
      <sheetName val="ITEMS_ALCANT_12"/>
      <sheetName val="\a__aaInformación_GRUPO_4\A_M10"/>
      <sheetName val="ACTA_DE_MODIFICACION__(2)10"/>
      <sheetName val="Formulario_N°_48"/>
      <sheetName val="Base_Muestras8"/>
      <sheetName val="COSTOS_UNITARIOS8"/>
      <sheetName val="\AMV___no_borrar\PRESUPUESTOS\8"/>
      <sheetName val="\I\AMV___no_borrar\PRESUPUESTO8"/>
      <sheetName val="\A\a__aaInformación_GRUPO_4\A_8"/>
      <sheetName val="ITEMS_ALCANT_8"/>
      <sheetName val="Analisis_Mano_de_Obra7"/>
      <sheetName val="SEÑALIZACION_CINTA7"/>
      <sheetName val="TUBERIA_DESAGUE_DE_2&quot;7"/>
      <sheetName val="TUBERIA__DE_SUCCIÓN_DE_27"/>
      <sheetName val="TUBERIA_DE_PRESIÓN_1_1-2_RDE217"/>
      <sheetName val="TUBERIA_DE_1_1-27"/>
      <sheetName val="CODO_DE_1_1_2&quot;X90°7"/>
      <sheetName val="VALBULA_DE_PASO_DE_2&quot;7"/>
      <sheetName val="VALBULA_DE_CIERRE_DE_1_1_2&quot;_7"/>
      <sheetName val="TANQUE_HIDROACUMULADOR7"/>
      <sheetName val="ELECTROBOMBAS_CENTRIFUGAS7"/>
      <sheetName val="LOSA_SUPERIOR_DEL_TANQUE_7"/>
      <sheetName val="PAREDES_DEL_TANQUE7"/>
      <sheetName val="LOSA_DE_FONDO_DEL_TANQUE7"/>
      <sheetName val="SOLADO_DE_LIMP__2500_PSI7"/>
      <sheetName val="CUPULAS_TRAG_4X37"/>
      <sheetName val="SALIDA_SONIDO7"/>
      <sheetName val="CANAL_EN_LAMINA_GALV7"/>
      <sheetName val="CUBIERTA_LUXALON7"/>
      <sheetName val="TENDIDO_DE_CABLE_No_8_7"/>
      <sheetName val="VAR__COBRE_2_44X5-87"/>
      <sheetName val="CAJA_EN_MAMPOSTERÍA7"/>
      <sheetName val="CAJA_DE_PASO_METÁLICA7"/>
      <sheetName val="BAJANTE_ACOM__ELECTRICA_1&quot;7"/>
      <sheetName val="SISTEMA_DE_TIERRA_Y_MALLA7"/>
      <sheetName val="CERTIFICADO_DE_RECIBO7"/>
      <sheetName val="TRAMITE_APROBAR7"/>
      <sheetName val="APLIQUE_DE_25W7"/>
      <sheetName val="LUMINARIA_FLUORESCENTE_DE_2X327"/>
      <sheetName val="LÁMPARA_METAL_HALIDE_250W7"/>
      <sheetName val="DUCTO_PVC_DE_3&quot;7"/>
      <sheetName val="DUCTO_PVC_DE_1&quot;7"/>
      <sheetName val="TENDIDO_DE_ACOMETIDA_BIFÁSICA7"/>
      <sheetName val="TELERRUPTOR_BIPOLAR_DE_16_AM7"/>
      <sheetName val="TABLERO_MINIPRAGMA_DE_12_C7"/>
      <sheetName val="AUTOMÁTICO_INDUSTRIAL7"/>
      <sheetName val="AUTOMÁTICO_TIPO_RIEL_27"/>
      <sheetName val="AUTOMÁTICO_TIPO_RIEL_17"/>
      <sheetName val="SALIDA_PARA_PULSADOR7"/>
      <sheetName val="SALIDA_TOMA_MONOFACISA_107"/>
      <sheetName val="SALIDA_TOMA_MONOFASICA_127"/>
      <sheetName val="SALIDA_PARA_APLIQUE7"/>
      <sheetName val="SALIDA_LAMPARA_FLUORESCENTE7"/>
      <sheetName val="DERIVACION_DE_LUMINARIA7"/>
      <sheetName val="SALIDA_PARA_LÁMPARA_METAL7"/>
      <sheetName val="Transformador_25_KVA7"/>
      <sheetName val="Acometida_Subt_Baja_Tensión7"/>
      <sheetName val="Puesta_a_Tierra7"/>
      <sheetName val="Tablero_Bifasico_24_Circuitos7"/>
      <sheetName val="Salida_Luminaria_Cerrada7"/>
      <sheetName val="Salida_Toma_120_V7"/>
      <sheetName val="Salida_Toma_220_V7"/>
      <sheetName val="Tendido_Alumbrado_Publico7"/>
      <sheetName val="Ducto_Tuberia_Conduit_PVC_3_-47"/>
      <sheetName val="Sumin_e_Inst_luminaria_Brika7"/>
      <sheetName val="Sumin_e_Inst_luminaria_Cerrada7"/>
      <sheetName val="Sumin_e_Inst_Poste_ITO7"/>
      <sheetName val="Sumin_y_mont_Caja_metal7"/>
      <sheetName val="Sardinel_prefabricado_Tipo_A7"/>
      <sheetName val="LIMPIEZA_Y_DESCAPOTE7"/>
      <sheetName val="LOCALIZACIÓN_Y_REPLANTEO7"/>
      <sheetName val="DEMOLICON_DE_MUROS7"/>
      <sheetName val="EXCAVACION_MANUAL7"/>
      <sheetName val="Demolicion_de_Graderias_Exist7"/>
      <sheetName val="RELLENO_BASE_GRANULAR7"/>
      <sheetName val="RELLENO_TIERRA_NEGRA7"/>
      <sheetName val="CONCRETO_DE_LIMPIEZA7"/>
      <sheetName val="VIGA_DE_CIMIENTO7"/>
      <sheetName val="VIGA_AEREA7"/>
      <sheetName val="CERCHAS_CELOSIA7"/>
      <sheetName val="Sum_e_Inst_de_Medidor7"/>
      <sheetName val="Sum_e_Inst_de_lavamanos_de_emp7"/>
      <sheetName val="Muros_divisorios_bloque_No__47"/>
      <sheetName val="Pañete_sobre_muros7"/>
      <sheetName val="Pintura_tipo_koraza7"/>
      <sheetName val="Ceramica_30x30,_incluye_win_7"/>
      <sheetName val="Granito_Pulido7"/>
      <sheetName val="Bordillos_ducha_ceram_7"/>
      <sheetName val="poceta_de_aseo_en_granito7"/>
      <sheetName val="Alistado_de_piso_mortero_imp_7"/>
      <sheetName val="Piso_en_baldosa_de_granito7"/>
      <sheetName val="media_caña_en_granito7"/>
      <sheetName val="Alfajia_a_la_vista7"/>
      <sheetName val="Tubería_PVCS_2&quot;_7"/>
      <sheetName val="Tuberia_aguas_lluvias_bajante7"/>
      <sheetName val="Tuberia_PVC_aguas_lluvias_3&quot;7"/>
      <sheetName val="Puntos_Hidráulicos_1_2&quot;_7"/>
      <sheetName val="tuberia_pvc_ag_lluvia_4&quot;7"/>
      <sheetName val="tuberia_pvc_corrugada_6&quot;_7"/>
      <sheetName val="tuberia_pvc_corrugada_8&quot;_7"/>
      <sheetName val="Tubería_PVC_6&quot;_Tipo_Fort7"/>
      <sheetName val="FILTRO_DRENAJE_4&quot;7"/>
      <sheetName val="FILTRO_DRENAJE_6&quot;7"/>
      <sheetName val="FILTRO_DRENAJE_8&quot;7"/>
      <sheetName val="Tubería_PVC_4&quot;_corrugada_AN7"/>
      <sheetName val="Tuberia_PVC_6&quot;_Corrugada_AN7"/>
      <sheetName val="Tuberia_PVC_8&quot;_Corrugada_AN7"/>
      <sheetName val="Tubería_PVC_3&quot;_sanitaria7"/>
      <sheetName val="Tubería_PVC_4&quot;_sanitaria7"/>
      <sheetName val="Registro_RW_de_1&quot;7"/>
      <sheetName val="Registro_RW_de_1_1_2&quot;7"/>
      <sheetName val="Válvula_de_corte_tipo_RW_3_,4&quot;7"/>
      <sheetName val="Sum_e_inst__lavamanos_de_colg7"/>
      <sheetName val="Sum_e_inst__lavaplatos7"/>
      <sheetName val="Tubería_PVC_san_2&quot;_7"/>
      <sheetName val="Puntos_Sanitarios_2&quot;_7"/>
      <sheetName val="Puntos_Sanitarios_4&quot;__7"/>
      <sheetName val="TUBERIA_PVC_V_D__3&quot;_7"/>
      <sheetName val="TUBERIA_PVC_VD_4&quot;7"/>
      <sheetName val="TUBERIA_PVC_V_D__3&quot;_A__LL7"/>
      <sheetName val="TERMINAL_DE_VENTILACIÓN_D__3&quot;_7"/>
      <sheetName val="TUBERIA_PVCP_1_1-_2&quot;_7"/>
      <sheetName val="TUBERIA_PVC_P_D__1-_2&quot;7"/>
      <sheetName val="Tuberioa_PVC_3-_4&quot;_7"/>
      <sheetName val="TUBERIA_PVC_P_D__1&quot;7"/>
      <sheetName val="TUBERIA_PVC_P_D__1_1-2&quot;7"/>
      <sheetName val="CAJA_PLASTICA_PARA_VALVULAS_7"/>
      <sheetName val="Sum__e_inst__Inodoro_tanque7"/>
      <sheetName val="Sum__e_inst__orinal_de_llave7"/>
      <sheetName val="Sum__e_inst__ducha7"/>
      <sheetName val="Sum__e_inst__sanitario_niño7"/>
      <sheetName val="Canal_en_lamina_galv_cal_207"/>
      <sheetName val="Ventana_con_marco_lam_7"/>
      <sheetName val="Ventana_con_marco_corrediza7"/>
      <sheetName val="Puerta_doble_con_marco7"/>
      <sheetName val="Puerta_division_baño_1,12x1,607"/>
      <sheetName val="Puerta_division_baño_60x1,607"/>
      <sheetName val="Puerta_con_marco_entamborada7"/>
      <sheetName val="Espejo_en_cristal_4_mm7"/>
      <sheetName val="Espejo_en_cristal_4_mm_con_mar7"/>
      <sheetName val="Excavación_a_maquina7"/>
      <sheetName val="Cerramiento_exterior7"/>
      <sheetName val="\\Escritorio\amv_2011\a__aaInf7"/>
      <sheetName val="[aCCIDENTES_DE_1995_-_1996_xls7"/>
      <sheetName val="aCCIDENTES_DE_1995_-_199646"/>
      <sheetName val="aCCIDENTES_DE_1995_-_1996_xls21"/>
      <sheetName val="ACTA_DE_MODIFICACION__(2)11"/>
      <sheetName val="\a__aaInformación_GRUPO_4\A_M11"/>
      <sheetName val="Datos_Básicos10"/>
      <sheetName val="SUB_APU10"/>
      <sheetName val="Base_Muestras9"/>
      <sheetName val="Formulario_N°_49"/>
      <sheetName val="\\Escritorio\amv_2011\a__aaInf8"/>
      <sheetName val="\\Giovanni\administracion_vial6"/>
      <sheetName val="\MONTO_AGOTABLE_2010\a__aaInfo6"/>
      <sheetName val="\AMV___no_borrar\PRESUPUESTOS\9"/>
      <sheetName val="\I\AMV___no_borrar\PRESUPUESTO9"/>
      <sheetName val="\G\I\AMV___no_borrar\PRESUPUES6"/>
      <sheetName val="\A\a__aaInformación_GRUPO_4\A_9"/>
      <sheetName val="\G\A\a__aaInformación_GRUPO_4\6"/>
      <sheetName val="[aCCIDENTES_DE_1995_-_1996_xls8"/>
      <sheetName val="\Mini_HP_Enero_2015\Proyectos_6"/>
      <sheetName val="\Volumes\USB_PIOLIN\Escritorio6"/>
      <sheetName val="\I\A\a__aaInformación_GRUPO_4\6"/>
      <sheetName val="\K\a__aaInformación_GRUPO_4\A_6"/>
      <sheetName val="\I\K\a__aaInformación_GRUPO_4\6"/>
      <sheetName val="\H\a__aaInformación_GRUPO_4\A_6"/>
      <sheetName val="\I\H\a__aaInformación_GRUPO_4\6"/>
      <sheetName val="\\INTERVIALNUBE\Documents_and_6"/>
      <sheetName val="\Documents_and_Settings\Pedro_6"/>
      <sheetName val="\Documents_and_Settings\jviter6"/>
      <sheetName val="Lista_obra6"/>
      <sheetName val="\\Sistemas_serv1\xx\Documents_6"/>
      <sheetName val="Analisis_Mano_de_Obra8"/>
      <sheetName val="SEÑALIZACION_CINTA8"/>
      <sheetName val="TUBERIA_DESAGUE_DE_2&quot;8"/>
      <sheetName val="TUBERIA__DE_SUCCIÓN_DE_28"/>
      <sheetName val="TUBERIA_DE_PRESIÓN_1_1-2_RDE218"/>
      <sheetName val="TUBERIA_DE_1_1-28"/>
      <sheetName val="CODO_DE_1_1_2&quot;X90°8"/>
      <sheetName val="VALBULA_DE_PASO_DE_2&quot;8"/>
      <sheetName val="VALBULA_DE_CIERRE_DE_1_1_2&quot;_8"/>
      <sheetName val="TANQUE_HIDROACUMULADOR8"/>
      <sheetName val="ELECTROBOMBAS_CENTRIFUGAS8"/>
      <sheetName val="LOSA_SUPERIOR_DEL_TANQUE_8"/>
      <sheetName val="PAREDES_DEL_TANQUE8"/>
      <sheetName val="LOSA_DE_FONDO_DEL_TANQUE8"/>
      <sheetName val="SOLADO_DE_LIMP__2500_PSI8"/>
      <sheetName val="CUPULAS_TRAG_4X38"/>
      <sheetName val="SALIDA_SONIDO8"/>
      <sheetName val="CANAL_EN_LAMINA_GALV8"/>
      <sheetName val="CUBIERTA_LUXALON8"/>
      <sheetName val="TENDIDO_DE_CABLE_No_8_8"/>
      <sheetName val="VAR__COBRE_2_44X5-88"/>
      <sheetName val="CAJA_EN_MAMPOSTERÍA8"/>
      <sheetName val="CAJA_DE_PASO_METÁLICA8"/>
      <sheetName val="BAJANTE_ACOM__ELECTRICA_1&quot;8"/>
      <sheetName val="SISTEMA_DE_TIERRA_Y_MALLA8"/>
      <sheetName val="CERTIFICADO_DE_RECIBO8"/>
      <sheetName val="TRAMITE_APROBAR8"/>
      <sheetName val="APLIQUE_DE_25W8"/>
      <sheetName val="LUMINARIA_FLUORESCENTE_DE_2X328"/>
      <sheetName val="LÁMPARA_METAL_HALIDE_250W8"/>
      <sheetName val="DUCTO_PVC_DE_3&quot;8"/>
      <sheetName val="DUCTO_PVC_DE_1&quot;8"/>
      <sheetName val="TENDIDO_DE_ACOMETIDA_BIFÁSICA8"/>
      <sheetName val="TELERRUPTOR_BIPOLAR_DE_16_AM8"/>
      <sheetName val="TABLERO_MINIPRAGMA_DE_12_C8"/>
      <sheetName val="AUTOMÁTICO_INDUSTRIAL8"/>
      <sheetName val="AUTOMÁTICO_TIPO_RIEL_28"/>
      <sheetName val="AUTOMÁTICO_TIPO_RIEL_18"/>
      <sheetName val="SALIDA_PARA_PULSADOR8"/>
      <sheetName val="SALIDA_TOMA_MONOFACISA_108"/>
      <sheetName val="SALIDA_TOMA_MONOFASICA_128"/>
      <sheetName val="SALIDA_PARA_APLIQUE8"/>
      <sheetName val="SALIDA_LAMPARA_FLUORESCENTE8"/>
      <sheetName val="DERIVACION_DE_LUMINARIA8"/>
      <sheetName val="SALIDA_PARA_LÁMPARA_METAL8"/>
      <sheetName val="Transformador_25_KVA8"/>
      <sheetName val="Acometida_Subt_Baja_Tensión8"/>
      <sheetName val="Puesta_a_Tierra8"/>
      <sheetName val="Tablero_Bifasico_24_Circuitos8"/>
      <sheetName val="Salida_Luminaria_Cerrada8"/>
      <sheetName val="Salida_Toma_120_V8"/>
      <sheetName val="Salida_Toma_220_V8"/>
      <sheetName val="Tendido_Alumbrado_Publico8"/>
      <sheetName val="Ducto_Tuberia_Conduit_PVC_3_-48"/>
      <sheetName val="Sumin_e_Inst_luminaria_Brika8"/>
      <sheetName val="Sumin_e_Inst_luminaria_Cerrada8"/>
      <sheetName val="Sumin_e_Inst_Poste_ITO8"/>
      <sheetName val="Sumin_y_mont_Caja_metal8"/>
      <sheetName val="Sardinel_prefabricado_Tipo_A8"/>
      <sheetName val="LIMPIEZA_Y_DESCAPOTE8"/>
      <sheetName val="LOCALIZACIÓN_Y_REPLANTEO8"/>
      <sheetName val="DEMOLICON_DE_MUROS8"/>
      <sheetName val="EXCAVACION_MANUAL8"/>
      <sheetName val="Demolicion_de_Graderias_Exist8"/>
      <sheetName val="RELLENO_BASE_GRANULAR8"/>
      <sheetName val="RELLENO_TIERRA_NEGRA8"/>
      <sheetName val="CONCRETO_DE_LIMPIEZA8"/>
      <sheetName val="VIGA_DE_CIMIENTO8"/>
      <sheetName val="VIGA_AEREA8"/>
      <sheetName val="CERCHAS_CELOSIA8"/>
      <sheetName val="Sum_e_Inst_de_Medidor8"/>
      <sheetName val="Sum_e_Inst_de_lavamanos_de_emp8"/>
      <sheetName val="Muros_divisorios_bloque_No__48"/>
      <sheetName val="Pañete_sobre_muros8"/>
      <sheetName val="Pintura_tipo_koraza8"/>
      <sheetName val="Ceramica_30x30,_incluye_win_8"/>
      <sheetName val="Granito_Pulido8"/>
      <sheetName val="Bordillos_ducha_ceram_8"/>
      <sheetName val="poceta_de_aseo_en_granito8"/>
      <sheetName val="Alistado_de_piso_mortero_imp_8"/>
      <sheetName val="Piso_en_baldosa_de_granito8"/>
      <sheetName val="media_caña_en_granito8"/>
      <sheetName val="Alfajia_a_la_vista8"/>
      <sheetName val="Tubería_PVCS_2&quot;_8"/>
      <sheetName val="Tuberia_aguas_lluvias_bajante8"/>
      <sheetName val="Tuberia_PVC_aguas_lluvias_3&quot;8"/>
      <sheetName val="Puntos_Hidráulicos_1_2&quot;_8"/>
      <sheetName val="tuberia_pvc_ag_lluvia_4&quot;8"/>
      <sheetName val="tuberia_pvc_corrugada_6&quot;_8"/>
      <sheetName val="tuberia_pvc_corrugada_8&quot;_8"/>
      <sheetName val="Tubería_PVC_6&quot;_Tipo_Fort8"/>
      <sheetName val="FILTRO_DRENAJE_4&quot;8"/>
      <sheetName val="FILTRO_DRENAJE_6&quot;8"/>
      <sheetName val="FILTRO_DRENAJE_8&quot;8"/>
      <sheetName val="Tubería_PVC_4&quot;_corrugada_AN8"/>
      <sheetName val="Tuberia_PVC_6&quot;_Corrugada_AN8"/>
      <sheetName val="Tuberia_PVC_8&quot;_Corrugada_AN8"/>
      <sheetName val="Tubería_PVC_3&quot;_sanitaria8"/>
      <sheetName val="Tubería_PVC_4&quot;_sanitaria8"/>
      <sheetName val="Registro_RW_de_1&quot;8"/>
      <sheetName val="Registro_RW_de_1_1_2&quot;8"/>
      <sheetName val="Válvula_de_corte_tipo_RW_3_,4&quot;8"/>
      <sheetName val="Sum_e_inst__lavamanos_de_colg8"/>
      <sheetName val="Sum_e_inst__lavaplatos8"/>
      <sheetName val="Tubería_PVC_san_2&quot;_8"/>
      <sheetName val="Puntos_Sanitarios_2&quot;_8"/>
      <sheetName val="Puntos_Sanitarios_4&quot;__8"/>
      <sheetName val="TUBERIA_PVC_V_D__3&quot;_8"/>
      <sheetName val="TUBERIA_PVC_VD_4&quot;8"/>
      <sheetName val="TUBERIA_PVC_V_D__3&quot;_A__LL8"/>
      <sheetName val="TERMINAL_DE_VENTILACIÓN_D__3&quot;_8"/>
      <sheetName val="TUBERIA_PVCP_1_1-_2&quot;_8"/>
      <sheetName val="TUBERIA_PVC_P_D__1-_2&quot;8"/>
      <sheetName val="Tuberioa_PVC_3-_4&quot;_8"/>
      <sheetName val="TUBERIA_PVC_P_D__1&quot;8"/>
      <sheetName val="TUBERIA_PVC_P_D__1_1-2&quot;8"/>
      <sheetName val="CAJA_PLASTICA_PARA_VALVULAS_8"/>
      <sheetName val="Sum__e_inst__Inodoro_tanque8"/>
      <sheetName val="Sum__e_inst__orinal_de_llave8"/>
      <sheetName val="Sum__e_inst__ducha8"/>
      <sheetName val="Sum__e_inst__sanitario_niño8"/>
      <sheetName val="Canal_en_lamina_galv_cal_208"/>
      <sheetName val="Ventana_con_marco_lam_8"/>
      <sheetName val="Ventana_con_marco_corrediza8"/>
      <sheetName val="Puerta_doble_con_marco8"/>
      <sheetName val="Puerta_division_baño_1,12x1,608"/>
      <sheetName val="Puerta_division_baño_60x1,608"/>
      <sheetName val="Puerta_con_marco_entamborada8"/>
      <sheetName val="Espejo_en_cristal_4_mm8"/>
      <sheetName val="Espejo_en_cristal_4_mm_con_mar8"/>
      <sheetName val="Excavación_a_maquina8"/>
      <sheetName val="Cerramiento_exterior8"/>
      <sheetName val="PR_16"/>
      <sheetName val="Ruta_016"/>
      <sheetName val="AFECTACION_01_6"/>
      <sheetName val="EJECUCION_C6"/>
      <sheetName val="Inf_Financiera_016"/>
      <sheetName val="RUTA_026"/>
      <sheetName val="AFECTACION_026"/>
      <sheetName val="EJECUCION_C__026"/>
      <sheetName val="INF_FINANCIERA_026"/>
      <sheetName val="RUTA_036"/>
      <sheetName val="AFECTACION_036"/>
      <sheetName val="EJECUCION_C__036"/>
      <sheetName val="INF_FINANCIERA_036"/>
      <sheetName val="RUTA_046"/>
      <sheetName val="AFECTACION_046"/>
      <sheetName val="EJECUCION_C__046"/>
      <sheetName val="INF_FINANCIERA_046"/>
      <sheetName val="RUTA_056"/>
      <sheetName val="AFECTACION_056"/>
      <sheetName val="EJECUCION_C__056"/>
      <sheetName val="INF_FINANCIERA_056"/>
      <sheetName val="RUTA_066"/>
      <sheetName val="AFECTACION_066"/>
      <sheetName val="EJECUCION_C__066"/>
      <sheetName val="INF_FINANCIERA_066"/>
      <sheetName val="RUTA_076"/>
      <sheetName val="AFECTACION_076"/>
      <sheetName val="EJECUCION_C__076"/>
      <sheetName val="INF_FINANCIERA_076"/>
      <sheetName val="RUTA_086"/>
      <sheetName val="AFECTACION_086"/>
      <sheetName val="EJECUCION_C__086"/>
      <sheetName val="INF_FINANCIERA_086"/>
      <sheetName val="RUTA_096"/>
      <sheetName val="AFECTACION_096"/>
      <sheetName val="EJECUCION_C__096"/>
      <sheetName val="INF_FINANCIERA_096"/>
      <sheetName val="RUTA_106"/>
      <sheetName val="AFECTACION_106"/>
      <sheetName val="EJECUCION_C__106"/>
      <sheetName val="INF_FINANCIERA_106"/>
      <sheetName val="RUTA_116"/>
      <sheetName val="AFECTACION_116"/>
      <sheetName val="EJECUCION_C__116"/>
      <sheetName val="INF_FINANCIERA_116"/>
      <sheetName val="\Users\USUARIO\Downloads\a__aa6"/>
      <sheetName val="SEGUIM_Y_REPROG_MES_1_(2)6"/>
      <sheetName val="Conceptos_básicos6"/>
      <sheetName val="Introducción_a_las_funciones6"/>
      <sheetName val="MIN_y_MAX6"/>
      <sheetName val="Fecha_y_hora6"/>
      <sheetName val="Unir_texto_y_números6"/>
      <sheetName val="Instrucciones_SI6"/>
      <sheetName val="Funciones_condicionales6"/>
      <sheetName val="Asistente_para_funciones6"/>
      <sheetName val="Errores_de_fórmula6"/>
      <sheetName val="Obtener_más_información6"/>
      <sheetName val="_a__aaInformación_GRUPO_4_A_MI6"/>
      <sheetName val="Hoja1_(2)6"/>
      <sheetName val="Hoja1_(3)6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ESTADO_VÍA-CRIT_TECNICO1"/>
      <sheetName val="G_G"/>
      <sheetName val="MURO_PR25+221-2353"/>
      <sheetName val="MURO_PR25+261-2673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HISTORICOS_FUEL_OIL_EXP"/>
      <sheetName val="\Nuevos_APU_Córdoba\a__aaInform"/>
      <sheetName val="\E\Nuevos_APU_Córdoba\a__aaInfo"/>
      <sheetName val="CANT_OBRA"/>
      <sheetName val="\Users\ANDRES_FELIPE_MUÑOZ\Down"/>
      <sheetName val="LISTADO_"/>
      <sheetName val="M_O_"/>
      <sheetName val="_ACTA_FINAL_+_MODIFICATORIA_"/>
      <sheetName val="ACTA_No_1_"/>
      <sheetName val="ACTA_No_5"/>
      <sheetName val="ACTA_MAYORES_-_GENERAL"/>
      <sheetName val="Excavación_-_San_Bernardo"/>
      <sheetName val="Solados_-_San_Bernardo"/>
      <sheetName val="Bases_-_San_Bernardo"/>
      <sheetName val="Placa_-_San_Bernardo"/>
      <sheetName val="Elevaciones_-_San_Bernardo"/>
      <sheetName val="Vigas_-_San_Bernardo"/>
      <sheetName val="Neopreno_-_San_Bernardo"/>
      <sheetName val="Acero_-_San_Bernardo"/>
      <sheetName val="Pilote_-_San_Bernardo"/>
      <sheetName val="Pilote_-_Caqueza"/>
      <sheetName val="Dren_tuberia_-_San_bernardo"/>
      <sheetName val="relleno_sitio_-_San_bernardo"/>
      <sheetName val="relleno_recebo_-_San_bernardo"/>
      <sheetName val="Baranda_-_San_bernardo"/>
      <sheetName val="Acero_A36-_San_Bernardo"/>
      <sheetName val="Excavación_-_Caqueza"/>
      <sheetName val="Solados_-_Caqueza"/>
      <sheetName val="Bases_-_Caqueza"/>
      <sheetName val="Elevaciones_-_Caqueza"/>
      <sheetName val="Placa_-_Caqueza"/>
      <sheetName val="Vigas_-_Caqueza"/>
      <sheetName val="Neopreno_-_Caqueza"/>
      <sheetName val="Acero_-_Caqueza"/>
      <sheetName val="Dren_tuberia_-_Caqueza"/>
      <sheetName val="relleno_sitio_-_Caqueza"/>
      <sheetName val="Preesfuerzo_-_Caqueza"/>
      <sheetName val="Acero_A36-_Caqueza"/>
      <sheetName val="relleno_Estructuras_-_Caqueza"/>
      <sheetName val="Excavación_-_Gama"/>
      <sheetName val="Solados_-_Gama"/>
      <sheetName val="Bases_-_Gama_"/>
      <sheetName val="Elevaciones_-_Gama"/>
      <sheetName val="Placas_-_Gama"/>
      <sheetName val="Vigas_-_Gama_"/>
      <sheetName val="Neopreno_-_Gama"/>
      <sheetName val="Acero_-_Gama"/>
      <sheetName val="Dren_tuberia_-_Gama"/>
      <sheetName val="relleno_sitio_-_Gama"/>
      <sheetName val="relleno_Recebo_-_Gama"/>
      <sheetName val="Baranda_-_Gama"/>
      <sheetName val="Pilote_-_Gama"/>
      <sheetName val="Acero_A36-_Gama"/>
      <sheetName val="Demolición_concreto_-_Gama"/>
      <sheetName val="Demolición_de_estructura_-_Gama"/>
      <sheetName val="Solados_-_Belen"/>
      <sheetName val="Bases_-_Belen"/>
      <sheetName val="Elevaciones_-_Belen"/>
      <sheetName val="Placa_-_Belen"/>
      <sheetName val="Neopreno_-_Belen"/>
      <sheetName val="Acero_-_Belen"/>
      <sheetName val="Vigas_-_Belen"/>
      <sheetName val="Dren_tuberia_-_Belen"/>
      <sheetName val="relleno_recebo_-_Belen"/>
      <sheetName val="Baranda_-_Belen"/>
      <sheetName val="Acero_A36-_Belen"/>
      <sheetName val="Demolición_-_Belen"/>
      <sheetName val="Bases_-_Junca"/>
      <sheetName val="Excavación_-_Belen"/>
      <sheetName val="Pilote_-_Belen"/>
      <sheetName val="Cuneta_-_Junca"/>
      <sheetName val="Placa_-_junca"/>
      <sheetName val="acero_-_junca"/>
      <sheetName val="Neopreno_-_Junca"/>
      <sheetName val="Dren_tuberia_-_junca"/>
      <sheetName val="relleno_-_junca"/>
      <sheetName val="Baranda_-_Junca"/>
      <sheetName val="Acero_A36_-_junca"/>
      <sheetName val="Excavación_-_Medina"/>
      <sheetName val="Solados_-_Medina"/>
      <sheetName val="Bases_-_Medina"/>
      <sheetName val="Elevaciones_-_Medina__"/>
      <sheetName val="Vigas_-_Medina"/>
      <sheetName val="Neopreno_-_Medina"/>
      <sheetName val="Elevaciones_-_Medina"/>
      <sheetName val="Pilote_-_Medina"/>
      <sheetName val="Acero_-_Medina"/>
      <sheetName val="relleno_-_Medina"/>
      <sheetName val="Geotextil_-_Medina"/>
      <sheetName val="Excavación_Mecan-_zipaquira"/>
      <sheetName val="Acero_A588_-_Medina"/>
      <sheetName val="Acero_A36_-_Medina"/>
      <sheetName val="Acero_-_Zipaquira"/>
      <sheetName val="Excavación_manual_-_zipaquira"/>
      <sheetName val="Solados_-_Zipaquira"/>
      <sheetName val="Relleno_comun_-_Zipaquira"/>
      <sheetName val="Bases_-_Zipaquira"/>
      <sheetName val="Arme_carrilera_-_Zipaquira"/>
      <sheetName val="Tirafondos_-_Zipaquira"/>
      <sheetName val="Clavos_-_Zipaquira"/>
      <sheetName val="Eclisas_-_Zipaquira"/>
      <sheetName val="Elastomericos_-_Zipaquira"/>
      <sheetName val="Traviesas_-_Zipaquira"/>
      <sheetName val="Riel_-_Zipaquira"/>
      <sheetName val="Acero_A588_-_zipaquira"/>
      <sheetName val="Acero_A36_-_zipaquira"/>
      <sheetName val="Elevaciones_-_Zipaquira"/>
      <sheetName val="ACTA_MAYORES_SAN_BERNANDO"/>
      <sheetName val="ACTA_MAYORES_CAQUEZA"/>
      <sheetName val="ACTA_MAYORES_BELEN"/>
      <sheetName val="ACTA_MAYORES_ZIPAQUIRA"/>
      <sheetName val="ACTA_MAYORES_JUNCA_DEF_"/>
      <sheetName val="ACTA_MAYORES_CANT_CARUP_DEF_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REQUISITOS_INF_INTERVENTORÍA"/>
      <sheetName val="COSTOS_UNITARIOS9"/>
      <sheetName val="GPI_5261"/>
      <sheetName val="VEA_3741"/>
      <sheetName val="Paral__1"/>
      <sheetName val="Paral__2"/>
      <sheetName val="Paral__3"/>
      <sheetName val="Paral_4"/>
      <sheetName val="Coloc__e_Interc__Tapones"/>
      <sheetName val="Cambio_de_Valv_"/>
      <sheetName val="Interc_de_Hidr_"/>
      <sheetName val="Itemes_Renovación"/>
      <sheetName val="Interc_tapones"/>
      <sheetName val="Interc_válv_"/>
      <sheetName val="Varios_"/>
      <sheetName val="\C\A\a__aaInformación_GRUPO_4\A"/>
      <sheetName val="\G\a__aaInformación_GRUPO_4\A_M"/>
      <sheetName val="\C\G\a__aaInformación_GRUPO_4\A"/>
      <sheetName val="\C\K\a__aaInformación_GRUPO_4\A"/>
      <sheetName val="\E\a__aaInformación_GRUPO_4\A_M"/>
      <sheetName val="\C\E\a__aaInformación_GRUPO_4\A"/>
      <sheetName val="Tabla_CONPES_3714"/>
      <sheetName val="PLAN_DE_INVERSION_ANTICIPO"/>
      <sheetName val="inv_mensual"/>
      <sheetName val="borrador_flujo_inv"/>
      <sheetName val="\\B1FE7578\aCCIDENTES_DE_1995_-"/>
      <sheetName val="\Users\LENOVO\Downloads\a__aaIn"/>
      <sheetName val="propuesta_economica_CF"/>
      <sheetName val="AIU_CF"/>
      <sheetName val="1_1_1"/>
      <sheetName val="1_2_1"/>
      <sheetName val="1_2_2"/>
      <sheetName val="1_2_3"/>
      <sheetName val="1_2_4"/>
      <sheetName val="1_3_1_"/>
      <sheetName val="1_3_2"/>
      <sheetName val="1_3_3"/>
      <sheetName val="1_3_4"/>
      <sheetName val="2_1_1"/>
      <sheetName val="2_1_2"/>
      <sheetName val="2_2_1"/>
      <sheetName val="2_2_2"/>
      <sheetName val="2_2_3"/>
      <sheetName val="2_2_4"/>
      <sheetName val="2_2_5"/>
      <sheetName val="2007_Database"/>
      <sheetName val="\Users\rosalym\Desktop\BALANCE_"/>
      <sheetName val="ANALISIS_RESUMIDOS"/>
      <sheetName val="ARBOL_DE_PROBLEMAS_final"/>
      <sheetName val="IDENTIFICACION_DEL_PROBLEMA_fin"/>
      <sheetName val="OBJETIVOS_FINALES"/>
      <sheetName val="ESTRUCTURA_DE_PROYECTO"/>
      <sheetName val="OBJETIVOS_ESPECIFICOS_final"/>
      <sheetName val="ITEMS_ALCANT_9"/>
      <sheetName val="200_22"/>
      <sheetName val="201_72"/>
      <sheetName val="201_162"/>
      <sheetName val="210_2_22"/>
      <sheetName val="220_12"/>
      <sheetName val="320_12"/>
      <sheetName val="420_22"/>
      <sheetName val="421_1_2"/>
      <sheetName val="600_2_32"/>
      <sheetName val="630_12"/>
      <sheetName val="610_12"/>
      <sheetName val="630_32"/>
      <sheetName val="630_3_(2)2"/>
      <sheetName val="630_42"/>
      <sheetName val="630_4P2"/>
      <sheetName val="630_62"/>
      <sheetName val="641_12"/>
      <sheetName val="630_72"/>
      <sheetName val="632_1P2"/>
      <sheetName val="632_2P_2"/>
      <sheetName val="632_3P__2"/>
      <sheetName val="640_12"/>
      <sheetName val="661_12"/>
      <sheetName val="642_2"/>
      <sheetName val="671_12"/>
      <sheetName val="671_1_(2)2"/>
      <sheetName val="673_12"/>
      <sheetName val="673_22"/>
      <sheetName val="673_2_(2)2"/>
      <sheetName val="800_22"/>
      <sheetName val="810_22"/>
      <sheetName val="700_12"/>
      <sheetName val="730_12"/>
      <sheetName val="900_22"/>
      <sheetName val="450_3P_2"/>
      <sheetName val="340P_2"/>
      <sheetName val="220_1P2"/>
      <sheetName val="200,1,3p_2"/>
      <sheetName val="200,1,4p__2"/>
      <sheetName val="220_1P_(2)2"/>
      <sheetName val="630_4_2P2"/>
      <sheetName val="630_4_2P_(2)2"/>
      <sheetName val="630_4_3P2"/>
      <sheetName val="600_1P2"/>
      <sheetName val="210_2_12"/>
      <sheetName val="730_22"/>
      <sheetName val="740_12"/>
      <sheetName val="900_2_(1)2"/>
      <sheetName val="621_1_22"/>
      <sheetName val="683_4P2"/>
      <sheetName val="221_12"/>
      <sheetName val="683_1P2"/>
      <sheetName val="3P_2"/>
      <sheetName val="683_3P2"/>
      <sheetName val="673_1P2"/>
      <sheetName val="PNP_4_72"/>
      <sheetName val="201_152"/>
      <sheetName val="673_2P_2"/>
      <sheetName val="623_1P2"/>
      <sheetName val="621_1_32"/>
      <sheetName val="674_22"/>
      <sheetName val="220_2P2"/>
      <sheetName val="683_4P_2"/>
      <sheetName val="683_3P_(2)2"/>
      <sheetName val="683_4P__(2)2"/>
      <sheetName val="683_5P__2"/>
      <sheetName val="642_2P2"/>
      <sheetName val="INT_172"/>
      <sheetName val="INT_182"/>
      <sheetName val="CRONOGRAMA_INICIAL2"/>
      <sheetName val="informe_sem_no_12"/>
      <sheetName val="informe_sem_no_22"/>
      <sheetName val="informe_sem_no_32"/>
      <sheetName val="informe_sem_no_42"/>
      <sheetName val="REPROGRAMACION_22"/>
      <sheetName val="aCCIDENTES_DE_1995_-_199647"/>
      <sheetName val="aCCIDENTES_DE_1995_-_1996_xls22"/>
      <sheetName val="ACTA_DE_MODIFICACION__(2)12"/>
      <sheetName val="\a__aaInformación_GRUPO_4\A_M12"/>
      <sheetName val="Datos_Básicos11"/>
      <sheetName val="SUB_APU11"/>
      <sheetName val="Base_Muestras10"/>
      <sheetName val="Formulario_N°_410"/>
      <sheetName val="\\Escritorio\amv_2011\a__aaInf9"/>
      <sheetName val="\\Giovanni\administracion_vial7"/>
      <sheetName val="\MONTO_AGOTABLE_2010\a__aaInfo7"/>
      <sheetName val="\AMV___no_borrar\PRESUPUESTOS10"/>
      <sheetName val="\I\AMV___no_borrar\PRESUPUEST10"/>
      <sheetName val="\G\I\AMV___no_borrar\PRESUPUES7"/>
      <sheetName val="\A\a__aaInformación_GRUPO_4\A10"/>
      <sheetName val="\G\A\a__aaInformación_GRUPO_4\7"/>
      <sheetName val="[aCCIDENTES_DE_1995_-_1996_xls9"/>
      <sheetName val="\Mini_HP_Enero_2015\Proyectos_7"/>
      <sheetName val="\Volumes\USB_PIOLIN\Escritorio7"/>
      <sheetName val="\I\A\a__aaInformación_GRUPO_4\7"/>
      <sheetName val="\K\a__aaInformación_GRUPO_4\A_7"/>
      <sheetName val="\I\K\a__aaInformación_GRUPO_4\7"/>
      <sheetName val="\H\a__aaInformación_GRUPO_4\A_7"/>
      <sheetName val="\I\H\a__aaInformación_GRUPO_4\7"/>
      <sheetName val="\\INTERVIALNUBE\Documents_and_7"/>
      <sheetName val="\Documents_and_Settings\Pedro_7"/>
      <sheetName val="\Documents_and_Settings\jviter7"/>
      <sheetName val="Lista_obra7"/>
      <sheetName val="\\Sistemas_serv1\xx\Documents_7"/>
      <sheetName val="Analisis_Mano_de_Obra9"/>
      <sheetName val="SEÑALIZACION_CINTA9"/>
      <sheetName val="TUBERIA_DESAGUE_DE_2&quot;9"/>
      <sheetName val="TUBERIA__DE_SUCCIÓN_DE_29"/>
      <sheetName val="TUBERIA_DE_PRESIÓN_1_1-2_RDE219"/>
      <sheetName val="TUBERIA_DE_1_1-29"/>
      <sheetName val="CODO_DE_1_1_2&quot;X90°9"/>
      <sheetName val="VALBULA_DE_PASO_DE_2&quot;9"/>
      <sheetName val="VALBULA_DE_CIERRE_DE_1_1_2&quot;_9"/>
      <sheetName val="TANQUE_HIDROACUMULADOR9"/>
      <sheetName val="ELECTROBOMBAS_CENTRIFUGAS9"/>
      <sheetName val="LOSA_SUPERIOR_DEL_TANQUE_9"/>
      <sheetName val="PAREDES_DEL_TANQUE9"/>
      <sheetName val="LOSA_DE_FONDO_DEL_TANQUE9"/>
      <sheetName val="SOLADO_DE_LIMP__2500_PSI9"/>
      <sheetName val="CUPULAS_TRAG_4X39"/>
      <sheetName val="SALIDA_SONIDO9"/>
      <sheetName val="CANAL_EN_LAMINA_GALV9"/>
      <sheetName val="CUBIERTA_LUXALON9"/>
      <sheetName val="TENDIDO_DE_CABLE_No_8_9"/>
      <sheetName val="VAR__COBRE_2_44X5-89"/>
      <sheetName val="CAJA_EN_MAMPOSTERÍA9"/>
      <sheetName val="CAJA_DE_PASO_METÁLICA9"/>
      <sheetName val="BAJANTE_ACOM__ELECTRICA_1&quot;9"/>
      <sheetName val="SISTEMA_DE_TIERRA_Y_MALLA9"/>
      <sheetName val="CERTIFICADO_DE_RECIBO9"/>
      <sheetName val="TRAMITE_APROBAR9"/>
      <sheetName val="APLIQUE_DE_25W9"/>
      <sheetName val="LUMINARIA_FLUORESCENTE_DE_2X329"/>
      <sheetName val="LÁMPARA_METAL_HALIDE_250W9"/>
      <sheetName val="DUCTO_PVC_DE_3&quot;9"/>
      <sheetName val="DUCTO_PVC_DE_1&quot;9"/>
      <sheetName val="TENDIDO_DE_ACOMETIDA_BIFÁSICA9"/>
      <sheetName val="TELERRUPTOR_BIPOLAR_DE_16_AM9"/>
      <sheetName val="TABLERO_MINIPRAGMA_DE_12_C9"/>
      <sheetName val="AUTOMÁTICO_INDUSTRIAL9"/>
      <sheetName val="AUTOMÁTICO_TIPO_RIEL_29"/>
      <sheetName val="AUTOMÁTICO_TIPO_RIEL_19"/>
      <sheetName val="SALIDA_PARA_PULSADOR9"/>
      <sheetName val="SALIDA_TOMA_MONOFACISA_109"/>
      <sheetName val="SALIDA_TOMA_MONOFASICA_129"/>
      <sheetName val="SALIDA_PARA_APLIQUE9"/>
      <sheetName val="SALIDA_LAMPARA_FLUORESCENTE9"/>
      <sheetName val="DERIVACION_DE_LUMINARIA9"/>
      <sheetName val="SALIDA_PARA_LÁMPARA_METAL9"/>
      <sheetName val="Transformador_25_KVA9"/>
      <sheetName val="Acometida_Subt_Baja_Tensión9"/>
      <sheetName val="Puesta_a_Tierra9"/>
      <sheetName val="Tablero_Bifasico_24_Circuitos9"/>
      <sheetName val="Salida_Luminaria_Cerrada9"/>
      <sheetName val="Salida_Toma_120_V9"/>
      <sheetName val="Salida_Toma_220_V9"/>
      <sheetName val="Tendido_Alumbrado_Publico9"/>
      <sheetName val="Ducto_Tuberia_Conduit_PVC_3_-49"/>
      <sheetName val="Sumin_e_Inst_luminaria_Brika9"/>
      <sheetName val="Sumin_e_Inst_luminaria_Cerrada9"/>
      <sheetName val="Sumin_e_Inst_Poste_ITO9"/>
      <sheetName val="Sumin_y_mont_Caja_metal9"/>
      <sheetName val="Sardinel_prefabricado_Tipo_A9"/>
      <sheetName val="LIMPIEZA_Y_DESCAPOTE9"/>
      <sheetName val="LOCALIZACIÓN_Y_REPLANTEO9"/>
      <sheetName val="DEMOLICON_DE_MUROS9"/>
      <sheetName val="EXCAVACION_MANUAL9"/>
      <sheetName val="Demolicion_de_Graderias_Exist9"/>
      <sheetName val="RELLENO_BASE_GRANULAR9"/>
      <sheetName val="RELLENO_TIERRA_NEGRA9"/>
      <sheetName val="CONCRETO_DE_LIMPIEZA9"/>
      <sheetName val="VIGA_DE_CIMIENTO9"/>
      <sheetName val="VIGA_AEREA9"/>
      <sheetName val="CERCHAS_CELOSIA9"/>
      <sheetName val="Sum_e_Inst_de_Medidor9"/>
      <sheetName val="Sum_e_Inst_de_lavamanos_de_emp9"/>
      <sheetName val="Muros_divisorios_bloque_No__49"/>
      <sheetName val="Pañete_sobre_muros9"/>
      <sheetName val="Pintura_tipo_koraza9"/>
      <sheetName val="Ceramica_30x30,_incluye_win_9"/>
      <sheetName val="Granito_Pulido9"/>
      <sheetName val="Bordillos_ducha_ceram_9"/>
      <sheetName val="poceta_de_aseo_en_granito9"/>
      <sheetName val="Alistado_de_piso_mortero_imp_9"/>
      <sheetName val="Piso_en_baldosa_de_granito9"/>
      <sheetName val="media_caña_en_granito9"/>
      <sheetName val="Alfajia_a_la_vista9"/>
      <sheetName val="Tubería_PVCS_2&quot;_9"/>
      <sheetName val="Tuberia_aguas_lluvias_bajante9"/>
      <sheetName val="Tuberia_PVC_aguas_lluvias_3&quot;9"/>
      <sheetName val="Puntos_Hidráulicos_1_2&quot;_9"/>
      <sheetName val="tuberia_pvc_ag_lluvia_4&quot;9"/>
      <sheetName val="tuberia_pvc_corrugada_6&quot;_9"/>
      <sheetName val="tuberia_pvc_corrugada_8&quot;_9"/>
      <sheetName val="Tubería_PVC_6&quot;_Tipo_Fort9"/>
      <sheetName val="FILTRO_DRENAJE_4&quot;9"/>
      <sheetName val="FILTRO_DRENAJE_6&quot;9"/>
      <sheetName val="FILTRO_DRENAJE_8&quot;9"/>
      <sheetName val="Tubería_PVC_4&quot;_corrugada_AN9"/>
      <sheetName val="Tuberia_PVC_6&quot;_Corrugada_AN9"/>
      <sheetName val="Tuberia_PVC_8&quot;_Corrugada_AN9"/>
      <sheetName val="Tubería_PVC_3&quot;_sanitaria9"/>
      <sheetName val="Tubería_PVC_4&quot;_sanitaria9"/>
      <sheetName val="Registro_RW_de_1&quot;9"/>
      <sheetName val="Registro_RW_de_1_1_2&quot;9"/>
      <sheetName val="Válvula_de_corte_tipo_RW_3_,4&quot;9"/>
      <sheetName val="Sum_e_inst__lavamanos_de_colg9"/>
      <sheetName val="Sum_e_inst__lavaplatos9"/>
      <sheetName val="Tubería_PVC_san_2&quot;_9"/>
      <sheetName val="Puntos_Sanitarios_2&quot;_9"/>
      <sheetName val="Puntos_Sanitarios_4&quot;__9"/>
      <sheetName val="TUBERIA_PVC_V_D__3&quot;_9"/>
      <sheetName val="TUBERIA_PVC_VD_4&quot;9"/>
      <sheetName val="TUBERIA_PVC_V_D__3&quot;_A__LL9"/>
      <sheetName val="TERMINAL_DE_VENTILACIÓN_D__3&quot;_9"/>
      <sheetName val="TUBERIA_PVCP_1_1-_2&quot;_9"/>
      <sheetName val="TUBERIA_PVC_P_D__1-_2&quot;9"/>
      <sheetName val="Tuberioa_PVC_3-_4&quot;_9"/>
      <sheetName val="TUBERIA_PVC_P_D__1&quot;9"/>
      <sheetName val="TUBERIA_PVC_P_D__1_1-2&quot;9"/>
      <sheetName val="CAJA_PLASTICA_PARA_VALVULAS_9"/>
      <sheetName val="Sum__e_inst__Inodoro_tanque9"/>
      <sheetName val="Sum__e_inst__orinal_de_llave9"/>
      <sheetName val="Sum__e_inst__ducha9"/>
      <sheetName val="Sum__e_inst__sanitario_niño9"/>
      <sheetName val="Canal_en_lamina_galv_cal_209"/>
      <sheetName val="Ventana_con_marco_lam_9"/>
      <sheetName val="Ventana_con_marco_corrediza9"/>
      <sheetName val="Puerta_doble_con_marco9"/>
      <sheetName val="Puerta_division_baño_1,12x1,609"/>
      <sheetName val="Puerta_division_baño_60x1,609"/>
      <sheetName val="Puerta_con_marco_entamborada9"/>
      <sheetName val="Espejo_en_cristal_4_mm9"/>
      <sheetName val="Espejo_en_cristal_4_mm_con_mar9"/>
      <sheetName val="Excavación_a_maquina9"/>
      <sheetName val="Cerramiento_exterior9"/>
      <sheetName val="PR_17"/>
      <sheetName val="Ruta_017"/>
      <sheetName val="AFECTACION_01_7"/>
      <sheetName val="EJECUCION_C7"/>
      <sheetName val="Inf_Financiera_017"/>
      <sheetName val="RUTA_027"/>
      <sheetName val="AFECTACION_027"/>
      <sheetName val="EJECUCION_C__027"/>
      <sheetName val="INF_FINANCIERA_027"/>
      <sheetName val="RUTA_037"/>
      <sheetName val="AFECTACION_037"/>
      <sheetName val="EJECUCION_C__037"/>
      <sheetName val="INF_FINANCIERA_037"/>
      <sheetName val="RUTA_047"/>
      <sheetName val="AFECTACION_047"/>
      <sheetName val="EJECUCION_C__047"/>
      <sheetName val="INF_FINANCIERA_047"/>
      <sheetName val="RUTA_057"/>
      <sheetName val="AFECTACION_057"/>
      <sheetName val="EJECUCION_C__057"/>
      <sheetName val="INF_FINANCIERA_057"/>
      <sheetName val="RUTA_067"/>
      <sheetName val="AFECTACION_067"/>
      <sheetName val="EJECUCION_C__067"/>
      <sheetName val="INF_FINANCIERA_067"/>
      <sheetName val="RUTA_077"/>
      <sheetName val="AFECTACION_077"/>
      <sheetName val="EJECUCION_C__077"/>
      <sheetName val="INF_FINANCIERA_077"/>
      <sheetName val="RUTA_087"/>
      <sheetName val="AFECTACION_087"/>
      <sheetName val="EJECUCION_C__087"/>
      <sheetName val="INF_FINANCIERA_087"/>
      <sheetName val="RUTA_097"/>
      <sheetName val="AFECTACION_097"/>
      <sheetName val="EJECUCION_C__097"/>
      <sheetName val="INF_FINANCIERA_097"/>
      <sheetName val="RUTA_107"/>
      <sheetName val="AFECTACION_107"/>
      <sheetName val="EJECUCION_C__107"/>
      <sheetName val="INF_FINANCIERA_107"/>
      <sheetName val="RUTA_117"/>
      <sheetName val="AFECTACION_117"/>
      <sheetName val="EJECUCION_C__117"/>
      <sheetName val="INF_FINANCIERA_117"/>
      <sheetName val="MANO_DE_OBRA1"/>
      <sheetName val="\Users\USUARIO\Downloads\a__aa7"/>
      <sheetName val="SEGUIM_Y_REPROG_MES_1_(2)7"/>
      <sheetName val="Conceptos_básicos7"/>
      <sheetName val="Introducción_a_las_funciones7"/>
      <sheetName val="MIN_y_MAX7"/>
      <sheetName val="Fecha_y_hora7"/>
      <sheetName val="Unir_texto_y_números7"/>
      <sheetName val="Instrucciones_SI7"/>
      <sheetName val="Funciones_condicionales7"/>
      <sheetName val="Asistente_para_funciones7"/>
      <sheetName val="Errores_de_fórmula7"/>
      <sheetName val="Obtener_más_información7"/>
      <sheetName val="_a__aaInformación_GRUPO_4_A_MI7"/>
      <sheetName val="Hoja1_(2)7"/>
      <sheetName val="Hoja1_(3)7"/>
      <sheetName val="DESC_MPAL_Y_AIU1"/>
      <sheetName val="CONCRETOS_Y_MORTEROS1"/>
      <sheetName val="PROYECCIÓN_DE_COSTOS1"/>
      <sheetName val="PROYECCIÓN_DE_COSTO_CLASIFICAD1"/>
      <sheetName val="PROYECCIÓN_DE_COSTO_OBRA1"/>
      <sheetName val="PROYECCIÓN_DE_AIU1"/>
      <sheetName val="PROYECCIÓN_DE_AIU_(2)1"/>
      <sheetName val="PROYECCIÓN_DE_PAGA_&amp;_PMT1"/>
      <sheetName val="LINEA_BASE_SALARIOS1"/>
      <sheetName val="ESTADO_VÍA-CRIT_TECNICO2"/>
      <sheetName val="G_G1"/>
      <sheetName val="MURO_PR25+221-2354"/>
      <sheetName val="MURO_PR25+261-2674"/>
      <sheetName val="ACTA_9_(Espacio_publico)1"/>
      <sheetName val="ACTA_9__(VIAS)1"/>
      <sheetName val="ACTA_PIPMA_91"/>
      <sheetName val="PREACTA_PIPMA_8_A-B-C-D-E_y_F_1"/>
      <sheetName val="1_4_Excavaciones_a_mano_EP_1"/>
      <sheetName val="SALVEDAD_91"/>
      <sheetName val="TRANSPORTES_(1)1"/>
      <sheetName val="TRANSPORTES_(2)1"/>
      <sheetName val="1_4_Excavaciones_a_mano_VIAS1"/>
      <sheetName val="1_4_EXCAV_PEP_BARRIO_BOLIVAR1"/>
      <sheetName val="1_4_EXCAV_PEP_FRANCISCA1"/>
      <sheetName val="2_1_Demolic_anden_PEP_BOLIVAR1"/>
      <sheetName val="2_1_Demol_anden_PEP_FRCANAS1"/>
      <sheetName val="2,2_Demolicion_sardinel_(EP)_1"/>
      <sheetName val="2_5_Excavaciones1"/>
      <sheetName val="2_12_demolic_pep_bbolivar11"/>
      <sheetName val="3_1_conformacion1"/>
      <sheetName val="3,2_Base_1"/>
      <sheetName val="3,3_Sub_base1"/>
      <sheetName val="NP_54_MDC-191"/>
      <sheetName val="_3_11_NP68_MDC191"/>
      <sheetName val="3_14_Tpte_Base1"/>
      <sheetName val="3,15_Tpte_Sub_base11"/>
      <sheetName val="NP2_MAT_de_mejoramiento1"/>
      <sheetName val="3_16_Tpte_mat__mejoramiento1"/>
      <sheetName val="3_17__TPTE_MDC_191"/>
      <sheetName val="NP55_TRANSPORTE_MDC-19_CHR1"/>
      <sheetName val="3_19_ACERO_DE_REFUERZO_420_(1)1"/>
      <sheetName val="3_22_Acero_pasajunta_y_anclaje1"/>
      <sheetName val="4_1_RELLENO_MAT__ANDEN_81"/>
      <sheetName val="4_1_rell_pep_frcnas1"/>
      <sheetName val="4_1_rell_bbolivar1"/>
      <sheetName val="4_3_anden_B401"/>
      <sheetName val="4_3_Anden_B40_frcnas1"/>
      <sheetName val="4_16A_PARADERO_FRANCISCANAS1"/>
      <sheetName val="4_16D_PARADERO_B_BOLIVAR1"/>
      <sheetName val="_4_3i-4_4i-4_51i__TPTES_B40_1"/>
      <sheetName val="_4_13i-4_43i-4_44i_tpte_bordil1"/>
      <sheetName val="4_16_13_9_S_E_I_DURANTA1"/>
      <sheetName val="4_4_EMPRADIZACIÓN1"/>
      <sheetName val="4_4_prado_pep_bbolivar1"/>
      <sheetName val="4_4_prado_pep_frcnas1"/>
      <sheetName val="4,41_BORDILLO_A80_(EP)1"/>
      <sheetName val="4,43_SARDINEL_A-101"/>
      <sheetName val="4,44_SARDINEL_A-170_FALTANTE1"/>
      <sheetName val="5_3_SEÑAL_VTCAL1"/>
      <sheetName val="5_4_SEÑAL_BANDERA1"/>
      <sheetName val="5_6_TACHAS_REFLECTIVAS1"/>
      <sheetName val="8_3_Reposicion_Sumidero_sencil1"/>
      <sheetName val="8_5_EMPALME_SUMIDEROS1"/>
      <sheetName val="8_7_DEMOLICION_SUMIDEROS1"/>
      <sheetName val="NP1_Corte_Pav_DISCO1"/>
      <sheetName val="NP5_Demolicion_losa_concret1"/>
      <sheetName val="N_P_05__demol_losas_ccto_BBoli1"/>
      <sheetName val="NP30_Tuberia_PVC_10&quot;_sumideros1"/>
      <sheetName val="NP37_Sumidero_sencillo1"/>
      <sheetName val="NP50_Demolicion_T__Recamara1"/>
      <sheetName val="NP53_SELLO_DE_JUNTAS_MORTERO1"/>
      <sheetName val="NP55_IMPRIMANTE_ML1"/>
      <sheetName val="NP56_IMPRIMANTE_M21"/>
      <sheetName val="NP_57__VTCAL_con_CURVA1"/>
      <sheetName val="NP60_DEMARCACION_VIAL_ML1"/>
      <sheetName val="NP61_DEMARCACIÓN_VIAL__M21"/>
      <sheetName val="0__PORTADA1"/>
      <sheetName val="1__FICHA_INFORMATIVA1"/>
      <sheetName val="2_y_3___ESTADO1"/>
      <sheetName val="4___REG_FOT_1"/>
      <sheetName val="4_reg_Fot_21"/>
      <sheetName val="5___INF__FINANCIERO1"/>
      <sheetName val="6___POLIZAS1"/>
      <sheetName val="7___BALANCE_ACTIVIDADES1"/>
      <sheetName val="8___LIQUIDACION1"/>
      <sheetName val="9__LISTA_DE_CHEQUEO1"/>
      <sheetName val="HISTORICOS_FUEL_OIL_EXP1"/>
      <sheetName val="\Nuevos_APU_Córdoba\a__aaInfor1"/>
      <sheetName val="\E\Nuevos_APU_Córdoba\a__aaInf1"/>
      <sheetName val="CANT_OBRA1"/>
      <sheetName val="\Users\ANDRES_FELIPE_MUÑOZ\Dow1"/>
      <sheetName val="LISTADO_1"/>
      <sheetName val="M_O_1"/>
      <sheetName val="_ACTA_FINAL_+_MODIFICATORIA_1"/>
      <sheetName val="//d_docs_live_net/a__aaInforma1"/>
      <sheetName val="ACTA_No_1_1"/>
      <sheetName val="ACTA_No_51"/>
      <sheetName val="ACTA_MAYORES_-_GENERAL1"/>
      <sheetName val="Excavación_-_San_Bernardo1"/>
      <sheetName val="Solados_-_San_Bernardo1"/>
      <sheetName val="Bases_-_San_Bernardo1"/>
      <sheetName val="Placa_-_San_Bernardo1"/>
      <sheetName val="Elevaciones_-_San_Bernardo1"/>
      <sheetName val="Vigas_-_San_Bernardo1"/>
      <sheetName val="Neopreno_-_San_Bernardo1"/>
      <sheetName val="Acero_-_San_Bernardo1"/>
      <sheetName val="Pilote_-_San_Bernardo1"/>
      <sheetName val="Pilote_-_Caqueza1"/>
      <sheetName val="Dren_tuberia_-_San_bernardo1"/>
      <sheetName val="relleno_sitio_-_San_bernardo1"/>
      <sheetName val="relleno_recebo_-_San_bernardo1"/>
      <sheetName val="Baranda_-_San_bernardo1"/>
      <sheetName val="Acero_A36-_San_Bernardo1"/>
      <sheetName val="Excavación_-_Caqueza1"/>
      <sheetName val="Solados_-_Caqueza1"/>
      <sheetName val="Bases_-_Caqueza1"/>
      <sheetName val="Elevaciones_-_Caqueza1"/>
      <sheetName val="Placa_-_Caqueza1"/>
      <sheetName val="Vigas_-_Caqueza1"/>
      <sheetName val="Neopreno_-_Caqueza1"/>
      <sheetName val="Acero_-_Caqueza1"/>
      <sheetName val="Dren_tuberia_-_Caqueza1"/>
      <sheetName val="relleno_sitio_-_Caqueza1"/>
      <sheetName val="Preesfuerzo_-_Caqueza1"/>
      <sheetName val="Acero_A36-_Caqueza1"/>
      <sheetName val="relleno_Estructuras_-_Caqueza1"/>
      <sheetName val="Excavación_-_Gama1"/>
      <sheetName val="Solados_-_Gama1"/>
      <sheetName val="Bases_-_Gama_1"/>
      <sheetName val="Elevaciones_-_Gama1"/>
      <sheetName val="Placas_-_Gama1"/>
      <sheetName val="Vigas_-_Gama_1"/>
      <sheetName val="Neopreno_-_Gama1"/>
      <sheetName val="Acero_-_Gama1"/>
      <sheetName val="Dren_tuberia_-_Gama1"/>
      <sheetName val="relleno_sitio_-_Gama1"/>
      <sheetName val="relleno_Recebo_-_Gama1"/>
      <sheetName val="Baranda_-_Gama1"/>
      <sheetName val="Pilote_-_Gama1"/>
      <sheetName val="Acero_A36-_Gama1"/>
      <sheetName val="Demolición_concreto_-_Gama1"/>
      <sheetName val="Demolición_de_estructura_-_Gam1"/>
      <sheetName val="Solados_-_Belen1"/>
      <sheetName val="Bases_-_Belen1"/>
      <sheetName val="Elevaciones_-_Belen1"/>
      <sheetName val="Placa_-_Belen1"/>
      <sheetName val="Neopreno_-_Belen1"/>
      <sheetName val="Acero_-_Belen1"/>
      <sheetName val="Vigas_-_Belen1"/>
      <sheetName val="Dren_tuberia_-_Belen1"/>
      <sheetName val="relleno_recebo_-_Belen1"/>
      <sheetName val="Baranda_-_Belen1"/>
      <sheetName val="Acero_A36-_Belen1"/>
      <sheetName val="Demolición_-_Belen1"/>
      <sheetName val="Bases_-_Junca1"/>
      <sheetName val="Excavación_-_Belen1"/>
      <sheetName val="Pilote_-_Belen1"/>
      <sheetName val="Cuneta_-_Junca1"/>
      <sheetName val="Placa_-_junca1"/>
      <sheetName val="acero_-_junca1"/>
      <sheetName val="Neopreno_-_Junca1"/>
      <sheetName val="Dren_tuberia_-_junca1"/>
      <sheetName val="relleno_-_junca1"/>
      <sheetName val="Baranda_-_Junca1"/>
      <sheetName val="Acero_A36_-_junca1"/>
      <sheetName val="Excavación_-_Medina1"/>
      <sheetName val="Solados_-_Medina1"/>
      <sheetName val="Bases_-_Medina1"/>
      <sheetName val="Elevaciones_-_Medina__1"/>
      <sheetName val="Vigas_-_Medina1"/>
      <sheetName val="Neopreno_-_Medina1"/>
      <sheetName val="Elevaciones_-_Medina1"/>
      <sheetName val="Pilote_-_Medina1"/>
      <sheetName val="Acero_-_Medina1"/>
      <sheetName val="relleno_-_Medina1"/>
      <sheetName val="Geotextil_-_Medina1"/>
      <sheetName val="Excavación_Mecan-_zipaquira1"/>
      <sheetName val="Acero_A588_-_Medina1"/>
      <sheetName val="Acero_A36_-_Medina1"/>
      <sheetName val="Acero_-_Zipaquira1"/>
      <sheetName val="Excavación_manual_-_zipaquira1"/>
      <sheetName val="Solados_-_Zipaquira1"/>
      <sheetName val="Relleno_comun_-_Zipaquira1"/>
      <sheetName val="Bases_-_Zipaquira1"/>
      <sheetName val="Arme_carrilera_-_Zipaquira1"/>
      <sheetName val="Tirafondos_-_Zipaquira1"/>
      <sheetName val="Clavos_-_Zipaquira1"/>
      <sheetName val="Eclisas_-_Zipaquira1"/>
      <sheetName val="Elastomericos_-_Zipaquira1"/>
      <sheetName val="Traviesas_-_Zipaquira1"/>
      <sheetName val="Riel_-_Zipaquira1"/>
      <sheetName val="Acero_A588_-_zipaquira1"/>
      <sheetName val="Acero_A36_-_zipaquira1"/>
      <sheetName val="Elevaciones_-_Zipaquira1"/>
      <sheetName val="ACTA_MAYORES_SAN_BERNANDO1"/>
      <sheetName val="ACTA_MAYORES_CAQUEZA1"/>
      <sheetName val="ACTA_MAYORES_BELEN1"/>
      <sheetName val="ACTA_MAYORES_ZIPAQUIRA1"/>
      <sheetName val="ACTA_MAYORES_JUNCA_DEF_1"/>
      <sheetName val="ACTA_MAYORES_CANT_CARUP_DEF_1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REQUISITOS_INF_INTERVENTORÍA1"/>
      <sheetName val="COSTOS_UNITARIOS10"/>
      <sheetName val="GPI_5262"/>
      <sheetName val="VEA_3742"/>
      <sheetName val="Paral__11"/>
      <sheetName val="Paral__21"/>
      <sheetName val="Paral__31"/>
      <sheetName val="Paral_41"/>
      <sheetName val="Coloc__e_Interc__Tapones1"/>
      <sheetName val="Cambio_de_Valv_1"/>
      <sheetName val="Interc_de_Hidr_1"/>
      <sheetName val="Itemes_Renovación1"/>
      <sheetName val="Interc_tapones1"/>
      <sheetName val="Interc_válv_1"/>
      <sheetName val="Varios_1"/>
      <sheetName val="\C\A\a__aaInformación_GRUPO_4\1"/>
      <sheetName val="\G\a__aaInformación_GRUPO_4\A_1"/>
      <sheetName val="\C\G\a__aaInformación_GRUPO_4\1"/>
      <sheetName val="\C\K\a__aaInformación_GRUPO_4\1"/>
      <sheetName val="\E\a__aaInformación_GRUPO_4\A_1"/>
      <sheetName val="\C\E\a__aaInformación_GRUPO_4\1"/>
      <sheetName val="Tabla_CONPES_37141"/>
      <sheetName val="PLAN_DE_INVERSION_ANTICIPO1"/>
      <sheetName val="inv_mensual1"/>
      <sheetName val="borrador_flujo_inv1"/>
      <sheetName val="\\B1FE7578\aCCIDENTES_DE_1995_1"/>
      <sheetName val="\Users\LENOVO\Downloads\a__aaI1"/>
      <sheetName val="propuesta_economica_CF1"/>
      <sheetName val="AIU_CF1"/>
      <sheetName val="1_1_11"/>
      <sheetName val="1_2_11"/>
      <sheetName val="1_2_21"/>
      <sheetName val="1_2_31"/>
      <sheetName val="1_2_41"/>
      <sheetName val="1_3_1_1"/>
      <sheetName val="1_3_21"/>
      <sheetName val="1_3_31"/>
      <sheetName val="1_3_41"/>
      <sheetName val="2_1_11"/>
      <sheetName val="2_1_21"/>
      <sheetName val="2_2_11"/>
      <sheetName val="2_2_21"/>
      <sheetName val="2_2_31"/>
      <sheetName val="2_2_41"/>
      <sheetName val="2_2_51"/>
      <sheetName val="2007_Database1"/>
      <sheetName val="\Users\rosalym\Desktop\BALANCE1"/>
      <sheetName val="ANALISIS_RESUMIDOS1"/>
      <sheetName val="ARBOL_DE_PROBLEMAS_final1"/>
      <sheetName val="IDENTIFICACION_DEL_PROBLEMA_fi1"/>
      <sheetName val="OBJETIVOS_FINALES1"/>
      <sheetName val="ESTRUCTURA_DE_PROYECTO1"/>
      <sheetName val="OBJETIVOS_ESPECIFICOS_final1"/>
      <sheetName val="ITEMS_ALCANT_10"/>
      <sheetName val="200_2"/>
      <sheetName val="201_7"/>
      <sheetName val="201_16"/>
      <sheetName val="210_2_2"/>
      <sheetName val="220_1"/>
      <sheetName val="320_1"/>
      <sheetName val="420_2"/>
      <sheetName val="421_1_"/>
      <sheetName val="600_2_3"/>
      <sheetName val="630_1"/>
      <sheetName val="610_1"/>
      <sheetName val="630_3"/>
      <sheetName val="630_3_(2)"/>
      <sheetName val="630_4"/>
      <sheetName val="630_4P"/>
      <sheetName val="630_6"/>
      <sheetName val="641_1"/>
      <sheetName val="630_7"/>
      <sheetName val="632_1P"/>
      <sheetName val="632_2P_"/>
      <sheetName val="632_3P__"/>
      <sheetName val="640_1"/>
      <sheetName val="661_1"/>
      <sheetName val="642_"/>
      <sheetName val="671_1"/>
      <sheetName val="671_1_(2)"/>
      <sheetName val="673_1"/>
      <sheetName val="673_2"/>
      <sheetName val="673_2_(2)"/>
      <sheetName val="800_2"/>
      <sheetName val="810_2"/>
      <sheetName val="700_1"/>
      <sheetName val="730_1"/>
      <sheetName val="900_2"/>
      <sheetName val="450_3P_"/>
      <sheetName val="340P_"/>
      <sheetName val="220_1P"/>
      <sheetName val="200,1,3p_"/>
      <sheetName val="200,1,4p__"/>
      <sheetName val="220_1P_(2)"/>
      <sheetName val="630_4_2P"/>
      <sheetName val="630_4_2P_(2)"/>
      <sheetName val="630_4_3P"/>
      <sheetName val="600_1P"/>
      <sheetName val="210_2_1"/>
      <sheetName val="730_2"/>
      <sheetName val="740_1"/>
      <sheetName val="900_2_(1)"/>
      <sheetName val="621_1_2"/>
      <sheetName val="683_4P"/>
      <sheetName val="221_1"/>
      <sheetName val="683_1P"/>
      <sheetName val="3P_"/>
      <sheetName val="683_3P"/>
      <sheetName val="673_1P"/>
      <sheetName val="PNP_4_7"/>
      <sheetName val="201_15"/>
      <sheetName val="673_2P_"/>
      <sheetName val="623_1P"/>
      <sheetName val="621_1_3"/>
      <sheetName val="674_2"/>
      <sheetName val="220_2P"/>
      <sheetName val="683_4P_"/>
      <sheetName val="683_3P_(2)"/>
      <sheetName val="683_4P__(2)"/>
      <sheetName val="683_5P__"/>
      <sheetName val="642_2P"/>
      <sheetName val="INT_17"/>
      <sheetName val="INT_18"/>
      <sheetName val="CRONOGRAMA_INICIAL"/>
      <sheetName val="informe_sem_no_1"/>
      <sheetName val="informe_sem_no_2"/>
      <sheetName val="informe_sem_no_3"/>
      <sheetName val="informe_sem_no_4"/>
      <sheetName val="REPROGRAMACION_2"/>
      <sheetName val="aCCIDENTES_DE_1995_-_199648"/>
      <sheetName val="aCCIDENTES_DE_1995_-_1996_xls23"/>
      <sheetName val="ACTA_DE_MODIFICACION__(2)13"/>
      <sheetName val="\a__aaInformación_GRUPO_4\A_M13"/>
      <sheetName val="Datos_Básicos12"/>
      <sheetName val="SUB_APU12"/>
      <sheetName val="Base_Muestras11"/>
      <sheetName val="Formulario_N°_411"/>
      <sheetName val="\\Escritorio\amv_2011\a__aaIn10"/>
      <sheetName val="\\Giovanni\administracion_vial8"/>
      <sheetName val="\MONTO_AGOTABLE_2010\a__aaInfo8"/>
      <sheetName val="\AMV___no_borrar\PRESUPUESTOS11"/>
      <sheetName val="\I\AMV___no_borrar\PRESUPUEST11"/>
      <sheetName val="\G\I\AMV___no_borrar\PRESUPUES8"/>
      <sheetName val="\A\a__aaInformación_GRUPO_4\A11"/>
      <sheetName val="\G\A\a__aaInformación_GRUPO_4\8"/>
      <sheetName val="[aCCIDENTES_DE_1995_-_1996_xl10"/>
      <sheetName val="\Mini_HP_Enero_2015\Proyectos_8"/>
      <sheetName val="\Volumes\USB_PIOLIN\Escritorio8"/>
      <sheetName val="\I\A\a__aaInformación_GRUPO_4\8"/>
      <sheetName val="\K\a__aaInformación_GRUPO_4\A_8"/>
      <sheetName val="\I\K\a__aaInformación_GRUPO_4\8"/>
      <sheetName val="\H\a__aaInformación_GRUPO_4\A_8"/>
      <sheetName val="\I\H\a__aaInformación_GRUPO_4\8"/>
      <sheetName val="\\INTERVIALNUBE\Documents_and_8"/>
      <sheetName val="\Documents_and_Settings\Pedro_8"/>
      <sheetName val="\Documents_and_Settings\jviter8"/>
      <sheetName val="Lista_obra8"/>
      <sheetName val="\\Sistemas_serv1\xx\Documents_8"/>
      <sheetName val="Analisis_Mano_de_Obra10"/>
      <sheetName val="SEÑALIZACION_CINTA10"/>
      <sheetName val="TUBERIA_DESAGUE_DE_2&quot;10"/>
      <sheetName val="TUBERIA__DE_SUCCIÓN_DE_210"/>
      <sheetName val="TUBERIA_DE_PRESIÓN_1_1-2_RDE210"/>
      <sheetName val="TUBERIA_DE_1_1-210"/>
      <sheetName val="CODO_DE_1_1_2&quot;X90°10"/>
      <sheetName val="VALBULA_DE_PASO_DE_2&quot;10"/>
      <sheetName val="VALBULA_DE_CIERRE_DE_1_1_2&quot;_10"/>
      <sheetName val="TANQUE_HIDROACUMULADOR10"/>
      <sheetName val="ELECTROBOMBAS_CENTRIFUGAS10"/>
      <sheetName val="LOSA_SUPERIOR_DEL_TANQUE_10"/>
      <sheetName val="PAREDES_DEL_TANQUE10"/>
      <sheetName val="LOSA_DE_FONDO_DEL_TANQUE10"/>
      <sheetName val="SOLADO_DE_LIMP__2500_PSI10"/>
      <sheetName val="CUPULAS_TRAG_4X310"/>
      <sheetName val="SALIDA_SONIDO10"/>
      <sheetName val="CANAL_EN_LAMINA_GALV10"/>
      <sheetName val="CUBIERTA_LUXALON10"/>
      <sheetName val="TENDIDO_DE_CABLE_No_8_10"/>
      <sheetName val="VAR__COBRE_2_44X5-810"/>
      <sheetName val="CAJA_EN_MAMPOSTERÍA10"/>
      <sheetName val="CAJA_DE_PASO_METÁLICA10"/>
      <sheetName val="BAJANTE_ACOM__ELECTRICA_1&quot;10"/>
      <sheetName val="SISTEMA_DE_TIERRA_Y_MALLA10"/>
      <sheetName val="CERTIFICADO_DE_RECIBO10"/>
      <sheetName val="TRAMITE_APROBAR10"/>
      <sheetName val="APLIQUE_DE_25W10"/>
      <sheetName val="LUMINARIA_FLUORESCENTE_DE_2X310"/>
      <sheetName val="LÁMPARA_METAL_HALIDE_250W10"/>
      <sheetName val="DUCTO_PVC_DE_3&quot;10"/>
      <sheetName val="DUCTO_PVC_DE_1&quot;10"/>
      <sheetName val="TENDIDO_DE_ACOMETIDA_BIFÁSICA10"/>
      <sheetName val="TELERRUPTOR_BIPOLAR_DE_16_AM10"/>
      <sheetName val="TABLERO_MINIPRAGMA_DE_12_C10"/>
      <sheetName val="AUTOMÁTICO_INDUSTRIAL10"/>
      <sheetName val="AUTOMÁTICO_TIPO_RIEL_210"/>
      <sheetName val="AUTOMÁTICO_TIPO_RIEL_110"/>
      <sheetName val="SALIDA_PARA_PULSADOR10"/>
      <sheetName val="SALIDA_TOMA_MONOFACISA_1010"/>
      <sheetName val="SALIDA_TOMA_MONOFASICA_1210"/>
      <sheetName val="SALIDA_PARA_APLIQUE10"/>
      <sheetName val="SALIDA_LAMPARA_FLUORESCENTE10"/>
      <sheetName val="DERIVACION_DE_LUMINARIA10"/>
      <sheetName val="SALIDA_PARA_LÁMPARA_METAL10"/>
      <sheetName val="Transformador_25_KVA10"/>
      <sheetName val="Acometida_Subt_Baja_Tensión10"/>
      <sheetName val="Puesta_a_Tierra10"/>
      <sheetName val="Tablero_Bifasico_24_Circuitos10"/>
      <sheetName val="Salida_Luminaria_Cerrada10"/>
      <sheetName val="Salida_Toma_120_V10"/>
      <sheetName val="Salida_Toma_220_V10"/>
      <sheetName val="Tendido_Alumbrado_Publico10"/>
      <sheetName val="Ducto_Tuberia_Conduit_PVC_3_-10"/>
      <sheetName val="Sumin_e_Inst_luminaria_Brika10"/>
      <sheetName val="Sumin_e_Inst_luminaria_Cerrad10"/>
      <sheetName val="Sumin_e_Inst_Poste_ITO10"/>
      <sheetName val="Sumin_y_mont_Caja_metal10"/>
      <sheetName val="Sardinel_prefabricado_Tipo_A10"/>
      <sheetName val="LIMPIEZA_Y_DESCAPOTE10"/>
      <sheetName val="LOCALIZACIÓN_Y_REPLANTEO10"/>
      <sheetName val="DEMOLICON_DE_MUROS10"/>
      <sheetName val="EXCAVACION_MANUAL10"/>
      <sheetName val="Demolicion_de_Graderias_Exist10"/>
      <sheetName val="RELLENO_BASE_GRANULAR10"/>
      <sheetName val="RELLENO_TIERRA_NEGRA10"/>
      <sheetName val="CONCRETO_DE_LIMPIEZA10"/>
      <sheetName val="VIGA_DE_CIMIENTO10"/>
      <sheetName val="VIGA_AEREA10"/>
      <sheetName val="CERCHAS_CELOSIA10"/>
      <sheetName val="Sum_e_Inst_de_Medidor10"/>
      <sheetName val="Sum_e_Inst_de_lavamanos_de_em10"/>
      <sheetName val="Muros_divisorios_bloque_No__410"/>
      <sheetName val="Pañete_sobre_muros10"/>
      <sheetName val="Pintura_tipo_koraza10"/>
      <sheetName val="Ceramica_30x30,_incluye_win_10"/>
      <sheetName val="Granito_Pulido10"/>
      <sheetName val="Bordillos_ducha_ceram_10"/>
      <sheetName val="poceta_de_aseo_en_granito10"/>
      <sheetName val="Alistado_de_piso_mortero_imp_10"/>
      <sheetName val="Piso_en_baldosa_de_granito10"/>
      <sheetName val="media_caña_en_granito10"/>
      <sheetName val="Alfajia_a_la_vista10"/>
      <sheetName val="Tubería_PVCS_2&quot;_10"/>
      <sheetName val="Tuberia_aguas_lluvias_bajante10"/>
      <sheetName val="Tuberia_PVC_aguas_lluvias_3&quot;10"/>
      <sheetName val="Puntos_Hidráulicos_1_2&quot;_10"/>
      <sheetName val="tuberia_pvc_ag_lluvia_4&quot;10"/>
      <sheetName val="tuberia_pvc_corrugada_6&quot;_10"/>
      <sheetName val="tuberia_pvc_corrugada_8&quot;_10"/>
      <sheetName val="Tubería_PVC_6&quot;_Tipo_Fort10"/>
      <sheetName val="FILTRO_DRENAJE_4&quot;10"/>
      <sheetName val="FILTRO_DRENAJE_6&quot;10"/>
      <sheetName val="FILTRO_DRENAJE_8&quot;10"/>
      <sheetName val="Tubería_PVC_4&quot;_corrugada_AN10"/>
      <sheetName val="Tuberia_PVC_6&quot;_Corrugada_AN10"/>
      <sheetName val="Tuberia_PVC_8&quot;_Corrugada_AN10"/>
      <sheetName val="Tubería_PVC_3&quot;_sanitaria10"/>
      <sheetName val="Tubería_PVC_4&quot;_sanitaria10"/>
      <sheetName val="Registro_RW_de_1&quot;10"/>
      <sheetName val="Registro_RW_de_1_1_2&quot;10"/>
      <sheetName val="Válvula_de_corte_tipo_RW_3_,410"/>
      <sheetName val="Sum_e_inst__lavamanos_de_colg10"/>
      <sheetName val="Sum_e_inst__lavaplatos10"/>
      <sheetName val="Tubería_PVC_san_2&quot;_10"/>
      <sheetName val="Puntos_Sanitarios_2&quot;_10"/>
      <sheetName val="Puntos_Sanitarios_4&quot;__10"/>
      <sheetName val="TUBERIA_PVC_V_D__3&quot;_10"/>
      <sheetName val="TUBERIA_PVC_VD_4&quot;10"/>
      <sheetName val="TUBERIA_PVC_V_D__3&quot;_A__LL10"/>
      <sheetName val="TERMINAL_DE_VENTILACIÓN_D__3&quot;10"/>
      <sheetName val="TUBERIA_PVCP_1_1-_2&quot;_10"/>
      <sheetName val="TUBERIA_PVC_P_D__1-_2&quot;10"/>
      <sheetName val="Tuberioa_PVC_3-_4&quot;_10"/>
      <sheetName val="TUBERIA_PVC_P_D__1&quot;10"/>
      <sheetName val="TUBERIA_PVC_P_D__1_1-2&quot;10"/>
      <sheetName val="CAJA_PLASTICA_PARA_VALVULAS_10"/>
      <sheetName val="Sum__e_inst__Inodoro_tanque10"/>
      <sheetName val="Sum__e_inst__orinal_de_llave10"/>
      <sheetName val="Sum__e_inst__ducha10"/>
      <sheetName val="Sum__e_inst__sanitario_niño10"/>
      <sheetName val="Canal_en_lamina_galv_cal_2010"/>
      <sheetName val="Ventana_con_marco_lam_10"/>
      <sheetName val="Ventana_con_marco_corrediza10"/>
      <sheetName val="Puerta_doble_con_marco10"/>
      <sheetName val="Puerta_division_baño_1,12x1,610"/>
      <sheetName val="Puerta_division_baño_60x1,6010"/>
      <sheetName val="Puerta_con_marco_entamborada10"/>
      <sheetName val="Espejo_en_cristal_4_mm10"/>
      <sheetName val="Espejo_en_cristal_4_mm_con_ma10"/>
      <sheetName val="Excavación_a_maquina10"/>
      <sheetName val="Cerramiento_exterior10"/>
      <sheetName val="PR_18"/>
      <sheetName val="Ruta_018"/>
      <sheetName val="AFECTACION_01_8"/>
      <sheetName val="EJECUCION_C8"/>
      <sheetName val="Inf_Financiera_018"/>
      <sheetName val="RUTA_028"/>
      <sheetName val="AFECTACION_028"/>
      <sheetName val="EJECUCION_C__028"/>
      <sheetName val="INF_FINANCIERA_028"/>
      <sheetName val="RUTA_038"/>
      <sheetName val="AFECTACION_038"/>
      <sheetName val="EJECUCION_C__038"/>
      <sheetName val="INF_FINANCIERA_038"/>
      <sheetName val="RUTA_048"/>
      <sheetName val="AFECTACION_048"/>
      <sheetName val="EJECUCION_C__048"/>
      <sheetName val="INF_FINANCIERA_048"/>
      <sheetName val="RUTA_058"/>
      <sheetName val="AFECTACION_058"/>
      <sheetName val="EJECUCION_C__058"/>
      <sheetName val="INF_FINANCIERA_058"/>
      <sheetName val="RUTA_068"/>
      <sheetName val="AFECTACION_068"/>
      <sheetName val="EJECUCION_C__068"/>
      <sheetName val="INF_FINANCIERA_068"/>
      <sheetName val="RUTA_078"/>
      <sheetName val="AFECTACION_078"/>
      <sheetName val="EJECUCION_C__078"/>
      <sheetName val="INF_FINANCIERA_078"/>
      <sheetName val="RUTA_088"/>
      <sheetName val="AFECTACION_088"/>
      <sheetName val="EJECUCION_C__088"/>
      <sheetName val="INF_FINANCIERA_088"/>
      <sheetName val="RUTA_098"/>
      <sheetName val="AFECTACION_098"/>
      <sheetName val="EJECUCION_C__098"/>
      <sheetName val="INF_FINANCIERA_098"/>
      <sheetName val="RUTA_108"/>
      <sheetName val="AFECTACION_108"/>
      <sheetName val="EJECUCION_C__108"/>
      <sheetName val="INF_FINANCIERA_108"/>
      <sheetName val="RUTA_118"/>
      <sheetName val="AFECTACION_118"/>
      <sheetName val="EJECUCION_C__118"/>
      <sheetName val="INF_FINANCIERA_118"/>
      <sheetName val="MANO_DE_OBRA2"/>
      <sheetName val="\Users\USUARIO\Downloads\a__aa8"/>
      <sheetName val="SEGUIM_Y_REPROG_MES_1_(2)8"/>
      <sheetName val="Conceptos_básicos8"/>
      <sheetName val="Introducción_a_las_funciones8"/>
      <sheetName val="MIN_y_MAX8"/>
      <sheetName val="Fecha_y_hora8"/>
      <sheetName val="Unir_texto_y_números8"/>
      <sheetName val="Instrucciones_SI8"/>
      <sheetName val="Funciones_condicionales8"/>
      <sheetName val="Asistente_para_funciones8"/>
      <sheetName val="Errores_de_fórmula8"/>
      <sheetName val="Obtener_más_información8"/>
      <sheetName val="_a__aaInformación_GRUPO_4_A_MI8"/>
      <sheetName val="Hoja1_(2)8"/>
      <sheetName val="Hoja1_(3)8"/>
      <sheetName val="DESC_MPAL_Y_AIU2"/>
      <sheetName val="CONCRETOS_Y_MORTEROS2"/>
      <sheetName val="PROYECCIÓN_DE_COSTOS2"/>
      <sheetName val="PROYECCIÓN_DE_COSTO_CLASIFICAD2"/>
      <sheetName val="PROYECCIÓN_DE_COSTO_OBRA2"/>
      <sheetName val="PROYECCIÓN_DE_AIU2"/>
      <sheetName val="PROYECCIÓN_DE_AIU_(2)2"/>
      <sheetName val="PROYECCIÓN_DE_PAGA_&amp;_PMT2"/>
      <sheetName val="LINEA_BASE_SALARIOS2"/>
      <sheetName val="ESTADO_VÍA-CRIT_TECNICO3"/>
      <sheetName val="G_G2"/>
      <sheetName val="MURO_PR25+221-2355"/>
      <sheetName val="MURO_PR25+261-2675"/>
      <sheetName val="ACTA_9_(Espacio_publico)2"/>
      <sheetName val="ACTA_9__(VIAS)2"/>
      <sheetName val="ACTA_PIPMA_92"/>
      <sheetName val="PREACTA_PIPMA_8_A-B-C-D-E_y_F_2"/>
      <sheetName val="1_4_Excavaciones_a_mano_EP_2"/>
      <sheetName val="SALVEDAD_92"/>
      <sheetName val="TRANSPORTES_(1)2"/>
      <sheetName val="TRANSPORTES_(2)2"/>
      <sheetName val="1_4_Excavaciones_a_mano_VIAS2"/>
      <sheetName val="1_4_EXCAV_PEP_BARRIO_BOLIVAR2"/>
      <sheetName val="1_4_EXCAV_PEP_FRANCISCA2"/>
      <sheetName val="2_1_Demolic_anden_PEP_BOLIVAR2"/>
      <sheetName val="2_1_Demol_anden_PEP_FRCANAS2"/>
      <sheetName val="2,2_Demolicion_sardinel_(EP)_2"/>
      <sheetName val="2_5_Excavaciones2"/>
      <sheetName val="2_12_demolic_pep_bbolivar12"/>
      <sheetName val="3_1_conformacion2"/>
      <sheetName val="3,2_Base_2"/>
      <sheetName val="3,3_Sub_base2"/>
      <sheetName val="NP_54_MDC-192"/>
      <sheetName val="_3_11_NP68_MDC192"/>
      <sheetName val="3_14_Tpte_Base2"/>
      <sheetName val="3,15_Tpte_Sub_base12"/>
      <sheetName val="NP2_MAT_de_mejoramiento2"/>
      <sheetName val="3_16_Tpte_mat__mejoramiento2"/>
      <sheetName val="3_17__TPTE_MDC_192"/>
      <sheetName val="NP55_TRANSPORTE_MDC-19_CHR2"/>
      <sheetName val="3_19_ACERO_DE_REFUERZO_420_(1)2"/>
      <sheetName val="3_22_Acero_pasajunta_y_anclaje2"/>
      <sheetName val="4_1_RELLENO_MAT__ANDEN_82"/>
      <sheetName val="4_1_rell_pep_frcnas2"/>
      <sheetName val="4_1_rell_bbolivar2"/>
      <sheetName val="4_3_anden_B402"/>
      <sheetName val="4_3_Anden_B40_frcnas2"/>
      <sheetName val="4_16A_PARADERO_FRANCISCANAS2"/>
      <sheetName val="4_16D_PARADERO_B_BOLIVAR2"/>
      <sheetName val="_4_3i-4_4i-4_51i__TPTES_B40_2"/>
      <sheetName val="_4_13i-4_43i-4_44i_tpte_bordil2"/>
      <sheetName val="4_16_13_9_S_E_I_DURANTA2"/>
      <sheetName val="4_4_EMPRADIZACIÓN2"/>
      <sheetName val="4_4_prado_pep_bbolivar2"/>
      <sheetName val="4_4_prado_pep_frcnas2"/>
      <sheetName val="4,41_BORDILLO_A80_(EP)2"/>
      <sheetName val="4,43_SARDINEL_A-102"/>
      <sheetName val="4,44_SARDINEL_A-170_FALTANTE2"/>
      <sheetName val="5_3_SEÑAL_VTCAL2"/>
      <sheetName val="5_4_SEÑAL_BANDERA2"/>
      <sheetName val="5_6_TACHAS_REFLECTIVAS2"/>
      <sheetName val="8_3_Reposicion_Sumidero_sencil2"/>
      <sheetName val="8_5_EMPALME_SUMIDEROS2"/>
      <sheetName val="8_7_DEMOLICION_SUMIDEROS2"/>
      <sheetName val="NP1_Corte_Pav_DISCO2"/>
      <sheetName val="NP5_Demolicion_losa_concret2"/>
      <sheetName val="N_P_05__demol_losas_ccto_BBoli2"/>
      <sheetName val="NP30_Tuberia_PVC_10&quot;_sumideros2"/>
      <sheetName val="NP37_Sumidero_sencillo2"/>
      <sheetName val="NP50_Demolicion_T__Recamara2"/>
      <sheetName val="NP53_SELLO_DE_JUNTAS_MORTERO2"/>
      <sheetName val="NP55_IMPRIMANTE_ML2"/>
      <sheetName val="NP56_IMPRIMANTE_M22"/>
      <sheetName val="NP_57__VTCAL_con_CURVA2"/>
      <sheetName val="NP60_DEMARCACION_VIAL_ML2"/>
      <sheetName val="NP61_DEMARCACIÓN_VIAL__M22"/>
      <sheetName val="0__PORTADA2"/>
      <sheetName val="1__FICHA_INFORMATIVA2"/>
      <sheetName val="2_y_3___ESTADO2"/>
      <sheetName val="4___REG_FOT_2"/>
      <sheetName val="4_reg_Fot_22"/>
      <sheetName val="5___INF__FINANCIERO2"/>
      <sheetName val="6___POLIZAS2"/>
      <sheetName val="7___BALANCE_ACTIVIDADES2"/>
      <sheetName val="8___LIQUIDACION2"/>
      <sheetName val="9__LISTA_DE_CHEQUEO2"/>
      <sheetName val="HISTORICOS_FUEL_OIL_EXP2"/>
      <sheetName val="\Nuevos_APU_Córdoba\a__aaInfor2"/>
      <sheetName val="\E\Nuevos_APU_Córdoba\a__aaInf2"/>
      <sheetName val="CANT_OBRA2"/>
      <sheetName val="\Users\ANDRES_FELIPE_MUÑOZ\Dow2"/>
      <sheetName val="LISTADO_2"/>
      <sheetName val="M_O_2"/>
      <sheetName val="_ACTA_FINAL_+_MODIFICATORIA_2"/>
      <sheetName val="//d_docs_live_net/a__aaInforma2"/>
      <sheetName val="ACTA_No_1_2"/>
      <sheetName val="ACTA_No_52"/>
      <sheetName val="ACTA_MAYORES_-_GENERAL2"/>
      <sheetName val="Excavación_-_San_Bernardo2"/>
      <sheetName val="Solados_-_San_Bernardo2"/>
      <sheetName val="Bases_-_San_Bernardo2"/>
      <sheetName val="Placa_-_San_Bernardo2"/>
      <sheetName val="Elevaciones_-_San_Bernardo2"/>
      <sheetName val="Vigas_-_San_Bernardo2"/>
      <sheetName val="Neopreno_-_San_Bernardo2"/>
      <sheetName val="Acero_-_San_Bernardo2"/>
      <sheetName val="Pilote_-_San_Bernardo2"/>
      <sheetName val="Pilote_-_Caqueza2"/>
      <sheetName val="Dren_tuberia_-_San_bernardo2"/>
      <sheetName val="relleno_sitio_-_San_bernardo2"/>
      <sheetName val="relleno_recebo_-_San_bernardo2"/>
      <sheetName val="Baranda_-_San_bernardo2"/>
      <sheetName val="Acero_A36-_San_Bernardo2"/>
      <sheetName val="Excavación_-_Caqueza2"/>
      <sheetName val="Solados_-_Caqueza2"/>
      <sheetName val="Bases_-_Caqueza2"/>
      <sheetName val="Elevaciones_-_Caqueza2"/>
      <sheetName val="Placa_-_Caqueza2"/>
      <sheetName val="Vigas_-_Caqueza2"/>
      <sheetName val="Neopreno_-_Caqueza2"/>
      <sheetName val="Acero_-_Caqueza2"/>
      <sheetName val="Dren_tuberia_-_Caqueza2"/>
      <sheetName val="relleno_sitio_-_Caqueza2"/>
      <sheetName val="Preesfuerzo_-_Caqueza2"/>
      <sheetName val="Acero_A36-_Caqueza2"/>
      <sheetName val="relleno_Estructuras_-_Caqueza2"/>
      <sheetName val="Excavación_-_Gama2"/>
      <sheetName val="Solados_-_Gama2"/>
      <sheetName val="Bases_-_Gama_2"/>
      <sheetName val="Elevaciones_-_Gama2"/>
      <sheetName val="Placas_-_Gama2"/>
      <sheetName val="Vigas_-_Gama_2"/>
      <sheetName val="Neopreno_-_Gama2"/>
      <sheetName val="Acero_-_Gama2"/>
      <sheetName val="Dren_tuberia_-_Gama2"/>
      <sheetName val="relleno_sitio_-_Gama2"/>
      <sheetName val="relleno_Recebo_-_Gama2"/>
      <sheetName val="Baranda_-_Gama2"/>
      <sheetName val="Pilote_-_Gama2"/>
      <sheetName val="Acero_A36-_Gama2"/>
      <sheetName val="Demolición_concreto_-_Gama2"/>
      <sheetName val="Demolición_de_estructura_-_Gam2"/>
      <sheetName val="Solados_-_Belen2"/>
      <sheetName val="Bases_-_Belen2"/>
      <sheetName val="Elevaciones_-_Belen2"/>
      <sheetName val="Placa_-_Belen2"/>
      <sheetName val="Neopreno_-_Belen2"/>
      <sheetName val="Acero_-_Belen2"/>
      <sheetName val="Vigas_-_Belen2"/>
      <sheetName val="Dren_tuberia_-_Belen2"/>
      <sheetName val="relleno_recebo_-_Belen2"/>
      <sheetName val="Baranda_-_Belen2"/>
      <sheetName val="Acero_A36-_Belen2"/>
      <sheetName val="Demolición_-_Belen2"/>
      <sheetName val="Bases_-_Junca2"/>
      <sheetName val="Excavación_-_Belen2"/>
      <sheetName val="Pilote_-_Belen2"/>
      <sheetName val="Cuneta_-_Junca2"/>
      <sheetName val="Placa_-_junca2"/>
      <sheetName val="acero_-_junca2"/>
      <sheetName val="Neopreno_-_Junca2"/>
      <sheetName val="Dren_tuberia_-_junca2"/>
      <sheetName val="relleno_-_junca2"/>
      <sheetName val="Baranda_-_Junca2"/>
      <sheetName val="Acero_A36_-_junca2"/>
      <sheetName val="Excavación_-_Medina2"/>
      <sheetName val="Solados_-_Medina2"/>
      <sheetName val="Bases_-_Medina2"/>
      <sheetName val="Elevaciones_-_Medina__2"/>
      <sheetName val="Vigas_-_Medina2"/>
      <sheetName val="Neopreno_-_Medina2"/>
      <sheetName val="Elevaciones_-_Medina2"/>
      <sheetName val="Pilote_-_Medina2"/>
      <sheetName val="Acero_-_Medina2"/>
      <sheetName val="relleno_-_Medina2"/>
      <sheetName val="Geotextil_-_Medina2"/>
      <sheetName val="Excavación_Mecan-_zipaquira2"/>
      <sheetName val="Acero_A588_-_Medina2"/>
      <sheetName val="Acero_A36_-_Medina2"/>
      <sheetName val="Acero_-_Zipaquira2"/>
      <sheetName val="Excavación_manual_-_zipaquira2"/>
      <sheetName val="Solados_-_Zipaquira2"/>
      <sheetName val="Relleno_comun_-_Zipaquira2"/>
      <sheetName val="Bases_-_Zipaquira2"/>
      <sheetName val="Arme_carrilera_-_Zipaquira2"/>
      <sheetName val="Tirafondos_-_Zipaquira2"/>
      <sheetName val="Clavos_-_Zipaquira2"/>
      <sheetName val="Eclisas_-_Zipaquira2"/>
      <sheetName val="Elastomericos_-_Zipaquira2"/>
      <sheetName val="Traviesas_-_Zipaquira2"/>
      <sheetName val="Riel_-_Zipaquira2"/>
      <sheetName val="Acero_A588_-_zipaquira2"/>
      <sheetName val="Acero_A36_-_zipaquira2"/>
      <sheetName val="Elevaciones_-_Zipaquira2"/>
      <sheetName val="ACTA_MAYORES_SAN_BERNANDO2"/>
      <sheetName val="ACTA_MAYORES_CAQUEZA2"/>
      <sheetName val="ACTA_MAYORES_BELEN2"/>
      <sheetName val="ACTA_MAYORES_ZIPAQUIRA2"/>
      <sheetName val="ACTA_MAYORES_JUNCA_DEF_2"/>
      <sheetName val="ACTA_MAYORES_CANT_CARUP_DEF_2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REQUISITOS_INF_INTERVENTORÍA2"/>
      <sheetName val="COSTOS_UNITARIOS11"/>
      <sheetName val="GPI_5263"/>
      <sheetName val="VEA_3743"/>
      <sheetName val="Paral__12"/>
      <sheetName val="Paral__22"/>
      <sheetName val="Paral__32"/>
      <sheetName val="Paral_42"/>
      <sheetName val="Coloc__e_Interc__Tapones2"/>
      <sheetName val="Cambio_de_Valv_2"/>
      <sheetName val="Interc_de_Hidr_2"/>
      <sheetName val="Itemes_Renovación2"/>
      <sheetName val="Interc_tapones2"/>
      <sheetName val="Interc_válv_2"/>
      <sheetName val="Varios_2"/>
      <sheetName val="\C\A\a__aaInformación_GRUPO_4\2"/>
      <sheetName val="\G\a__aaInformación_GRUPO_4\A_2"/>
      <sheetName val="\C\G\a__aaInformación_GRUPO_4\2"/>
      <sheetName val="\C\K\a__aaInformación_GRUPO_4\2"/>
      <sheetName val="\E\a__aaInformación_GRUPO_4\A_2"/>
      <sheetName val="\C\E\a__aaInformación_GRUPO_4\2"/>
      <sheetName val="Tabla_CONPES_37142"/>
      <sheetName val="PLAN_DE_INVERSION_ANTICIPO2"/>
      <sheetName val="inv_mensual2"/>
      <sheetName val="borrador_flujo_inv2"/>
      <sheetName val="\\B1FE7578\aCCIDENTES_DE_1995_2"/>
      <sheetName val="\Users\LENOVO\Downloads\a__aaI2"/>
      <sheetName val="propuesta_economica_CF2"/>
      <sheetName val="AIU_CF2"/>
      <sheetName val="1_1_12"/>
      <sheetName val="1_2_12"/>
      <sheetName val="1_2_22"/>
      <sheetName val="1_2_32"/>
      <sheetName val="1_2_42"/>
      <sheetName val="1_3_1_2"/>
      <sheetName val="1_3_22"/>
      <sheetName val="1_3_32"/>
      <sheetName val="1_3_42"/>
      <sheetName val="2_1_12"/>
      <sheetName val="2_1_22"/>
      <sheetName val="2_2_12"/>
      <sheetName val="2_2_22"/>
      <sheetName val="2_2_32"/>
      <sheetName val="2_2_42"/>
      <sheetName val="2_2_52"/>
      <sheetName val="2007_Database2"/>
      <sheetName val="\Users\rosalym\Desktop\BALANCE2"/>
      <sheetName val="ANALISIS_RESUMIDOS2"/>
      <sheetName val="ARBOL_DE_PROBLEMAS_final2"/>
      <sheetName val="IDENTIFICACION_DEL_PROBLEMA_fi2"/>
      <sheetName val="OBJETIVOS_FINALES2"/>
      <sheetName val="ESTRUCTURA_DE_PROYECTO2"/>
      <sheetName val="OBJETIVOS_ESPECIFICOS_final2"/>
      <sheetName val="ITEMS_ALCANT_11"/>
      <sheetName val="200_21"/>
      <sheetName val="201_71"/>
      <sheetName val="201_161"/>
      <sheetName val="210_2_21"/>
      <sheetName val="220_11"/>
      <sheetName val="320_11"/>
      <sheetName val="420_21"/>
      <sheetName val="421_1_1"/>
      <sheetName val="600_2_31"/>
      <sheetName val="630_11"/>
      <sheetName val="610_11"/>
      <sheetName val="630_31"/>
      <sheetName val="630_3_(2)1"/>
      <sheetName val="630_41"/>
      <sheetName val="630_4P1"/>
      <sheetName val="630_61"/>
      <sheetName val="641_11"/>
      <sheetName val="630_71"/>
      <sheetName val="632_1P1"/>
      <sheetName val="632_2P_1"/>
      <sheetName val="632_3P__1"/>
      <sheetName val="640_11"/>
      <sheetName val="661_11"/>
      <sheetName val="642_1"/>
      <sheetName val="671_11"/>
      <sheetName val="671_1_(2)1"/>
      <sheetName val="673_11"/>
      <sheetName val="673_21"/>
      <sheetName val="673_2_(2)1"/>
      <sheetName val="800_21"/>
      <sheetName val="810_21"/>
      <sheetName val="700_11"/>
      <sheetName val="730_11"/>
      <sheetName val="900_21"/>
      <sheetName val="450_3P_1"/>
      <sheetName val="340P_1"/>
      <sheetName val="220_1P1"/>
      <sheetName val="200,1,3p_1"/>
      <sheetName val="200,1,4p__1"/>
      <sheetName val="220_1P_(2)1"/>
      <sheetName val="630_4_2P1"/>
      <sheetName val="630_4_2P_(2)1"/>
      <sheetName val="630_4_3P1"/>
      <sheetName val="600_1P1"/>
      <sheetName val="210_2_11"/>
      <sheetName val="730_21"/>
      <sheetName val="740_11"/>
      <sheetName val="900_2_(1)1"/>
      <sheetName val="621_1_21"/>
      <sheetName val="683_4P1"/>
      <sheetName val="221_11"/>
      <sheetName val="683_1P1"/>
      <sheetName val="3P_1"/>
      <sheetName val="683_3P1"/>
      <sheetName val="673_1P1"/>
      <sheetName val="PNP_4_71"/>
      <sheetName val="201_151"/>
      <sheetName val="673_2P_1"/>
      <sheetName val="623_1P1"/>
      <sheetName val="621_1_31"/>
      <sheetName val="674_21"/>
      <sheetName val="220_2P1"/>
      <sheetName val="683_4P_1"/>
      <sheetName val="683_3P_(2)1"/>
      <sheetName val="683_4P__(2)1"/>
      <sheetName val="683_5P__1"/>
      <sheetName val="642_2P1"/>
      <sheetName val="INT_171"/>
      <sheetName val="INT_181"/>
      <sheetName val="CRONOGRAMA_INICIAL1"/>
      <sheetName val="informe_sem_no_11"/>
      <sheetName val="informe_sem_no_21"/>
      <sheetName val="informe_sem_no_31"/>
      <sheetName val="informe_sem_no_41"/>
      <sheetName val="REPROGRAMACION_21"/>
      <sheetName val="aCCIDENTES_DE_1995_-_199650"/>
      <sheetName val="aCCIDENTES_DE_1995_-_1996_xls25"/>
      <sheetName val="ACTA_DE_MODIFICACION__(2)15"/>
      <sheetName val="\a__aaInformación_GRUPO_4\A_M15"/>
      <sheetName val="Datos_Básicos14"/>
      <sheetName val="SUB_APU14"/>
      <sheetName val="Base_Muestras13"/>
      <sheetName val="Formulario_N°_413"/>
      <sheetName val="\\Escritorio\amv_2011\a__aaIn12"/>
      <sheetName val="\\Giovanni\administracion_via10"/>
      <sheetName val="\MONTO_AGOTABLE_2010\a__aaInf10"/>
      <sheetName val="\AMV___no_borrar\PRESUPUESTOS13"/>
      <sheetName val="\I\AMV___no_borrar\PRESUPUEST13"/>
      <sheetName val="\G\I\AMV___no_borrar\PRESUPUE10"/>
      <sheetName val="\A\a__aaInformación_GRUPO_4\A13"/>
      <sheetName val="\G\A\a__aaInformación_GRUPO_410"/>
      <sheetName val="[aCCIDENTES_DE_1995_-_1996_xl12"/>
      <sheetName val="\Mini_HP_Enero_2015\Proyectos10"/>
      <sheetName val="\Volumes\USB_PIOLIN\Escritori10"/>
      <sheetName val="\I\A\a__aaInformación_GRUPO_410"/>
      <sheetName val="\K\a__aaInformación_GRUPO_4\A10"/>
      <sheetName val="\I\K\a__aaInformación_GRUPO_410"/>
      <sheetName val="\H\a__aaInformación_GRUPO_4\A10"/>
      <sheetName val="\I\H\a__aaInformación_GRUPO_410"/>
      <sheetName val="\\INTERVIALNUBE\Documents_and10"/>
      <sheetName val="\Documents_and_Settings\Pedro10"/>
      <sheetName val="\Documents_and_Settings\jvite10"/>
      <sheetName val="Lista_obra10"/>
      <sheetName val="\\Sistemas_serv1\xx\Documents10"/>
      <sheetName val="Analisis_Mano_de_Obra12"/>
      <sheetName val="SEÑALIZACION_CINTA12"/>
      <sheetName val="TUBERIA_DESAGUE_DE_2&quot;12"/>
      <sheetName val="TUBERIA__DE_SUCCIÓN_DE_212"/>
      <sheetName val="TUBERIA_DE_PRESIÓN_1_1-2_RDE221"/>
      <sheetName val="TUBERIA_DE_1_1-212"/>
      <sheetName val="CODO_DE_1_1_2&quot;X90°12"/>
      <sheetName val="VALBULA_DE_PASO_DE_2&quot;12"/>
      <sheetName val="VALBULA_DE_CIERRE_DE_1_1_2&quot;_12"/>
      <sheetName val="TANQUE_HIDROACUMULADOR12"/>
      <sheetName val="ELECTROBOMBAS_CENTRIFUGAS12"/>
      <sheetName val="LOSA_SUPERIOR_DEL_TANQUE_12"/>
      <sheetName val="PAREDES_DEL_TANQUE12"/>
      <sheetName val="LOSA_DE_FONDO_DEL_TANQUE12"/>
      <sheetName val="SOLADO_DE_LIMP__2500_PSI12"/>
      <sheetName val="CUPULAS_TRAG_4X312"/>
      <sheetName val="SALIDA_SONIDO12"/>
      <sheetName val="CANAL_EN_LAMINA_GALV12"/>
      <sheetName val="CUBIERTA_LUXALON12"/>
      <sheetName val="TENDIDO_DE_CABLE_No_8_12"/>
      <sheetName val="VAR__COBRE_2_44X5-812"/>
      <sheetName val="CAJA_EN_MAMPOSTERÍA12"/>
      <sheetName val="CAJA_DE_PASO_METÁLICA12"/>
      <sheetName val="BAJANTE_ACOM__ELECTRICA_1&quot;12"/>
      <sheetName val="SISTEMA_DE_TIERRA_Y_MALLA12"/>
      <sheetName val="CERTIFICADO_DE_RECIBO12"/>
      <sheetName val="TRAMITE_APROBAR12"/>
      <sheetName val="APLIQUE_DE_25W12"/>
      <sheetName val="LUMINARIA_FLUORESCENTE_DE_2X312"/>
      <sheetName val="LÁMPARA_METAL_HALIDE_250W12"/>
      <sheetName val="DUCTO_PVC_DE_3&quot;12"/>
      <sheetName val="DUCTO_PVC_DE_1&quot;12"/>
      <sheetName val="TENDIDO_DE_ACOMETIDA_BIFÁSICA12"/>
      <sheetName val="TELERRUPTOR_BIPOLAR_DE_16_AM12"/>
      <sheetName val="TABLERO_MINIPRAGMA_DE_12_C12"/>
      <sheetName val="AUTOMÁTICO_INDUSTRIAL12"/>
      <sheetName val="AUTOMÁTICO_TIPO_RIEL_212"/>
      <sheetName val="AUTOMÁTICO_TIPO_RIEL_112"/>
      <sheetName val="SALIDA_PARA_PULSADOR12"/>
      <sheetName val="SALIDA_TOMA_MONOFACISA_1012"/>
      <sheetName val="SALIDA_TOMA_MONOFASICA_1212"/>
      <sheetName val="SALIDA_PARA_APLIQUE12"/>
      <sheetName val="SALIDA_LAMPARA_FLUORESCENTE12"/>
      <sheetName val="DERIVACION_DE_LUMINARIA12"/>
      <sheetName val="SALIDA_PARA_LÁMPARA_METAL12"/>
      <sheetName val="Transformador_25_KVA12"/>
      <sheetName val="Acometida_Subt_Baja_Tensión12"/>
      <sheetName val="Puesta_a_Tierra12"/>
      <sheetName val="Tablero_Bifasico_24_Circuitos12"/>
      <sheetName val="Salida_Luminaria_Cerrada12"/>
      <sheetName val="Salida_Toma_120_V12"/>
      <sheetName val="Salida_Toma_220_V12"/>
      <sheetName val="Tendido_Alumbrado_Publico12"/>
      <sheetName val="Ducto_Tuberia_Conduit_PVC_3_-12"/>
      <sheetName val="Sumin_e_Inst_luminaria_Brika12"/>
      <sheetName val="Sumin_e_Inst_luminaria_Cerrad12"/>
      <sheetName val="Sumin_e_Inst_Poste_ITO12"/>
      <sheetName val="Sumin_y_mont_Caja_metal12"/>
      <sheetName val="Sardinel_prefabricado_Tipo_A12"/>
      <sheetName val="LIMPIEZA_Y_DESCAPOTE12"/>
      <sheetName val="LOCALIZACIÓN_Y_REPLANTEO12"/>
      <sheetName val="DEMOLICON_DE_MUROS12"/>
      <sheetName val="EXCAVACION_MANUAL12"/>
      <sheetName val="Demolicion_de_Graderias_Exist12"/>
      <sheetName val="RELLENO_BASE_GRANULAR12"/>
      <sheetName val="RELLENO_TIERRA_NEGRA12"/>
      <sheetName val="CONCRETO_DE_LIMPIEZA12"/>
      <sheetName val="VIGA_DE_CIMIENTO12"/>
      <sheetName val="VIGA_AEREA12"/>
      <sheetName val="CERCHAS_CELOSIA12"/>
      <sheetName val="Sum_e_Inst_de_Medidor12"/>
      <sheetName val="Sum_e_Inst_de_lavamanos_de_em12"/>
      <sheetName val="Muros_divisorios_bloque_No__412"/>
      <sheetName val="Pañete_sobre_muros12"/>
      <sheetName val="Pintura_tipo_koraza12"/>
      <sheetName val="Ceramica_30x30,_incluye_win_12"/>
      <sheetName val="Granito_Pulido12"/>
      <sheetName val="Bordillos_ducha_ceram_12"/>
      <sheetName val="poceta_de_aseo_en_granito12"/>
      <sheetName val="Alistado_de_piso_mortero_imp_12"/>
      <sheetName val="Piso_en_baldosa_de_granito12"/>
      <sheetName val="media_caña_en_granito12"/>
      <sheetName val="Alfajia_a_la_vista12"/>
      <sheetName val="Tubería_PVCS_2&quot;_12"/>
      <sheetName val="Tuberia_aguas_lluvias_bajante12"/>
      <sheetName val="Tuberia_PVC_aguas_lluvias_3&quot;12"/>
      <sheetName val="Puntos_Hidráulicos_1_2&quot;_12"/>
      <sheetName val="tuberia_pvc_ag_lluvia_4&quot;12"/>
      <sheetName val="tuberia_pvc_corrugada_6&quot;_12"/>
      <sheetName val="tuberia_pvc_corrugada_8&quot;_12"/>
      <sheetName val="Tubería_PVC_6&quot;_Tipo_Fort12"/>
      <sheetName val="FILTRO_DRENAJE_4&quot;12"/>
      <sheetName val="FILTRO_DRENAJE_6&quot;12"/>
      <sheetName val="FILTRO_DRENAJE_8&quot;12"/>
      <sheetName val="Tubería_PVC_4&quot;_corrugada_AN12"/>
      <sheetName val="Tuberia_PVC_6&quot;_Corrugada_AN12"/>
      <sheetName val="Tuberia_PVC_8&quot;_Corrugada_AN12"/>
      <sheetName val="Tubería_PVC_3&quot;_sanitaria12"/>
      <sheetName val="Tubería_PVC_4&quot;_sanitaria12"/>
      <sheetName val="Registro_RW_de_1&quot;12"/>
      <sheetName val="Registro_RW_de_1_1_2&quot;12"/>
      <sheetName val="Válvula_de_corte_tipo_RW_3_,412"/>
      <sheetName val="Sum_e_inst__lavamanos_de_colg12"/>
      <sheetName val="Sum_e_inst__lavaplatos12"/>
      <sheetName val="Tubería_PVC_san_2&quot;_12"/>
      <sheetName val="Puntos_Sanitarios_2&quot;_12"/>
      <sheetName val="Puntos_Sanitarios_4&quot;__12"/>
      <sheetName val="TUBERIA_PVC_V_D__3&quot;_12"/>
      <sheetName val="TUBERIA_PVC_VD_4&quot;12"/>
      <sheetName val="TUBERIA_PVC_V_D__3&quot;_A__LL12"/>
      <sheetName val="TERMINAL_DE_VENTILACIÓN_D__3&quot;12"/>
      <sheetName val="TUBERIA_PVCP_1_1-_2&quot;_12"/>
      <sheetName val="TUBERIA_PVC_P_D__1-_2&quot;12"/>
      <sheetName val="Tuberioa_PVC_3-_4&quot;_12"/>
      <sheetName val="TUBERIA_PVC_P_D__1&quot;12"/>
      <sheetName val="TUBERIA_PVC_P_D__1_1-2&quot;12"/>
      <sheetName val="CAJA_PLASTICA_PARA_VALVULAS_12"/>
      <sheetName val="Sum__e_inst__Inodoro_tanque12"/>
      <sheetName val="Sum__e_inst__orinal_de_llave12"/>
      <sheetName val="Sum__e_inst__ducha12"/>
      <sheetName val="Sum__e_inst__sanitario_niño12"/>
      <sheetName val="Canal_en_lamina_galv_cal_2012"/>
      <sheetName val="Ventana_con_marco_lam_12"/>
      <sheetName val="Ventana_con_marco_corrediza12"/>
      <sheetName val="Puerta_doble_con_marco12"/>
      <sheetName val="Puerta_division_baño_1,12x1,612"/>
      <sheetName val="Puerta_division_baño_60x1,6012"/>
      <sheetName val="Puerta_con_marco_entamborada12"/>
      <sheetName val="Espejo_en_cristal_4_mm12"/>
      <sheetName val="Espejo_en_cristal_4_mm_con_ma12"/>
      <sheetName val="Excavación_a_maquina12"/>
      <sheetName val="Cerramiento_exterior12"/>
      <sheetName val="PR_110"/>
      <sheetName val="Ruta_0110"/>
      <sheetName val="AFECTACION_01_10"/>
      <sheetName val="EJECUCION_C10"/>
      <sheetName val="Inf_Financiera_0110"/>
      <sheetName val="RUTA_0210"/>
      <sheetName val="AFECTACION_0210"/>
      <sheetName val="EJECUCION_C__0210"/>
      <sheetName val="INF_FINANCIERA_0210"/>
      <sheetName val="RUTA_0310"/>
      <sheetName val="AFECTACION_0310"/>
      <sheetName val="EJECUCION_C__0310"/>
      <sheetName val="INF_FINANCIERA_0310"/>
      <sheetName val="RUTA_0410"/>
      <sheetName val="AFECTACION_0410"/>
      <sheetName val="EJECUCION_C__0410"/>
      <sheetName val="INF_FINANCIERA_0410"/>
      <sheetName val="RUTA_0510"/>
      <sheetName val="AFECTACION_0510"/>
      <sheetName val="EJECUCION_C__0510"/>
      <sheetName val="INF_FINANCIERA_0510"/>
      <sheetName val="RUTA_0610"/>
      <sheetName val="AFECTACION_0610"/>
      <sheetName val="EJECUCION_C__0610"/>
      <sheetName val="INF_FINANCIERA_0610"/>
      <sheetName val="RUTA_0710"/>
      <sheetName val="AFECTACION_0710"/>
      <sheetName val="EJECUCION_C__0710"/>
      <sheetName val="INF_FINANCIERA_0710"/>
      <sheetName val="RUTA_0810"/>
      <sheetName val="AFECTACION_0810"/>
      <sheetName val="EJECUCION_C__0810"/>
      <sheetName val="INF_FINANCIERA_0810"/>
      <sheetName val="RUTA_0910"/>
      <sheetName val="AFECTACION_0910"/>
      <sheetName val="EJECUCION_C__0910"/>
      <sheetName val="INF_FINANCIERA_0910"/>
      <sheetName val="RUTA_1010"/>
      <sheetName val="AFECTACION_1010"/>
      <sheetName val="EJECUCION_C__1010"/>
      <sheetName val="INF_FINANCIERA_1010"/>
      <sheetName val="RUTA_1110"/>
      <sheetName val="AFECTACION_1110"/>
      <sheetName val="EJECUCION_C__1110"/>
      <sheetName val="INF_FINANCIERA_1110"/>
      <sheetName val="MANO_DE_OBRA4"/>
      <sheetName val="\Users\USUARIO\Downloads\a__a10"/>
      <sheetName val="SEGUIM_Y_REPROG_MES_1_(2)10"/>
      <sheetName val="Conceptos_básicos10"/>
      <sheetName val="Introducción_a_las_funciones10"/>
      <sheetName val="MIN_y_MAX10"/>
      <sheetName val="Fecha_y_hora10"/>
      <sheetName val="Unir_texto_y_números10"/>
      <sheetName val="Instrucciones_SI10"/>
      <sheetName val="Funciones_condicionales10"/>
      <sheetName val="Asistente_para_funciones10"/>
      <sheetName val="Errores_de_fórmula10"/>
      <sheetName val="Obtener_más_información10"/>
      <sheetName val="_a__aaInformación_GRUPO_4_A_M10"/>
      <sheetName val="Hoja1_(2)10"/>
      <sheetName val="Hoja1_(3)10"/>
      <sheetName val="DESC_MPAL_Y_AIU4"/>
      <sheetName val="CONCRETOS_Y_MORTEROS4"/>
      <sheetName val="PROYECCIÓN_DE_COSTOS4"/>
      <sheetName val="PROYECCIÓN_DE_COSTO_CLASIFICAD4"/>
      <sheetName val="PROYECCIÓN_DE_COSTO_OBRA4"/>
      <sheetName val="PROYECCIÓN_DE_AIU4"/>
      <sheetName val="PROYECCIÓN_DE_AIU_(2)4"/>
      <sheetName val="PROYECCIÓN_DE_PAGA_&amp;_PMT4"/>
      <sheetName val="LINEA_BASE_SALARIOS4"/>
      <sheetName val="ESTADO_VÍA-CRIT_TECNICO5"/>
      <sheetName val="G_G4"/>
      <sheetName val="MURO_PR25+221-2357"/>
      <sheetName val="MURO_PR25+261-2677"/>
      <sheetName val="ACTA_9_(Espacio_publico)4"/>
      <sheetName val="ACTA_9__(VIAS)4"/>
      <sheetName val="ACTA_PIPMA_94"/>
      <sheetName val="PREACTA_PIPMA_8_A-B-C-D-E_y_F_4"/>
      <sheetName val="1_4_Excavaciones_a_mano_EP_4"/>
      <sheetName val="SALVEDAD_94"/>
      <sheetName val="TRANSPORTES_(1)4"/>
      <sheetName val="TRANSPORTES_(2)4"/>
      <sheetName val="1_4_Excavaciones_a_mano_VIAS4"/>
      <sheetName val="1_4_EXCAV_PEP_BARRIO_BOLIVAR4"/>
      <sheetName val="1_4_EXCAV_PEP_FRANCISCA4"/>
      <sheetName val="2_1_Demolic_anden_PEP_BOLIVAR4"/>
      <sheetName val="2_1_Demol_anden_PEP_FRCANAS4"/>
      <sheetName val="2,2_Demolicion_sardinel_(EP)_4"/>
      <sheetName val="2_5_Excavaciones4"/>
      <sheetName val="2_12_demolic_pep_bbolivar14"/>
      <sheetName val="3_1_conformacion4"/>
      <sheetName val="3,2_Base_4"/>
      <sheetName val="3,3_Sub_base4"/>
      <sheetName val="NP_54_MDC-194"/>
      <sheetName val="_3_11_NP68_MDC194"/>
      <sheetName val="3_14_Tpte_Base4"/>
      <sheetName val="3,15_Tpte_Sub_base14"/>
      <sheetName val="NP2_MAT_de_mejoramiento4"/>
      <sheetName val="3_16_Tpte_mat__mejoramiento4"/>
      <sheetName val="3_17__TPTE_MDC_194"/>
      <sheetName val="NP55_TRANSPORTE_MDC-19_CHR4"/>
      <sheetName val="3_19_ACERO_DE_REFUERZO_420_(1)4"/>
      <sheetName val="3_22_Acero_pasajunta_y_anclaje4"/>
      <sheetName val="4_1_RELLENO_MAT__ANDEN_84"/>
      <sheetName val="4_1_rell_pep_frcnas4"/>
      <sheetName val="4_1_rell_bbolivar4"/>
      <sheetName val="4_3_anden_B404"/>
      <sheetName val="4_3_Anden_B40_frcnas4"/>
      <sheetName val="4_16A_PARADERO_FRANCISCANAS4"/>
      <sheetName val="4_16D_PARADERO_B_BOLIVAR4"/>
      <sheetName val="_4_3i-4_4i-4_51i__TPTES_B40_4"/>
      <sheetName val="_4_13i-4_43i-4_44i_tpte_bordil4"/>
      <sheetName val="4_16_13_9_S_E_I_DURANTA4"/>
      <sheetName val="4_4_EMPRADIZACIÓN4"/>
      <sheetName val="4_4_prado_pep_bbolivar4"/>
      <sheetName val="4_4_prado_pep_frcnas4"/>
      <sheetName val="4,41_BORDILLO_A80_(EP)4"/>
      <sheetName val="4,43_SARDINEL_A-104"/>
      <sheetName val="4,44_SARDINEL_A-170_FALTANTE4"/>
      <sheetName val="5_3_SEÑAL_VTCAL4"/>
      <sheetName val="5_4_SEÑAL_BANDERA4"/>
      <sheetName val="5_6_TACHAS_REFLECTIVAS4"/>
      <sheetName val="8_3_Reposicion_Sumidero_sencil4"/>
      <sheetName val="8_5_EMPALME_SUMIDEROS4"/>
      <sheetName val="8_7_DEMOLICION_SUMIDEROS4"/>
      <sheetName val="NP1_Corte_Pav_DISCO4"/>
      <sheetName val="NP5_Demolicion_losa_concret4"/>
      <sheetName val="N_P_05__demol_losas_ccto_BBoli4"/>
      <sheetName val="NP30_Tuberia_PVC_10&quot;_sumideros4"/>
      <sheetName val="NP37_Sumidero_sencillo4"/>
      <sheetName val="NP50_Demolicion_T__Recamara4"/>
      <sheetName val="NP53_SELLO_DE_JUNTAS_MORTERO4"/>
      <sheetName val="NP55_IMPRIMANTE_ML4"/>
      <sheetName val="NP56_IMPRIMANTE_M24"/>
      <sheetName val="NP_57__VTCAL_con_CURVA4"/>
      <sheetName val="NP60_DEMARCACION_VIAL_ML4"/>
      <sheetName val="NP61_DEMARCACIÓN_VIAL__M24"/>
      <sheetName val="0__PORTADA4"/>
      <sheetName val="1__FICHA_INFORMATIVA4"/>
      <sheetName val="2_y_3___ESTADO4"/>
      <sheetName val="4___REG_FOT_4"/>
      <sheetName val="4_reg_Fot_24"/>
      <sheetName val="5___INF__FINANCIERO4"/>
      <sheetName val="6___POLIZAS4"/>
      <sheetName val="7___BALANCE_ACTIVIDADES4"/>
      <sheetName val="8___LIQUIDACION4"/>
      <sheetName val="9__LISTA_DE_CHEQUEO4"/>
      <sheetName val="HISTORICOS_FUEL_OIL_EXP4"/>
      <sheetName val="\Nuevos_APU_Córdoba\a__aaInfor4"/>
      <sheetName val="\E\Nuevos_APU_Córdoba\a__aaInf4"/>
      <sheetName val="CANT_OBRA4"/>
      <sheetName val="\Users\ANDRES_FELIPE_MUÑOZ\Dow4"/>
      <sheetName val="LISTADO_4"/>
      <sheetName val="M_O_4"/>
      <sheetName val="_ACTA_FINAL_+_MODIFICATORIA_4"/>
      <sheetName val="//d_docs_live_net/a__aaInforma4"/>
      <sheetName val="ACTA_No_1_4"/>
      <sheetName val="ACTA_No_54"/>
      <sheetName val="ACTA_MAYORES_-_GENERAL4"/>
      <sheetName val="Excavación_-_San_Bernardo4"/>
      <sheetName val="Solados_-_San_Bernardo4"/>
      <sheetName val="Bases_-_San_Bernardo4"/>
      <sheetName val="Placa_-_San_Bernardo4"/>
      <sheetName val="Elevaciones_-_San_Bernardo4"/>
      <sheetName val="Vigas_-_San_Bernardo4"/>
      <sheetName val="Neopreno_-_San_Bernardo4"/>
      <sheetName val="Acero_-_San_Bernardo4"/>
      <sheetName val="Pilote_-_San_Bernardo4"/>
      <sheetName val="Pilote_-_Caqueza4"/>
      <sheetName val="Dren_tuberia_-_San_bernardo4"/>
      <sheetName val="relleno_sitio_-_San_bernardo4"/>
      <sheetName val="relleno_recebo_-_San_bernardo4"/>
      <sheetName val="Baranda_-_San_bernardo4"/>
      <sheetName val="Acero_A36-_San_Bernardo4"/>
      <sheetName val="Excavación_-_Caqueza4"/>
      <sheetName val="Solados_-_Caqueza4"/>
      <sheetName val="Bases_-_Caqueza4"/>
      <sheetName val="Elevaciones_-_Caqueza4"/>
      <sheetName val="Placa_-_Caqueza4"/>
      <sheetName val="Vigas_-_Caqueza4"/>
      <sheetName val="Neopreno_-_Caqueza4"/>
      <sheetName val="Acero_-_Caqueza4"/>
      <sheetName val="Dren_tuberia_-_Caqueza4"/>
      <sheetName val="relleno_sitio_-_Caqueza4"/>
      <sheetName val="Preesfuerzo_-_Caqueza4"/>
      <sheetName val="Acero_A36-_Caqueza4"/>
      <sheetName val="relleno_Estructuras_-_Caqueza4"/>
      <sheetName val="Excavación_-_Gama4"/>
      <sheetName val="Solados_-_Gama4"/>
      <sheetName val="Bases_-_Gama_4"/>
      <sheetName val="Elevaciones_-_Gama4"/>
      <sheetName val="Placas_-_Gama4"/>
      <sheetName val="Vigas_-_Gama_4"/>
      <sheetName val="Neopreno_-_Gama4"/>
      <sheetName val="Acero_-_Gama4"/>
      <sheetName val="Dren_tuberia_-_Gama4"/>
      <sheetName val="relleno_sitio_-_Gama4"/>
      <sheetName val="relleno_Recebo_-_Gama4"/>
      <sheetName val="Baranda_-_Gama4"/>
      <sheetName val="Pilote_-_Gama4"/>
      <sheetName val="Acero_A36-_Gama4"/>
      <sheetName val="Demolición_concreto_-_Gama4"/>
      <sheetName val="Demolición_de_estructura_-_Gam4"/>
      <sheetName val="Solados_-_Belen4"/>
      <sheetName val="Bases_-_Belen4"/>
      <sheetName val="Elevaciones_-_Belen4"/>
      <sheetName val="Placa_-_Belen4"/>
      <sheetName val="Neopreno_-_Belen4"/>
      <sheetName val="Acero_-_Belen4"/>
      <sheetName val="Vigas_-_Belen4"/>
      <sheetName val="Dren_tuberia_-_Belen4"/>
      <sheetName val="relleno_recebo_-_Belen4"/>
      <sheetName val="Baranda_-_Belen4"/>
      <sheetName val="Acero_A36-_Belen4"/>
      <sheetName val="Demolición_-_Belen4"/>
      <sheetName val="Bases_-_Junca4"/>
      <sheetName val="Excavación_-_Belen4"/>
      <sheetName val="Pilote_-_Belen4"/>
      <sheetName val="Cuneta_-_Junca4"/>
      <sheetName val="Placa_-_junca4"/>
      <sheetName val="acero_-_junca4"/>
      <sheetName val="Neopreno_-_Junca4"/>
      <sheetName val="Dren_tuberia_-_junca4"/>
      <sheetName val="relleno_-_junca4"/>
      <sheetName val="Baranda_-_Junca4"/>
      <sheetName val="Acero_A36_-_junca4"/>
      <sheetName val="Excavación_-_Medina4"/>
      <sheetName val="Solados_-_Medina4"/>
      <sheetName val="Bases_-_Medina4"/>
      <sheetName val="Elevaciones_-_Medina__4"/>
      <sheetName val="Vigas_-_Medina4"/>
      <sheetName val="Neopreno_-_Medina4"/>
      <sheetName val="Elevaciones_-_Medina4"/>
      <sheetName val="Pilote_-_Medina4"/>
      <sheetName val="Acero_-_Medina4"/>
      <sheetName val="relleno_-_Medina4"/>
      <sheetName val="Geotextil_-_Medina4"/>
      <sheetName val="Excavación_Mecan-_zipaquira4"/>
      <sheetName val="Acero_A588_-_Medina4"/>
      <sheetName val="Acero_A36_-_Medina4"/>
      <sheetName val="Acero_-_Zipaquira4"/>
      <sheetName val="Excavación_manual_-_zipaquira4"/>
      <sheetName val="Solados_-_Zipaquira4"/>
      <sheetName val="Relleno_comun_-_Zipaquira4"/>
      <sheetName val="Bases_-_Zipaquira4"/>
      <sheetName val="Arme_carrilera_-_Zipaquira4"/>
      <sheetName val="Tirafondos_-_Zipaquira4"/>
      <sheetName val="Clavos_-_Zipaquira4"/>
      <sheetName val="Eclisas_-_Zipaquira4"/>
      <sheetName val="Elastomericos_-_Zipaquira4"/>
      <sheetName val="Traviesas_-_Zipaquira4"/>
      <sheetName val="Riel_-_Zipaquira4"/>
      <sheetName val="Acero_A588_-_zipaquira4"/>
      <sheetName val="Acero_A36_-_zipaquira4"/>
      <sheetName val="Elevaciones_-_Zipaquira4"/>
      <sheetName val="ACTA_MAYORES_SAN_BERNANDO4"/>
      <sheetName val="ACTA_MAYORES_CAQUEZA4"/>
      <sheetName val="ACTA_MAYORES_BELEN4"/>
      <sheetName val="ACTA_MAYORES_ZIPAQUIRA4"/>
      <sheetName val="ACTA_MAYORES_JUNCA_DEF_4"/>
      <sheetName val="ACTA_MAYORES_CANT_CARUP_DEF_4"/>
      <sheetName val="MURO_PR25+267-2737"/>
      <sheetName val="MURO_PR25+273-2777"/>
      <sheetName val="MURO_PR25+407,20-409,907"/>
      <sheetName val="MURO_PR25+409,90-416,407"/>
      <sheetName val="MURO_PR25+435-4477"/>
      <sheetName val="MURO_PR25+557,5-572_56I7"/>
      <sheetName val="MURO_PR25+572_56-576_56I7"/>
      <sheetName val="MURO_PR25+565-571D7"/>
      <sheetName val="MURO_PR25+587_5-596_5I7"/>
      <sheetName val="MURO_PR25+600-607,1I7"/>
      <sheetName val="MURO_PR25+607,1-614,17"/>
      <sheetName val="MURO_PR25+725-734D7"/>
      <sheetName val="MURO_PR25+786-792,4D7"/>
      <sheetName val="MURO_PR25+980D7"/>
      <sheetName val="MURO_PR25+019,5-PR26+026,8D7"/>
      <sheetName val="MURO_PR26+026,8-032,7D7"/>
      <sheetName val="MURO_PR26+032,7-038,7D7"/>
      <sheetName val="MURO_4__PR26+038,7-045_9D7"/>
      <sheetName val="MURO_PR26+059,6-066,4D7"/>
      <sheetName val="MURO_PR26+132,5-143,4D7"/>
      <sheetName val="MURO_PR26+159,25-169,38D7"/>
      <sheetName val="MURO_PR26+870-8747"/>
      <sheetName val="MURO_PR26+874,3-882,37"/>
      <sheetName val="MURO_PR27+128,6-133,337"/>
      <sheetName val="MURO_PR27+133,33-139,3D7"/>
      <sheetName val="MURO_PR27+281_9-287_97"/>
      <sheetName val="MURO_PR27+344-352,17"/>
      <sheetName val="MURO_PR27+352,1-358,27"/>
      <sheetName val="MURO_PR27+358,2-3647"/>
      <sheetName val="MURO_PR27+364-3707"/>
      <sheetName val="MURO_PR27+360-374D7"/>
      <sheetName val="MURO_PR27+388-394I7"/>
      <sheetName val="MURO_PR27+394-400I_7"/>
      <sheetName val="MURO_PR27+397-404D7"/>
      <sheetName val="MURO_PR27+457-463D_7"/>
      <sheetName val="MURO_PR27+480,20-488,95D_7"/>
      <sheetName val="MURO_PR27+785-793,67"/>
      <sheetName val="MURO_PR27+796,10,800D7"/>
      <sheetName val="MURO_PR27+819_8-829_95I7"/>
      <sheetName val="MURO_PR27+820-840D7"/>
      <sheetName val="MURO_PR27+852-864I7"/>
      <sheetName val="MURO_PR28+030-041D_7"/>
      <sheetName val="MURO_PR28+060-066_08D7"/>
      <sheetName val="MURO_PR28+105-111,25D_7"/>
      <sheetName val="MURO_PR28+111,25-115_75D_7"/>
      <sheetName val="MURO_PR28+240-263I7"/>
      <sheetName val="MURO_PR28+295-300_10D7"/>
      <sheetName val="MURO_PR28+300_10-306_1D_7"/>
      <sheetName val="MURO_PR28+306_10-312_1D_7"/>
      <sheetName val="MURO_PR28+312_1-318D_7"/>
      <sheetName val="MURO_PR28+318_1-324_1D7"/>
      <sheetName val="MURO_PR28+652_7-662_7D_7"/>
      <sheetName val="MURO_PR28+662_7D-668_8D7"/>
      <sheetName val="MURO_PR28+886-892_4D_7"/>
      <sheetName val="MURO_PR28+895-899_57"/>
      <sheetName val="REQUISITOS_INF_INTERVENTORÍA4"/>
      <sheetName val="COSTOS_UNITARIOS13"/>
      <sheetName val="GPI_5265"/>
      <sheetName val="VEA_3745"/>
      <sheetName val="Paral__14"/>
      <sheetName val="Paral__24"/>
      <sheetName val="Paral__34"/>
      <sheetName val="Paral_44"/>
      <sheetName val="Coloc__e_Interc__Tapones4"/>
      <sheetName val="Cambio_de_Valv_4"/>
      <sheetName val="Interc_de_Hidr_4"/>
      <sheetName val="Itemes_Renovación4"/>
      <sheetName val="Interc_tapones4"/>
      <sheetName val="Interc_válv_4"/>
      <sheetName val="Varios_4"/>
      <sheetName val="\C\A\a__aaInformación_GRUPO_4\4"/>
      <sheetName val="\G\a__aaInformación_GRUPO_4\A_4"/>
      <sheetName val="\C\G\a__aaInformación_GRUPO_4\4"/>
      <sheetName val="\C\K\a__aaInformación_GRUPO_4\4"/>
      <sheetName val="\E\a__aaInformación_GRUPO_4\A_4"/>
      <sheetName val="\C\E\a__aaInformación_GRUPO_4\4"/>
      <sheetName val="Tabla_CONPES_37144"/>
      <sheetName val="PLAN_DE_INVERSION_ANTICIPO4"/>
      <sheetName val="inv_mensual4"/>
      <sheetName val="borrador_flujo_inv4"/>
      <sheetName val="\\B1FE7578\aCCIDENTES_DE_1995_4"/>
      <sheetName val="\Users\LENOVO\Downloads\a__aaI4"/>
      <sheetName val="propuesta_economica_CF4"/>
      <sheetName val="AIU_CF4"/>
      <sheetName val="1_1_14"/>
      <sheetName val="1_2_14"/>
      <sheetName val="1_2_24"/>
      <sheetName val="1_2_34"/>
      <sheetName val="1_2_44"/>
      <sheetName val="1_3_1_4"/>
      <sheetName val="1_3_24"/>
      <sheetName val="1_3_34"/>
      <sheetName val="1_3_44"/>
      <sheetName val="2_1_14"/>
      <sheetName val="2_1_24"/>
      <sheetName val="2_2_14"/>
      <sheetName val="2_2_24"/>
      <sheetName val="2_2_34"/>
      <sheetName val="2_2_44"/>
      <sheetName val="2_2_54"/>
      <sheetName val="2007_Database4"/>
      <sheetName val="\Users\rosalym\Desktop\BALANCE4"/>
      <sheetName val="ANALISIS_RESUMIDOS4"/>
      <sheetName val="ARBOL_DE_PROBLEMAS_final4"/>
      <sheetName val="IDENTIFICACION_DEL_PROBLEMA_fi4"/>
      <sheetName val="OBJETIVOS_FINALES4"/>
      <sheetName val="ESTRUCTURA_DE_PROYECTO4"/>
      <sheetName val="OBJETIVOS_ESPECIFICOS_final4"/>
      <sheetName val="ITEMS_ALCANT_13"/>
      <sheetName val="200_23"/>
      <sheetName val="201_73"/>
      <sheetName val="201_163"/>
      <sheetName val="210_2_23"/>
      <sheetName val="220_13"/>
      <sheetName val="320_13"/>
      <sheetName val="420_23"/>
      <sheetName val="421_1_3"/>
      <sheetName val="600_2_33"/>
      <sheetName val="630_13"/>
      <sheetName val="610_13"/>
      <sheetName val="630_33"/>
      <sheetName val="630_3_(2)3"/>
      <sheetName val="630_43"/>
      <sheetName val="630_4P3"/>
      <sheetName val="630_63"/>
      <sheetName val="641_13"/>
      <sheetName val="630_73"/>
      <sheetName val="632_1P3"/>
      <sheetName val="632_2P_3"/>
      <sheetName val="632_3P__3"/>
      <sheetName val="640_13"/>
      <sheetName val="661_13"/>
      <sheetName val="642_3"/>
      <sheetName val="671_13"/>
      <sheetName val="671_1_(2)3"/>
      <sheetName val="673_13"/>
      <sheetName val="673_23"/>
      <sheetName val="673_2_(2)3"/>
      <sheetName val="800_23"/>
      <sheetName val="810_23"/>
      <sheetName val="700_13"/>
      <sheetName val="730_13"/>
      <sheetName val="900_23"/>
      <sheetName val="450_3P_3"/>
      <sheetName val="340P_3"/>
      <sheetName val="220_1P3"/>
      <sheetName val="200,1,3p_3"/>
      <sheetName val="200,1,4p__3"/>
      <sheetName val="220_1P_(2)3"/>
      <sheetName val="630_4_2P3"/>
      <sheetName val="630_4_2P_(2)3"/>
      <sheetName val="630_4_3P3"/>
      <sheetName val="600_1P3"/>
      <sheetName val="210_2_13"/>
      <sheetName val="730_23"/>
      <sheetName val="740_13"/>
      <sheetName val="900_2_(1)3"/>
      <sheetName val="621_1_23"/>
      <sheetName val="683_4P3"/>
      <sheetName val="221_13"/>
      <sheetName val="683_1P3"/>
      <sheetName val="3P_3"/>
      <sheetName val="683_3P3"/>
      <sheetName val="673_1P3"/>
      <sheetName val="PNP_4_73"/>
      <sheetName val="201_153"/>
      <sheetName val="673_2P_3"/>
      <sheetName val="623_1P3"/>
      <sheetName val="621_1_33"/>
      <sheetName val="674_23"/>
      <sheetName val="220_2P3"/>
      <sheetName val="683_4P_3"/>
      <sheetName val="683_3P_(2)3"/>
      <sheetName val="683_4P__(2)3"/>
      <sheetName val="683_5P__3"/>
      <sheetName val="642_2P3"/>
      <sheetName val="INT_173"/>
      <sheetName val="INT_183"/>
      <sheetName val="CRONOGRAMA_INICIAL3"/>
      <sheetName val="informe_sem_no_13"/>
      <sheetName val="informe_sem_no_23"/>
      <sheetName val="informe_sem_no_33"/>
      <sheetName val="informe_sem_no_43"/>
      <sheetName val="REPROGRAMACION_23"/>
      <sheetName val="aCCIDENTES_DE_1995_-_199651"/>
      <sheetName val="aCCIDENTES_DE_1995_-_1996_xls26"/>
      <sheetName val="ACTA_DE_MODIFICACION__(2)16"/>
      <sheetName val="\a__aaInformación_GRUPO_4\A_M16"/>
      <sheetName val="Datos_Básicos15"/>
      <sheetName val="SUB_APU15"/>
      <sheetName val="Base_Muestras14"/>
      <sheetName val="Formulario_N°_414"/>
      <sheetName val="\\Giovanni\administracion_via11"/>
      <sheetName val="\MONTO_AGOTABLE_2010\a__aaInf11"/>
      <sheetName val="Analisis_Mano_de_Obra13"/>
      <sheetName val="SEÑALIZACION_CINTA13"/>
      <sheetName val="TUBERIA_DESAGUE_DE_2&quot;13"/>
      <sheetName val="TUBERIA__DE_SUCCIÓN_DE_213"/>
      <sheetName val="TUBERIA_DE_PRESIÓN_1_1-2_RDE222"/>
      <sheetName val="TUBERIA_DE_1_1-213"/>
      <sheetName val="CODO_DE_1_1_2&quot;X90°13"/>
      <sheetName val="VALBULA_DE_PASO_DE_2&quot;13"/>
      <sheetName val="VALBULA_DE_CIERRE_DE_1_1_2&quot;_13"/>
      <sheetName val="TANQUE_HIDROACUMULADOR13"/>
      <sheetName val="ELECTROBOMBAS_CENTRIFUGAS13"/>
      <sheetName val="LOSA_SUPERIOR_DEL_TANQUE_13"/>
      <sheetName val="PAREDES_DEL_TANQUE13"/>
      <sheetName val="LOSA_DE_FONDO_DEL_TANQUE13"/>
      <sheetName val="SOLADO_DE_LIMP__2500_PSI13"/>
      <sheetName val="CUPULAS_TRAG_4X313"/>
      <sheetName val="SALIDA_SONIDO13"/>
      <sheetName val="CANAL_EN_LAMINA_GALV13"/>
      <sheetName val="CUBIERTA_LUXALON13"/>
      <sheetName val="TENDIDO_DE_CABLE_No_8_13"/>
      <sheetName val="VAR__COBRE_2_44X5-813"/>
      <sheetName val="CAJA_EN_MAMPOSTERÍA13"/>
      <sheetName val="CAJA_DE_PASO_METÁLICA13"/>
      <sheetName val="BAJANTE_ACOM__ELECTRICA_1&quot;13"/>
      <sheetName val="SISTEMA_DE_TIERRA_Y_MALLA13"/>
      <sheetName val="CERTIFICADO_DE_RECIBO13"/>
      <sheetName val="TRAMITE_APROBAR13"/>
      <sheetName val="APLIQUE_DE_25W13"/>
      <sheetName val="LUMINARIA_FLUORESCENTE_DE_2X313"/>
      <sheetName val="LÁMPARA_METAL_HALIDE_250W13"/>
      <sheetName val="DUCTO_PVC_DE_3&quot;13"/>
      <sheetName val="DUCTO_PVC_DE_1&quot;13"/>
      <sheetName val="TENDIDO_DE_ACOMETIDA_BIFÁSICA13"/>
      <sheetName val="TELERRUPTOR_BIPOLAR_DE_16_AM13"/>
      <sheetName val="TABLERO_MINIPRAGMA_DE_12_C13"/>
      <sheetName val="AUTOMÁTICO_INDUSTRIAL13"/>
      <sheetName val="AUTOMÁTICO_TIPO_RIEL_213"/>
      <sheetName val="AUTOMÁTICO_TIPO_RIEL_113"/>
      <sheetName val="SALIDA_PARA_PULSADOR13"/>
      <sheetName val="SALIDA_TOMA_MONOFACISA_1013"/>
      <sheetName val="SALIDA_TOMA_MONOFASICA_1213"/>
      <sheetName val="SALIDA_PARA_APLIQUE13"/>
      <sheetName val="SALIDA_LAMPARA_FLUORESCENTE13"/>
      <sheetName val="DERIVACION_DE_LUMINARIA13"/>
      <sheetName val="SALIDA_PARA_LÁMPARA_METAL13"/>
      <sheetName val="Transformador_25_KVA13"/>
      <sheetName val="Acometida_Subt_Baja_Tensión13"/>
      <sheetName val="Puesta_a_Tierra13"/>
      <sheetName val="Tablero_Bifasico_24_Circuitos13"/>
      <sheetName val="Salida_Luminaria_Cerrada13"/>
      <sheetName val="Salida_Toma_120_V13"/>
      <sheetName val="Salida_Toma_220_V13"/>
      <sheetName val="Tendido_Alumbrado_Publico13"/>
      <sheetName val="Ducto_Tuberia_Conduit_PVC_3_-13"/>
      <sheetName val="Sumin_e_Inst_luminaria_Brika13"/>
      <sheetName val="Sumin_e_Inst_luminaria_Cerrad13"/>
      <sheetName val="Sumin_e_Inst_Poste_ITO13"/>
      <sheetName val="Sumin_y_mont_Caja_metal13"/>
      <sheetName val="Sardinel_prefabricado_Tipo_A13"/>
      <sheetName val="LIMPIEZA_Y_DESCAPOTE13"/>
      <sheetName val="LOCALIZACIÓN_Y_REPLANTEO13"/>
      <sheetName val="DEMOLICON_DE_MUROS13"/>
      <sheetName val="EXCAVACION_MANUAL13"/>
      <sheetName val="Demolicion_de_Graderias_Exist13"/>
      <sheetName val="RELLENO_BASE_GRANULAR13"/>
      <sheetName val="RELLENO_TIERRA_NEGRA13"/>
      <sheetName val="CONCRETO_DE_LIMPIEZA13"/>
      <sheetName val="VIGA_DE_CIMIENTO13"/>
      <sheetName val="VIGA_AEREA13"/>
      <sheetName val="CERCHAS_CELOSIA13"/>
      <sheetName val="Sum_e_Inst_de_Medidor13"/>
      <sheetName val="Sum_e_Inst_de_lavamanos_de_em13"/>
      <sheetName val="Muros_divisorios_bloque_No__413"/>
      <sheetName val="Pañete_sobre_muros13"/>
      <sheetName val="Pintura_tipo_koraza13"/>
      <sheetName val="Ceramica_30x30,_incluye_win_13"/>
      <sheetName val="Granito_Pulido13"/>
      <sheetName val="Bordillos_ducha_ceram_13"/>
      <sheetName val="poceta_de_aseo_en_granito13"/>
      <sheetName val="Alistado_de_piso_mortero_imp_13"/>
      <sheetName val="Piso_en_baldosa_de_granito13"/>
      <sheetName val="media_caña_en_granito13"/>
      <sheetName val="Alfajia_a_la_vista13"/>
      <sheetName val="Tubería_PVCS_2&quot;_13"/>
      <sheetName val="Tuberia_aguas_lluvias_bajante13"/>
      <sheetName val="Tuberia_PVC_aguas_lluvias_3&quot;13"/>
      <sheetName val="Puntos_Hidráulicos_1_2&quot;_13"/>
      <sheetName val="tuberia_pvc_ag_lluvia_4&quot;13"/>
      <sheetName val="tuberia_pvc_corrugada_6&quot;_13"/>
      <sheetName val="tuberia_pvc_corrugada_8&quot;_13"/>
      <sheetName val="Tubería_PVC_6&quot;_Tipo_Fort13"/>
      <sheetName val="FILTRO_DRENAJE_4&quot;13"/>
      <sheetName val="FILTRO_DRENAJE_6&quot;13"/>
      <sheetName val="FILTRO_DRENAJE_8&quot;13"/>
      <sheetName val="Tubería_PVC_4&quot;_corrugada_AN13"/>
      <sheetName val="Tuberia_PVC_6&quot;_Corrugada_AN13"/>
      <sheetName val="Tuberia_PVC_8&quot;_Corrugada_AN13"/>
      <sheetName val="Tubería_PVC_3&quot;_sanitaria13"/>
      <sheetName val="Tubería_PVC_4&quot;_sanitaria13"/>
      <sheetName val="Registro_RW_de_1&quot;13"/>
      <sheetName val="Registro_RW_de_1_1_2&quot;13"/>
      <sheetName val="Válvula_de_corte_tipo_RW_3_,413"/>
      <sheetName val="Sum_e_inst__lavamanos_de_colg13"/>
      <sheetName val="Sum_e_inst__lavaplatos13"/>
      <sheetName val="Tubería_PVC_san_2&quot;_13"/>
      <sheetName val="Puntos_Sanitarios_2&quot;_13"/>
      <sheetName val="Puntos_Sanitarios_4&quot;__13"/>
      <sheetName val="TUBERIA_PVC_V_D__3&quot;_13"/>
      <sheetName val="TUBERIA_PVC_VD_4&quot;13"/>
      <sheetName val="TUBERIA_PVC_V_D__3&quot;_A__LL13"/>
      <sheetName val="TERMINAL_DE_VENTILACIÓN_D__3&quot;13"/>
      <sheetName val="TUBERIA_PVCP_1_1-_2&quot;_13"/>
      <sheetName val="TUBERIA_PVC_P_D__1-_2&quot;13"/>
      <sheetName val="Tuberioa_PVC_3-_4&quot;_13"/>
      <sheetName val="TUBERIA_PVC_P_D__1&quot;13"/>
      <sheetName val="TUBERIA_PVC_P_D__1_1-2&quot;13"/>
      <sheetName val="CAJA_PLASTICA_PARA_VALVULAS_13"/>
      <sheetName val="Sum__e_inst__Inodoro_tanque13"/>
      <sheetName val="Sum__e_inst__orinal_de_llave13"/>
      <sheetName val="Sum__e_inst__ducha13"/>
      <sheetName val="Sum__e_inst__sanitario_niño13"/>
      <sheetName val="Canal_en_lamina_galv_cal_2013"/>
      <sheetName val="Ventana_con_marco_lam_13"/>
      <sheetName val="Ventana_con_marco_corrediza13"/>
      <sheetName val="Puerta_doble_con_marco13"/>
      <sheetName val="Puerta_division_baño_1,12x1,613"/>
      <sheetName val="Puerta_division_baño_60x1,6013"/>
      <sheetName val="Puerta_con_marco_entamborada13"/>
      <sheetName val="Espejo_en_cristal_4_mm13"/>
      <sheetName val="Espejo_en_cristal_4_mm_con_ma13"/>
      <sheetName val="Excavación_a_maquina13"/>
      <sheetName val="Cerramiento_exterior13"/>
      <sheetName val="\\Escritorio\amv_2011\a__aaIn13"/>
      <sheetName val="[aCCIDENTES_DE_1995_-_1996_xl13"/>
      <sheetName val="\AMV___no_borrar\PRESUPUESTOS14"/>
      <sheetName val="\I\AMV___no_borrar\PRESUPUEST14"/>
      <sheetName val="\G\I\AMV___no_borrar\PRESUPUE11"/>
      <sheetName val="\A\a__aaInformación_GRUPO_4\A14"/>
      <sheetName val="\G\A\a__aaInformación_GRUPO_411"/>
      <sheetName val="\I\A\a__aaInformación_GRUPO_411"/>
      <sheetName val="\K\a__aaInformación_GRUPO_4\A11"/>
      <sheetName val="\I\K\a__aaInformación_GRUPO_411"/>
      <sheetName val="\H\a__aaInformación_GRUPO_4\A11"/>
      <sheetName val="\I\H\a__aaInformación_GRUPO_411"/>
      <sheetName val="\\INTERVIALNUBE\Documents_and11"/>
      <sheetName val="\Documents_and_Settings\Pedro11"/>
      <sheetName val="\Documents_and_Settings\jvite11"/>
      <sheetName val="ESTADO_VÍA-CRIT_TECNICO6"/>
      <sheetName val="Lista_obra11"/>
      <sheetName val="\Mini_HP_Enero_2015\Proyectos11"/>
      <sheetName val="\Volumes\USB_PIOLIN\Escritori11"/>
      <sheetName val="\\Sistemas_serv1\xx\Documents11"/>
      <sheetName val="PR_111"/>
      <sheetName val="Ruta_0111"/>
      <sheetName val="AFECTACION_01_11"/>
      <sheetName val="EJECUCION_C11"/>
      <sheetName val="Inf_Financiera_0111"/>
      <sheetName val="RUTA_0211"/>
      <sheetName val="AFECTACION_0211"/>
      <sheetName val="EJECUCION_C__0211"/>
      <sheetName val="INF_FINANCIERA_0211"/>
      <sheetName val="RUTA_0311"/>
      <sheetName val="AFECTACION_0311"/>
      <sheetName val="EJECUCION_C__0311"/>
      <sheetName val="INF_FINANCIERA_0311"/>
      <sheetName val="RUTA_0411"/>
      <sheetName val="AFECTACION_0411"/>
      <sheetName val="EJECUCION_C__0411"/>
      <sheetName val="INF_FINANCIERA_0411"/>
      <sheetName val="RUTA_0511"/>
      <sheetName val="AFECTACION_0511"/>
      <sheetName val="EJECUCION_C__0511"/>
      <sheetName val="INF_FINANCIERA_0511"/>
      <sheetName val="RUTA_0611"/>
      <sheetName val="AFECTACION_0611"/>
      <sheetName val="EJECUCION_C__0611"/>
      <sheetName val="INF_FINANCIERA_0611"/>
      <sheetName val="RUTA_0711"/>
      <sheetName val="AFECTACION_0711"/>
      <sheetName val="EJECUCION_C__0711"/>
      <sheetName val="INF_FINANCIERA_0711"/>
      <sheetName val="RUTA_0811"/>
      <sheetName val="AFECTACION_0811"/>
      <sheetName val="EJECUCION_C__0811"/>
      <sheetName val="INF_FINANCIERA_0811"/>
      <sheetName val="RUTA_0911"/>
      <sheetName val="AFECTACION_0911"/>
      <sheetName val="EJECUCION_C__0911"/>
      <sheetName val="INF_FINANCIERA_0911"/>
      <sheetName val="RUTA_1011"/>
      <sheetName val="AFECTACION_1011"/>
      <sheetName val="EJECUCION_C__1011"/>
      <sheetName val="INF_FINANCIERA_1011"/>
      <sheetName val="RUTA_1111"/>
      <sheetName val="AFECTACION_1111"/>
      <sheetName val="EJECUCION_C__1111"/>
      <sheetName val="INF_FINANCIERA_1111"/>
      <sheetName val="_a__aaInformación_GRUPO_4_A_M11"/>
      <sheetName val="\Users\USUARIO\Downloads\a__a11"/>
      <sheetName val="Hoja1_(2)11"/>
      <sheetName val="Hoja1_(3)11"/>
      <sheetName val="Conceptos_básicos11"/>
      <sheetName val="Introducción_a_las_funciones11"/>
      <sheetName val="MIN_y_MAX11"/>
      <sheetName val="Fecha_y_hora11"/>
      <sheetName val="Unir_texto_y_números11"/>
      <sheetName val="Instrucciones_SI11"/>
      <sheetName val="Funciones_condicionales11"/>
      <sheetName val="Asistente_para_funciones11"/>
      <sheetName val="Errores_de_fórmula11"/>
      <sheetName val="Obtener_más_información11"/>
      <sheetName val="SEGUIM_Y_REPROG_MES_1_(2)11"/>
      <sheetName val="200_24"/>
      <sheetName val="201_74"/>
      <sheetName val="201_164"/>
      <sheetName val="210_2_24"/>
      <sheetName val="220_14"/>
      <sheetName val="320_14"/>
      <sheetName val="420_24"/>
      <sheetName val="421_1_4"/>
      <sheetName val="600_2_34"/>
      <sheetName val="630_14"/>
      <sheetName val="610_14"/>
      <sheetName val="630_34"/>
      <sheetName val="630_3_(2)4"/>
      <sheetName val="630_44"/>
      <sheetName val="630_4P4"/>
      <sheetName val="630_64"/>
      <sheetName val="641_14"/>
      <sheetName val="630_74"/>
      <sheetName val="632_1P4"/>
      <sheetName val="632_2P_4"/>
      <sheetName val="632_3P__4"/>
      <sheetName val="640_14"/>
      <sheetName val="661_14"/>
      <sheetName val="642_4"/>
      <sheetName val="671_14"/>
      <sheetName val="671_1_(2)4"/>
      <sheetName val="673_14"/>
      <sheetName val="673_24"/>
      <sheetName val="673_2_(2)4"/>
      <sheetName val="800_24"/>
      <sheetName val="810_24"/>
      <sheetName val="700_14"/>
      <sheetName val="730_14"/>
      <sheetName val="900_24"/>
      <sheetName val="450_3P_4"/>
      <sheetName val="340P_4"/>
      <sheetName val="220_1P4"/>
      <sheetName val="200,1,3p_4"/>
      <sheetName val="200,1,4p__4"/>
      <sheetName val="220_1P_(2)4"/>
      <sheetName val="630_4_2P4"/>
      <sheetName val="630_4_2P_(2)4"/>
      <sheetName val="630_4_3P4"/>
      <sheetName val="600_1P4"/>
      <sheetName val="210_2_14"/>
      <sheetName val="730_24"/>
      <sheetName val="740_14"/>
      <sheetName val="900_2_(1)4"/>
      <sheetName val="621_1_24"/>
      <sheetName val="683_4P4"/>
      <sheetName val="221_14"/>
      <sheetName val="683_1P4"/>
      <sheetName val="3P_4"/>
      <sheetName val="683_3P4"/>
      <sheetName val="673_1P4"/>
      <sheetName val="PNP_4_74"/>
      <sheetName val="201_154"/>
      <sheetName val="673_2P_4"/>
      <sheetName val="623_1P4"/>
      <sheetName val="621_1_34"/>
      <sheetName val="674_24"/>
      <sheetName val="220_2P4"/>
      <sheetName val="683_4P_4"/>
      <sheetName val="683_3P_(2)4"/>
      <sheetName val="683_4P__(2)4"/>
      <sheetName val="683_5P__4"/>
      <sheetName val="642_2P4"/>
      <sheetName val="INT_174"/>
      <sheetName val="INT_184"/>
      <sheetName val="MANO_DE_OBRA5"/>
      <sheetName val="//d_docs_live_net/a__aaInforma5"/>
      <sheetName val="LISTADO_5"/>
      <sheetName val="M_O_5"/>
      <sheetName val="_ACTA_FINAL_+_MODIFICATORIA_5"/>
      <sheetName val="HISTORICOS_FUEL_OIL_EXP5"/>
      <sheetName val="ACTA_No_1_5"/>
      <sheetName val="ACTA_9_(Espacio_publico)5"/>
      <sheetName val="ACTA_9__(VIAS)5"/>
      <sheetName val="ACTA_PIPMA_95"/>
      <sheetName val="PREACTA_PIPMA_8_A-B-C-D-E_y_F_5"/>
      <sheetName val="1_4_Excavaciones_a_mano_EP_5"/>
      <sheetName val="SALVEDAD_95"/>
      <sheetName val="TRANSPORTES_(1)5"/>
      <sheetName val="TRANSPORTES_(2)5"/>
      <sheetName val="1_4_Excavaciones_a_mano_VIAS5"/>
      <sheetName val="1_4_EXCAV_PEP_BARRIO_BOLIVAR5"/>
      <sheetName val="1_4_EXCAV_PEP_FRANCISCA5"/>
      <sheetName val="2_1_Demolic_anden_PEP_BOLIVAR5"/>
      <sheetName val="2_1_Demol_anden_PEP_FRCANAS5"/>
      <sheetName val="2,2_Demolicion_sardinel_(EP)_5"/>
      <sheetName val="2_5_Excavaciones5"/>
      <sheetName val="2_12_demolic_pep_bbolivar15"/>
      <sheetName val="3_1_conformacion5"/>
      <sheetName val="3,2_Base_5"/>
      <sheetName val="3,3_Sub_base5"/>
      <sheetName val="NP_54_MDC-195"/>
      <sheetName val="_3_11_NP68_MDC195"/>
      <sheetName val="3_14_Tpte_Base5"/>
      <sheetName val="3,15_Tpte_Sub_base15"/>
      <sheetName val="NP2_MAT_de_mejoramiento5"/>
      <sheetName val="3_16_Tpte_mat__mejoramiento5"/>
      <sheetName val="3_17__TPTE_MDC_195"/>
      <sheetName val="NP55_TRANSPORTE_MDC-19_CHR5"/>
      <sheetName val="3_19_ACERO_DE_REFUERZO_420_(1)5"/>
      <sheetName val="3_22_Acero_pasajunta_y_anclaje5"/>
      <sheetName val="4_1_RELLENO_MAT__ANDEN_85"/>
      <sheetName val="4_1_rell_pep_frcnas5"/>
      <sheetName val="4_1_rell_bbolivar5"/>
      <sheetName val="4_3_anden_B405"/>
      <sheetName val="4_3_Anden_B40_frcnas5"/>
      <sheetName val="4_16A_PARADERO_FRANCISCANAS5"/>
      <sheetName val="4_16D_PARADERO_B_BOLIVAR5"/>
      <sheetName val="_4_3i-4_4i-4_51i__TPTES_B40_5"/>
      <sheetName val="_4_13i-4_43i-4_44i_tpte_bordil5"/>
      <sheetName val="4_16_13_9_S_E_I_DURANTA5"/>
      <sheetName val="4_4_EMPRADIZACIÓN5"/>
      <sheetName val="4_4_prado_pep_bbolivar5"/>
      <sheetName val="4_4_prado_pep_frcnas5"/>
      <sheetName val="4,41_BORDILLO_A80_(EP)5"/>
      <sheetName val="4,43_SARDINEL_A-105"/>
      <sheetName val="4,44_SARDINEL_A-170_FALTANTE5"/>
      <sheetName val="5_3_SEÑAL_VTCAL5"/>
      <sheetName val="5_4_SEÑAL_BANDERA5"/>
      <sheetName val="5_6_TACHAS_REFLECTIVAS5"/>
      <sheetName val="8_3_Reposicion_Sumidero_sencil5"/>
      <sheetName val="8_5_EMPALME_SUMIDEROS5"/>
      <sheetName val="8_7_DEMOLICION_SUMIDEROS5"/>
      <sheetName val="NP1_Corte_Pav_DISCO5"/>
      <sheetName val="NP5_Demolicion_losa_concret5"/>
      <sheetName val="N_P_05__demol_losas_ccto_BBoli5"/>
      <sheetName val="NP30_Tuberia_PVC_10&quot;_sumideros5"/>
      <sheetName val="NP37_Sumidero_sencillo5"/>
      <sheetName val="NP50_Demolicion_T__Recamara5"/>
      <sheetName val="NP53_SELLO_DE_JUNTAS_MORTERO5"/>
      <sheetName val="NP55_IMPRIMANTE_ML5"/>
      <sheetName val="NP56_IMPRIMANTE_M25"/>
      <sheetName val="NP_57__VTCAL_con_CURVA5"/>
      <sheetName val="NP60_DEMARCACION_VIAL_ML5"/>
      <sheetName val="NP61_DEMARCACIÓN_VIAL__M25"/>
      <sheetName val="0__PORTADA5"/>
      <sheetName val="1__FICHA_INFORMATIVA5"/>
      <sheetName val="2_y_3___ESTADO5"/>
      <sheetName val="4___REG_FOT_5"/>
      <sheetName val="4_reg_Fot_25"/>
      <sheetName val="5___INF__FINANCIERO5"/>
      <sheetName val="6___POLIZAS5"/>
      <sheetName val="7___BALANCE_ACTIVIDADES5"/>
      <sheetName val="8___LIQUIDACION5"/>
      <sheetName val="9__LISTA_DE_CHEQUEO5"/>
      <sheetName val="CANT_OBRA5"/>
      <sheetName val="\Users\ANDRES_FELIPE_MUÑOZ\Dow5"/>
      <sheetName val="MURO_PR25+221-2358"/>
      <sheetName val="MURO_PR25+261-2678"/>
      <sheetName val="COSTOS_UNITARIOS14"/>
      <sheetName val="G_G5"/>
      <sheetName val="MURO_PR25+267-2738"/>
      <sheetName val="MURO_PR25+273-2778"/>
      <sheetName val="MURO_PR25+407,20-409,908"/>
      <sheetName val="MURO_PR25+409,90-416,408"/>
      <sheetName val="MURO_PR25+435-4478"/>
      <sheetName val="MURO_PR25+557,5-572_56I8"/>
      <sheetName val="MURO_PR25+572_56-576_56I8"/>
      <sheetName val="MURO_PR25+565-571D8"/>
      <sheetName val="MURO_PR25+587_5-596_5I8"/>
      <sheetName val="MURO_PR25+600-607,1I8"/>
      <sheetName val="MURO_PR25+607,1-614,18"/>
      <sheetName val="MURO_PR25+725-734D8"/>
      <sheetName val="MURO_PR25+786-792,4D8"/>
      <sheetName val="MURO_PR25+980D8"/>
      <sheetName val="MURO_PR25+019,5-PR26+026,8D8"/>
      <sheetName val="MURO_PR26+026,8-032,7D8"/>
      <sheetName val="MURO_PR26+032,7-038,7D8"/>
      <sheetName val="MURO_4__PR26+038,7-045_9D8"/>
      <sheetName val="MURO_PR26+059,6-066,4D8"/>
      <sheetName val="MURO_PR26+132,5-143,4D8"/>
      <sheetName val="MURO_PR26+159,25-169,38D8"/>
      <sheetName val="MURO_PR26+870-8748"/>
      <sheetName val="MURO_PR26+874,3-882,38"/>
      <sheetName val="MURO_PR27+128,6-133,338"/>
      <sheetName val="MURO_PR27+133,33-139,3D8"/>
      <sheetName val="MURO_PR27+281_9-287_98"/>
      <sheetName val="MURO_PR27+344-352,18"/>
      <sheetName val="MURO_PR27+352,1-358,28"/>
      <sheetName val="MURO_PR27+358,2-3648"/>
      <sheetName val="MURO_PR27+364-3708"/>
      <sheetName val="MURO_PR27+360-374D8"/>
      <sheetName val="MURO_PR27+388-394I8"/>
      <sheetName val="MURO_PR27+394-400I_8"/>
      <sheetName val="MURO_PR27+397-404D8"/>
      <sheetName val="MURO_PR27+457-463D_8"/>
      <sheetName val="MURO_PR27+480,20-488,95D_8"/>
      <sheetName val="MURO_PR27+785-793,68"/>
      <sheetName val="MURO_PR27+796,10,800D8"/>
      <sheetName val="MURO_PR27+819_8-829_95I8"/>
      <sheetName val="MURO_PR27+820-840D8"/>
      <sheetName val="MURO_PR27+852-864I8"/>
      <sheetName val="MURO_PR28+030-041D_8"/>
      <sheetName val="MURO_PR28+060-066_08D8"/>
      <sheetName val="MURO_PR28+105-111,25D_8"/>
      <sheetName val="MURO_PR28+111,25-115_75D_8"/>
      <sheetName val="MURO_PR28+240-263I8"/>
      <sheetName val="MURO_PR28+295-300_10D8"/>
      <sheetName val="MURO_PR28+300_10-306_1D_8"/>
      <sheetName val="MURO_PR28+306_10-312_1D_8"/>
      <sheetName val="MURO_PR28+312_1-318D_8"/>
      <sheetName val="MURO_PR28+318_1-324_1D8"/>
      <sheetName val="MURO_PR28+652_7-662_7D_8"/>
      <sheetName val="MURO_PR28+662_7D-668_8D8"/>
      <sheetName val="MURO_PR28+886-892_4D_8"/>
      <sheetName val="MURO_PR28+895-899_58"/>
      <sheetName val="GPI_5266"/>
      <sheetName val="VEA_3746"/>
      <sheetName val="ACTA_No_55"/>
      <sheetName val="ACTA_MAYORES_-_GENERAL5"/>
      <sheetName val="Excavación_-_San_Bernardo5"/>
      <sheetName val="Solados_-_San_Bernardo5"/>
      <sheetName val="Bases_-_San_Bernardo5"/>
      <sheetName val="Placa_-_San_Bernardo5"/>
      <sheetName val="Elevaciones_-_San_Bernardo5"/>
      <sheetName val="Vigas_-_San_Bernardo5"/>
      <sheetName val="Neopreno_-_San_Bernardo5"/>
      <sheetName val="Acero_-_San_Bernardo5"/>
      <sheetName val="Pilote_-_San_Bernardo5"/>
      <sheetName val="Pilote_-_Caqueza5"/>
      <sheetName val="Dren_tuberia_-_San_bernardo5"/>
      <sheetName val="relleno_sitio_-_San_bernardo5"/>
      <sheetName val="relleno_recebo_-_San_bernardo5"/>
      <sheetName val="Baranda_-_San_bernardo5"/>
      <sheetName val="Acero_A36-_San_Bernardo5"/>
      <sheetName val="Excavación_-_Caqueza5"/>
      <sheetName val="Solados_-_Caqueza5"/>
      <sheetName val="Bases_-_Caqueza5"/>
      <sheetName val="Elevaciones_-_Caqueza5"/>
      <sheetName val="Placa_-_Caqueza5"/>
      <sheetName val="Vigas_-_Caqueza5"/>
      <sheetName val="Neopreno_-_Caqueza5"/>
      <sheetName val="Acero_-_Caqueza5"/>
      <sheetName val="Dren_tuberia_-_Caqueza5"/>
      <sheetName val="relleno_sitio_-_Caqueza5"/>
      <sheetName val="Preesfuerzo_-_Caqueza5"/>
      <sheetName val="Acero_A36-_Caqueza5"/>
      <sheetName val="relleno_Estructuras_-_Caqueza5"/>
      <sheetName val="Excavación_-_Gama5"/>
      <sheetName val="Solados_-_Gama5"/>
      <sheetName val="Bases_-_Gama_5"/>
      <sheetName val="Elevaciones_-_Gama5"/>
      <sheetName val="Placas_-_Gama5"/>
      <sheetName val="Vigas_-_Gama_5"/>
      <sheetName val="Neopreno_-_Gama5"/>
      <sheetName val="Acero_-_Gama5"/>
      <sheetName val="Dren_tuberia_-_Gama5"/>
      <sheetName val="relleno_sitio_-_Gama5"/>
      <sheetName val="relleno_Recebo_-_Gama5"/>
      <sheetName val="Baranda_-_Gama5"/>
      <sheetName val="Pilote_-_Gama5"/>
      <sheetName val="Acero_A36-_Gama5"/>
      <sheetName val="Demolición_concreto_-_Gama5"/>
      <sheetName val="Demolición_de_estructura_-_Gam5"/>
      <sheetName val="Solados_-_Belen5"/>
      <sheetName val="Bases_-_Belen5"/>
      <sheetName val="Elevaciones_-_Belen5"/>
      <sheetName val="Placa_-_Belen5"/>
      <sheetName val="Neopreno_-_Belen5"/>
      <sheetName val="Acero_-_Belen5"/>
      <sheetName val="Vigas_-_Belen5"/>
      <sheetName val="Dren_tuberia_-_Belen5"/>
      <sheetName val="relleno_recebo_-_Belen5"/>
      <sheetName val="Baranda_-_Belen5"/>
      <sheetName val="Acero_A36-_Belen5"/>
      <sheetName val="Demolición_-_Belen5"/>
      <sheetName val="Bases_-_Junca5"/>
      <sheetName val="Excavación_-_Belen5"/>
      <sheetName val="Pilote_-_Belen5"/>
      <sheetName val="Cuneta_-_Junca5"/>
      <sheetName val="Placa_-_junca5"/>
      <sheetName val="acero_-_junca5"/>
      <sheetName val="Neopreno_-_Junca5"/>
      <sheetName val="Dren_tuberia_-_junca5"/>
      <sheetName val="relleno_-_junca5"/>
      <sheetName val="Baranda_-_Junca5"/>
      <sheetName val="Acero_A36_-_junca5"/>
      <sheetName val="Excavación_-_Medina5"/>
      <sheetName val="Solados_-_Medina5"/>
      <sheetName val="Bases_-_Medina5"/>
      <sheetName val="Elevaciones_-_Medina__5"/>
      <sheetName val="Vigas_-_Medina5"/>
      <sheetName val="Neopreno_-_Medina5"/>
      <sheetName val="Elevaciones_-_Medina5"/>
      <sheetName val="Pilote_-_Medina5"/>
      <sheetName val="Acero_-_Medina5"/>
      <sheetName val="relleno_-_Medina5"/>
      <sheetName val="Geotextil_-_Medina5"/>
      <sheetName val="Excavación_Mecan-_zipaquira5"/>
      <sheetName val="Acero_A588_-_Medina5"/>
      <sheetName val="Acero_A36_-_Medina5"/>
      <sheetName val="Acero_-_Zipaquira5"/>
      <sheetName val="Excavación_manual_-_zipaquira5"/>
      <sheetName val="Solados_-_Zipaquira5"/>
      <sheetName val="Relleno_comun_-_Zipaquira5"/>
      <sheetName val="Bases_-_Zipaquira5"/>
      <sheetName val="Arme_carrilera_-_Zipaquira5"/>
      <sheetName val="Tirafondos_-_Zipaquira5"/>
      <sheetName val="Clavos_-_Zipaquira5"/>
      <sheetName val="Eclisas_-_Zipaquira5"/>
      <sheetName val="Elastomericos_-_Zipaquira5"/>
      <sheetName val="Traviesas_-_Zipaquira5"/>
      <sheetName val="Riel_-_Zipaquira5"/>
      <sheetName val="Acero_A588_-_zipaquira5"/>
      <sheetName val="Acero_A36_-_zipaquira5"/>
      <sheetName val="Elevaciones_-_Zipaquira5"/>
      <sheetName val="ACTA_MAYORES_SAN_BERNANDO5"/>
      <sheetName val="ACTA_MAYORES_CAQUEZA5"/>
      <sheetName val="ACTA_MAYORES_BELEN5"/>
      <sheetName val="ACTA_MAYORES_ZIPAQUIRA5"/>
      <sheetName val="ACTA_MAYORES_JUNCA_DEF_5"/>
      <sheetName val="ACTA_MAYORES_CANT_CARUP_DEF_5"/>
      <sheetName val="DESC_MPAL_Y_AIU5"/>
      <sheetName val="CONCRETOS_Y_MORTEROS5"/>
      <sheetName val="PROYECCIÓN_DE_COSTOS5"/>
      <sheetName val="PROYECCIÓN_DE_COSTO_CLASIFICAD5"/>
      <sheetName val="PROYECCIÓN_DE_COSTO_OBRA5"/>
      <sheetName val="PROYECCIÓN_DE_AIU5"/>
      <sheetName val="PROYECCIÓN_DE_AIU_(2)5"/>
      <sheetName val="PROYECCIÓN_DE_PAGA_&amp;_PMT5"/>
      <sheetName val="LINEA_BASE_SALARIOS5"/>
      <sheetName val="\E\a__aaInformación_GRUPO_4\A_5"/>
      <sheetName val="CRONOGRAMA_INICIAL4"/>
      <sheetName val="informe_sem_no_14"/>
      <sheetName val="informe_sem_no_24"/>
      <sheetName val="informe_sem_no_34"/>
      <sheetName val="informe_sem_no_44"/>
      <sheetName val="REPROGRAMACION_24"/>
      <sheetName val="ITEMS_ALCANT_14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 refreshError="1"/>
      <sheetData sheetId="327" refreshError="1"/>
      <sheetData sheetId="328"/>
      <sheetData sheetId="329" refreshError="1"/>
      <sheetData sheetId="330" refreshError="1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 refreshError="1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 refreshError="1"/>
      <sheetData sheetId="383"/>
      <sheetData sheetId="384"/>
      <sheetData sheetId="385" refreshError="1"/>
      <sheetData sheetId="386" refreshError="1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 refreshError="1"/>
      <sheetData sheetId="401" refreshError="1"/>
      <sheetData sheetId="402" refreshError="1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/>
      <sheetData sheetId="498" refreshError="1"/>
      <sheetData sheetId="499" refreshError="1"/>
      <sheetData sheetId="500" refreshError="1"/>
      <sheetData sheetId="501" refreshError="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/>
      <sheetData sheetId="597"/>
      <sheetData sheetId="598"/>
      <sheetData sheetId="599" refreshError="1"/>
      <sheetData sheetId="600" refreshError="1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 refreshError="1"/>
      <sheetData sheetId="740" refreshError="1"/>
      <sheetData sheetId="741" refreshError="1"/>
      <sheetData sheetId="742" refreshError="1"/>
      <sheetData sheetId="743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/>
      <sheetData sheetId="766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/>
      <sheetData sheetId="780"/>
      <sheetData sheetId="78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/>
      <sheetData sheetId="800"/>
      <sheetData sheetId="801"/>
      <sheetData sheetId="802"/>
      <sheetData sheetId="803"/>
      <sheetData sheetId="804" refreshError="1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 refreshError="1"/>
      <sheetData sheetId="1033" refreshError="1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 refreshError="1"/>
      <sheetData sheetId="1929" refreshError="1"/>
      <sheetData sheetId="1930" refreshError="1"/>
      <sheetData sheetId="1931" refreshError="1"/>
      <sheetData sheetId="1932"/>
      <sheetData sheetId="1933"/>
      <sheetData sheetId="1934"/>
      <sheetData sheetId="1935"/>
      <sheetData sheetId="1936"/>
      <sheetData sheetId="1937"/>
      <sheetData sheetId="1938" refreshError="1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 refreshError="1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ó&gt;?_x0001_???j0$?#???j.$?#???L_x0012_Óu????"/>
    </sheetNames>
    <sheetDataSet>
      <sheetData sheetId="0" refreshError="1"/>
      <sheetData sheetId="1" refreshError="1"/>
      <sheetData sheetId="2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/>
      <sheetData sheetId="234" refreshError="1"/>
      <sheetData sheetId="235" refreshError="1"/>
      <sheetData sheetId="236" refreshError="1"/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/>
      <sheetData sheetId="342">
        <row r="2">
          <cell r="A2">
            <v>0</v>
          </cell>
        </row>
      </sheetData>
      <sheetData sheetId="343"/>
      <sheetData sheetId="344"/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/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/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/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/>
      <sheetData sheetId="367">
        <row r="5">
          <cell r="B5" t="str">
            <v>T1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/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/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/>
      <sheetData sheetId="387">
        <row r="5">
          <cell r="B5" t="str">
            <v>T1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/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/>
      <sheetData sheetId="435"/>
      <sheetData sheetId="436"/>
      <sheetData sheetId="437"/>
      <sheetData sheetId="438"/>
      <sheetData sheetId="439"/>
      <sheetData sheetId="440"/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>
        <row r="2">
          <cell r="A2">
            <v>0</v>
          </cell>
        </row>
      </sheetData>
      <sheetData sheetId="479" refreshError="1"/>
      <sheetData sheetId="480" refreshError="1"/>
      <sheetData sheetId="481" refreshError="1"/>
      <sheetData sheetId="482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/>
      <sheetData sheetId="512" refreshError="1"/>
      <sheetData sheetId="513"/>
      <sheetData sheetId="514"/>
      <sheetData sheetId="515"/>
      <sheetData sheetId="516"/>
      <sheetData sheetId="517"/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/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/>
      <sheetData sheetId="525"/>
      <sheetData sheetId="526"/>
      <sheetData sheetId="527"/>
      <sheetData sheetId="528"/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/>
      <sheetData sheetId="532"/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aCCIDENTES DE 1995 - 1996.xls"/>
      <sheetName val="aCCIDENTES%20DE%201995%20-%2019"/>
      <sheetName val="CONT_ADI"/>
      <sheetName val="items"/>
      <sheetName val="ACTA DE MODIFICACION  (2)"/>
      <sheetName val="INDICMICROEMP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Base Muestra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CANTARILLADO RAS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CALCULO POI"/>
      <sheetName val="BS.DATOS"/>
      <sheetName val="INFORMACIÓN REFERENCIA"/>
      <sheetName val="BD COSTOS UNIDAD CONSTRUCTIVA"/>
      <sheetName val="CALCULO COSTOS DE OPERACIÓN"/>
      <sheetName val="INPUTS"/>
      <sheetName val="REFERENCIAS"/>
      <sheetName val="DEMANDABASEAND"/>
      <sheetName val="DEMANDA"/>
      <sheetName val="ALCANTARILLADO RAS"/>
      <sheetName val="ALCANTARILLADO AENE"/>
      <sheetName val="Recursos Ley 60"/>
      <sheetName val="Subsidio por bienes aportados"/>
      <sheetName val="SUBS_CONTRIB"/>
      <sheetName val="CMI"/>
      <sheetName val="TRANSICIONTARIFA"/>
      <sheetName val="FINAN.C.D CONEXIÓN"/>
      <sheetName val="FACTURACIÓN ESP"/>
      <sheetName val="F.CAJA ESP"/>
      <sheetName val="GTOS.ADMON"/>
      <sheetName val="RESUMEN"/>
      <sheetName val="FyU"/>
      <sheetName val="NEGOCIACIÓN"/>
      <sheetName val="INFORME"/>
      <sheetName val="power"/>
      <sheetName val="OUTPUTS"/>
      <sheetName val="R.EJECUTIVO"/>
      <sheetName val="F. CAJA COSTOS"/>
      <sheetName val="RESUMEN POI "/>
      <sheetName val="Tablas Documento Financiero"/>
    </sheetNames>
    <sheetDataSet>
      <sheetData sheetId="0"/>
      <sheetData sheetId="1">
        <row r="6">
          <cell r="B6" t="str">
            <v>Población</v>
          </cell>
          <cell r="C6" t="str">
            <v>Población Total  (Hab)</v>
          </cell>
          <cell r="D6">
            <v>36401</v>
          </cell>
          <cell r="E6">
            <v>25161</v>
          </cell>
          <cell r="F6">
            <v>50426</v>
          </cell>
          <cell r="G6">
            <v>49331</v>
          </cell>
          <cell r="H6">
            <v>16346</v>
          </cell>
          <cell r="I6">
            <v>38805</v>
          </cell>
          <cell r="J6">
            <v>24279</v>
          </cell>
          <cell r="K6">
            <v>23231</v>
          </cell>
          <cell r="L6">
            <v>17816</v>
          </cell>
          <cell r="M6">
            <v>73213</v>
          </cell>
        </row>
        <row r="7">
          <cell r="C7" t="str">
            <v>Población Urbana (Hab)</v>
          </cell>
          <cell r="D7">
            <v>9435</v>
          </cell>
          <cell r="E7">
            <v>11831</v>
          </cell>
          <cell r="F7">
            <v>32749</v>
          </cell>
          <cell r="G7">
            <v>14918.075146410478</v>
          </cell>
          <cell r="H7">
            <v>11208</v>
          </cell>
          <cell r="I7">
            <v>24243</v>
          </cell>
          <cell r="J7">
            <v>6342</v>
          </cell>
          <cell r="K7">
            <v>6349</v>
          </cell>
          <cell r="L7">
            <v>2282</v>
          </cell>
          <cell r="M7">
            <v>18614</v>
          </cell>
        </row>
        <row r="8">
          <cell r="C8" t="str">
            <v>% Población Urbana</v>
          </cell>
          <cell r="D8">
            <v>0.25919617592923272</v>
          </cell>
          <cell r="E8">
            <v>0.47021183577759229</v>
          </cell>
          <cell r="F8">
            <v>0.64944671399674769</v>
          </cell>
          <cell r="G8">
            <v>0.30240771819769469</v>
          </cell>
          <cell r="H8">
            <v>0.68567233573963049</v>
          </cell>
          <cell r="I8">
            <v>0.62473908001546197</v>
          </cell>
          <cell r="J8">
            <v>0.26121339429136292</v>
          </cell>
          <cell r="K8">
            <v>0.27329860961646074</v>
          </cell>
          <cell r="L8">
            <v>0.1280871127076785</v>
          </cell>
          <cell r="M8">
            <v>0.25424446478084495</v>
          </cell>
        </row>
        <row r="9">
          <cell r="C9" t="str">
            <v>% Población Rural</v>
          </cell>
          <cell r="D9">
            <v>0.74080382407076728</v>
          </cell>
          <cell r="E9">
            <v>0.52978816422240771</v>
          </cell>
          <cell r="F9">
            <v>0.35055328600325231</v>
          </cell>
          <cell r="G9">
            <v>0.69759228180230526</v>
          </cell>
          <cell r="H9">
            <v>0.31432766426036951</v>
          </cell>
          <cell r="I9">
            <v>0.37526091998453803</v>
          </cell>
          <cell r="J9">
            <v>0.73878660570863708</v>
          </cell>
          <cell r="K9">
            <v>0.72670139038353931</v>
          </cell>
          <cell r="L9">
            <v>0.87191288729232153</v>
          </cell>
          <cell r="M9">
            <v>0.74575553521915505</v>
          </cell>
        </row>
        <row r="10">
          <cell r="C10" t="str">
            <v>Densidad Habitacional (Hab/Vivienda)</v>
          </cell>
          <cell r="D10">
            <v>5.3</v>
          </cell>
          <cell r="E10">
            <v>9.42</v>
          </cell>
          <cell r="F10">
            <v>5.5</v>
          </cell>
          <cell r="G10">
            <v>5.53</v>
          </cell>
          <cell r="H10">
            <v>5.23</v>
          </cell>
          <cell r="I10">
            <v>5.38</v>
          </cell>
          <cell r="J10">
            <v>4.2678331090174968</v>
          </cell>
          <cell r="K10">
            <v>7.7144592952612392</v>
          </cell>
          <cell r="L10">
            <v>5.2946635730858471</v>
          </cell>
          <cell r="M10">
            <v>5.12</v>
          </cell>
        </row>
        <row r="11">
          <cell r="C11" t="str">
            <v>% Crecimeinto Anual de la Población</v>
          </cell>
          <cell r="D11">
            <v>3.5058032021544082E-2</v>
          </cell>
          <cell r="E11">
            <v>1.3187175809739052E-2</v>
          </cell>
          <cell r="F11">
            <v>2.3191582792298097E-2</v>
          </cell>
          <cell r="G11">
            <v>7.9585017057331765E-3</v>
          </cell>
          <cell r="H11">
            <v>6.0766924441318874E-3</v>
          </cell>
          <cell r="I11">
            <v>2.5717199808861356E-2</v>
          </cell>
          <cell r="J11">
            <v>2.3383323838540897E-2</v>
          </cell>
          <cell r="K11">
            <v>3.5104272156593383E-2</v>
          </cell>
          <cell r="L11">
            <v>2.9999238814196659E-2</v>
          </cell>
          <cell r="M11">
            <v>2.1895232085903864E-2</v>
          </cell>
        </row>
        <row r="12">
          <cell r="C12" t="str">
            <v>No. Hectareas de la Cabecera Municiapal</v>
          </cell>
          <cell r="D12">
            <v>70.468199999999996</v>
          </cell>
          <cell r="E12">
            <v>225</v>
          </cell>
          <cell r="F12">
            <v>526</v>
          </cell>
          <cell r="G12">
            <v>178</v>
          </cell>
          <cell r="H12">
            <v>127.03319999999999</v>
          </cell>
          <cell r="I12">
            <v>234.27850000000001</v>
          </cell>
          <cell r="J12">
            <v>35.854999999999997</v>
          </cell>
          <cell r="K12">
            <v>71.010000000000005</v>
          </cell>
          <cell r="L12">
            <v>32.606699999999996</v>
          </cell>
          <cell r="M12">
            <v>259</v>
          </cell>
        </row>
        <row r="13">
          <cell r="B13" t="str">
            <v>Acueducto</v>
          </cell>
          <cell r="C13" t="str">
            <v>No. Usuarios Actuales Acueducto Res</v>
          </cell>
          <cell r="D13">
            <v>1240</v>
          </cell>
          <cell r="E13">
            <v>803</v>
          </cell>
          <cell r="F13">
            <v>3645</v>
          </cell>
          <cell r="G13">
            <v>2374</v>
          </cell>
          <cell r="H13">
            <v>1998</v>
          </cell>
          <cell r="I13">
            <v>2950</v>
          </cell>
          <cell r="J13">
            <v>624</v>
          </cell>
          <cell r="K13">
            <v>823</v>
          </cell>
          <cell r="L13">
            <v>397</v>
          </cell>
          <cell r="M13">
            <v>2730</v>
          </cell>
        </row>
        <row r="14">
          <cell r="C14" t="str">
            <v>No. Usuarios Actuales Acued. Ind y Comer</v>
          </cell>
          <cell r="D14">
            <v>10</v>
          </cell>
          <cell r="E14">
            <v>0</v>
          </cell>
          <cell r="F14">
            <v>55</v>
          </cell>
          <cell r="G14">
            <v>1</v>
          </cell>
          <cell r="H14">
            <v>2</v>
          </cell>
          <cell r="I14">
            <v>61</v>
          </cell>
          <cell r="J14">
            <v>0</v>
          </cell>
          <cell r="K14">
            <v>0</v>
          </cell>
          <cell r="L14">
            <v>0</v>
          </cell>
          <cell r="M14">
            <v>26</v>
          </cell>
        </row>
        <row r="15">
          <cell r="C15" t="str">
            <v>No. Usuarios Actuales Acued. Oficiales</v>
          </cell>
          <cell r="D15">
            <v>0</v>
          </cell>
          <cell r="E15">
            <v>0</v>
          </cell>
          <cell r="F15">
            <v>0</v>
          </cell>
          <cell r="G15">
            <v>37</v>
          </cell>
          <cell r="H15">
            <v>0</v>
          </cell>
          <cell r="I15">
            <v>5</v>
          </cell>
          <cell r="J15">
            <v>0</v>
          </cell>
          <cell r="K15">
            <v>0</v>
          </cell>
          <cell r="L15">
            <v>16</v>
          </cell>
          <cell r="M15">
            <v>7</v>
          </cell>
        </row>
        <row r="16">
          <cell r="B16" t="str">
            <v>Alcantarillado</v>
          </cell>
          <cell r="C16" t="str">
            <v>No. Usuarios Actuales Alcantarillado Res</v>
          </cell>
          <cell r="D16">
            <v>0</v>
          </cell>
          <cell r="E16">
            <v>0</v>
          </cell>
          <cell r="F16">
            <v>0</v>
          </cell>
          <cell r="G16">
            <v>883</v>
          </cell>
          <cell r="H16">
            <v>1798</v>
          </cell>
          <cell r="I16">
            <v>1364</v>
          </cell>
          <cell r="J16">
            <v>0</v>
          </cell>
          <cell r="K16">
            <v>82</v>
          </cell>
          <cell r="L16">
            <v>123</v>
          </cell>
          <cell r="M16">
            <v>678</v>
          </cell>
        </row>
        <row r="17">
          <cell r="C17" t="str">
            <v>No. Usuarios Actuales Alcanta. Ind y Comer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2</v>
          </cell>
          <cell r="I17">
            <v>65</v>
          </cell>
          <cell r="J17">
            <v>0</v>
          </cell>
          <cell r="K17">
            <v>0</v>
          </cell>
          <cell r="L17">
            <v>0</v>
          </cell>
          <cell r="M17">
            <v>25</v>
          </cell>
        </row>
        <row r="18">
          <cell r="C18" t="str">
            <v>No. Usuarios Actuales Alcanta. Oficiales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4</v>
          </cell>
          <cell r="J18">
            <v>0</v>
          </cell>
          <cell r="K18">
            <v>0</v>
          </cell>
          <cell r="L18">
            <v>0</v>
          </cell>
          <cell r="M18">
            <v>15</v>
          </cell>
        </row>
        <row r="19">
          <cell r="C19" t="str">
            <v>% Cobertura Alcantarillado sin Utilizar</v>
          </cell>
          <cell r="D19">
            <v>0.4</v>
          </cell>
          <cell r="E19">
            <v>0</v>
          </cell>
          <cell r="F19">
            <v>0.28000000000000003</v>
          </cell>
          <cell r="G19">
            <v>0.10373394656083706</v>
          </cell>
          <cell r="H19">
            <v>0</v>
          </cell>
          <cell r="I19">
            <v>0.36730148908963417</v>
          </cell>
          <cell r="J19">
            <v>0.04</v>
          </cell>
          <cell r="K19">
            <v>0.90036452004860268</v>
          </cell>
          <cell r="L19">
            <v>0</v>
          </cell>
          <cell r="M19">
            <v>0</v>
          </cell>
        </row>
        <row r="20">
          <cell r="C20" t="str">
            <v>% Cobertura Alcantarillado Utilizado</v>
          </cell>
          <cell r="D20">
            <v>0</v>
          </cell>
          <cell r="E20">
            <v>0</v>
          </cell>
          <cell r="F20">
            <v>0</v>
          </cell>
          <cell r="G20">
            <v>0.32732037827111526</v>
          </cell>
          <cell r="H20">
            <v>0.83900249821556028</v>
          </cell>
          <cell r="I20">
            <v>0.30269851091036587</v>
          </cell>
          <cell r="J20">
            <v>0</v>
          </cell>
          <cell r="K20">
            <v>9.9635479951397321E-2</v>
          </cell>
          <cell r="L20">
            <v>0.28538283062645009</v>
          </cell>
          <cell r="M20">
            <v>0.18649188782636725</v>
          </cell>
        </row>
        <row r="21">
          <cell r="B21" t="str">
            <v>Estratificación Acueducto</v>
          </cell>
          <cell r="C21" t="str">
            <v>% Usuarios Residenciales Estrato 1</v>
          </cell>
          <cell r="D21">
            <v>0.70564516129032262</v>
          </cell>
          <cell r="E21">
            <v>1</v>
          </cell>
          <cell r="F21">
            <v>0.16543209876543211</v>
          </cell>
          <cell r="G21">
            <v>0.31994261119081779</v>
          </cell>
          <cell r="H21">
            <v>0.13054830287206268</v>
          </cell>
          <cell r="I21">
            <v>0.4965</v>
          </cell>
          <cell r="J21">
            <v>0.72275641025641024</v>
          </cell>
          <cell r="K21">
            <v>0.77035236938031593</v>
          </cell>
          <cell r="L21">
            <v>0.8488664987405542</v>
          </cell>
          <cell r="M21">
            <v>0.4249084249084249</v>
          </cell>
        </row>
        <row r="22">
          <cell r="C22" t="str">
            <v>% Usuarios Residenciales Estrato 2</v>
          </cell>
          <cell r="D22">
            <v>0.27338709677419354</v>
          </cell>
          <cell r="E22">
            <v>0</v>
          </cell>
          <cell r="F22">
            <v>0.55308641975308637</v>
          </cell>
          <cell r="G22">
            <v>0.43280726924916307</v>
          </cell>
          <cell r="H22">
            <v>0.26109660574412535</v>
          </cell>
          <cell r="I22">
            <v>0.40089999999999998</v>
          </cell>
          <cell r="J22">
            <v>0.13461538461538461</v>
          </cell>
          <cell r="K22">
            <v>0.22964763061968407</v>
          </cell>
          <cell r="L22">
            <v>0.15113350125944586</v>
          </cell>
          <cell r="M22">
            <v>0.37875457875457874</v>
          </cell>
        </row>
        <row r="23">
          <cell r="C23" t="str">
            <v>% Usuarios Residenciales Estrato 3</v>
          </cell>
          <cell r="D23">
            <v>2.0967741935483872E-2</v>
          </cell>
          <cell r="E23">
            <v>0</v>
          </cell>
          <cell r="F23">
            <v>0.27818930041152262</v>
          </cell>
          <cell r="G23">
            <v>0.24055475848876134</v>
          </cell>
          <cell r="H23">
            <v>0.47867711053089645</v>
          </cell>
          <cell r="I23">
            <v>0.1026</v>
          </cell>
          <cell r="J23">
            <v>0.14262820512820512</v>
          </cell>
          <cell r="K23">
            <v>0</v>
          </cell>
          <cell r="L23">
            <v>0</v>
          </cell>
          <cell r="M23">
            <v>8.9010989010989014E-2</v>
          </cell>
        </row>
        <row r="24">
          <cell r="C24" t="str">
            <v>% Usuarios Residenciales Estrato 4</v>
          </cell>
          <cell r="D24">
            <v>0</v>
          </cell>
          <cell r="E24">
            <v>0</v>
          </cell>
          <cell r="F24">
            <v>3.2921810699588477E-3</v>
          </cell>
          <cell r="G24">
            <v>6.6953610712577718E-3</v>
          </cell>
          <cell r="H24">
            <v>0.10008703220191471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4.3223443223443223E-2</v>
          </cell>
        </row>
        <row r="25">
          <cell r="C25" t="str">
            <v>% Usuarios Residenciales Estrato 5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2.1758050478677109E-2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4.2490842490842493E-2</v>
          </cell>
        </row>
        <row r="26">
          <cell r="C26" t="str">
            <v>% Usuarios Residenciales Estrato 6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7.832898172323759E-3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2.1611721611721611E-2</v>
          </cell>
        </row>
        <row r="27">
          <cell r="C27" t="str">
            <v>% Usuarios Comercial</v>
          </cell>
          <cell r="D27">
            <v>1</v>
          </cell>
          <cell r="E27">
            <v>0</v>
          </cell>
          <cell r="F27">
            <v>1</v>
          </cell>
          <cell r="G27">
            <v>0.9928057553956835</v>
          </cell>
          <cell r="H27">
            <v>0</v>
          </cell>
          <cell r="I27">
            <v>0.96721311475409832</v>
          </cell>
          <cell r="J27">
            <v>0</v>
          </cell>
          <cell r="K27">
            <v>0</v>
          </cell>
          <cell r="L27">
            <v>0</v>
          </cell>
          <cell r="M27">
            <v>0.96153846153846156</v>
          </cell>
        </row>
        <row r="28">
          <cell r="C28" t="str">
            <v>% Usuarios Industrial</v>
          </cell>
          <cell r="D28">
            <v>0</v>
          </cell>
          <cell r="E28">
            <v>0</v>
          </cell>
          <cell r="F28">
            <v>0</v>
          </cell>
          <cell r="G28">
            <v>7.1942446043165471E-3</v>
          </cell>
          <cell r="H28">
            <v>1</v>
          </cell>
          <cell r="I28">
            <v>3.2786885245901641E-2</v>
          </cell>
          <cell r="J28">
            <v>0</v>
          </cell>
          <cell r="K28">
            <v>0</v>
          </cell>
          <cell r="L28">
            <v>0</v>
          </cell>
          <cell r="M28">
            <v>3.8461538461538464E-2</v>
          </cell>
        </row>
        <row r="29">
          <cell r="C29" t="str">
            <v>% Usuarios Oficial</v>
          </cell>
          <cell r="D29">
            <v>1</v>
          </cell>
          <cell r="E29">
            <v>1</v>
          </cell>
          <cell r="F29">
            <v>1</v>
          </cell>
          <cell r="G29">
            <v>1</v>
          </cell>
          <cell r="H29">
            <v>1</v>
          </cell>
          <cell r="I29">
            <v>1</v>
          </cell>
          <cell r="J29">
            <v>1</v>
          </cell>
          <cell r="K29">
            <v>1</v>
          </cell>
          <cell r="L29">
            <v>1</v>
          </cell>
          <cell r="M29">
            <v>1</v>
          </cell>
        </row>
        <row r="30">
          <cell r="C30" t="str">
            <v>Aportes de Ley 60 2001</v>
          </cell>
          <cell r="D30">
            <v>64075926.073080555</v>
          </cell>
          <cell r="E30">
            <v>618565134.63223171</v>
          </cell>
          <cell r="F30">
            <v>693088426.99943268</v>
          </cell>
          <cell r="G30">
            <v>551668143.00469208</v>
          </cell>
          <cell r="I30">
            <v>445773257.25818819</v>
          </cell>
          <cell r="J30">
            <v>135615990.78165489</v>
          </cell>
          <cell r="K30">
            <v>61597522.911755398</v>
          </cell>
          <cell r="L30">
            <v>-51472750.112334497</v>
          </cell>
          <cell r="M30">
            <v>282218458.44130492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 refreshError="1"/>
      <sheetData sheetId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álculo"/>
      <sheetName val="Estandarizacion"/>
    </sheetNames>
    <sheetDataSet>
      <sheetData sheetId="0" refreshError="1">
        <row r="35">
          <cell r="B35">
            <v>240</v>
          </cell>
        </row>
        <row r="36">
          <cell r="B36">
            <v>370</v>
          </cell>
        </row>
        <row r="37">
          <cell r="B37">
            <v>253</v>
          </cell>
        </row>
        <row r="38">
          <cell r="B38">
            <v>406</v>
          </cell>
        </row>
        <row r="39">
          <cell r="B39">
            <v>420</v>
          </cell>
        </row>
        <row r="67">
          <cell r="B67">
            <v>113.73566491619964</v>
          </cell>
        </row>
        <row r="130">
          <cell r="B130">
            <v>71.001668563587486</v>
          </cell>
        </row>
      </sheetData>
      <sheetData sheetId="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8_Database Pate In"/>
      <sheetName val="Database Acces"/>
      <sheetName val="Sheet2"/>
      <sheetName val="Hoja3"/>
      <sheetName val="Forecast"/>
      <sheetName val="2008 Database"/>
      <sheetName val="Report CCS"/>
      <sheetName val="Report - Cash Flow"/>
      <sheetName val="Glencore report"/>
      <sheetName val="afe status summary"/>
      <sheetName val="Spent to date"/>
      <sheetName val="Calenturitas - CAPITAL 2007"/>
      <sheetName val="Hoja1"/>
      <sheetName val="La Jagua - CAPITAL  2007"/>
      <sheetName val="JAG Total Cap"/>
      <sheetName val="JAG Other Cap"/>
      <sheetName val="CAL Total Cap"/>
      <sheetName val="CAL Other Cap"/>
      <sheetName val="Sheet1"/>
      <sheetName val="Report - CCS not used"/>
      <sheetName val="La Jagua - CAPITAL 2008"/>
      <sheetName val="REF - 2007 Database"/>
      <sheetName val="REF - Listas"/>
      <sheetName val="REF - Notas"/>
      <sheetName val="REF - Access Fee"/>
      <sheetName val="REF - 2004 thru 2006 Database"/>
      <sheetName val="REF - CASH FLOW FEB 19 07"/>
      <sheetName val="REF - Capex in Models"/>
      <sheetName val="Paste in Cash Flow (2)"/>
      <sheetName val="Paste in Cash Flow"/>
      <sheetName val="REF - 2008 budget cash flow"/>
      <sheetName val="Hoja2"/>
      <sheetName val="Sheet3"/>
    </sheetNames>
    <sheetDataSet>
      <sheetData sheetId="0"/>
      <sheetData sheetId="1"/>
      <sheetData sheetId="2"/>
      <sheetData sheetId="3"/>
      <sheetData sheetId="4"/>
      <sheetData sheetId="5">
        <row r="2">
          <cell r="D2" t="str">
            <v>No AFE  - Cal2</v>
          </cell>
        </row>
        <row r="3">
          <cell r="D3" t="str">
            <v>No AFE</v>
          </cell>
        </row>
        <row r="4">
          <cell r="D4" t="str">
            <v>No AFE  - Cal3</v>
          </cell>
        </row>
        <row r="5">
          <cell r="D5" t="str">
            <v>NO AFE CMU</v>
          </cell>
        </row>
        <row r="6">
          <cell r="D6" t="str">
            <v>No AFE  - Cal1</v>
          </cell>
        </row>
        <row r="7">
          <cell r="D7" t="str">
            <v>No AFE  - Cal</v>
          </cell>
        </row>
        <row r="8">
          <cell r="D8" t="str">
            <v xml:space="preserve">No AFE </v>
          </cell>
        </row>
        <row r="9">
          <cell r="D9" t="str">
            <v>No AFE  - Jag</v>
          </cell>
        </row>
        <row r="10">
          <cell r="D10" t="str">
            <v>No AFE - Admin1</v>
          </cell>
        </row>
        <row r="11">
          <cell r="D11" t="str">
            <v>P1-186</v>
          </cell>
        </row>
        <row r="12">
          <cell r="D12" t="str">
            <v>P1-152</v>
          </cell>
        </row>
        <row r="13">
          <cell r="D13" t="str">
            <v>M2-211</v>
          </cell>
        </row>
        <row r="14">
          <cell r="D14" t="str">
            <v>M2-207</v>
          </cell>
        </row>
        <row r="15">
          <cell r="D15" t="str">
            <v>M2-133</v>
          </cell>
        </row>
        <row r="16">
          <cell r="D16" t="str">
            <v>F1-031</v>
          </cell>
        </row>
        <row r="17">
          <cell r="D17" t="str">
            <v>P1-173</v>
          </cell>
        </row>
        <row r="18">
          <cell r="D18" t="str">
            <v>P1-189</v>
          </cell>
        </row>
        <row r="19">
          <cell r="D19" t="str">
            <v>P1-188</v>
          </cell>
        </row>
        <row r="20">
          <cell r="D20" t="str">
            <v>P1-187</v>
          </cell>
        </row>
        <row r="21">
          <cell r="D21" t="str">
            <v>P1-128</v>
          </cell>
        </row>
        <row r="22">
          <cell r="D22" t="str">
            <v>P1-138</v>
          </cell>
        </row>
        <row r="23">
          <cell r="D23" t="str">
            <v>P1-127</v>
          </cell>
        </row>
        <row r="24">
          <cell r="D24" t="str">
            <v>P1-185</v>
          </cell>
        </row>
        <row r="25">
          <cell r="D25" t="str">
            <v>P1-172</v>
          </cell>
        </row>
        <row r="26">
          <cell r="D26" t="str">
            <v>P1-115</v>
          </cell>
        </row>
        <row r="27">
          <cell r="D27" t="str">
            <v>P1-133</v>
          </cell>
        </row>
        <row r="28">
          <cell r="D28" t="str">
            <v>P1-119</v>
          </cell>
        </row>
        <row r="29">
          <cell r="D29" t="str">
            <v>P1-132</v>
          </cell>
        </row>
        <row r="30">
          <cell r="D30" t="str">
            <v>P1-190</v>
          </cell>
        </row>
        <row r="31">
          <cell r="D31" t="str">
            <v>P1-169</v>
          </cell>
        </row>
        <row r="32">
          <cell r="D32" t="str">
            <v>P1-136</v>
          </cell>
        </row>
        <row r="33">
          <cell r="D33" t="str">
            <v>P1-135</v>
          </cell>
        </row>
        <row r="34">
          <cell r="D34" t="str">
            <v>P1-134</v>
          </cell>
        </row>
        <row r="35">
          <cell r="D35" t="str">
            <v>P1-098</v>
          </cell>
        </row>
        <row r="36">
          <cell r="D36" t="str">
            <v>P1-205</v>
          </cell>
        </row>
        <row r="37">
          <cell r="D37" t="str">
            <v>P1-197</v>
          </cell>
        </row>
        <row r="38">
          <cell r="D38" t="str">
            <v>P1-191</v>
          </cell>
        </row>
        <row r="39">
          <cell r="D39" t="str">
            <v>No AFE  - Port1</v>
          </cell>
        </row>
        <row r="40">
          <cell r="D40" t="str">
            <v>P1-206</v>
          </cell>
        </row>
        <row r="41">
          <cell r="D41" t="str">
            <v>P1-203</v>
          </cell>
        </row>
        <row r="42">
          <cell r="D42" t="str">
            <v>P1-200</v>
          </cell>
        </row>
        <row r="43">
          <cell r="D43" t="str">
            <v>P1-194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 Individual"/>
      <sheetName val="Datos de Entrada"/>
      <sheetName val="Mat"/>
      <sheetName val="MO"/>
      <sheetName val="Ac. Monof"/>
      <sheetName val="Ac Trifas"/>
      <sheetName val="Bandejas y Canaletas"/>
      <sheetName val="Cables"/>
      <sheetName val="Redes Exteriores"/>
      <sheetName val="Salidas PVC"/>
      <sheetName val="Salidas EMT"/>
      <sheetName val="Tuberías"/>
      <sheetName val="Tableros Y Cajas"/>
      <sheetName val="Voz y Datos"/>
    </sheetNames>
    <sheetDataSet>
      <sheetData sheetId="0"/>
      <sheetData sheetId="1"/>
      <sheetData sheetId="2"/>
      <sheetData sheetId="3">
        <row r="2">
          <cell r="A2" t="str">
            <v>.</v>
          </cell>
        </row>
        <row r="3">
          <cell r="A3" t="str">
            <v>Acom. monofásica 3 hilos</v>
          </cell>
        </row>
        <row r="4">
          <cell r="A4" t="str">
            <v>Acom. monofásica 9 hilos</v>
          </cell>
        </row>
        <row r="5">
          <cell r="A5" t="str">
            <v>Acom. primaria XLPE 1/0</v>
          </cell>
        </row>
        <row r="6">
          <cell r="A6" t="str">
            <v>Acom. trifásica 4 hilos</v>
          </cell>
        </row>
        <row r="7">
          <cell r="A7" t="str">
            <v>Acom. trifásica 8 hilos</v>
          </cell>
        </row>
        <row r="8">
          <cell r="A8" t="str">
            <v>Al ACSR 1/0</v>
          </cell>
        </row>
        <row r="9">
          <cell r="A9" t="str">
            <v>Al ACSR 2</v>
          </cell>
        </row>
        <row r="10">
          <cell r="A10" t="str">
            <v>Al ACSR 2/0</v>
          </cell>
        </row>
        <row r="11">
          <cell r="A11" t="str">
            <v>Al ACSR 3/0</v>
          </cell>
        </row>
        <row r="12">
          <cell r="A12" t="str">
            <v>Al ACSR 4</v>
          </cell>
        </row>
        <row r="13">
          <cell r="A13" t="str">
            <v>Al ACSR 4/0</v>
          </cell>
        </row>
        <row r="14">
          <cell r="A14" t="str">
            <v>Bandeja de 10 cm</v>
          </cell>
        </row>
        <row r="15">
          <cell r="A15" t="str">
            <v>Bandeja de 20 cm</v>
          </cell>
        </row>
        <row r="16">
          <cell r="A16" t="str">
            <v>Bandeja de 30 cm</v>
          </cell>
        </row>
        <row r="17">
          <cell r="A17" t="str">
            <v>Bandeja de 40 cm</v>
          </cell>
        </row>
        <row r="18">
          <cell r="A18" t="str">
            <v>Bandeja de 60 cm</v>
          </cell>
        </row>
        <row r="19">
          <cell r="A19" t="str">
            <v>C. No. 1/0</v>
          </cell>
        </row>
        <row r="20">
          <cell r="A20" t="str">
            <v>C. No. 10</v>
          </cell>
        </row>
        <row r="21">
          <cell r="A21" t="str">
            <v>C. No. 12</v>
          </cell>
        </row>
        <row r="22">
          <cell r="A22" t="str">
            <v>C. No. 14</v>
          </cell>
        </row>
        <row r="23">
          <cell r="A23" t="str">
            <v>C. No. 2</v>
          </cell>
        </row>
        <row r="24">
          <cell r="A24" t="str">
            <v>C. No. 2/0</v>
          </cell>
        </row>
        <row r="25">
          <cell r="A25" t="str">
            <v>C. No. 250 mcm</v>
          </cell>
        </row>
        <row r="26">
          <cell r="A26" t="str">
            <v>C. No. 3/0</v>
          </cell>
        </row>
        <row r="27">
          <cell r="A27" t="str">
            <v>C. No. 300 mcm</v>
          </cell>
        </row>
        <row r="28">
          <cell r="A28" t="str">
            <v>C. No. 350 mcm</v>
          </cell>
        </row>
        <row r="29">
          <cell r="A29" t="str">
            <v>C. No. 4</v>
          </cell>
        </row>
        <row r="30">
          <cell r="A30" t="str">
            <v>C. No. 4/0</v>
          </cell>
        </row>
        <row r="31">
          <cell r="A31" t="str">
            <v>C. No. 400 mcm</v>
          </cell>
        </row>
        <row r="32">
          <cell r="A32" t="str">
            <v>C. No. 500 mcm</v>
          </cell>
        </row>
        <row r="33">
          <cell r="A33" t="str">
            <v>C. No. 6</v>
          </cell>
        </row>
        <row r="34">
          <cell r="A34" t="str">
            <v>C. No. 8</v>
          </cell>
        </row>
        <row r="35">
          <cell r="A35" t="str">
            <v>Cable UTP</v>
          </cell>
        </row>
        <row r="36">
          <cell r="A36" t="str">
            <v>Caja empalme 15x15</v>
          </cell>
        </row>
        <row r="37">
          <cell r="A37" t="str">
            <v>Caja subterránea 50x50, 60x60</v>
          </cell>
        </row>
        <row r="38">
          <cell r="A38" t="str">
            <v>Canaleta metálica 10x5</v>
          </cell>
        </row>
        <row r="39">
          <cell r="A39" t="str">
            <v>Canaleta plástica 20mm a 40 mm</v>
          </cell>
        </row>
        <row r="40">
          <cell r="A40" t="str">
            <v>Canaleta plástica 60 mm</v>
          </cell>
        </row>
        <row r="41">
          <cell r="A41" t="str">
            <v>Conduleta ½</v>
          </cell>
        </row>
        <row r="42">
          <cell r="A42" t="str">
            <v>Conduleta ¾</v>
          </cell>
        </row>
        <row r="43">
          <cell r="A43" t="str">
            <v>Conduleta 1</v>
          </cell>
        </row>
        <row r="44">
          <cell r="A44" t="str">
            <v>Conduleta 1 ¼</v>
          </cell>
        </row>
        <row r="45">
          <cell r="A45" t="str">
            <v>Conduleta 1 ½</v>
          </cell>
        </row>
        <row r="46">
          <cell r="A46" t="str">
            <v>Conduleta 2</v>
          </cell>
        </row>
        <row r="47">
          <cell r="A47" t="str">
            <v>Descarga a tierra</v>
          </cell>
        </row>
        <row r="48">
          <cell r="A48" t="str">
            <v>Gabinete telefónico 80x60x15 cm  sin regletas</v>
          </cell>
        </row>
        <row r="49">
          <cell r="A49" t="str">
            <v>Insatalación de caja 4x4 galvaniz</v>
          </cell>
        </row>
        <row r="50">
          <cell r="A50" t="str">
            <v>Insatalación de Tablero</v>
          </cell>
        </row>
        <row r="51">
          <cell r="A51" t="str">
            <v>Insatalación de Toma energia</v>
          </cell>
        </row>
        <row r="52">
          <cell r="A52" t="str">
            <v>Insatalación de Toma voz y datos</v>
          </cell>
        </row>
        <row r="53">
          <cell r="A53" t="str">
            <v>Lámpara Flrsc. 2x32 cielo falso con macho y encauchetado</v>
          </cell>
        </row>
        <row r="54">
          <cell r="A54" t="str">
            <v>Montaje de aisladero monofásico</v>
          </cell>
        </row>
        <row r="55">
          <cell r="A55" t="str">
            <v>Montaje de aisladero trifásico</v>
          </cell>
        </row>
        <row r="56">
          <cell r="A56" t="str">
            <v>Montaje de bajante en 2" Pulgadas</v>
          </cell>
        </row>
        <row r="57">
          <cell r="A57" t="str">
            <v>Montaje de bajante en 3" Pulgadas</v>
          </cell>
        </row>
        <row r="58">
          <cell r="A58" t="str">
            <v>Montaje de bajante por poste</v>
          </cell>
        </row>
        <row r="59">
          <cell r="A59" t="str">
            <v>Montaje de bajante y caja intemperie</v>
          </cell>
        </row>
        <row r="60">
          <cell r="A60" t="str">
            <v>Montaje de brecha por pavimento</v>
          </cell>
        </row>
        <row r="61">
          <cell r="A61" t="str">
            <v>Montaje de brecha por zona verde</v>
          </cell>
        </row>
        <row r="62">
          <cell r="A62" t="str">
            <v>Montaje de caja 50x50</v>
          </cell>
        </row>
        <row r="63">
          <cell r="A63" t="str">
            <v>Montaje de caja 60x60</v>
          </cell>
        </row>
        <row r="64">
          <cell r="A64" t="str">
            <v>Montaje de caja 60x80</v>
          </cell>
        </row>
        <row r="65">
          <cell r="A65" t="str">
            <v>Montaje de caja RS3-002</v>
          </cell>
        </row>
        <row r="66">
          <cell r="A66" t="str">
            <v>Montaje de cono premoldeado</v>
          </cell>
        </row>
        <row r="67">
          <cell r="A67" t="str">
            <v>Montaje de defensa</v>
          </cell>
        </row>
        <row r="68">
          <cell r="A68" t="str">
            <v>Montaje de descaga secundaria</v>
          </cell>
        </row>
        <row r="69">
          <cell r="A69" t="str">
            <v>Montaje de descarga primaria</v>
          </cell>
        </row>
        <row r="70">
          <cell r="A70" t="str">
            <v>Montaje de estribo</v>
          </cell>
        </row>
        <row r="71">
          <cell r="A71" t="str">
            <v>Montaje de lámpara sodio 250W</v>
          </cell>
        </row>
        <row r="72">
          <cell r="A72" t="str">
            <v>Montaje de lámpara sodio 400W</v>
          </cell>
        </row>
        <row r="73">
          <cell r="A73" t="str">
            <v>Montaje de lámpara sodio 70W</v>
          </cell>
        </row>
        <row r="74">
          <cell r="A74" t="str">
            <v>Montaje de línea monofásica No. 2 ACSR</v>
          </cell>
        </row>
        <row r="75">
          <cell r="A75" t="str">
            <v>Montaje de línea secundaria No. 2-1/0</v>
          </cell>
        </row>
        <row r="76">
          <cell r="A76" t="str">
            <v>Montaje de línea trifásica 266.8 y 4/0</v>
          </cell>
        </row>
        <row r="77">
          <cell r="A77" t="str">
            <v>Montaje de línea trifásica No. 1/0 ACSR</v>
          </cell>
        </row>
        <row r="78">
          <cell r="A78" t="str">
            <v>Montaje de línea trifásica No. 2 ACSR</v>
          </cell>
        </row>
        <row r="79">
          <cell r="A79" t="str">
            <v>Montaje de poste concreto 12 mts pluma</v>
          </cell>
        </row>
        <row r="80">
          <cell r="A80" t="str">
            <v>Montaje de poste concreto 8 mts pluma</v>
          </cell>
        </row>
        <row r="81">
          <cell r="A81" t="str">
            <v>Montaje de poste de concreto 12 mts</v>
          </cell>
        </row>
        <row r="82">
          <cell r="A82" t="str">
            <v>Montaje de poste de concreto 14 mts</v>
          </cell>
        </row>
        <row r="83">
          <cell r="A83" t="str">
            <v>Montaje de poste de concreto 8 mts</v>
          </cell>
        </row>
        <row r="84">
          <cell r="A84" t="str">
            <v>Montaje de poste de madera de 10 mts</v>
          </cell>
        </row>
        <row r="85">
          <cell r="A85" t="str">
            <v>Montaje de poste de madera de 12 mts</v>
          </cell>
        </row>
        <row r="86">
          <cell r="A86" t="str">
            <v>Montaje de RA020 CONTADOR DOMICILIARIO</v>
          </cell>
        </row>
        <row r="87">
          <cell r="A87" t="str">
            <v>Montaje de retenida primaria</v>
          </cell>
        </row>
        <row r="88">
          <cell r="A88" t="str">
            <v xml:space="preserve">Montaje de retenida secundaria </v>
          </cell>
        </row>
        <row r="89">
          <cell r="A89" t="str">
            <v>Montaje de transformador monofásico</v>
          </cell>
        </row>
        <row r="90">
          <cell r="A90" t="str">
            <v>Montaje de transformador trifásico</v>
          </cell>
        </row>
        <row r="91">
          <cell r="A91" t="str">
            <v>Montaje de tratamiento con bentonita</v>
          </cell>
        </row>
        <row r="92">
          <cell r="A92" t="str">
            <v>Montaje de vestida monofásica al 1,50 y 2,40</v>
          </cell>
        </row>
        <row r="93">
          <cell r="A93" t="str">
            <v>Montaje de vestida monofásica al centro</v>
          </cell>
        </row>
        <row r="94">
          <cell r="A94" t="str">
            <v>Montaje de vestida secundaria</v>
          </cell>
        </row>
        <row r="95">
          <cell r="A95" t="str">
            <v>Montaje de vestida trifásica en 1,50 y 2,40</v>
          </cell>
        </row>
        <row r="96">
          <cell r="A96" t="str">
            <v>Ojo de Buey en cielo</v>
          </cell>
        </row>
        <row r="97">
          <cell r="A97" t="str">
            <v>Patch panel de 16 puertos</v>
          </cell>
        </row>
        <row r="98">
          <cell r="A98" t="str">
            <v>Patch panel de 24 puertos</v>
          </cell>
        </row>
        <row r="99">
          <cell r="A99" t="str">
            <v>Patch panel de 48 puertos</v>
          </cell>
        </row>
        <row r="100">
          <cell r="A100" t="str">
            <v>Pintada de poste - incluye pintura</v>
          </cell>
        </row>
        <row r="101">
          <cell r="A101" t="str">
            <v>Rack autosoportado</v>
          </cell>
        </row>
        <row r="102">
          <cell r="A102" t="str">
            <v>Regleta S66 50 pares</v>
          </cell>
        </row>
        <row r="103">
          <cell r="A103" t="str">
            <v>Retempla de línea monofásica</v>
          </cell>
        </row>
        <row r="104">
          <cell r="A104" t="str">
            <v>Retempla de línea secundaria</v>
          </cell>
        </row>
        <row r="105">
          <cell r="A105" t="str">
            <v>Retempla de línea trifásica No. 4/0-266 8</v>
          </cell>
        </row>
        <row r="106">
          <cell r="A106" t="str">
            <v>Retempla de línea trifásica No. 4-1/0</v>
          </cell>
        </row>
        <row r="107">
          <cell r="A107" t="str">
            <v>Retiro de aisladero monofásico</v>
          </cell>
        </row>
        <row r="108">
          <cell r="A108" t="str">
            <v>Retiro de aisladero trifásico</v>
          </cell>
        </row>
        <row r="109">
          <cell r="A109" t="str">
            <v>Retiro de lámpara de 70 y 125 W</v>
          </cell>
        </row>
        <row r="110">
          <cell r="A110" t="str">
            <v>Retiro de línea monofásica</v>
          </cell>
        </row>
        <row r="111">
          <cell r="A111" t="str">
            <v>Retiro de línea secundaira</v>
          </cell>
        </row>
        <row r="112">
          <cell r="A112" t="str">
            <v>Retiro de línea trifásica No. 4/0-266,8</v>
          </cell>
        </row>
        <row r="113">
          <cell r="A113" t="str">
            <v>Retiro de línea trifásica No. 4-2-1/0</v>
          </cell>
        </row>
        <row r="114">
          <cell r="A114" t="str">
            <v>Retiro de poste de concreto de 12 mts</v>
          </cell>
        </row>
        <row r="115">
          <cell r="A115" t="str">
            <v>Retiro de poste de concreto de 8 mts</v>
          </cell>
        </row>
        <row r="116">
          <cell r="A116" t="str">
            <v>Retiro de poste de madera de 10 mts</v>
          </cell>
        </row>
        <row r="117">
          <cell r="A117" t="str">
            <v>Retiro de poste de madera de 12 mts</v>
          </cell>
        </row>
        <row r="118">
          <cell r="A118" t="str">
            <v>Retiro de poste de madera de 8 mts</v>
          </cell>
        </row>
        <row r="119">
          <cell r="A119" t="str">
            <v>Salida breaker</v>
          </cell>
        </row>
        <row r="120">
          <cell r="A120" t="str">
            <v>Salida EMT</v>
          </cell>
        </row>
        <row r="121">
          <cell r="A121" t="str">
            <v>Salida Interruptor PVC</v>
          </cell>
        </row>
        <row r="122">
          <cell r="A122" t="str">
            <v>Salida Plafon en PVC</v>
          </cell>
        </row>
        <row r="123">
          <cell r="A123" t="str">
            <v>Salida Sonido en PVC sin alambrar y sin aparatear</v>
          </cell>
        </row>
        <row r="124">
          <cell r="A124" t="str">
            <v>Salida Tomacorriente ESTUFA 3X50</v>
          </cell>
        </row>
        <row r="125">
          <cell r="A125" t="str">
            <v>Salida Tomacorriente PVC</v>
          </cell>
        </row>
        <row r="126">
          <cell r="A126" t="str">
            <v>Salida Voz y Datos Toma doble (50 mts de cable)</v>
          </cell>
        </row>
        <row r="127">
          <cell r="A127" t="str">
            <v>Soldadura exotérmica</v>
          </cell>
        </row>
        <row r="128">
          <cell r="A128" t="str">
            <v>T. EMT ½</v>
          </cell>
        </row>
        <row r="129">
          <cell r="A129" t="str">
            <v>T. EMT ¾</v>
          </cell>
        </row>
        <row r="130">
          <cell r="A130" t="str">
            <v>T. EMT 1</v>
          </cell>
        </row>
        <row r="131">
          <cell r="A131" t="str">
            <v>T. EMT 1 ¼</v>
          </cell>
        </row>
        <row r="132">
          <cell r="A132" t="str">
            <v>T. EMT 1 ½</v>
          </cell>
        </row>
        <row r="133">
          <cell r="A133" t="str">
            <v>T. EMT 2</v>
          </cell>
        </row>
        <row r="134">
          <cell r="A134" t="str">
            <v>T. EMT 3</v>
          </cell>
        </row>
        <row r="135">
          <cell r="A135" t="str">
            <v>T. EMT 4</v>
          </cell>
        </row>
        <row r="136">
          <cell r="A136" t="str">
            <v>T. PVC ½</v>
          </cell>
        </row>
        <row r="137">
          <cell r="A137" t="str">
            <v>T. PVC ¾</v>
          </cell>
        </row>
        <row r="138">
          <cell r="A138" t="str">
            <v>T. PVC 1</v>
          </cell>
        </row>
        <row r="139">
          <cell r="A139" t="str">
            <v>T. PVC 1 ¼</v>
          </cell>
        </row>
        <row r="140">
          <cell r="A140" t="str">
            <v>T. PVC 1 ½</v>
          </cell>
        </row>
        <row r="141">
          <cell r="A141" t="str">
            <v>T. PVC 2</v>
          </cell>
        </row>
        <row r="142">
          <cell r="A142" t="str">
            <v>T. PVC 3</v>
          </cell>
        </row>
        <row r="143">
          <cell r="A143" t="str">
            <v>T. PVC 4</v>
          </cell>
        </row>
        <row r="144">
          <cell r="A144" t="str">
            <v>T. TMG ½</v>
          </cell>
        </row>
        <row r="145">
          <cell r="A145" t="str">
            <v>T. TMG ¾</v>
          </cell>
        </row>
        <row r="146">
          <cell r="A146" t="str">
            <v>T. TMG 1</v>
          </cell>
        </row>
        <row r="147">
          <cell r="A147" t="str">
            <v>T. TMG 1 ¼</v>
          </cell>
        </row>
        <row r="148">
          <cell r="A148" t="str">
            <v>T. TMG 1 ½</v>
          </cell>
        </row>
        <row r="149">
          <cell r="A149" t="str">
            <v>T. TMG 2</v>
          </cell>
        </row>
        <row r="150">
          <cell r="A150" t="str">
            <v>T. TMG 3</v>
          </cell>
        </row>
        <row r="151">
          <cell r="A151" t="str">
            <v>T. TMG 4</v>
          </cell>
        </row>
        <row r="152">
          <cell r="A152" t="str">
            <v>Trasl. de aisladero monofásico</v>
          </cell>
        </row>
        <row r="153">
          <cell r="A153" t="str">
            <v>Trasl. de aisladero trifásico</v>
          </cell>
        </row>
        <row r="154">
          <cell r="A154" t="str">
            <v>Trasl. de lámpara de 250-400W</v>
          </cell>
        </row>
        <row r="155">
          <cell r="A155" t="str">
            <v>Trasl. de lámpara de 70-125W</v>
          </cell>
        </row>
        <row r="156">
          <cell r="A156" t="str">
            <v>Trasl. de línea monofásica No. 4-2-1/0</v>
          </cell>
        </row>
        <row r="157">
          <cell r="A157" t="str">
            <v>Trasl. de línea secundaria</v>
          </cell>
        </row>
        <row r="158">
          <cell r="A158" t="str">
            <v>Trasl. de línea trifásica No. 4/0 266,8</v>
          </cell>
        </row>
        <row r="159">
          <cell r="A159" t="str">
            <v>Trasl. de línea trifásica No. 4-2-1/0 ACSR</v>
          </cell>
        </row>
        <row r="160">
          <cell r="A160" t="str">
            <v>Trasl. de poste de concreto de 12 mts</v>
          </cell>
        </row>
        <row r="161">
          <cell r="A161" t="str">
            <v>Trasl. de poste de concreto de 8 mts</v>
          </cell>
        </row>
        <row r="162">
          <cell r="A162" t="str">
            <v>Trasl. de poste de madera de 10 mts</v>
          </cell>
        </row>
        <row r="163">
          <cell r="A163" t="str">
            <v>Trasl. de poste de madera de 12 mts</v>
          </cell>
        </row>
        <row r="164">
          <cell r="A164" t="str">
            <v>Trasl. de poste de madera de 8 mts</v>
          </cell>
        </row>
        <row r="165">
          <cell r="A165" t="str">
            <v>Trasl. de transformador monofásico</v>
          </cell>
        </row>
        <row r="166">
          <cell r="A166" t="str">
            <v>Trasl. de transformador trifásico</v>
          </cell>
        </row>
        <row r="167">
          <cell r="A167" t="str">
            <v>Trenza Sec. 1F # 1/0</v>
          </cell>
        </row>
        <row r="168">
          <cell r="A168" t="str">
            <v>Trenza Sec. 1F # 2</v>
          </cell>
        </row>
        <row r="169">
          <cell r="A169" t="str">
            <v>Trenza Sec. 1F # 2/0</v>
          </cell>
        </row>
        <row r="170">
          <cell r="A170" t="str">
            <v>Trenza Sec. 1F # 3//</v>
          </cell>
        </row>
        <row r="171">
          <cell r="A171" t="str">
            <v>Trenza Sec. 1F # 4</v>
          </cell>
        </row>
        <row r="172">
          <cell r="A172" t="str">
            <v>Trenza Sec. 1F # 4/0</v>
          </cell>
        </row>
        <row r="173">
          <cell r="A173" t="str">
            <v>Trenza Sec. 1F # 6</v>
          </cell>
        </row>
        <row r="174">
          <cell r="A174" t="str">
            <v>Trenza Sec. 3F # 1/0</v>
          </cell>
        </row>
        <row r="175">
          <cell r="A175" t="str">
            <v>Trenza Sec. 3F # 2</v>
          </cell>
        </row>
        <row r="176">
          <cell r="A176" t="str">
            <v>Trenza Sec. 3F # 2/0</v>
          </cell>
        </row>
        <row r="177">
          <cell r="A177" t="str">
            <v>Trenza Sec. 3F # 3//</v>
          </cell>
        </row>
        <row r="178">
          <cell r="A178" t="str">
            <v>Trenza Sec. 3F # 4</v>
          </cell>
        </row>
        <row r="179">
          <cell r="A179" t="str">
            <v>Trenza Sec. 3F # 4/0</v>
          </cell>
        </row>
        <row r="180">
          <cell r="A180" t="str">
            <v>Trenza Sec. 3F # 6</v>
          </cell>
        </row>
        <row r="181">
          <cell r="A181" t="str">
            <v>Viento convencional</v>
          </cell>
        </row>
        <row r="182">
          <cell r="A182" t="str">
            <v>Viento Farol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O"/>
      <sheetName val="PRESENTACION"/>
      <sheetName val="Tablas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"/>
    </sheetNames>
    <sheetDataSet>
      <sheetData sheetId="0" refreshError="1">
        <row r="18">
          <cell r="B18">
            <v>34.42</v>
          </cell>
          <cell r="E18">
            <v>5.29</v>
          </cell>
          <cell r="H18">
            <v>0.1</v>
          </cell>
        </row>
        <row r="19">
          <cell r="B19">
            <v>0.1</v>
          </cell>
          <cell r="E19">
            <v>0.1</v>
          </cell>
          <cell r="H19">
            <v>0.1</v>
          </cell>
        </row>
        <row r="20">
          <cell r="B20">
            <v>0.1</v>
          </cell>
          <cell r="E20">
            <v>0.1</v>
          </cell>
          <cell r="H20">
            <v>0.1</v>
          </cell>
        </row>
        <row r="23">
          <cell r="B23">
            <v>311665.6445616039</v>
          </cell>
          <cell r="E23">
            <v>195059.84748276617</v>
          </cell>
          <cell r="H23">
            <v>141.42135623730954</v>
          </cell>
        </row>
        <row r="61">
          <cell r="E61">
            <v>200</v>
          </cell>
        </row>
        <row r="66">
          <cell r="E66">
            <v>470</v>
          </cell>
        </row>
        <row r="75">
          <cell r="E75">
            <v>35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Hoja1"/>
      <sheetName val="#¡REF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  <sheetName val="VínculoExternoRecuperado1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8"/>
      <sheetName val="201.9"/>
      <sheetName val="201.10"/>
      <sheetName val="201.16"/>
      <sheetName val="210.1.1"/>
      <sheetName val="211.1"/>
      <sheetName val="234.1"/>
      <sheetName val="310.1"/>
      <sheetName val="311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2"/>
      <sheetName val="610.1.1"/>
      <sheetName val="610.1.2P"/>
      <sheetName val="610.1.3P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30.7"/>
      <sheetName val="671.2"/>
      <sheetName val="681.1"/>
      <sheetName val="673.3"/>
      <sheetName val="673.4"/>
      <sheetName val="673.5"/>
      <sheetName val="673.6"/>
      <sheetName val="671.3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1.1"/>
      <sheetName val="232,1"/>
      <sheetName val="312.1"/>
      <sheetName val="312.2"/>
      <sheetName val="342.1"/>
      <sheetName val="416,2P"/>
      <sheetName val="432,1"/>
      <sheetName val="432,2"/>
      <sheetName val="451. 1P"/>
      <sheetName val="460.1"/>
      <sheetName val="460,2"/>
      <sheetName val="465,1"/>
      <sheetName val="466,1"/>
      <sheetName val="466,2"/>
      <sheetName val="CLASE C"/>
      <sheetName val="632,1"/>
      <sheetName val="661.1 TIPO I"/>
      <sheetName val="681,1"/>
      <sheetName val="682,1"/>
      <sheetName val="730,1P"/>
      <sheetName val="801.1"/>
      <sheetName val="801.2"/>
      <sheetName val="801.3"/>
      <sheetName val="801.4"/>
      <sheetName val="801.5"/>
      <sheetName val="801.6"/>
      <sheetName val="801.7"/>
      <sheetName val="Comentarios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interventoria"/>
      <sheetName val="REMOCION DERRUMBES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20.3"/>
      <sheetName val="320.4"/>
      <sheetName val="340.1-02"/>
      <sheetName val="342P"/>
      <sheetName val="343.P"/>
      <sheetName val="344.P"/>
      <sheetName val="413"/>
      <sheetName val="441.3P COMPRADA "/>
      <sheetName val="450.1P COMPRADA"/>
      <sheetName val="450.2P COMPRADA"/>
      <sheetName val="450.3P COMPRADA"/>
      <sheetName val="450.4"/>
      <sheetName val="450.4P COMPRADA"/>
      <sheetName val="451.1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630P MORTERO 1;3"/>
      <sheetName val="683P1"/>
      <sheetName val="PPTO OFICIAL"/>
      <sheetName val="673.2 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RESPONSABLES"/>
      <sheetName val="Sop&amp;Sup-Cantidades-LOC"/>
      <sheetName val="Sop&amp;Sup-Cantidades-CM"/>
      <sheetName val="Sop&amp;Sup-Cantidades-VIA"/>
      <sheetName val="Insum"/>
      <sheetName val="Datos"/>
      <sheetName val="Lista APU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RESUMEN (2)"/>
      <sheetName val="V%C3%AD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2comprada"/>
      <sheetName val="450.3 COMPRADA"/>
      <sheetName val="450.6"/>
      <sheetName val="450.7"/>
      <sheetName val="450.8"/>
      <sheetName val="451.1 (2)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p"/>
      <sheetName val="674.2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precios"/>
      <sheetName val="LISTA"/>
      <sheetName val="Programacion"/>
      <sheetName val="PUC"/>
      <sheetName val="PAGOS"/>
      <sheetName val="Flujo Caja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DATOS DE ENTRADA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Cercha"/>
      <sheetName val="PRECIOS (2)"/>
      <sheetName val="A. P. U.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PPTO (VIEJO)"/>
      <sheetName val="CO"/>
      <sheetName val="PPTO"/>
      <sheetName val="BASICOS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COORDENADAS"/>
      <sheetName val="Simulación dot.=150"/>
      <sheetName val="ALIVIADERO C32"/>
      <sheetName val="ALIVIADERO C125"/>
      <sheetName val="tabla2"/>
      <sheetName val="tabla1"/>
      <sheetName val="CANTOBRA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4. G1 Norte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T133-134"/>
      <sheetName val="T132-133"/>
      <sheetName val="T130-131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TARIF2002"/>
      <sheetName val="PRESUPUESTO LICITACIÓN SRN 001"/>
      <sheetName val="SRN_005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Base de Diseño"/>
      <sheetName val="Diagnóstico"/>
      <sheetName val="Ppto total"/>
      <sheetName val="Cimentación"/>
      <sheetName val="Parámetros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FOR-001"/>
      <sheetName val="Sábana"/>
      <sheetName val="AIUI calculado"/>
      <sheetName val="Cuadro2"/>
      <sheetName val="Cuadro3"/>
      <sheetName val="Exper."/>
      <sheetName val="OtrosCálculos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ACERO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1,1"/>
      <sheetName val="1,3"/>
      <sheetName val="1,4"/>
      <sheetName val="1,5"/>
      <sheetName val="1,6"/>
      <sheetName val="1,7"/>
      <sheetName val="2,1"/>
      <sheetName val="2,2"/>
      <sheetName val="2,3"/>
      <sheetName val="3,1"/>
      <sheetName val="3,2"/>
      <sheetName val="3,3"/>
      <sheetName val="3,4"/>
      <sheetName val="3,5"/>
      <sheetName val="General"/>
      <sheetName val="Nva Granada"/>
      <sheetName val="Carrera 5"/>
      <sheetName val="Presu Interventoria"/>
      <sheetName val="Fact Multiplicador"/>
      <sheetName val="1,8"/>
      <sheetName val="2,4"/>
      <sheetName val="4,1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CUADRILLA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Compilado"/>
      <sheetName val="Base Datos"/>
      <sheetName val="ACEROS"/>
      <sheetName val="C123"/>
      <sheetName val="M14"/>
      <sheetName val="C122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C124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FF-01"/>
      <sheetName val="COSTOS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ROG TRAB (2)"/>
      <sheetName val="PROG TRAB"/>
      <sheetName val="Compensada"/>
      <sheetName val="A.1"/>
      <sheetName val="A.2"/>
      <sheetName val="CANT. MAT."/>
      <sheetName val="14."/>
      <sheetName val="15.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2"/>
      <sheetName val="2,5"/>
      <sheetName val="2,6"/>
      <sheetName val="3,6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CERRAMIENTO"/>
      <sheetName val="ACERO REF"/>
      <sheetName val="PLACA E 0.08"/>
      <sheetName val="PLACA E 0.1"/>
      <sheetName val="EXCV"/>
      <sheetName val="LOC Y REP"/>
      <sheetName val="LOCAL1"/>
      <sheetName val="PRECIOS REF"/>
      <sheetName val="M15"/>
      <sheetName val="M13"/>
      <sheetName val="M12"/>
      <sheetName val="CONCRET"/>
      <sheetName val="MANO OBRA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INSUMOS (2)"/>
      <sheetName val="ITEM"/>
      <sheetName val="MO"/>
      <sheetName val="VR-PROP MOD 1"/>
      <sheetName val="FORMULA"/>
      <sheetName val="PRECIO"/>
      <sheetName val="I M"/>
      <sheetName val="SOÑANDO"/>
      <sheetName val="EV 424 CON 5 (2)"/>
      <sheetName val="Precios no oficial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aCCIDENTES DE 19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MUROS"/>
      <sheetName val="INV"/>
      <sheetName val="AASHTO"/>
      <sheetName val="PRESUPUESTO ESTADIO 1"/>
      <sheetName val="Cuadro No.1"/>
      <sheetName val="642.2P"/>
      <sheetName val="650.1P"/>
      <sheetName val="650.4P"/>
      <sheetName val="720.1P"/>
      <sheetName val="Cant-Puentes"/>
      <sheetName val="Informe de compatibilidad"/>
      <sheetName val="PROPUESTA CONCREARMADO "/>
      <sheetName val="VARIOS CALCULOS DISEÑO ACTUAL"/>
      <sheetName val="T.REND DISEÑO ACTUAL"/>
      <sheetName val="FLUJO DE FONDOS DISEÑO ACTUAL"/>
      <sheetName val="TD"/>
      <sheetName val="BD"/>
      <sheetName val="PRIMARIOS"/>
      <sheetName val="subproductos"/>
      <sheetName val="licitacion"/>
      <sheetName val="BD COD LICITA"/>
      <sheetName val="a%20%20aaInformación"/>
      <sheetName val="Informacion"/>
      <sheetName val="a%20%20aaInformaci%C3%B3n"/>
      <sheetName val="CDItem"/>
      <sheetName val="A%20MInformes%20M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ANALISIS BASICOS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305"/>
      <sheetName val="303"/>
      <sheetName val="302"/>
      <sheetName val="301"/>
      <sheetName val="300"/>
      <sheetName val="299"/>
      <sheetName val="298"/>
      <sheetName val="297"/>
      <sheetName val="296"/>
      <sheetName val="295"/>
      <sheetName val="294"/>
      <sheetName val="293"/>
      <sheetName val="292"/>
      <sheetName val="291"/>
      <sheetName val="290"/>
      <sheetName val="289"/>
      <sheetName val="288"/>
      <sheetName val="287"/>
      <sheetName val="286"/>
      <sheetName val="285"/>
      <sheetName val="284"/>
      <sheetName val="283"/>
      <sheetName val="282"/>
      <sheetName val="281"/>
      <sheetName val="280"/>
      <sheetName val="279"/>
      <sheetName val="278"/>
      <sheetName val="277"/>
      <sheetName val="276"/>
      <sheetName val="275"/>
      <sheetName val="274"/>
      <sheetName val="273"/>
      <sheetName val="272"/>
      <sheetName val="271"/>
      <sheetName val="270"/>
      <sheetName val="269"/>
      <sheetName val="268"/>
      <sheetName val="267"/>
      <sheetName val="266"/>
      <sheetName val="265"/>
      <sheetName val="264"/>
      <sheetName val="263"/>
      <sheetName val="262"/>
      <sheetName val="261"/>
      <sheetName val="260"/>
      <sheetName val="259"/>
      <sheetName val="258"/>
      <sheetName val="257"/>
      <sheetName val="256"/>
      <sheetName val="255"/>
      <sheetName val="254"/>
      <sheetName val="253"/>
      <sheetName val="252"/>
      <sheetName val="251"/>
      <sheetName val="250"/>
      <sheetName val="249"/>
      <sheetName val="248"/>
      <sheetName val="247"/>
      <sheetName val="246"/>
      <sheetName val="245"/>
      <sheetName val="244"/>
      <sheetName val="243"/>
      <sheetName val="242"/>
      <sheetName val="241"/>
      <sheetName val="240"/>
      <sheetName val="239"/>
      <sheetName val="238"/>
      <sheetName val="237"/>
      <sheetName val="236"/>
      <sheetName val="235"/>
      <sheetName val="234"/>
      <sheetName val="233"/>
      <sheetName val="232"/>
      <sheetName val="231"/>
      <sheetName val="230"/>
      <sheetName val="229"/>
      <sheetName val="228"/>
      <sheetName val="227"/>
      <sheetName val="226"/>
      <sheetName val="225"/>
      <sheetName val="224"/>
      <sheetName val="223"/>
      <sheetName val="222"/>
      <sheetName val="221"/>
      <sheetName val="219"/>
      <sheetName val="218"/>
      <sheetName val="217"/>
      <sheetName val="216"/>
      <sheetName val="215"/>
      <sheetName val="214"/>
      <sheetName val="213"/>
      <sheetName val="212"/>
      <sheetName val="2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200"/>
      <sheetName val="199"/>
      <sheetName val="198"/>
      <sheetName val="197"/>
      <sheetName val="196"/>
      <sheetName val="195"/>
      <sheetName val="194"/>
      <sheetName val="193"/>
      <sheetName val="192"/>
      <sheetName val="188"/>
      <sheetName val="187"/>
      <sheetName val="186"/>
      <sheetName val="185"/>
      <sheetName val="182"/>
      <sheetName val="176"/>
      <sheetName val="174"/>
      <sheetName val="173"/>
      <sheetName val="172"/>
      <sheetName val="170"/>
      <sheetName val="169"/>
      <sheetName val="165"/>
      <sheetName val="164"/>
      <sheetName val="159"/>
      <sheetName val="158"/>
      <sheetName val="157"/>
      <sheetName val="156"/>
      <sheetName val="155"/>
      <sheetName val="154"/>
      <sheetName val="153"/>
      <sheetName val="152"/>
      <sheetName val="151"/>
      <sheetName val="150"/>
      <sheetName val="149"/>
      <sheetName val="148"/>
      <sheetName val="147"/>
      <sheetName val="146"/>
      <sheetName val="145"/>
      <sheetName val="144"/>
      <sheetName val="143"/>
      <sheetName val="142"/>
      <sheetName val="139"/>
      <sheetName val="138"/>
      <sheetName val="137"/>
      <sheetName val="136"/>
      <sheetName val="135"/>
      <sheetName val="134"/>
      <sheetName val="133"/>
      <sheetName val="132"/>
      <sheetName val="131"/>
      <sheetName val="130"/>
      <sheetName val="129"/>
      <sheetName val="128"/>
      <sheetName val="127"/>
      <sheetName val="126"/>
      <sheetName val="125"/>
      <sheetName val="124"/>
      <sheetName val="123"/>
      <sheetName val="122"/>
      <sheetName val="121"/>
      <sheetName val="118"/>
      <sheetName val="114"/>
      <sheetName val="113"/>
      <sheetName val="112"/>
      <sheetName val="111"/>
      <sheetName val="List Equ (2)"/>
      <sheetName val="Pres gral (2)"/>
      <sheetName val="36 (2)"/>
      <sheetName val="47,,3"/>
      <sheetName val="685"/>
      <sheetName val="PRESE"/>
      <sheetName val="CORPOR"/>
      <sheetName val="ANTECED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Base_Datos1"/>
      <sheetName val="Base_Datos"/>
      <sheetName val="Base_Datos2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\Users\JoseGabriel\Downloads\Ví"/>
      <sheetName val="PU (2)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PROY ORIGINAL"/>
      <sheetName val="PROY_ORIGINAL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COSTOS UNITARIOS"/>
      <sheetName val="CA-2909"/>
      <sheetName val="TRAYECTO 1"/>
      <sheetName val="Varios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EQALT"/>
      <sheetName val="anexo2"/>
      <sheetName val="ARMENIA-CLUB DE TIRO"/>
      <sheetName val="\Users\aljipego\Downloads\Víncu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Formato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Tks"/>
      <sheetName val="Novedades"/>
      <sheetName val="Pruebas"/>
      <sheetName val="Quimicos"/>
      <sheetName val="Database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INFORMATION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FORMATO ACOM ALDO. FRENTE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OFERTA ECON"/>
      <sheetName val="COMPONENTE II"/>
      <sheetName val="CONSOLIDADO."/>
      <sheetName val="PtoOficial"/>
      <sheetName val="APU II"/>
      <sheetName val="Hora efectiva (base calendario)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SALARIOS"/>
      <sheetName val="equipos1"/>
      <sheetName val="PRESOC"/>
      <sheetName val="Módulo2"/>
      <sheetName val="Módulo3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ACERO chele "/>
      <sheetName val="CANTIDAD DE OBRA"/>
      <sheetName val="CANT"/>
      <sheetName val="ACERO ITA "/>
      <sheetName val="CANTIDAD DE OBRA ITA"/>
      <sheetName val="ACERO 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LN5-CHC.4-7-SS7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Datos entrada"/>
      <sheetName val="Trans"/>
      <sheetName val="P Sanitario"/>
      <sheetName val="Granito pulido "/>
      <sheetName val="Marcos puerta"/>
      <sheetName val="Marcos ventana"/>
      <sheetName val="1,1,1 Campamt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2,11 Placas cont= 0,1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6 Placa maciza 0,20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1,6 Bloq Conc Estruc 014"/>
      <sheetName val="5,1,7 Bloq Conc Estruc 019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2 Dinteles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1 Acomet lluvia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0,4,2 Escalera en Granito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4,2 Cubierta placa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2 Pasamanos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6,2,7 Barras disc"/>
      <sheetName val="17,2,1 Puerta Vidrio"/>
      <sheetName val="17,2,2 Puerta PVC Baterias"/>
      <sheetName val="17,2,3 Divisiones 0,06"/>
      <sheetName val="17,2,4 Divisiones baños "/>
      <sheetName val="18,1,2 pintura plastica"/>
      <sheetName val="18,1,4 Vinilo sin estuco "/>
      <sheetName val="18,1,5 Vinilo Cielos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Pasamanos "/>
      <sheetName val="MALECON"/>
      <sheetName val="F.M 2,4"/>
      <sheetName val="F.M 1,5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Red Hidraulica"/>
      <sheetName val="Cant unida medida Cerram"/>
      <sheetName val="Relleno Cerram"/>
      <sheetName val="Cerram SUR"/>
      <sheetName val="Cerran Este"/>
      <sheetName val="Cerram Oeste"/>
      <sheetName val="SUBESTACION"/>
      <sheetName val="OBRA"/>
      <sheetName val="mofifi"/>
      <sheetName val="Aguas N 1"/>
      <sheetName val="Aguas P706-705A"/>
      <sheetName val="Aguas P7005A-9A"/>
      <sheetName val="Tanque Subte "/>
      <sheetName val="Encabezado"/>
      <sheetName val="zona dura"/>
      <sheetName val="ACTA 01 INTERVENTORIA (2)"/>
      <sheetName val="ACTA 01 no"/>
      <sheetName val="Cant 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MA"/>
      <sheetName val="PREDIAL"/>
      <sheetName val="PMT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7"/>
      <sheetName val="201_8"/>
      <sheetName val="201_9"/>
      <sheetName val="201_10"/>
      <sheetName val="201_15"/>
      <sheetName val="201_16"/>
      <sheetName val="210_1_1"/>
      <sheetName val="211_1"/>
      <sheetName val="220_1"/>
      <sheetName val="234_1"/>
      <sheetName val="310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1"/>
      <sheetName val="600_2"/>
      <sheetName val="610_1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30_4"/>
      <sheetName val="630_6"/>
      <sheetName val="640_1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2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10_2_4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Aobra_1"/>
      <sheetName val="Amodif_1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4.1.3"/>
      <sheetName val="4.1.4"/>
      <sheetName val="4.1.5"/>
      <sheetName val="4.1.6"/>
      <sheetName val="4.1.7"/>
      <sheetName val="5.1.8"/>
      <sheetName val="5.1.9"/>
      <sheetName val="5.1.10"/>
      <sheetName val="5.1.11"/>
      <sheetName val="6.1.1"/>
      <sheetName val="6.1.2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3.2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LISTA DE ACTIVIDADES"/>
      <sheetName val="CUB. TIPO "/>
      <sheetName val="CUB. GRAD. TRILLADORA"/>
      <sheetName val="CUB PROT. MAR. GAVIONES"/>
      <sheetName val="CUB. MUROS CONTEN. PASAR."/>
      <sheetName val="CUB. PASARELA TRILLAD"/>
      <sheetName val="RESUMEN CANTIDADES"/>
      <sheetName val="Datos Básicos"/>
      <sheetName val="REFERENCIAS"/>
      <sheetName val="AAA"/>
      <sheetName val="aputipo"/>
      <sheetName val="Agregados"/>
      <sheetName val="base Apus"/>
      <sheetName val="INICIO IMPRESIÓN"/>
      <sheetName val="INTERV"/>
      <sheetName val="INICIOPU"/>
      <sheetName val="1Movilización"/>
      <sheetName val="2Localización"/>
      <sheetName val="3Cerramiento"/>
      <sheetName val="4Desmonte"/>
      <sheetName val="5Descapote"/>
      <sheetName val="6Demoliciónconcretosinref"/>
      <sheetName val="7Demoliciónconcretoref"/>
      <sheetName val="8Demolicmuro0,15"/>
      <sheetName val="9Demolicmuro0,25"/>
      <sheetName val="10Excavaman"/>
      <sheetName val="11Excavaconglom"/>
      <sheetName val="12Excavamaqui"/>
      <sheetName val="13pilotpreex"/>
      <sheetName val="14Hinca"/>
      <sheetName val="15Enrocado e=0,30"/>
      <sheetName val="16Gavión"/>
      <sheetName val="17Revestgavion"/>
      <sheetName val="18Revmurotierraarmada"/>
      <sheetName val="19Acarreofuente"/>
      <sheetName val="20Manej agua"/>
      <sheetName val="21Rellcomun"/>
      <sheetName val="22Rellselec"/>
      <sheetName val="23Subbase"/>
      <sheetName val="24Base"/>
      <sheetName val="25Camatritur"/>
      <sheetName val="26Matfilt"/>
      <sheetName val="27Relletierraneg"/>
      <sheetName val="28Subfrances"/>
      <sheetName val="29Geodrenplanar"/>
      <sheetName val="30GeotexNT1600"/>
      <sheetName val="31GeotexNT2000"/>
      <sheetName val="32GeotexT2400"/>
      <sheetName val="33Tubdren65"/>
      <sheetName val="34Tubdren100mm"/>
      <sheetName val="35Concsolado"/>
      <sheetName val="36Ciclopeo"/>
      <sheetName val="37Cetructuras21"/>
      <sheetName val="38cestruct21imp"/>
      <sheetName val="39Cimperm28"/>
      <sheetName val="40Cpav"/>
      <sheetName val="41Selljunt"/>
      <sheetName val="42Acero"/>
      <sheetName val="43Mallaelectrosol"/>
      <sheetName val="44Ancleje 14cm"/>
      <sheetName val="46Polietil"/>
      <sheetName val="45Anclaje10cm"/>
      <sheetName val="47placa0,20"/>
      <sheetName val="48Pisopiedragrama"/>
      <sheetName val="49Adoqoctag"/>
      <sheetName val="50Adoquin 60"/>
      <sheetName val="51Adoquin200x100x80"/>
      <sheetName val="52Loseta 40"/>
      <sheetName val="53LosetatactilA-55"/>
      <sheetName val="54LosetaA60"/>
      <sheetName val="55Deck pvc"/>
      <sheetName val="56Dec wpc"/>
      <sheetName val="57Gravillalavada"/>
      <sheetName val="58Enchappisos"/>
      <sheetName val="59Enchape pasar"/>
      <sheetName val="60Enchapemuros"/>
      <sheetName val="61Enchapegradas"/>
      <sheetName val="62Enchap escaler"/>
      <sheetName val="63Enchapespejagua"/>
      <sheetName val="BasicoMesongranitpulid"/>
      <sheetName val="64Cranipulid"/>
      <sheetName val="65Guardaescob"/>
      <sheetName val="66Bordillo A10"/>
      <sheetName val="67Sardinel A80"/>
      <sheetName val="68Bordilo A81"/>
      <sheetName val="69CañuelA120"/>
      <sheetName val="70Bordillo A-85"/>
      <sheetName val="71Bordillo A-86"/>
      <sheetName val="72Contenedde raices"/>
      <sheetName val="73Bolarhierr"/>
      <sheetName val="74Bolarconcreto"/>
      <sheetName val="75Bloqueabujardgris"/>
      <sheetName val="76Bloqueabujardcolor"/>
      <sheetName val="77Toletealavist"/>
      <sheetName val="78Jardinera"/>
      <sheetName val="79Pañeteimp13"/>
      <sheetName val="80FIlosy dilat"/>
      <sheetName val="81Grouting"/>
      <sheetName val="82Mortrepar"/>
      <sheetName val="BasicoEspejo"/>
      <sheetName val="83Estuypintint"/>
      <sheetName val="84Estucypintext"/>
      <sheetName val="85Pintbarand"/>
      <sheetName val="86Pint sandm2"/>
      <sheetName val="87Bancaprefespald"/>
      <sheetName val="88BancasinspaldarM31"/>
      <sheetName val="89BancaM40"/>
      <sheetName val="90BarandaM80"/>
      <sheetName val="91Baranda met"/>
      <sheetName val="92CanecaM120"/>
      <sheetName val="93Ciclopar M100"/>
      <sheetName val="94CabinatelefonicaM-2"/>
      <sheetName val="95Parqueref35071D"/>
      <sheetName val="96Girocader"/>
      <sheetName val="97Camin"/>
      <sheetName val="98Flexión adult"/>
      <sheetName val="99Barr adul"/>
      <sheetName val="100Masajerelax"/>
      <sheetName val="101Volante"/>
      <sheetName val="102Presion hombro"/>
      <sheetName val="103Esculturas"/>
      <sheetName val="104empradización"/>
      <sheetName val="106Vegetación"/>
      <sheetName val="107Arborización"/>
      <sheetName val="108Plamas"/>
      <sheetName val="109Jardínvertical"/>
      <sheetName val="105Cesped"/>
      <sheetName val="110Sistemaderiego"/>
      <sheetName val="111Sistemahidpagua"/>
      <sheetName val="112Batbañ"/>
      <sheetName val="113Sunpresibañ"/>
      <sheetName val="114Hidrosanitbb"/>
      <sheetName val="115Aguasnegylluv bañ"/>
      <sheetName val="116Limpsumi"/>
      <sheetName val="117Limppozo"/>
      <sheetName val="118Rejilla sum"/>
      <sheetName val="119Tubalcant160mm"/>
      <sheetName val="120Tubalcant200mm"/>
      <sheetName val="121Tubalcanta250mm"/>
      <sheetName val="122Tubalcantari315mm"/>
      <sheetName val="124Tubalcant400mm"/>
      <sheetName val="123Tubalcant16&quot;"/>
      <sheetName val="124Tubalcant20&quot;"/>
      <sheetName val="125Seccajapozins"/>
      <sheetName val="126Placacubcajpozins"/>
      <sheetName val="127Placafondo"/>
      <sheetName val="128Red elect bat baños"/>
      <sheetName val="129Rediluminacion"/>
      <sheetName val="BasicoConc14"/>
      <sheetName val="BasicoConc175"/>
      <sheetName val="dosif morteros"/>
      <sheetName val="BasicoConc21"/>
      <sheetName val="BasicoConc21imp"/>
      <sheetName val="BasicoConcreto 24"/>
      <sheetName val="BasicoConcreto 28"/>
      <sheetName val="BasicoContpav45"/>
      <sheetName val="basicoConos"/>
      <sheetName val="basicocoMortero1;3imp. "/>
      <sheetName val="BasicoMortero1;4imp."/>
      <sheetName val="BasicoToletecomun"/>
      <sheetName val="BasicoIncrust"/>
      <sheetName val="BasicoBloqueconc"/>
      <sheetName val="BasicoMuro No4"/>
      <sheetName val="BasicoPoyo 21"/>
      <sheetName val="BasicoCotagot"/>
      <sheetName val="BasicoSeñal transito"/>
      <sheetName val="BasicoPinttrafico"/>
      <sheetName val="BasicoPintlamina"/>
      <sheetName val="BasicoPintbitum"/>
      <sheetName val="BasicoMarcopuert"/>
      <sheetName val="BasicoPuertacc"/>
      <sheetName val="BasicoDivbaño"/>
      <sheetName val="BasicoVentalum"/>
      <sheetName val="FINPU"/>
      <sheetName val="PSISO"/>
      <sheetName val="Ensayos"/>
      <sheetName val="FINAL"/>
      <sheetName val="A4-SEPARACIÓNPOT TEMP"/>
      <sheetName val="Manejo de aguas"/>
      <sheetName val="Mallaeslabonada"/>
      <sheetName val="Tubosaguanegra1.5"/>
      <sheetName val="Angulos1,5"/>
      <sheetName val="Portontuberia2"/>
      <sheetName val="94Puera metalica"/>
      <sheetName val="Tuberia acero negro2&quot;"/>
      <sheetName val="Tuberia acero negro1&quot;"/>
      <sheetName val="bolsacreto1101"/>
      <sheetName val="bolsacreto1401"/>
      <sheetName val="Acerounion bolsacetos"/>
      <sheetName val="platina "/>
      <sheetName val="Tejapolicarbonato"/>
      <sheetName val="Grama sintetica"/>
      <sheetName val="campo de infiltración"/>
      <sheetName val="CANCHA SINTETICA"/>
      <sheetName val="CERRAMIENTO CANCHA CESPED"/>
      <sheetName val="PLACA Y CANCHASPOLIDEP"/>
      <sheetName val="Loc y repl m2"/>
      <sheetName val="Anclajesepoxico"/>
      <sheetName val="Bordill8x15"/>
      <sheetName val="enrocado0,25"/>
      <sheetName val="Bordill20x35"/>
      <sheetName val="Tubventi"/>
      <sheetName val="Contador"/>
      <sheetName val="Tanque agua 1000 LTS"/>
      <sheetName val="Puertintern"/>
      <sheetName val="TARIF PROFESIONALES"/>
      <sheetName val="Andencolor21"/>
      <sheetName val="Enchapespejagua"/>
      <sheetName val="Acareeomanual"/>
      <sheetName val="TubAguaLluvia"/>
      <sheetName val="Lista de arboles"/>
      <sheetName val="Revmuro tierraarm"/>
      <sheetName val="P-GENERAL (2)"/>
      <sheetName val="P-GENERAL"/>
      <sheetName val="7AGOSTO"/>
      <sheetName val="GENEY-OASIS"/>
      <sheetName val="9DEMARZO"/>
      <sheetName val="2.8"/>
      <sheetName val="2.9"/>
      <sheetName val="2.10"/>
      <sheetName val="2.11"/>
      <sheetName val="2.12"/>
      <sheetName val="2.13"/>
      <sheetName val="2.14"/>
      <sheetName val="Acero-B"/>
      <sheetName val="Acero-Ref"/>
      <sheetName val="Mr-40"/>
      <sheetName val="Con3000"/>
      <sheetName val="Con2000"/>
      <sheetName val="Mor1.4"/>
      <sheetName val="ID"/>
      <sheetName val="LANZ 1"/>
      <sheetName val="Design (3)"/>
      <sheetName val="Design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presupuesto obra (2)"/>
      <sheetName val="ETIQUETAS"/>
      <sheetName val="PRESUPUESTO GRADAS SOTFBALL"/>
      <sheetName val="LISTA MATERIALES"/>
      <sheetName val="INF"/>
      <sheetName val="F.PRESTAC"/>
      <sheetName val="UTILI"/>
      <sheetName val="IMPR"/>
      <sheetName val="AIU UNIFICADO"/>
      <sheetName val="PGIO FINAL"/>
      <sheetName val="PAPSO"/>
      <sheetName val="F.M"/>
      <sheetName val="PLAN FINANCIERO GRADAS"/>
      <sheetName val="PRESUPUESTO OFICIAL"/>
      <sheetName val=" EQUIPO MATERIALES"/>
      <sheetName val="SUELDOS"/>
      <sheetName val="CUADRO AREAS ARQ."/>
      <sheetName val="ACERO PARA JARDINERAS"/>
      <sheetName val="ADM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Est y Dis"/>
      <sheetName val="Fondo Ensayos"/>
      <sheetName val="Obra puente"/>
      <sheetName val="Fondo Ajustes"/>
      <sheetName val="MINTRANSPORTE"/>
      <sheetName val="FACTOR MULTIPLICADOR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SUM"/>
      <sheetName val="INST"/>
      <sheetName val="INDICADORES"/>
      <sheetName val="original_sist"/>
      <sheetName val="LIQUIDACION"/>
      <sheetName val="RESUM96"/>
      <sheetName val="EMPRESA"/>
      <sheetName val="Res_Antequera"/>
      <sheetName val="Las_Brisas"/>
      <sheetName val="Res_LasBrisas"/>
      <sheetName val="Las_Palmas"/>
      <sheetName val="Res_LasPalmas"/>
      <sheetName val="Res_Zapatosa"/>
      <sheetName val="San_Andres"/>
      <sheetName val="Res_SanAndres"/>
      <sheetName val="Puerto_Oculto"/>
      <sheetName val="Res_PtoOculto"/>
      <sheetName val="San_Jose"/>
      <sheetName val="Res_SanJose"/>
      <sheetName val="Resumen_Gral"/>
      <sheetName val="A_P_U_"/>
      <sheetName val="A_P_U__CONC_4000"/>
      <sheetName val="Apu_Ambiental"/>
      <sheetName val="Mano_de_obra"/>
      <sheetName val="Presupuestos_TODOS_-_NO_PRINT"/>
      <sheetName val="Acta_N°_1"/>
      <sheetName val="16-6_"/>
      <sheetName val="14-6_"/>
      <sheetName val="12-6_"/>
      <sheetName val="24&quot;_"/>
      <sheetName val="16&quot;_"/>
      <sheetName val="RESUMEN_"/>
      <sheetName val="Preacta_N°5"/>
      <sheetName val="comparacion_de_flujos"/>
      <sheetName val="FONDO_LEJANO"/>
      <sheetName val="FONDO_CERCANO"/>
      <sheetName val="CUADRO_MATRIZ_DE_ACTIV"/>
      <sheetName val="CUADRO_LISTA_DE_ACTIVI"/>
      <sheetName val="Memoria_de_Calculos"/>
      <sheetName val="EQUIPOS_Y_MATERIALES"/>
      <sheetName val="201P_1"/>
      <sheetName val="311P_1"/>
      <sheetName val="V_R__13_AL_26_MAR"/>
      <sheetName val="B_A__13_AL_26_MAR"/>
      <sheetName val="L_M_10_AL_23_DE_ABRIL"/>
      <sheetName val="V_R_10_AL_23_ABRIL"/>
      <sheetName val="J_CRUZ_10AL23_ABRIL"/>
      <sheetName val="J__BUELVAS_1-15_FEB"/>
      <sheetName val="Ppto EL COPEY"/>
      <sheetName val="bocatoma"/>
      <sheetName val="ANALISIS DE PRECIOS BASICOS"/>
      <sheetName val="PRESUPUESTO GENERAL"/>
      <sheetName val="P. MATERIAL A.C.T CER"/>
      <sheetName val="P. TOTALES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CANT. TOTAL"/>
      <sheetName val="Vía 9004"/>
      <sheetName val="450.9 "/>
      <sheetName val="450.9P  "/>
      <sheetName val="330.1P"/>
      <sheetName val="900.4P"/>
      <sheetName val="FIBRA ÓPTICA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PARAMETROS"/>
      <sheetName val="DIRECCIONES"/>
      <sheetName val="PTO VILLA MADY 2"/>
      <sheetName val="CAN. SAN LUIS "/>
      <sheetName val="23ok"/>
      <sheetName val="2,05.ok "/>
      <sheetName val="2,06.ok "/>
      <sheetName val="1ok"/>
      <sheetName val="2ok"/>
      <sheetName val="3ok"/>
      <sheetName val="4ok"/>
      <sheetName val="5ok"/>
      <sheetName val="6ok"/>
      <sheetName val="7ok"/>
      <sheetName val="8ok"/>
      <sheetName val="9 ok"/>
      <sheetName val="10ok"/>
      <sheetName val="11OK"/>
      <sheetName val="12OK"/>
      <sheetName val="OK13"/>
      <sheetName val="14OK"/>
      <sheetName val="15OK"/>
      <sheetName val="16OK"/>
      <sheetName val="17OK"/>
      <sheetName val="18ok"/>
      <sheetName val="20ok"/>
      <sheetName val="21ok"/>
      <sheetName val="22ok"/>
      <sheetName val="24ok"/>
      <sheetName val="25ok"/>
      <sheetName val="26ok"/>
      <sheetName val="27ok"/>
      <sheetName val="1,01ok"/>
      <sheetName val="2,01ok"/>
      <sheetName val="2,02ok"/>
      <sheetName val="2,03ok"/>
      <sheetName val="2,04..ok"/>
      <sheetName val="2,04.ok"/>
      <sheetName val="2,07.ok"/>
      <sheetName val="2,08ok"/>
      <sheetName val="2,09ok"/>
      <sheetName val="3,01ok"/>
      <sheetName val="3,02ok"/>
      <sheetName val="3,03 ok"/>
      <sheetName val="3,03 ok (2)"/>
      <sheetName val="4,01ok"/>
      <sheetName val="4,02ok (2)"/>
      <sheetName val="4,03ok"/>
      <sheetName val="5,01"/>
      <sheetName val="5,02"/>
      <sheetName val="5,03"/>
      <sheetName val="okC.CON 5,04"/>
      <sheetName val="C.CON 5.05ok"/>
      <sheetName val="C.CON 5,05ok"/>
      <sheetName val="I.TUB.A 6,01ok"/>
      <sheetName val="I.TUB.A 6,02ok"/>
      <sheetName val="P.AC. 1,01ok"/>
      <sheetName val="E.AC. 2,02ok"/>
      <sheetName val="E.AC. 2,03ok"/>
      <sheetName val="E.AC. 2,04ok"/>
      <sheetName val="R.AC 3,01ok"/>
      <sheetName val="R.AC 3,02ok"/>
      <sheetName val="R.AC 3,03ok"/>
      <sheetName val="R.AC 5.01OK"/>
      <sheetName val="R.AC 5.02OK (2)"/>
      <sheetName val="E.AC. 2,01ok"/>
      <sheetName val="I.T.A 6,01ok"/>
      <sheetName val="I.T.A 6,02ok"/>
      <sheetName val="I.T.A 6,03ok"/>
      <sheetName val="I.T.A 6,04OK"/>
      <sheetName val="AIU MOD"/>
      <sheetName val="Mort 1-4"/>
      <sheetName val="Mort 1-4 Imper"/>
      <sheetName val="Mort 1-7"/>
      <sheetName val="Concr 2,000"/>
      <sheetName val="Concr 2,500"/>
      <sheetName val="Concr 3000"/>
      <sheetName val=" Acero 60000 Refuerzo "/>
      <sheetName val="Hoja Base"/>
      <sheetName val="1,1  Campameto"/>
      <sheetName val="1,2 Limpieza"/>
      <sheetName val="1,1,4 Localiz Equipo"/>
      <sheetName val="1,3 Cerramiento Lona"/>
      <sheetName val="1,4 Locali Manual"/>
      <sheetName val="1,3,1 Dm const"/>
      <sheetName val="1,3,2 Dm Cubiert"/>
      <sheetName val="1,3,3 Dm Muro"/>
      <sheetName val="1,3,6 Dm Placa Maciza"/>
      <sheetName val="2,1,1 Exc Mec"/>
      <sheetName val="1,3,7 Dm Manual"/>
      <sheetName val="1,3,8 DEMOLICION PL CON CORT"/>
      <sheetName val="1,3,9 desmonte estructuras"/>
      <sheetName val="1,3,10 DESMONTE CUBIERTAS"/>
      <sheetName val="2,1,1 EXC.MEC."/>
      <sheetName val="2,1,2 Exc. mat. com R"/>
      <sheetName val="2,1,3 Relleno Recebo"/>
      <sheetName val="2,2,1 Concr pobre"/>
      <sheetName val="2,2,2 ZAPATA CONCRETO 3000 PSI"/>
      <sheetName val="2,2,3 PEDESTAL "/>
      <sheetName val="2,2,4 Concr Zapatas"/>
      <sheetName val="2,2,4 Vigas de cimentación"/>
      <sheetName val="2,2,5 Placas cont= 0,1"/>
      <sheetName val="2,3,1 Acero 60000 Refuerzo"/>
      <sheetName val="3,4,1 Caja inspección 0,60 "/>
      <sheetName val="3,4,9 Caja inspección 0,80"/>
      <sheetName val="3,4,10 Caja inspección 1,00"/>
      <sheetName val="3,4,11 Caja inspección 0,70"/>
      <sheetName val="4,1,1 Columnas"/>
      <sheetName val="MAN HALL"/>
      <sheetName val="TUBERIA 12"/>
      <sheetName val="COLUMNAS EN CONCRETO 3000 PSI"/>
      <sheetName val="MUROS EN CONCRETO 3000 PSI"/>
      <sheetName val="LOSA ALIGERADA"/>
      <sheetName val="LOSA MACIZA "/>
      <sheetName val="ESCALERAS EN CONCRETO"/>
      <sheetName val="ACERO TENSIONAMIENTO"/>
      <sheetName val="ICOPOR (ALIGERANTE PARA PLACA)"/>
      <sheetName val="MURO 015"/>
      <sheetName val="muro 009"/>
      <sheetName val="MURO EN DRYWALL"/>
      <sheetName val="6,2,2 Mesones lavamanos"/>
      <sheetName val="acometida 2 1-2 &quot;"/>
      <sheetName val="7,1,6,10 Acometida 1 1-2&quot;"/>
      <sheetName val="TUB. Y ACC. BAJANTE 3-4&quot; baj."/>
      <sheetName val="7,1,6,11 Registro 1 12 "/>
      <sheetName val="REGISTRO PD R-W-O -K 3-4"/>
      <sheetName val="TANQUE 2000 LTS"/>
      <sheetName val="MOTOBOMBA 2HP"/>
      <sheetName val="PUNTO 1-2 &quot; POTABLE"/>
      <sheetName val="P. SANIT 2&quot;"/>
      <sheetName val="P.SANIT. 4&quot;"/>
      <sheetName val="TUBERIA PVCS 4&quot;"/>
      <sheetName val="TUBERIA PVCS 2&quot;"/>
      <sheetName val="TUBERIA PVCS 6&quot; "/>
      <sheetName val="TUBERIA PVCS4&quot; LLUVIAS"/>
      <sheetName val="TUBERIA DE GAS 3-4"/>
      <sheetName val="ACOMETIDA DE GAS "/>
      <sheetName val="PUNTO DE GAS "/>
      <sheetName val="9,1,1 Pañete impermeabilizado"/>
      <sheetName val="9,1,2 Pañete interiores"/>
      <sheetName val="PAÑETES EXTERIORES"/>
      <sheetName val="9,2,1 Pañete bajo placa"/>
      <sheetName val="PLANTILLA 2500"/>
      <sheetName val="PORCELANATO"/>
      <sheetName val="ZOCALO"/>
      <sheetName val="CERAMICA DE GRES"/>
      <sheetName val="GRADAS GRAV. LAV"/>
      <sheetName val="IMP. MANTO EDIL"/>
      <sheetName val="VENTANA METALICA"/>
      <sheetName val="PERSIANA METALICA"/>
      <sheetName val="PUERTAS  ACC. VIDRIO TEMP. ALUM"/>
      <sheetName val="PUERTA MET. SERV."/>
      <sheetName val="12.2.2.5 Pasamanos 3"/>
      <sheetName val="PTAS REJAS VENT, VARILLA CUAD."/>
      <sheetName val="14,1,1 Ceramica 20 x 20"/>
      <sheetName val="16,1,3 Sanitarios tanque"/>
      <sheetName val="16,1,4 Orinal "/>
      <sheetName val="LAVAMANOS"/>
      <sheetName val="LAVAPLATO"/>
      <sheetName val="PAPELERA!!!!"/>
      <sheetName val="CIELO RASO EN DRYWALL"/>
      <sheetName val="PINTURA PLASTICA EXTERIORES"/>
      <sheetName val="ESMALTE EPOXICO "/>
      <sheetName val="VINILO MUROS + ESTUCO"/>
      <sheetName val="ESPEJO BISL. 4MM"/>
      <sheetName val="21,1,3 Aseo"/>
      <sheetName val="INTERRUPTOR SENCILLO"/>
      <sheetName val="INTERRUTOR DOBLE"/>
      <sheetName val="interruptor triple"/>
      <sheetName val="8,1,5 toma Corr"/>
      <sheetName val="TOMACORRINTE DOBLE GFCI"/>
      <sheetName val="8,4,2 Tablero 12 Circuitos"/>
      <sheetName val="8,4,3 Tablero 18 circuitos"/>
      <sheetName val="8,4,14 Tablero 24 circuitos"/>
      <sheetName val="PROPUESTA"/>
      <sheetName val="4,3,12 Losa Aliger. 0.5 mts"/>
      <sheetName val="4,2,4 Vigas aéreas EN ARCO"/>
      <sheetName val="4,3,2 Caseton"/>
      <sheetName val="4,3,3 Metal deck 0,10 m"/>
      <sheetName val="4,3,7 Placa maciza 0,10"/>
      <sheetName val="4,3,8 Placa maciza 0,15"/>
      <sheetName val="4,4,1 Escalera"/>
      <sheetName val="4,3,10 losa alig 0.35"/>
      <sheetName val="4,3,11 losa alig 0.45"/>
      <sheetName val="4,3,13 Losa Aliger. 0,25mtrs"/>
      <sheetName val="4,4,5 Escel metaldeck"/>
      <sheetName val="4,6,2,4 Perfil Anterior PHR"/>
      <sheetName val="5,1,8 BLOQUE CONCRETO 0,09"/>
      <sheetName val="4,6,2,11Perfil 120x60"/>
      <sheetName val="5,2,7 Bloq arcilla No5"/>
      <sheetName val="5,2,8 Bloq arcilla No4"/>
      <sheetName val="6,1,1 Alfajias"/>
      <sheetName val="6,1,3 CAPITEL Y BASE"/>
      <sheetName val="6,1,4 CORNISA"/>
      <sheetName val="6,1,5 Alfajias LADRILLO"/>
      <sheetName val="6,1,18 Cañuela Per"/>
      <sheetName val="7,1,1,1 Acometida PVC-P"/>
      <sheetName val="7,1,2,3 Flotador 1"/>
      <sheetName val="7,1,2,4 Tanque Plastico (6)"/>
      <sheetName val="7,1,6,1 Acometida media"/>
      <sheetName val="7,1,6,2 Acometida 1PL"/>
      <sheetName val="7,1,6,3 Registro PD media"/>
      <sheetName val="7,1,6,4 Registro 1 plg"/>
      <sheetName val="7,1,6,5 Registro 114"/>
      <sheetName val="7,1,6,6 Registro 2"/>
      <sheetName val="7,1,6,7 Acometida 1 14"/>
      <sheetName val="7,1,6,8 Acometida 2"/>
      <sheetName val="7,1,6,9 Caja registro"/>
      <sheetName val="7,1,6,12 Acometida 2"/>
      <sheetName val="7,1,6,13 Acometida 3-4"/>
      <sheetName val="7,1,6,15 Registro 3_4 "/>
      <sheetName val="7,1,6,14 Acometida 2½PL "/>
      <sheetName val="7,1,9,7 P Sanitario Pocetas"/>
      <sheetName val="7.1.9.11 tapon sanitario"/>
      <sheetName val="7,1,10,3 Sanit 2"/>
      <sheetName val="7,1,10,4 Sanit 6"/>
      <sheetName val="7,1,10,5 Sanit 3"/>
      <sheetName val="8,1,2 Roseta"/>
      <sheetName val="8,1,8 toma GFCI"/>
      <sheetName val="8,3,6 Canal PVC 1&quot; fachada"/>
      <sheetName val="8,3,7 TG 1&quot;"/>
      <sheetName val="8,3,8 Encauchetado 3x12"/>
      <sheetName val="8,3,9 Acometida 3x6"/>
      <sheetName val="8,3,10 Canalización 2X114"/>
      <sheetName val="8,3,13 Acometida 3x8"/>
      <sheetName val="8,3,14 Acometida 3x2"/>
      <sheetName val="8,3,15 Canalización1 12"/>
      <sheetName val="8,3,16 PVC 112&quot; fachada"/>
      <sheetName val="8,3,17 TG 1 12"/>
      <sheetName val="8,3,18 Acometida 2 x 8"/>
      <sheetName val="8,3,19 Acometida 3x10"/>
      <sheetName val="8,3,20 Canalización zona dura"/>
      <sheetName val="8,3,21 Canalización zona d 1 12"/>
      <sheetName val="8,3,22 Canalización zona d 1&quot;"/>
      <sheetName val="8,3,23 Canalización zona du 114"/>
      <sheetName val="8,3,24 Encauchetado 3x10"/>
      <sheetName val="8,3,26 Soporte cable Antifraude"/>
      <sheetName val="8,3,27 Canal PVC 3 4&quot;"/>
      <sheetName val="8,4,1 Tablero 18 Circuitos"/>
      <sheetName val="8,4,4 Interrruptor Tripo"/>
      <sheetName val="8,4,5 CAJ MEDIDOR"/>
      <sheetName val="8,4,7 Interr 2 15 30"/>
      <sheetName val="8,4,10 CAJ  2 CIRCUITOS"/>
      <sheetName val="8,4,11 CAJ  4 CIRCUITOS"/>
      <sheetName val="8,4,12 Interr 2 70 "/>
      <sheetName val="8,4,13 Tablero 8 Circuitos"/>
      <sheetName val="8,4,15 Medidor Monofásico"/>
      <sheetName val="8,11,3 Camara CS276"/>
      <sheetName val="9,1,3 Pañete Exteriores"/>
      <sheetName val="11,3,6 Canal LAMINA GALV"/>
      <sheetName val="12,2,1,3 Puerta S niños"/>
      <sheetName val="12,2,2,3 Baranda Malla"/>
      <sheetName val="16,1,7 Lavamanos"/>
      <sheetName val="16,2,1 Puerta PVC aulas "/>
      <sheetName val="16,2,2 Puerta PVC Baterias"/>
      <sheetName val="16,2,6 Rejilla"/>
      <sheetName val="18,1,3 Vinilo con estuco"/>
      <sheetName val="20,2,2 Sardinel"/>
      <sheetName val="Lagunas"/>
      <sheetName val="Planta"/>
      <sheetName val="Perfil"/>
      <sheetName val="T. Grasa"/>
      <sheetName val="Ref."/>
      <sheetName val="Jqm"/>
      <sheetName val="Eras de Secado CRITES"/>
      <sheetName val="Impresion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TF DO 2004"/>
      <sheetName val="TF MT2006"/>
      <sheetName val="C OF"/>
      <sheetName val="C CAMP"/>
      <sheetName val="UT"/>
      <sheetName val="Unitarios"/>
      <sheetName val="U042"/>
      <sheetName val="U041"/>
      <sheetName val="U040"/>
      <sheetName val="U039"/>
      <sheetName val="U038"/>
      <sheetName val="U037"/>
      <sheetName val="U036"/>
      <sheetName val="U035"/>
      <sheetName val="U034"/>
      <sheetName val="U033"/>
      <sheetName val="U032"/>
      <sheetName val="U031"/>
      <sheetName val="U030"/>
      <sheetName val="U029"/>
      <sheetName val="U028"/>
      <sheetName val="U027"/>
      <sheetName val="U026"/>
      <sheetName val="U025"/>
      <sheetName val="U024"/>
      <sheetName val="U023"/>
      <sheetName val="U022"/>
      <sheetName val="U021"/>
      <sheetName val="U020"/>
      <sheetName val="U019"/>
      <sheetName val="U018"/>
      <sheetName val="U017"/>
      <sheetName val="U016"/>
      <sheetName val="U015"/>
      <sheetName val="U014"/>
      <sheetName val="U013"/>
      <sheetName val="U012"/>
      <sheetName val="U011"/>
      <sheetName val="U010"/>
      <sheetName val="U009"/>
      <sheetName val="U008"/>
      <sheetName val="U007"/>
      <sheetName val="U006"/>
      <sheetName val="U005"/>
      <sheetName val="U004"/>
      <sheetName val="U003"/>
      <sheetName val="U002"/>
      <sheetName val="U001"/>
      <sheetName val="PROPUESTA PRESENTADA"/>
      <sheetName val="comparprecunit"/>
      <sheetName val="reversión"/>
      <sheetName val="(1)"/>
      <sheetName val="(2)"/>
      <sheetName val="(3)"/>
      <sheetName val="Reajustes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Informe (2)"/>
      <sheetName val="AZU3sadeven"/>
      <sheetName val="HHp3"/>
      <sheetName val="AvanceP3"/>
      <sheetName val="horas lluv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INICIO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Km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EEFF"/>
      <sheetName val="O&amp;M"/>
      <sheetName val="Anexos"/>
      <sheetName val="CANT.5921"/>
      <sheetName val="ACTA COMPARATIVA"/>
      <sheetName val="RESUMEN OBRAS "/>
      <sheetName val="ALCANTARILLADO"/>
      <sheetName val="DOMICILIARIAS"/>
      <sheetName val="APU ACUEDUCTO (2)"/>
      <sheetName val="APU ACUEDUCTO"/>
      <sheetName val="APU ALCANTARILLADO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Formulario N°1"/>
      <sheetName val="Formulario 1"/>
      <sheetName val="Anexo N°1-F6"/>
      <sheetName val="Anexo N°2"/>
      <sheetName val="Anexo N°4-F8"/>
      <sheetName val="Anexo N°3-F7"/>
      <sheetName val="Anexo N°5-F9"/>
      <sheetName val="Anexo N°6-F10"/>
      <sheetName val="Ref"/>
      <sheetName val="Pendientes"/>
      <sheetName val="Modificaciones"/>
      <sheetName val="Azud"/>
      <sheetName val="Captación"/>
      <sheetName val="Captación Memoria"/>
      <sheetName val="Conducción Capt-Des"/>
      <sheetName val="BoxCulvert"/>
      <sheetName val="BoxCulvert Memoria"/>
      <sheetName val="ListadoMaestro"/>
      <sheetName val="aux"/>
      <sheetName val="ACAB. PISOS"/>
      <sheetName val="CIELOS"/>
      <sheetName val="ACAB. MUROS"/>
      <sheetName val="APARATOS"/>
      <sheetName val="PUERTAS Y VENTANAS"/>
      <sheetName val="Analisis transporte"/>
      <sheetName val="Morteros"/>
      <sheetName val="Acero refuerz"/>
      <sheetName val="1.1 obras Prelimin"/>
      <sheetName val="1.2 inst provis"/>
      <sheetName val="2.1 Excavaciones"/>
      <sheetName val="2.2 ConcrCiment"/>
      <sheetName val="2.3 Acero Refuerzo"/>
      <sheetName val="3.1 Elemt Vert"/>
      <sheetName val="3.2 Elemt Horz"/>
      <sheetName val="3.3 Losas"/>
      <sheetName val="3.4 ELEM VARIOS"/>
      <sheetName val="3.5 ACERO REF"/>
      <sheetName val="3.6 ESTRUC METALICA"/>
      <sheetName val="4.1 CONCRET ARQ"/>
      <sheetName val="4.3 LADRILL HUECO"/>
      <sheetName val="4.4 REFUERZO Y JUNTAS"/>
      <sheetName val="4.6 VARIOS"/>
      <sheetName val="5.1 ALFAJIAS"/>
      <sheetName val="5,2 ELEMENTOS "/>
      <sheetName val="5,3 ACERO"/>
      <sheetName val="6,1 PTO HIDRAULICO"/>
      <sheetName val="6.3 RED AGUA FRIA"/>
      <sheetName val="6,9 SALIDA SANITARA"/>
      <sheetName val="6,12 RED SANITARIA"/>
      <sheetName val="6,13 RED LLUVIAS"/>
      <sheetName val="6,15 RED DRENAJE"/>
      <sheetName val="6.17 VALVULAS"/>
      <sheetName val="6,18 niples"/>
      <sheetName val="6.23 EQUIPOS"/>
      <sheetName val="6,24 CONSTRUCCIONES"/>
      <sheetName val="6,25 OBRAS COMPLEMENTARIAS"/>
      <sheetName val="6,26 EXTERIORES"/>
      <sheetName val="6,27 mov tierra"/>
      <sheetName val="6.29 PASES"/>
      <sheetName val="7.1 RED INCENDIOS"/>
      <sheetName val="7.5 conexiones INCENDIOS"/>
      <sheetName val="7.3valvulas"/>
      <sheetName val="7,6 Rociadores"/>
      <sheetName val="13.1 PAÑETES"/>
      <sheetName val="13.2 PÑ PLACA"/>
      <sheetName val="14.1 PISOS Y AFINADOS"/>
      <sheetName val="14.2 ACABADO PISO"/>
      <sheetName val="14.3 GUARDA ESCOBA"/>
      <sheetName val="14.4 GRADAS"/>
      <sheetName val="15.1 CUBIERTAS"/>
      <sheetName val="15.3 ACC Y OTROS "/>
      <sheetName val="15.3 VARIOS"/>
      <sheetName val="16.1 CARP METALICA"/>
      <sheetName val="16.3 carp lamina"/>
      <sheetName val="16.4 baranda metalica"/>
      <sheetName val="16.5 carp lam-mad"/>
      <sheetName val="16.6 varias CM"/>
      <sheetName val="8,3,11 CAPACETE"/>
      <sheetName val="8,3,19 Cinta Band It"/>
      <sheetName val="8,3,25 TUB GALV 1 1-2"/>
      <sheetName val="8,3,30 tubo conduit emt 1 1-2"/>
      <sheetName val="8,3,33 Canalizacio Zona Blanda"/>
      <sheetName val="8,3,34 CANALIZACION ZONA DURA"/>
      <sheetName val="8,3,35 TUB COND PCV 1-2"/>
      <sheetName val="8,3,36 TUB COND PVC 3-4"/>
      <sheetName val="8,3,37 TUB COND 1"/>
      <sheetName val="8,3,38 TUB COND 1 1-4"/>
      <sheetName val="8,3,39 TUB COND PVC 1 1-2"/>
      <sheetName val="8,3,43 Cable Cu aisaldo 8 AWG"/>
      <sheetName val="8,3,44 C aislado 10AWG"/>
      <sheetName val="8,3,53 Cable Cu desnudo 8 AWG"/>
      <sheetName val="8,3,54 C desn 10AGW"/>
      <sheetName val="8,3,59 cable cu aislado 2"/>
      <sheetName val="8,3,60 cable cu aislado 6"/>
      <sheetName val="8,4,5 CAJA MEDIDOR"/>
      <sheetName val="8,4,9 Interrup 1 15 60"/>
      <sheetName val="8,4,12 CAJ 6 CIRCUITOS"/>
      <sheetName val="8,4,15"/>
      <sheetName val="8,4,16 INT 3X80"/>
      <sheetName val="8,4,17 Interr trip 3x100"/>
      <sheetName val="8,4,18 interrup atorn 3x30"/>
      <sheetName val="8,4,19 Interruptor atorn 3x50"/>
      <sheetName val="8,4,20 TABRERO TRIFASICO 12 CTO"/>
      <sheetName val="8,8,2 Puesta tierra"/>
      <sheetName val="8,11,1"/>
      <sheetName val="8,11,4"/>
      <sheetName val="8,17,3"/>
      <sheetName val="8,17,7 "/>
      <sheetName val="17 carp madera"/>
      <sheetName val="18 ENCHAPES"/>
      <sheetName val="20.1 ap sanitarios"/>
      <sheetName val="20.3 varios"/>
      <sheetName val="21 cielo raso"/>
      <sheetName val="21.2 divisiones"/>
      <sheetName val="22.2 esmalte"/>
      <sheetName val="22.3 sobre madera"/>
      <sheetName val="23,1 CERRADURA"/>
      <sheetName val="23,2 HERRAJE"/>
      <sheetName val="23.3 Espejo"/>
      <sheetName val="24.1 cerramiento"/>
      <sheetName val="24.2 Arborización"/>
      <sheetName val="25 señalizacion"/>
      <sheetName val="27 Aseo"/>
      <sheetName val="27.2 retiro esc"/>
      <sheetName val="ACTA PARCIAL No 3"/>
      <sheetName val="Memorias de calculo (2)"/>
      <sheetName val="CONS"/>
      <sheetName val="ANALISIS-AIU"/>
      <sheetName val="Constantes Generales"/>
      <sheetName val="C-7A"/>
      <sheetName val="C-7B"/>
      <sheetName val="C-7C"/>
      <sheetName val="C-11 (1)"/>
      <sheetName val="C-11 (2)"/>
      <sheetName val="CCC"/>
      <sheetName val="T-6"/>
      <sheetName val="T-10"/>
      <sheetName val="T-7"/>
      <sheetName val="1 (3)"/>
      <sheetName val="2 (3)"/>
      <sheetName val="3 (3)"/>
      <sheetName val="4 (3)"/>
      <sheetName val="5 (3)"/>
      <sheetName val="6 (3)"/>
      <sheetName val="8 (3)"/>
      <sheetName val="9 (3)"/>
      <sheetName val="11 (3)"/>
      <sheetName val="12 (3)"/>
      <sheetName val="13 (3)"/>
      <sheetName val="Form5 _Pág_ 2"/>
      <sheetName val="ACTA 02 DEFINITIVA.xlsx"/>
      <sheetName val="ACTA 02 DEFINITIVA"/>
      <sheetName val=" ACTA DE PAgo 02"/>
      <sheetName val="ACTA%2002%20DEFINITIVA.xlsx"/>
      <sheetName val="factor (2)"/>
      <sheetName val="CUMPLIMIENTO"/>
      <sheetName val="EST.RED"/>
      <sheetName val="SEMAFORO"/>
      <sheetName val="Comp. TORTAS "/>
      <sheetName val="CRITE. TECN."/>
      <sheetName val="CANTID.Y COSTOS NEC."/>
      <sheetName val="EMERG."/>
      <sheetName val="PRIOR-PTES"/>
      <sheetName val="Mapa- Acci."/>
      <sheetName val="COMENTAR.GLES"/>
      <sheetName val="RES.FOTO."/>
      <sheetName val="VentaMes"/>
      <sheetName val="Tecnicos"/>
      <sheetName val="FORMATO1H1"/>
      <sheetName val="FORMATO1H2"/>
      <sheetName val="FORMATO1H3"/>
      <sheetName val="FORMATO1H4"/>
      <sheetName val="FORMATO1H5"/>
      <sheetName val="Form7"/>
      <sheetName val="forma7"/>
      <sheetName val="Form9"/>
      <sheetName val="glvc"/>
      <sheetName val="cyrb"/>
      <sheetName val="gapr"/>
      <sheetName val="ESCARIFICACION"/>
      <sheetName val="Acta Mayores y Menores Real"/>
      <sheetName val="Acta May y Men Con NP's"/>
      <sheetName val="1.2.1.1."/>
      <sheetName val="Semanal"/>
      <sheetName val="PACC Contratacion"/>
      <sheetName val="Contratacion PME v021"/>
      <sheetName val="ManualUsuario"/>
      <sheetName val="Capitulos"/>
      <sheetName val="VlrTotInsumos"/>
      <sheetName val="AUnit"/>
      <sheetName val="PresupOrdenado"/>
      <sheetName val="TotCapitulos"/>
      <sheetName val="Importaciones"/>
      <sheetName val="inpermeabOTRO"/>
      <sheetName val="CRONOGRAMA 5M"/>
      <sheetName val="CRONOGRAMA 4M "/>
      <sheetName val="RES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PRES OFICIAL"/>
      <sheetName val="Cementerio"/>
      <sheetName val="CRUCE"/>
      <sheetName val="Colegio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ACTIVIDAD"/>
      <sheetName val="ACTIVIDAD (2)"/>
      <sheetName val="COSTO CUADRILLA"/>
      <sheetName val="PROG DE OBRA"/>
      <sheetName val="CRONO"/>
      <sheetName val="CONCRETO_3000"/>
      <sheetName val="CONCRETO 2500"/>
      <sheetName val="CONCRETO 2000"/>
      <sheetName val="CONCRETO_1500"/>
      <sheetName val="MORTERO 1-4"/>
      <sheetName val="MORTERO 1-3"/>
      <sheetName val="MORT_LISO_PLACA_15 "/>
      <sheetName val="P_IMPERM_13 "/>
      <sheetName val="DEMOLICION PISO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DUCHA"/>
      <sheetName val="ORINAL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RELLENO_TIERRANEGRA"/>
      <sheetName val="RELLENO_ARENA"/>
      <sheetName val="CAMPAMENTO"/>
      <sheetName val="CERCA EN LAMINA h '2.00"/>
      <sheetName val="EXPLANACION"/>
      <sheetName val="EXC_MECANICA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COSTOS UNITARIOS MCPIO OROCUE2"/>
      <sheetName val="MCCO"/>
      <sheetName val="AIUsan"/>
      <sheetName val="5094-2003"/>
      <sheetName val="T. CONTENIDO"/>
      <sheetName val="INFORM. BASICA CONTRATO"/>
      <sheetName val="2. RELACIÓN ACTAS"/>
      <sheetName val="3. CONTROL POLIZAS"/>
      <sheetName val="4. AVANCE RESUMEN"/>
      <sheetName val="% T ACUM"/>
      <sheetName val="5. GRÁFICO AVANCE"/>
      <sheetName val="6. AVANCE SEGUN CAPITULOS"/>
      <sheetName val="7. AVANCE ACTIVIDAD-ITEM"/>
      <sheetName val="INFORME FOTOGRÁFICO"/>
      <sheetName val="COMPACTO"/>
      <sheetName val="PREACTA PARCIAL"/>
      <sheetName val="DATOS GRAFICOS"/>
      <sheetName val="CUADRO CANTIDADES"/>
      <sheetName val="BALANCE ACTAINTERVENTORÍA FINAL"/>
      <sheetName val="BALANCE FINAL"/>
      <sheetName val="CALCULO MATERIAL 4 ACTA"/>
      <sheetName val="CONTRACTUAL EJECUTADO"/>
      <sheetName val="CONTRACTUAL mas material FINAL"/>
      <sheetName val="BALANCE INTERVENTORÍA"/>
      <sheetName val="recibo final caudro"/>
      <sheetName val="Ac.recibo"/>
      <sheetName val="recibo"/>
      <sheetName val="AVANCE REAL"/>
      <sheetName val="PRESUPUESTO avance"/>
      <sheetName val="9. anexos"/>
      <sheetName val="9. rELACIÓN ACTAS"/>
      <sheetName val="CUADRO 11"/>
      <sheetName val="9. PAGO PARAS"/>
      <sheetName val="RELACIÓN MATERIAL"/>
      <sheetName val="PORT PREACTA"/>
      <sheetName val="OFICIOS CORP"/>
      <sheetName val="OFICIOS RECIBO"/>
      <sheetName val="ACTA MODIFICACIÓN CIVIL"/>
      <sheetName val="UNITARIOS RELLENOS"/>
      <sheetName val="UNITARIOS GENERALES"/>
      <sheetName val="PE_02"/>
      <sheetName val="Estruc_ Tarif"/>
      <sheetName val="Desmonte y Limpieza"/>
      <sheetName val="7.12"/>
      <sheetName val="UNITARIOS GENERALES.xls"/>
      <sheetName val="letra"/>
      <sheetName val="5. MODIFICATORIA"/>
      <sheetName val="CRA.MODI"/>
      <sheetName val="\Documents and Settings\Adminis"/>
      <sheetName val="\Users\Juan\Downloads\Users\USU"/>
      <sheetName val="\Users\user\Library\Mail Downlo"/>
      <sheetName val="\Cofinanciacion\FICHAS Y FORMAT"/>
      <sheetName val="\A\Cofinanciacion\FICHAS Y FORM"/>
      <sheetName val="NOMINA"/>
      <sheetName val="PRESUP. RESUMEN"/>
      <sheetName val="UNITARIOS_GENERALES"/>
      <sheetName val="5__MODIFICATORIA"/>
      <sheetName val="UNITARIOS%20GENERALES.xls"/>
      <sheetName val="ACTA 1 INICIO"/>
      <sheetName val="\\Master\luis carlos\Documents 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PRESUPUESTO IE"/>
      <sheetName val="APUS  IE"/>
      <sheetName val=" Summary Page"/>
      <sheetName val="Log"/>
      <sheetName val="Drivers"/>
      <sheetName val="Inputs_28kt"/>
      <sheetName val="Inputs_28upID"/>
      <sheetName val="Inputs_32t"/>
      <sheetName val="Inputs_37kt"/>
      <sheetName val="Inputs-SUMMARY"/>
      <sheetName val="Toggles"/>
      <sheetName val="Workings"/>
      <sheetName val="DBOutput"/>
      <sheetName val="Core"/>
      <sheetName val="Core_real"/>
      <sheetName val="Tax"/>
      <sheetName val="Royalties"/>
      <sheetName val="Financing"/>
      <sheetName val="SEGM"/>
      <sheetName val="CANT PAV-1"/>
      <sheetName val="MMTO"/>
      <sheetName val="PRESUPUESTO2"/>
      <sheetName val="SEGM2"/>
      <sheetName val="CANT PAV-2"/>
      <sheetName val="MMTO2"/>
      <sheetName val="CANT_PAV-1"/>
      <sheetName val="CANT_PAV-2"/>
      <sheetName val="org. Formato No.3"/>
      <sheetName val="p.admtivo Formato No. 3A"/>
      <sheetName val="p.tecnico-3B"/>
      <sheetName val="subcottos 7"/>
      <sheetName val="equipos-4"/>
      <sheetName val="Formato 9 Ob Civ Exist LIQ+GNV"/>
      <sheetName val="Formato 10 Ob Civ Nueva LIQ+GNV"/>
      <sheetName val="flujo "/>
      <sheetName val="listado mat"/>
      <sheetName val="programacion EXIST"/>
      <sheetName val="programacion NUEVA"/>
      <sheetName val="MATERIAL"/>
      <sheetName val="Diametros"/>
      <sheetName val="Punto de operaciónº"/>
      <sheetName val="Curva-sistemaº"/>
      <sheetName val="Curva.bombaº"/>
      <sheetName val="Datos-Gráfica"/>
      <sheetName val="Gráf.-"/>
      <sheetName val="Laminas"/>
      <sheetName val="Perfiles (2)"/>
      <sheetName val="20 feberero"/>
      <sheetName val="26 feberero "/>
      <sheetName val="14 Marzo"/>
      <sheetName val="28 Marzo"/>
      <sheetName val="11 Abril"/>
      <sheetName val="25 Abril "/>
      <sheetName val="9 Mayo"/>
      <sheetName val="23 Mayo "/>
      <sheetName val="6 junio"/>
      <sheetName val="20 junio "/>
      <sheetName val="4 julio"/>
      <sheetName val="7 feberero"/>
      <sheetName val="21 feberero"/>
      <sheetName val="7 marzo"/>
      <sheetName val="21 marzo"/>
      <sheetName val="4 abril"/>
      <sheetName val="23 mayo"/>
      <sheetName val="21 marzo "/>
      <sheetName val="25 abril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  <sheetName val="ETAPA 50 SMMLV"/>
      <sheetName val="CUAD-DIURNA"/>
      <sheetName val="MO ELECTRI"/>
      <sheetName val="PRESUPUESTO POZOS"/>
      <sheetName val="ANALISIS UNITARIOS "/>
      <sheetName val="ANALISIS U. POZOS"/>
      <sheetName val="MEMORIA DE CANTIDADES"/>
      <sheetName val="MEMORIA DE CANTIDADES POZOS"/>
      <sheetName val="MORTEROS Y CONCRETOS"/>
      <sheetName val="PRESP.JJR2006"/>
      <sheetName val="MODIFICATORIO"/>
      <sheetName val="ACTA MODIFICATORIA"/>
      <sheetName val="ACTA PARCIAL"/>
      <sheetName val="1 (2)"/>
      <sheetName val="2 (2)"/>
      <sheetName val="2 (4)"/>
      <sheetName val="6 (5)"/>
      <sheetName val="6 (4)"/>
      <sheetName val="7(1)"/>
      <sheetName val="8 (2)"/>
      <sheetName val="9 (2)"/>
      <sheetName val="10 (2)"/>
      <sheetName val="10 (3)"/>
      <sheetName val="11 (2)"/>
      <sheetName val="11 (12)"/>
      <sheetName val="11 (4)"/>
      <sheetName val="11 (5)"/>
      <sheetName val="11 (6)"/>
      <sheetName val="11 (7)"/>
      <sheetName val="11 (8)"/>
      <sheetName val="11 (13)"/>
      <sheetName val="11 (9)"/>
      <sheetName val="11 (10)"/>
      <sheetName val="11 (15)"/>
      <sheetName val="11 (11)"/>
      <sheetName val="11 (14)"/>
      <sheetName val="16 (2)"/>
      <sheetName val="ADICIONAL X  604"/>
      <sheetName val="ADIC.X 604 DEF."/>
      <sheetName val="4,5"/>
      <sheetName val="4,6"/>
      <sheetName val="4,7"/>
      <sheetName val="4,8"/>
      <sheetName val="4,9"/>
      <sheetName val="4,10"/>
      <sheetName val="5,5"/>
      <sheetName val="6,7"/>
      <sheetName val="9,6"/>
      <sheetName val="9,7"/>
      <sheetName val="10,1,1"/>
      <sheetName val="10,1,2"/>
      <sheetName val="10,1,3"/>
      <sheetName val="10,1,4"/>
      <sheetName val="10,1,5"/>
      <sheetName val="10,1,6"/>
      <sheetName val="10,1,7"/>
      <sheetName val="10,1,8"/>
      <sheetName val="10,1,9"/>
      <sheetName val="10,1,10"/>
      <sheetName val="10,1,11"/>
      <sheetName val="10,1,12"/>
      <sheetName val="10,1,13"/>
      <sheetName val="10,2,1"/>
      <sheetName val="10,2,2"/>
      <sheetName val="10,2,3"/>
      <sheetName val="10,3,1"/>
      <sheetName val="10,3,2"/>
      <sheetName val="10,4,1"/>
      <sheetName val="10,4,2"/>
      <sheetName val="10,4,3"/>
      <sheetName val="10,4,4"/>
      <sheetName val="10,5,1"/>
      <sheetName val="10,5,2"/>
      <sheetName val="10,5,3"/>
      <sheetName val="10,5,4"/>
      <sheetName val="10,5,5"/>
      <sheetName val="10,6,1"/>
      <sheetName val="10,6,2"/>
      <sheetName val="10,6,3"/>
      <sheetName val="10,6,4"/>
      <sheetName val="10,7,1"/>
      <sheetName val="10,7,2"/>
      <sheetName val="10,8,1"/>
      <sheetName val="12,6"/>
      <sheetName val="MORT.1.4"/>
      <sheetName val="MORT.1.3"/>
      <sheetName val="CONC.1500"/>
      <sheetName val="CONC.3000"/>
      <sheetName val="ORIG. + ADIC. x 2104"/>
      <sheetName val="MODIF. CONTRATO 132 DEL 2011"/>
      <sheetName val="14,5"/>
      <sheetName val="14,6"/>
      <sheetName val="14,7"/>
      <sheetName val="14,8"/>
      <sheetName val="14,9"/>
      <sheetName val="INFORME BT"/>
      <sheetName val="INFORME TLP"/>
      <sheetName val="Causas BT"/>
      <sheetName val="Causas TLP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F-3 ACTA COMPROMISO"/>
      <sheetName val="APu1"/>
      <sheetName val="APu2"/>
      <sheetName val="APu3"/>
      <sheetName val="APu4"/>
      <sheetName val="PRES. VIAS"/>
      <sheetName val="Presp Interventoria"/>
      <sheetName val="311P"/>
      <sheetName val="320P"/>
      <sheetName val="PRES. RESERVORIOS"/>
      <sheetName val="PRECIOS BASICOS"/>
      <sheetName val="costos para formaletas"/>
      <sheetName val="PRE.UNITA"/>
      <sheetName val="Pres.DEFI"/>
      <sheetName val="PPTO. PMA"/>
      <sheetName val="APORTES"/>
      <sheetName val="CANT. OBRA"/>
      <sheetName val="JORNALES y EQUIPO"/>
      <sheetName val="PR PARQUE"/>
      <sheetName val="5.11"/>
      <sheetName val="5.22"/>
      <sheetName val="5.33"/>
      <sheetName val="5,6"/>
      <sheetName val="5,7"/>
      <sheetName val="5,8"/>
      <sheetName val="5,9"/>
      <sheetName val="5,10"/>
      <sheetName val="5,11"/>
      <sheetName val="PRES PARQUE"/>
      <sheetName val="PRES PARQUE (2)"/>
      <sheetName val="18.2"/>
      <sheetName val="4.8"/>
      <sheetName val="5.7"/>
      <sheetName val="2000 psi"/>
      <sheetName val="2500 psi"/>
      <sheetName val="3000 psi "/>
      <sheetName val="Mortero 1 5"/>
      <sheetName val="Mortero 14"/>
      <sheetName val="Mortero 13"/>
      <sheetName val="Mortero IMP"/>
      <sheetName val="CALC. CANT."/>
      <sheetName val="APU Obra"/>
      <sheetName val="Aux. Disgregados"/>
      <sheetName val="Anexo 7.1-Res Gen"/>
      <sheetName val="Anexo 8.1-Est de Preinv"/>
      <sheetName val="Anexo 8.2-Est de Ingeniería"/>
      <sheetName val="Anexo 8.6-Exp. Gest Serv"/>
      <sheetName val="Anexo 8.4-SupervEstudio Prein"/>
      <sheetName val="Anexo 8.5-Plan Educ_Capac"/>
      <sheetName val="Anexo 9.1Res Activ"/>
      <sheetName val="Anexo 9.3 Gastos Generales"/>
      <sheetName val="Anexo  11.1 Res Pre"/>
      <sheetName val="Anexo 11.2-Superv de Obra"/>
      <sheetName val="Anexo 11.3-Comp Serv"/>
      <sheetName val="No Va Capital de Trabajo"/>
      <sheetName val="EVOLUCION EN EL TIEMPO"/>
      <sheetName val="F-01"/>
      <sheetName val="F-02"/>
      <sheetName val="F-03"/>
      <sheetName val="F-04"/>
      <sheetName val="F-05 PRIVADOS"/>
      <sheetName val="F-05 SOCIALES"/>
      <sheetName val="F-06 PRIVADOS"/>
      <sheetName val="F-06 SOCIALES"/>
      <sheetName val="F-07-08-09"/>
      <sheetName val="F-10"/>
      <sheetName val="Analisis de Costos"/>
      <sheetName val="Anualización de la Inversión"/>
      <sheetName val="Anualización de la Depreciación"/>
      <sheetName val="Tarifas GyT"/>
      <sheetName val="Tarifas D"/>
      <sheetName val="Conexion"/>
      <sheetName val="PLAN_CONFORME"/>
      <sheetName val="SHEETS"/>
      <sheetName val="INITIAL INPUTS"/>
      <sheetName val="MEDICION"/>
      <sheetName val="TIPO"/>
      <sheetName val="Exchange Rate"/>
      <sheetName val="Itemizado"/>
      <sheetName val="Budget-US$"/>
      <sheetName val="Agenda Budget"/>
      <sheetName val="Budget Reconciliation-Detail"/>
      <sheetName val="Budget Rec-Detail US$"/>
      <sheetName val="Budget Rec-Summ"/>
      <sheetName val="Budget Rec-Summ US$"/>
      <sheetName val="A Control D&amp;S"/>
      <sheetName val="Gastos Generales"/>
      <sheetName val="A. Obras interiores"/>
      <sheetName val="B. O. Exteriores"/>
      <sheetName val="C. Caja"/>
      <sheetName val="D.Terminaciones"/>
      <sheetName val="E. Agua Potable"/>
      <sheetName val="F. Alcantarillado"/>
      <sheetName val="G. Gas"/>
      <sheetName val="H. Electricidad"/>
      <sheetName val="I. Clima"/>
      <sheetName val="K. EXT. INC."/>
      <sheetName val="L. DET. INC."/>
      <sheetName val="M. Valores Proforma Const"/>
      <sheetName val="Mats y MO"/>
      <sheetName val="Integraciones"/>
      <sheetName val="Costo directo"/>
      <sheetName val="Opciones"/>
      <sheetName val="Mats"/>
      <sheetName val="subcontratos"/>
      <sheetName val="unit.instalaciones"/>
      <sheetName val="unitario s-1"/>
      <sheetName val="unitarios s-2"/>
      <sheetName val="unitarios s-4"/>
      <sheetName val="unitarios s-5"/>
      <sheetName val="unitario s-6"/>
      <sheetName val="OFERTA CC ROATAN"/>
      <sheetName val="calculo de muros"/>
      <sheetName val="Integracostos"/>
      <sheetName val="Indirecto"/>
      <sheetName val="Precio Venta"/>
      <sheetName val="Flujo de Caja"/>
      <sheetName val="N Unitarios"/>
      <sheetName val="Costo Indirecto"/>
      <sheetName val="Elect GM"/>
      <sheetName val="Albañiles"/>
      <sheetName val="Compar."/>
      <sheetName val="Programa"/>
      <sheetName val="presup.ofi.sta.elisa"/>
      <sheetName val="cal.muros.cerramiento"/>
      <sheetName val="unitarios prueba"/>
      <sheetName val="m.o."/>
      <sheetName val="Unit Cambios"/>
      <sheetName val="Cambios Vent"/>
      <sheetName val="Opciones Muros"/>
      <sheetName val="OC1 Demol Muros"/>
      <sheetName val="M.CONTENCION"/>
      <sheetName val="CISTERNA"/>
      <sheetName val="Amp Entr"/>
      <sheetName val="Perg y Entr"/>
      <sheetName val="Perg 2 y Entr A"/>
      <sheetName val="PROVISIONALES"/>
      <sheetName val="MANO DE OBRA ZAPATAS Y CIMIENTO"/>
      <sheetName val="1. MURO BLOCK DE .19 de 50"/>
      <sheetName val="1. MURO BLOCK DE .19 de 50 rest"/>
      <sheetName val="MURO BLOCK DE .14"/>
      <sheetName val="LOSAS"/>
      <sheetName val="PISO CER. Y AZULEJO"/>
      <sheetName val="REPELLOS Y CERNIDOS"/>
      <sheetName val=" PISOS"/>
      <sheetName val="HUELLA Y DESCANZO"/>
      <sheetName val="INST. HIDRAULICAS"/>
      <sheetName val="Lista de Precios"/>
      <sheetName val="Precio Unitario"/>
      <sheetName val="precio de venta"/>
      <sheetName val="CI US$"/>
      <sheetName val="Rend."/>
      <sheetName val="DIRECTO S-4"/>
      <sheetName val="INDIRECTO S-4"/>
      <sheetName val="calculo de muro"/>
      <sheetName val="Unit. Delta"/>
      <sheetName val="Formaletas"/>
      <sheetName val="Unit. Urbanizacion"/>
      <sheetName val="Unit. Instalaciones"/>
      <sheetName val="Unit. Bodegas"/>
      <sheetName val="Faltantes"/>
      <sheetName val="DIRECTO "/>
      <sheetName val="INDIRECTO "/>
      <sheetName val="cuadro oferta"/>
      <sheetName val="BURGER KING"/>
      <sheetName val="DUNKIN DONUTS"/>
      <sheetName val="LITTLE CEASARS"/>
      <sheetName val="POPEYES"/>
      <sheetName val="USO COMUN"/>
      <sheetName val="PSMP"/>
      <sheetName val="UNIT.SMP"/>
      <sheetName val="DIRECTO"/>
      <sheetName val="Pago Subcontratos"/>
      <sheetName val="Cuentas Costo"/>
      <sheetName val="CuadroOfertaNuevaSantaRosa "/>
      <sheetName val="Calculo de Materiales"/>
      <sheetName val="METAS"/>
      <sheetName val="Unitarios de concreto"/>
      <sheetName val="Oferta Electrica"/>
      <sheetName val="Horas extras"/>
      <sheetName val="Cuadrocotizarsubcontratos"/>
      <sheetName val="unitarios s-3"/>
      <sheetName val="MAQUINARIA y fletes"/>
      <sheetName val="UNITARIOS MAXIBODEGA CEIBA"/>
      <sheetName val="COSTO DIRECTO MAXIBODEGA"/>
      <sheetName val="PRECIO DE VENTA MAXIBODEGA"/>
      <sheetName val="P.UNITARIOS"/>
      <sheetName val="SCV-036-2002"/>
      <sheetName val="TABLA DE EE"/>
      <sheetName val="Tabla dinámica"/>
      <sheetName val="Tabla maestra"/>
      <sheetName val="CC 5090"/>
      <sheetName val="CC 5091-92-93"/>
      <sheetName val="CC 5095"/>
      <sheetName val="CC 5094"/>
      <sheetName val="CC 5098"/>
      <sheetName val="TABLA AUXILIAR CC 5094"/>
      <sheetName val="PROGRAMA TANQUES"/>
      <sheetName val="Areas Tanques"/>
      <sheetName val="CA-3029"/>
      <sheetName val="CA-2919"/>
      <sheetName val="CA-3033"/>
      <sheetName val="Consumibles"/>
      <sheetName val="InfoTKs"/>
      <sheetName val="5090-2003"/>
      <sheetName val="5091-2003"/>
      <sheetName val="5092-2003"/>
      <sheetName val="5093-2003"/>
      <sheetName val="5095-2003"/>
      <sheetName val="5098-2003"/>
      <sheetName val="BUSPLA02-07"/>
      <sheetName val="Eq. loc."/>
      <sheetName val="Eq. perm."/>
      <sheetName val="A.P.U. Loc."/>
      <sheetName val="A.P.U. Mant."/>
      <sheetName val="Anexo  - Tarifas"/>
      <sheetName val="Cantidades Estimadas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REV (ENERO 28-99)"/>
      <sheetName val="723 L Flex"/>
      <sheetName val="2121 L Flex"/>
      <sheetName val="Cant Flex SS-99"/>
      <sheetName val="2590 L Gas Vte"/>
      <sheetName val="Cant 2590 L Gas Vte"/>
      <sheetName val="2192 Cv"/>
      <sheetName val="Cant 2192 Cv"/>
      <sheetName val="2231 Cv"/>
      <sheetName val="Cant 2231 Cv"/>
      <sheetName val="2250 L Flex"/>
      <sheetName val="2251 L Flex"/>
      <sheetName val="2253 L Flex"/>
      <sheetName val="Cant Flex SS-95B"/>
      <sheetName val="2231 L Flex"/>
      <sheetName val="2231 Cant Flex"/>
      <sheetName val="2368 Cv"/>
      <sheetName val="Cant 2368 Cv"/>
      <sheetName val="2368 L Flex"/>
      <sheetName val="2368 Cant Flex"/>
      <sheetName val="Cant Flex SS-88"/>
      <sheetName val="2369 Cv"/>
      <sheetName val="Cant 2369 Cv"/>
      <sheetName val="2369 L Flex"/>
      <sheetName val="2369 Cant Flex"/>
      <sheetName val="2370 Cv"/>
      <sheetName val="Cant 2370 Cv"/>
      <sheetName val="2370 L Flex"/>
      <sheetName val="2370 Cant Flex"/>
      <sheetName val="2394 Cv"/>
      <sheetName val="Cant 2394 Cv"/>
      <sheetName val="2394 L Flex"/>
      <sheetName val="2394 Cant Flex"/>
      <sheetName val="2459 Cv"/>
      <sheetName val="Cant 2459 Cv"/>
      <sheetName val="2459 L Flex"/>
      <sheetName val="2459 Cant Flex"/>
      <sheetName val="Cant Flex SS-88 F"/>
      <sheetName val="2461 L Flex"/>
      <sheetName val="2476 Cv"/>
      <sheetName val="Cant 2476 Cv"/>
      <sheetName val="2476 L Flex"/>
      <sheetName val="Cant 2476"/>
      <sheetName val="2604 Cv"/>
      <sheetName val="Cant 2604 Cv"/>
      <sheetName val="2604 L Flex"/>
      <sheetName val="2604 Cant Flex"/>
      <sheetName val="2658 Cv"/>
      <sheetName val="Cant 2658 Cv"/>
      <sheetName val="2658 L"/>
      <sheetName val="Cant 2658"/>
      <sheetName val="2659 Cv"/>
      <sheetName val="Cant 2659 Cv"/>
      <sheetName val="2659 L Flex"/>
      <sheetName val="2659 Cant Flex"/>
      <sheetName val="2661 Cv"/>
      <sheetName val="Cant 2661 Cv"/>
      <sheetName val="2661 L Flex"/>
      <sheetName val="2661 Cant Flex"/>
      <sheetName val="2918 L Flex"/>
      <sheetName val="2919 L Flex"/>
      <sheetName val="2919 Cant Flex"/>
      <sheetName val="2933 L Flex"/>
      <sheetName val="Cant Flex SS-77A"/>
      <sheetName val="Est.02 Cheque Wemco"/>
      <sheetName val="via carrilera"/>
      <sheetName val="Ht Lin Trf E3 E2"/>
      <sheetName val="1U"/>
      <sheetName val="2213"/>
      <sheetName val="2324"/>
      <sheetName val="C2PP3"/>
      <sheetName val="161 L"/>
      <sheetName val="183 Desm"/>
      <sheetName val="371 Desm Gas"/>
      <sheetName val="436 L"/>
      <sheetName val="448 L"/>
      <sheetName val="467 Desm"/>
      <sheetName val="473 Cv"/>
      <sheetName val="473 L"/>
      <sheetName val="486 Cv"/>
      <sheetName val="486 Flex"/>
      <sheetName val="718 Desm"/>
      <sheetName val="755 Cv y F"/>
      <sheetName val="755 L"/>
      <sheetName val="764 Cv"/>
      <sheetName val="769 L"/>
      <sheetName val="794 Cv"/>
      <sheetName val="794 Flex"/>
      <sheetName val="890 Cv"/>
      <sheetName val="890 L"/>
      <sheetName val="926 Rep Desm"/>
      <sheetName val="1023 L"/>
      <sheetName val="1047 L Saldo"/>
      <sheetName val="1054 Desm"/>
      <sheetName val="1056 Desm"/>
      <sheetName val="1056 Flex"/>
      <sheetName val="1126 Desm"/>
      <sheetName val="1124 Desm"/>
      <sheetName val="1140 Desm"/>
      <sheetName val="1216 L Vte"/>
      <sheetName val="1216 Desm"/>
      <sheetName val="1256 L"/>
      <sheetName val="1481 Cv"/>
      <sheetName val="1481 L"/>
      <sheetName val="1494 Cv"/>
      <sheetName val="1494 L"/>
      <sheetName val="1674 L"/>
      <sheetName val="1676 Desm"/>
      <sheetName val="1884 Desm"/>
      <sheetName val="2076 Desm"/>
      <sheetName val="2094 Desm"/>
      <sheetName val="2097 Cv"/>
      <sheetName val="2097 Flex"/>
      <sheetName val="2085 Desm"/>
      <sheetName val="2100 Vte"/>
      <sheetName val="2102 Desm"/>
      <sheetName val="2167 Cv y F"/>
      <sheetName val="2167 Cv"/>
      <sheetName val="2167 L"/>
      <sheetName val="2181 Desm"/>
      <sheetName val="2183 Desm"/>
      <sheetName val="2206 Cv"/>
      <sheetName val="2206 L"/>
      <sheetName val="2207 Cv"/>
      <sheetName val="2209 Desm"/>
      <sheetName val="2324 Cv"/>
      <sheetName val="2332 Desm"/>
      <sheetName val="2351 L"/>
      <sheetName val="2351 Flex"/>
      <sheetName val="2381 Desm"/>
      <sheetName val="2399 Flex"/>
      <sheetName val="2576 L"/>
      <sheetName val="2637 Cv"/>
      <sheetName val="2797 Cv"/>
      <sheetName val="2797 L"/>
      <sheetName val="155 L"/>
      <sheetName val="88 Ph"/>
      <sheetName val="318 Ph"/>
      <sheetName val="515 Ph"/>
      <sheetName val="740 Ph"/>
      <sheetName val="917 Ph"/>
      <sheetName val="926 Ph"/>
      <sheetName val="998  Vte Ph"/>
      <sheetName val="1689 Ph"/>
      <sheetName val="SABANA L CRUDO DIC 387002"/>
      <sheetName val="1u Cv Mod"/>
      <sheetName val="AVISOS"/>
      <sheetName val="88 L"/>
      <sheetName val="105 Desm"/>
      <sheetName val="118 Cv"/>
      <sheetName val="118 L Flex"/>
      <sheetName val="119 L Flex"/>
      <sheetName val="183 Cv"/>
      <sheetName val="183 L"/>
      <sheetName val="189 Cv"/>
      <sheetName val="189 L Flex"/>
      <sheetName val="190 Desm"/>
      <sheetName val="271 Cv"/>
      <sheetName val="271 L Flex"/>
      <sheetName val="287 pintura marco H"/>
      <sheetName val="454 Desm"/>
      <sheetName val="466 Cv"/>
      <sheetName val="480 pintura marco H"/>
      <sheetName val="509 pintura marco H"/>
      <sheetName val="527 pintura marco H"/>
      <sheetName val="555 Cv"/>
      <sheetName val="563 Cv"/>
      <sheetName val="563 L"/>
      <sheetName val="571 Cv"/>
      <sheetName val="571 L"/>
      <sheetName val="590 pintura marco H"/>
      <sheetName val="617 pintura marco H"/>
      <sheetName val="637 pintura marco H"/>
      <sheetName val="652 Cv Desm y M"/>
      <sheetName val="718 Cv"/>
      <sheetName val="718 L Flex"/>
      <sheetName val="724 Desm"/>
      <sheetName val="740 L Flex"/>
      <sheetName val="748 Desm"/>
      <sheetName val="810 Flush"/>
      <sheetName val="820 Desm"/>
      <sheetName val="842 Desm"/>
      <sheetName val="889 Desm"/>
      <sheetName val="1066 Cv"/>
      <sheetName val="1066 L Flex"/>
      <sheetName val="1084 Cv"/>
      <sheetName val="1084 L"/>
      <sheetName val="1198 Cv"/>
      <sheetName val="1199 L sald"/>
      <sheetName val="1508 Cv"/>
      <sheetName val="1508 Vte"/>
      <sheetName val="1636 L Flex Rep"/>
      <sheetName val="1655 L Flex"/>
      <sheetName val="1666 Desm"/>
      <sheetName val="1679 Cv"/>
      <sheetName val="1837 Desm"/>
      <sheetName val="1839 Desm"/>
      <sheetName val="2026 Cv"/>
      <sheetName val="2026 L sald"/>
      <sheetName val="2034 pintura marco H"/>
      <sheetName val="2108 L Flex"/>
      <sheetName val="2109 L Flex"/>
      <sheetName val="2145 Pintura marco H"/>
      <sheetName val="2153 L Flex"/>
      <sheetName val="2157 L Flex"/>
      <sheetName val="2161 pintura marco H"/>
      <sheetName val="2320 Cv"/>
      <sheetName val="2320 L Flex Rep"/>
      <sheetName val="2327 pintura marco H"/>
      <sheetName val="2586 Cv"/>
      <sheetName val="2598 Cv"/>
      <sheetName val="2601 Cv"/>
      <sheetName val="2602 Cv"/>
      <sheetName val="2636 Cv"/>
      <sheetName val="2738 Cv"/>
      <sheetName val="2738 L Flex"/>
      <sheetName val="4IJ2 pintura marco H"/>
      <sheetName val="blanco (5)"/>
      <sheetName val="1u Cv"/>
      <sheetName val="Flex blanco"/>
      <sheetName val="SABANA AGO CRUDO 997306"/>
      <sheetName val="SABANA AGO CRUDO 397019"/>
      <sheetName val="SABANA AGO CRUDO 397024"/>
      <sheetName val="2100 L Flex"/>
      <sheetName val="2226 Rep Flex"/>
      <sheetName val="856 Desm"/>
      <sheetName val="856 L Vte"/>
      <sheetName val="2617 Desm"/>
      <sheetName val="2617 L Flex"/>
      <sheetName val="2628 L Flex"/>
      <sheetName val="2629 Desm"/>
      <sheetName val="2629 L Flex"/>
      <sheetName val="2617"/>
      <sheetName val="772 L Rep"/>
      <sheetName val="789 Desm Casing"/>
      <sheetName val="2109 Rep Flex"/>
      <sheetName val="2139 Cv"/>
      <sheetName val="2139 Conex Flex"/>
      <sheetName val="2145 Clampon"/>
      <sheetName val="2153 Rep Flex"/>
      <sheetName val="2194 L Fex"/>
      <sheetName val="2283 Cv"/>
      <sheetName val="2283 L Flex Conex"/>
      <sheetName val="2289 Cv"/>
      <sheetName val="2289 L Flex Conex"/>
      <sheetName val="2520 Cv"/>
      <sheetName val="2520 L Flex Conex"/>
      <sheetName val="2521 Cv"/>
      <sheetName val="2521 L Flex Conex"/>
      <sheetName val="2583 L Flex"/>
      <sheetName val="2598 Rep"/>
      <sheetName val="2600 Rep"/>
      <sheetName val="2603 L Flex"/>
      <sheetName val="2605 L Flex"/>
      <sheetName val="2623 L Flex"/>
      <sheetName val="2644 L Flex"/>
      <sheetName val="2649 L Flex"/>
      <sheetName val="2663 L Flex"/>
      <sheetName val="2670 L Flex"/>
      <sheetName val="2672 Cv"/>
      <sheetName val="2672 L Flex Conex"/>
      <sheetName val="2734 Cv"/>
      <sheetName val="2734 L Flex Conex"/>
      <sheetName val="2889 Cv"/>
      <sheetName val="2889 L Flex Conex"/>
      <sheetName val="2900 L Flex"/>
      <sheetName val="2901 L Flex"/>
      <sheetName val="2903 L Flex"/>
      <sheetName val="2905 L Flex"/>
      <sheetName val="Cant 2100 L Flex"/>
      <sheetName val="2100 Conex Flex"/>
      <sheetName val="2139"/>
      <sheetName val="2194 (2)"/>
      <sheetName val="2283"/>
      <sheetName val="2289"/>
      <sheetName val="2520"/>
      <sheetName val="2521"/>
      <sheetName val="2603"/>
      <sheetName val="2604 (2)"/>
      <sheetName val="2617 B"/>
      <sheetName val="2628"/>
      <sheetName val="2629"/>
      <sheetName val="2644"/>
      <sheetName val="2672"/>
      <sheetName val="2734"/>
      <sheetName val="2889"/>
      <sheetName val="SABANA PLTA DESH MAYO AFE477006"/>
      <sheetName val="Descargue Tratador"/>
      <sheetName val="Transp Pta Desh"/>
      <sheetName val="SABANA Bomba MAYO AFE47"/>
      <sheetName val="bomba P-215c Est2"/>
      <sheetName val="SS 34 Lg 6"/>
      <sheetName val="SS 34 Lm 3"/>
      <sheetName val="SS 34 Str"/>
      <sheetName val="SS 38 Lg 6"/>
      <sheetName val="SS 38a Lg 4"/>
      <sheetName val="SS 38a Lm 3"/>
      <sheetName val="SS 38a Str"/>
      <sheetName val="SS 42 Str Ampl"/>
      <sheetName val="SS 42 Str Ampl (2)"/>
      <sheetName val="SS 45 Lg 6"/>
      <sheetName val="SS 45 Lm 3"/>
      <sheetName val="SS 45 Str"/>
      <sheetName val="SS 49 Lg 4"/>
      <sheetName val="SS 49 Lm 3"/>
      <sheetName val="SS 49 Str"/>
      <sheetName val="SS 77A Lg 4"/>
      <sheetName val="SS 77A Lm 2"/>
      <sheetName val="SS 77A Str"/>
      <sheetName val="SS 88B Str"/>
      <sheetName val="SS 88B Lg 6"/>
      <sheetName val="SS 88B Lm"/>
      <sheetName val="SS 98A Lg 6"/>
      <sheetName val="SS 98a Lm 3"/>
      <sheetName val="SS 140 Lg"/>
      <sheetName val="SS 140 Lm"/>
      <sheetName val="SS 140 Str"/>
      <sheetName val="SS 575 Lg 6"/>
      <sheetName val="SS 575 Lm 3"/>
      <sheetName val="SS 575 Str"/>
      <sheetName val="SS 49 Lg 3"/>
      <sheetName val="CARGUE MAT SATURADO"/>
      <sheetName val="ANDAMIOS"/>
      <sheetName val="ANDAMIOS (2)"/>
      <sheetName val="ANDAMIOS (3)"/>
      <sheetName val="Cant Transp Mat Saturado"/>
      <sheetName val="ANDAMIOS DEFINITIVO"/>
      <sheetName val="Resumen por AFE 397019"/>
      <sheetName val="4IJ2 L Flex"/>
      <sheetName val="DATA BASE"/>
      <sheetName val="RES.1"/>
      <sheetName val="FORMATO 1"/>
      <sheetName val="RES.2"/>
      <sheetName val="FORMATO 2"/>
      <sheetName val="RES.3"/>
      <sheetName val="FORMATO 3"/>
      <sheetName val="RES.4"/>
      <sheetName val="FORMATO 4"/>
      <sheetName val="RES.5"/>
      <sheetName val="FORMATO 5"/>
      <sheetName val="RES.6"/>
      <sheetName val="FORMATO 6"/>
      <sheetName val="RES.7"/>
      <sheetName val="FORMATO 7"/>
      <sheetName val="RES.8"/>
      <sheetName val="FORMATO 8"/>
      <sheetName val="RES.9"/>
      <sheetName val="FORMATO 9"/>
      <sheetName val="RES.10"/>
      <sheetName val="FORMATO 10"/>
      <sheetName val="SABANA L CRUDO SEPT 387002"/>
      <sheetName val="SABANA PIA SEPT 477004"/>
      <sheetName val="Hot tap planta 5"/>
      <sheetName val="Hot tap pia 5"/>
      <sheetName val="1U L"/>
      <sheetName val="Oleoducto Reparac"/>
      <sheetName val="Paleteros"/>
      <sheetName val="Paleteros (2)"/>
      <sheetName val="43  F y Cv"/>
      <sheetName val="94 Desm"/>
      <sheetName val="107 L"/>
      <sheetName val="113  Cv"/>
      <sheetName val="113 L"/>
      <sheetName val="119 Desm"/>
      <sheetName val="121  Cv"/>
      <sheetName val="121 L"/>
      <sheetName val="141 Cv"/>
      <sheetName val="141 L Conex Temp"/>
      <sheetName val="271 Desm"/>
      <sheetName val="305 Desm"/>
      <sheetName val="318  Cv"/>
      <sheetName val="318 L"/>
      <sheetName val="333 L Desm"/>
      <sheetName val="341 L"/>
      <sheetName val="341 L Flex"/>
      <sheetName val="342 Pintura"/>
      <sheetName val="357 Desm"/>
      <sheetName val="362 L Desm"/>
      <sheetName val="421 Pintura"/>
      <sheetName val="458 Desm"/>
      <sheetName val="473 Desm"/>
      <sheetName val="476 Desm"/>
      <sheetName val="509 Cv"/>
      <sheetName val="515 Cv"/>
      <sheetName val="515 L"/>
      <sheetName val="551 Pintura"/>
      <sheetName val="563 L Desm"/>
      <sheetName val="588 Cv"/>
      <sheetName val="588 L"/>
      <sheetName val="730 emerg"/>
      <sheetName val="744 Desm"/>
      <sheetName val="765 L"/>
      <sheetName val="797 L"/>
      <sheetName val="836 Cv"/>
      <sheetName val="836 L"/>
      <sheetName val="865 Cv"/>
      <sheetName val="865 Ly Col"/>
      <sheetName val="876 Cv"/>
      <sheetName val="884 L Flex"/>
      <sheetName val="890 Desm"/>
      <sheetName val="902 marco H"/>
      <sheetName val="916 L"/>
      <sheetName val="917 Cv"/>
      <sheetName val="917 F"/>
      <sheetName val="926 Cv"/>
      <sheetName val="926 L"/>
      <sheetName val="998 L"/>
      <sheetName val="998-466 Col y Desm"/>
      <sheetName val="1025 Cv"/>
      <sheetName val="1025 L y Colect"/>
      <sheetName val="1056 L Flex"/>
      <sheetName val="1061 Desm"/>
      <sheetName val="1070 Cv"/>
      <sheetName val="1070 L"/>
      <sheetName val="1124 L Flex"/>
      <sheetName val="1140 L Flex"/>
      <sheetName val="1194 Cv"/>
      <sheetName val="1200 Cv"/>
      <sheetName val="1216 Cv Pint"/>
      <sheetName val="1332 Cv"/>
      <sheetName val="1332 L"/>
      <sheetName val="1344  Cv y F"/>
      <sheetName val="1494 Desm"/>
      <sheetName val="1673 L"/>
      <sheetName val="1686 Cv"/>
      <sheetName val="1686 L Flex"/>
      <sheetName val="1689  Cv"/>
      <sheetName val="1689 L"/>
      <sheetName val="1720  Cv"/>
      <sheetName val="1720 L"/>
      <sheetName val="1746 Desm"/>
      <sheetName val="1794 Desm"/>
      <sheetName val="1884 L Flex"/>
      <sheetName val="2026 L"/>
      <sheetName val="2048 L Desm"/>
      <sheetName val="2054 Cv"/>
      <sheetName val="2054 L Flex"/>
      <sheetName val="2066 L Desm"/>
      <sheetName val="2094 L Flex"/>
      <sheetName val="2102 L Flex"/>
      <sheetName val="2105 Cv"/>
      <sheetName val="2105 LF"/>
      <sheetName val="2112 L Desm"/>
      <sheetName val="2149 Desm"/>
      <sheetName val="2167 L Flex"/>
      <sheetName val="2181 Trenton"/>
      <sheetName val="2182 Cv"/>
      <sheetName val="2182  Flex 2"/>
      <sheetName val="2183 L Flex"/>
      <sheetName val="2206 Reparac Flex"/>
      <sheetName val="2208 Cv"/>
      <sheetName val="2208 L Flex"/>
      <sheetName val="2212 L Desm"/>
      <sheetName val="2213 Cv"/>
      <sheetName val="2213 L"/>
      <sheetName val="2324 L"/>
      <sheetName val="2328 Cv"/>
      <sheetName val="2328 L"/>
      <sheetName val="2330 L Desm"/>
      <sheetName val="2331 Cv"/>
      <sheetName val="2332 L Flex"/>
      <sheetName val="2339 L Desm"/>
      <sheetName val="2377 L Flex"/>
      <sheetName val="2379 Cv"/>
      <sheetName val="2379 L Flex"/>
      <sheetName val="2400 Cv"/>
      <sheetName val="2400 L Flex"/>
      <sheetName val="2637 L Flex"/>
      <sheetName val="INCID. SALARIAL"/>
      <sheetName val="ESTRUCTURAS"/>
      <sheetName val="1,2,1"/>
      <sheetName val="1,2,2"/>
      <sheetName val="1,2,3"/>
      <sheetName val="1,2,4"/>
      <sheetName val="1,2,5"/>
      <sheetName val="1,3,1"/>
      <sheetName val="1,3,2"/>
      <sheetName val="1,3,3,1"/>
      <sheetName val="1,3,3,2"/>
      <sheetName val="1,3,3,3"/>
      <sheetName val="1,3,4"/>
      <sheetName val="1,3,5"/>
      <sheetName val="1,3,6,1"/>
      <sheetName val="1,3,6,2"/>
      <sheetName val="1,3,7"/>
      <sheetName val="1,3,8,1"/>
      <sheetName val="1,3,8,2"/>
      <sheetName val="2,7"/>
      <sheetName val="2,8"/>
      <sheetName val="2,9"/>
      <sheetName val="2,10"/>
      <sheetName val="2,11"/>
      <sheetName val="2,12"/>
      <sheetName val="2,13"/>
      <sheetName val="2,14"/>
      <sheetName val="2,15,1"/>
      <sheetName val="2,15,2"/>
      <sheetName val="2,15,3"/>
      <sheetName val="2,16"/>
      <sheetName val="2,17"/>
      <sheetName val="2,18"/>
      <sheetName val="2,19"/>
      <sheetName val="2,20"/>
      <sheetName val="3,15"/>
      <sheetName val="3,16"/>
      <sheetName val="105 KG"/>
      <sheetName val="210 KG"/>
      <sheetName val="4SALAR1"/>
      <sheetName val="ANALISIS AIU"/>
      <sheetName val="3,17"/>
      <sheetName val="3,18"/>
      <sheetName val="3,19"/>
      <sheetName val="3,20"/>
      <sheetName val="3,21"/>
      <sheetName val="3,22"/>
      <sheetName val="3,23"/>
      <sheetName val="3,24"/>
      <sheetName val="3,25"/>
      <sheetName val="3,26"/>
      <sheetName val="3,27"/>
      <sheetName val="3,30"/>
      <sheetName val="3,31"/>
      <sheetName val="3,32"/>
      <sheetName val="3,33"/>
      <sheetName val="3,34"/>
      <sheetName val="3,35"/>
      <sheetName val="3,36"/>
      <sheetName val="3,37"/>
      <sheetName val="3,38"/>
      <sheetName val="3,39"/>
      <sheetName val="3,40"/>
      <sheetName val="3,41"/>
      <sheetName val="3,42"/>
      <sheetName val="3,43"/>
      <sheetName val="3,44"/>
      <sheetName val="3,45"/>
      <sheetName val="3,46"/>
      <sheetName val="3,47"/>
      <sheetName val="3,48"/>
      <sheetName val="3,49"/>
      <sheetName val="3,50"/>
      <sheetName val="3,51"/>
      <sheetName val="3,52"/>
      <sheetName val="3,53"/>
      <sheetName val="3,54"/>
      <sheetName val="3,55"/>
      <sheetName val="3,56"/>
      <sheetName val="Transporte por cobrar"/>
      <sheetName val="INF-SEM-INT"/>
      <sheetName val="DATOS SEMANALES"/>
      <sheetName val="CONTRATO EST_TEC"/>
      <sheetName val="Form. Inf. Semanal"/>
      <sheetName val="Curva S "/>
      <sheetName val="Registro Fotográfico"/>
      <sheetName val="Relacion Trabajadores"/>
      <sheetName val="PROPUESTA UN AÑO 2012"/>
      <sheetName val="DOS  OPERADORES"/>
      <sheetName val="AAP"/>
      <sheetName val="Lista de Chequeo Facturación"/>
      <sheetName val="EVALUACION COSTOS DE HEXAPODOS"/>
      <sheetName val="EQUI"/>
      <sheetName val="Analis-basicos"/>
      <sheetName val="AIU "/>
      <sheetName val="tarifas maquinas"/>
      <sheetName val="Operadores"/>
      <sheetName val="Pres-Sociales"/>
      <sheetName val="MATERIALES ELECTRICOS"/>
      <sheetName val="HERR"/>
      <sheetName val="DITANCIAS"/>
      <sheetName val="DESCRIPCION"/>
      <sheetName val="CRONOGRAMA Y FLUJO DE FONDOS"/>
      <sheetName val="TRANS-MO-EQUI"/>
      <sheetName val="APU ESTRUCTURAS"/>
      <sheetName val="APU REPLANTEO"/>
      <sheetName val="APU APOYOS MT"/>
      <sheetName val="APU APOYOS BT"/>
      <sheetName val="APU TRAFOS"/>
      <sheetName val="APU REDES"/>
      <sheetName val="APU OTROS"/>
      <sheetName val="CANTIDADES POR PLANO"/>
      <sheetName val="2.6.2 Tabla No.1"/>
      <sheetName val="2.6.2 Tabla No.2"/>
      <sheetName val="2.6.2 Tabla No.3"/>
      <sheetName val="2.6.2 Tabla No.4"/>
      <sheetName val="2.6.2 Tabla No.5 "/>
      <sheetName val="2.6.2 Tabla No.6"/>
      <sheetName val="2.6.2 Tabla No.7"/>
      <sheetName val="2.6.2 Tabla No.8"/>
      <sheetName val="2.6.2 Tabla No.9"/>
      <sheetName val="2.6.2 Tabla No.10"/>
      <sheetName val="2.6.2 Tabla No.11"/>
      <sheetName val="2.6.2 Tabla No.12"/>
      <sheetName val="2.6.2 Tabla No.13"/>
      <sheetName val="2.6.2 Tabla No.14"/>
      <sheetName val="Trabajos específicos"/>
      <sheetName val="Salarios promigas"/>
      <sheetName val="localizacion (estructuras)"/>
      <sheetName val="640.3 "/>
      <sheetName val="NODOS"/>
      <sheetName val="TUBERIAS"/>
      <sheetName val="PPTO AREA URBANA"/>
      <sheetName val="XX-30"/>
      <sheetName val="CONTRACTUAL"/>
      <sheetName val="MODIFICATORIO 1"/>
      <sheetName val="MODIFICATORIO 2"/>
      <sheetName val="AULAS"/>
      <sheetName val="PARCIAL 1"/>
      <sheetName val="PARCIAL 2 INTER"/>
      <sheetName val="PARCIAL 2 OBRA"/>
      <sheetName val="PARCIAL 3 OBRA"/>
      <sheetName val="ANEXO No. AIU"/>
      <sheetName val="ANEXO No. 11"/>
      <sheetName val="ANEXO No. 12"/>
      <sheetName val="ANEXO No. 13"/>
      <sheetName val="ANEXO No. 14"/>
      <sheetName val="ANEXO No. 15"/>
      <sheetName val="ANEXO No. 16"/>
      <sheetName val="ANEXO 17 "/>
      <sheetName val="ANEXO No 18"/>
      <sheetName val="ANEXO No 18A"/>
      <sheetName val="ANEXO No 19"/>
      <sheetName val="ANEXO No 20"/>
      <sheetName val="ANEXO No. 21"/>
      <sheetName val="ANEXO No. 22"/>
      <sheetName val="ANEXO No. 23"/>
      <sheetName val="ANEXO No 24"/>
      <sheetName val="ANEXO No 24A"/>
      <sheetName val="ANEXO No 26"/>
      <sheetName val="ANEXO No 27"/>
      <sheetName val="ANEXO No 28"/>
      <sheetName val="ANEXO No 29"/>
      <sheetName val="ANEXO No. 32"/>
      <sheetName val="ANEXO No 33"/>
      <sheetName val="ANEXO No 30"/>
      <sheetName val="ANEXO No 31"/>
      <sheetName val="ANEXO No 34"/>
      <sheetName val="ANEXO No 35 "/>
      <sheetName val="ANEXO No 36"/>
      <sheetName val="PO Fase 6 Total "/>
      <sheetName val="Real"/>
      <sheetName val="pedro"/>
      <sheetName val="xxx"/>
      <sheetName val="JUANK"/>
      <sheetName val="PILOTO"/>
      <sheetName val="PRESUP. ADECUACION FUENTE"/>
      <sheetName val="PRESUP ULTIMO"/>
      <sheetName val="TANQUE DE ALMACENAMIENTO"/>
      <sheetName val="REDES DE DIST-SUMNISTRO"/>
      <sheetName val="REDES DE DISTRIBUCION"/>
      <sheetName val="200.1 P"/>
      <sheetName val="201.1 P"/>
      <sheetName val="201.4 P"/>
      <sheetName val="201.7.1 P"/>
      <sheetName val="201.7.2 P"/>
      <sheetName val="210.2.1 P"/>
      <sheetName val="230.2.1P"/>
      <sheetName val="313.1P"/>
      <sheetName val="314.1P"/>
      <sheetName val="315.1 P"/>
      <sheetName val="343.1 P"/>
      <sheetName val="344.1 P"/>
      <sheetName val="450.1 P"/>
      <sheetName val="450.3 P "/>
      <sheetName val="450.9 P"/>
      <sheetName val="451. 1 P "/>
      <sheetName val="451. 2 P"/>
      <sheetName val="451.3 P"/>
      <sheetName val="461.1P"/>
      <sheetName val="466P"/>
      <sheetName val="500.1P"/>
      <sheetName val="512.1P"/>
      <sheetName val="513.1P"/>
      <sheetName val="600.2.1P"/>
      <sheetName val="621.1.1"/>
      <sheetName val="621.1.2"/>
      <sheetName val="633.1P"/>
      <sheetName val="633.2P"/>
      <sheetName val="634.1P"/>
      <sheetName val="635.1P"/>
      <sheetName val="642.1 "/>
      <sheetName val="650.3.1 P"/>
      <sheetName val="702.1P"/>
      <sheetName val="721.1 P"/>
      <sheetName val="PARTICULARES"/>
      <sheetName val="mortero epoxico"/>
      <sheetName val="Mortero Sello Grietas O. D."/>
      <sheetName val="Mortero Anillar Tubería"/>
      <sheetName val="Mortero Revest.  O. D."/>
      <sheetName val="Geotextil para Gavión"/>
      <sheetName val="Mampostería en piedra"/>
      <sheetName val="Mortero Tratam. Superf."/>
      <sheetName val="MDC2 COMPRADA (1003)"/>
      <sheetName val="MDC2 COMPRADA (2501B)"/>
      <sheetName val="exc. sin claexplana,canal, pres"/>
      <sheetName val="esx. mat común exp,canal.pres"/>
      <sheetName val="subbase cbr 20"/>
      <sheetName val="sub base cbr 30"/>
      <sheetName val="COSTO MEZCLA"/>
      <sheetName val="mezcla densa para bacheo (1003)"/>
      <sheetName val="mezcla densa bacheo(1702)"/>
      <sheetName val="mezcla densa bacheo (2501A)"/>
      <sheetName val="mezcla densa bacheo (25NRB)"/>
      <sheetName val="mezcla densa bacheo (2501B)"/>
      <sheetName val="Caisson"/>
      <sheetName val="tuberia 900mm tipo 2"/>
      <sheetName val="geotextil sep subrasante"/>
      <sheetName val="cemento asf{altico retencion ge"/>
      <sheetName val="emul.asf. retencion geotex"/>
      <sheetName val="muro de contenciom suelño refor"/>
      <sheetName val="Pilote fundido in situ"/>
      <sheetName val="Demolición pisos, andenes,bordi"/>
      <sheetName val="anexo 4"/>
      <sheetName val="PRESUPUESTO RESUMIDO"/>
      <sheetName val="PRESUPUESTO APROBAR"/>
      <sheetName val="PRES. POR OBRAS julio 2013"/>
      <sheetName val="PRESUP PMA Y PMT"/>
      <sheetName val="801.5P"/>
      <sheetName val="801.6P"/>
      <sheetName val="801.3P"/>
      <sheetName val="TUBO 4 PERFORADO"/>
      <sheetName val="LAGRIMALES"/>
      <sheetName val="MATERIALES Y EQUIPOS"/>
      <sheetName val="PRES. CUMBI-POLI TOTAL"/>
      <sheetName val="E"/>
      <sheetName val="D"/>
      <sheetName val="LT-ME"/>
      <sheetName val="LT-OC(Huall-Sihu)"/>
      <sheetName val="LT-OC(Sihuas-Tayab)"/>
      <sheetName val="SE-ME Huallanca"/>
      <sheetName val="OC-SE Huallanca"/>
      <sheetName val="SE-ME Tayabamba"/>
      <sheetName val="SE-OC Tayabamba"/>
      <sheetName val="Telecomunicaciones-ME"/>
      <sheetName val="base-datos"/>
      <sheetName val="W-torres"/>
      <sheetName val="LT-OC"/>
      <sheetName val="Santuario-OC"/>
      <sheetName val="Santuario-ME"/>
      <sheetName val="Chilina-OC"/>
      <sheetName val="Chilina-ME"/>
      <sheetName val="F"/>
      <sheetName val="H"/>
      <sheetName val="$ UN. COMERC."/>
      <sheetName val="Montaje Presentacion $Col "/>
      <sheetName val="Montaje Presentacion $Col (3)"/>
      <sheetName val="Curva S - Work Plan"/>
      <sheetName val="Curva S - Semanal"/>
      <sheetName val="APU-1PER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CUADRO PRODUCTOS "/>
      <sheetName val="OBRA TOT (2)"/>
      <sheetName val="INTERV."/>
      <sheetName val="Cronograma2020"/>
      <sheetName val="PO Y CRONOGRAMA EJE CAFETERO RE"/>
      <sheetName val="Present."/>
      <sheetName val="AIU 2009 AGUAZUL"/>
      <sheetName val="AIU 2009 CONVENIOS ESPA"/>
      <sheetName val="Presup_Acued"/>
      <sheetName val="ZONA 1"/>
      <sheetName val="ZONA 1 (2)"/>
      <sheetName val="ZONA 2"/>
      <sheetName val="ZONA 2 (2)"/>
      <sheetName val="ZONA 3"/>
      <sheetName val="ZONA 3 (2)"/>
      <sheetName val="ZONA 4"/>
      <sheetName val="ZONA 4 (2)"/>
      <sheetName val="ZONA 5"/>
      <sheetName val="ZONA 5 (2)"/>
      <sheetName val="AGUAS NEGRAS"/>
      <sheetName val="AGUAS NEGRAS (2)"/>
      <sheetName val="DESCOLES (2)"/>
      <sheetName val="A_Prelim"/>
      <sheetName val="A_Tub"/>
      <sheetName val="A_Conc"/>
      <sheetName val="A_Met"/>
      <sheetName val="A_Otros"/>
      <sheetName val="HG"/>
      <sheetName val="Agreg"/>
      <sheetName val="Depos"/>
      <sheetName val="ELECT"/>
      <sheetName val="MADE"/>
      <sheetName val="REP. ALCANT. SANITARIO"/>
      <sheetName val="CLAUSURA"/>
      <sheetName val="NUEVO RELLENO"/>
      <sheetName val="PLANTA II"/>
      <sheetName val="TOTAL (2)"/>
      <sheetName val="TOTAL (3)"/>
      <sheetName val="TOTAL sin claus fases"/>
      <sheetName val="PROYECTO 2 COMP Y 0 LOMB"/>
      <sheetName val="PROYECTO 0 COMPOST Y 0 LOMB"/>
      <sheetName val="PROYECTO 0 COMP Y 17 LOMB "/>
      <sheetName val="PROYECTO 2 COMP Y 8 LOMB "/>
      <sheetName val="PROYECTO 17 LOMB  $AGU"/>
      <sheetName val="CON 2 COMPOSTAJE-FINAL"/>
      <sheetName val="CON 2 BOG Y 17 LOMBRICES"/>
      <sheetName val="CON 4 BOG Y 17 LOMBRICES "/>
      <sheetName val="CON 4 COMPOSTAJE-FINAL"/>
      <sheetName val="CON 2 BOD Y 9 LOMBRICES"/>
      <sheetName val="CON TODO COMPOST-TODO LOMBRICES"/>
      <sheetName val="CONCRETO 3500"/>
      <sheetName val="CONCRETO 3000"/>
      <sheetName val="ZAPATA "/>
      <sheetName val="ACERO ZAPATAS"/>
      <sheetName val="COLUMNA"/>
      <sheetName val="SOBRECI"/>
      <sheetName val="MURO"/>
      <sheetName val="PLACA"/>
      <sheetName val="ANDENES"/>
      <sheetName val="MURO FACHAD"/>
      <sheetName val="MURO FACH2"/>
      <sheetName val="ESTRUCT"/>
      <sheetName val="TEJA TER"/>
      <sheetName val="CANALETA"/>
      <sheetName val="BAJAN"/>
      <sheetName val="PAÑETE BA"/>
      <sheetName val="DESCAPOTEMA"/>
      <sheetName val="AGUA LL4"/>
      <sheetName val="PLACA CUBI"/>
      <sheetName val="PLACA CUB1"/>
      <sheetName val="REPLANTE VIA"/>
      <sheetName val="CAJA INS2"/>
      <sheetName val="MURO MACIZO"/>
      <sheetName val="ALCANTAR"/>
      <sheetName val="EXCAVMANO"/>
      <sheetName val="RELLENO"/>
      <sheetName val="VENTAN"/>
      <sheetName val="ESTRUC LAV"/>
      <sheetName val="ACOMET PARCI"/>
      <sheetName val="ROCERIA"/>
      <sheetName val="POSTE"/>
      <sheetName val="RED AEREA"/>
      <sheetName val="SEÑAL VERTICAL"/>
      <sheetName val="REUBI POSTE"/>
      <sheetName val="PISO EN BALDO"/>
      <sheetName val="RED INTERNA"/>
      <sheetName val="RELLENO EST"/>
      <sheetName val="TOLVA"/>
      <sheetName val="DESGARRADORA DE PLASTICOS"/>
      <sheetName val="BANDA TRANSPORTADORA"/>
      <sheetName val="TRITURADORA PLASTICO, VIDRIO"/>
      <sheetName val="LAVADORA SECADORA"/>
      <sheetName val="PULVERIZADORA"/>
      <sheetName val="EMPACADORA PARA COMPOST"/>
      <sheetName val="EQUIPO PARA AIREACION"/>
      <sheetName val="EQUIPO PARA LAVADO A PRESION"/>
      <sheetName val="AIU 2009 Abrli"/>
      <sheetName val="AIU 2008"/>
      <sheetName val="1.5 GRÁFICO AVANCE"/>
      <sheetName val="Curva S - Mes"/>
      <sheetName val="PROY_ORIGINAL6"/>
      <sheetName val="PU_(2)5"/>
      <sheetName val="200P_1"/>
      <sheetName val="500P_1"/>
      <sheetName val="500P_2"/>
      <sheetName val="640P_2"/>
      <sheetName val="640_1_(2)"/>
      <sheetName val="672P_1"/>
      <sheetName val="2P_1"/>
      <sheetName val="materiales_de_insumo"/>
      <sheetName val="jornales_y_prestaciones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464_1P"/>
      <sheetName val="670_P"/>
      <sheetName val="671_P"/>
      <sheetName val="621_1P"/>
      <sheetName val="610_2P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LISTA_EPC"/>
      <sheetName val="450p"/>
      <sheetName val="630.4.1"/>
      <sheetName val="4P.1.1"/>
      <sheetName val="673P.1"/>
      <sheetName val="673-dren"/>
      <sheetName val="674p.2"/>
      <sheetName val="640.1.4"/>
      <sheetName val="630.3.1"/>
      <sheetName val="701.2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SNP7 Anclajes pasivos6j_x0000_"/>
      <sheetName val="_x0000_㈀㰰⌀_x0000_㈀㰮⌀_x0000_䰀଒v_x0000__x0000__x0000_頀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>
        <row r="1">
          <cell r="A1" t="str">
            <v>EQUIPO</v>
          </cell>
        </row>
      </sheetData>
      <sheetData sheetId="39">
        <row r="1">
          <cell r="A1" t="str">
            <v>ADMINISTRACION</v>
          </cell>
        </row>
      </sheetData>
      <sheetData sheetId="40">
        <row r="1">
          <cell r="B1" t="str">
            <v>CTO-102-2002</v>
          </cell>
        </row>
      </sheetData>
      <sheetData sheetId="41">
        <row r="1">
          <cell r="A1" t="str">
            <v>1P</v>
          </cell>
        </row>
      </sheetData>
      <sheetData sheetId="42">
        <row r="1">
          <cell r="B1" t="str">
            <v>CTO-102-2002</v>
          </cell>
        </row>
      </sheetData>
      <sheetData sheetId="43">
        <row r="5">
          <cell r="E5" t="str">
            <v>CANTIDAD</v>
          </cell>
        </row>
      </sheetData>
      <sheetData sheetId="44">
        <row r="1">
          <cell r="A1" t="str">
            <v>1P</v>
          </cell>
        </row>
      </sheetData>
      <sheetData sheetId="45">
        <row r="5">
          <cell r="E5" t="str">
            <v>CANTIDAD</v>
          </cell>
        </row>
      </sheetData>
      <sheetData sheetId="46">
        <row r="1">
          <cell r="A1" t="str">
            <v>1P</v>
          </cell>
        </row>
      </sheetData>
      <sheetData sheetId="47">
        <row r="1">
          <cell r="A1" t="str">
            <v>EQUIPO</v>
          </cell>
        </row>
      </sheetData>
      <sheetData sheetId="48">
        <row r="1">
          <cell r="A1" t="str">
            <v>1P</v>
          </cell>
        </row>
      </sheetData>
      <sheetData sheetId="49">
        <row r="52">
          <cell r="H52">
            <v>117768</v>
          </cell>
        </row>
      </sheetData>
      <sheetData sheetId="50">
        <row r="1">
          <cell r="A1" t="str">
            <v>ITEM</v>
          </cell>
        </row>
      </sheetData>
      <sheetData sheetId="51">
        <row r="1">
          <cell r="A1" t="str">
            <v>EQUIPO</v>
          </cell>
        </row>
      </sheetData>
      <sheetData sheetId="52">
        <row r="1">
          <cell r="A1" t="str">
            <v>ADMINISTRACION</v>
          </cell>
        </row>
      </sheetData>
      <sheetData sheetId="53">
        <row r="33">
          <cell r="C33">
            <v>0.77967625899280601</v>
          </cell>
        </row>
      </sheetData>
      <sheetData sheetId="54">
        <row r="4">
          <cell r="B4" t="str">
            <v xml:space="preserve"> Bisagra Pivotante </v>
          </cell>
        </row>
      </sheetData>
      <sheetData sheetId="55">
        <row r="4">
          <cell r="B4" t="str">
            <v xml:space="preserve"> Bisagra Pivotante </v>
          </cell>
        </row>
      </sheetData>
      <sheetData sheetId="56"/>
      <sheetData sheetId="57">
        <row r="4">
          <cell r="B4" t="str">
            <v xml:space="preserve"> Bisagra Pivotante </v>
          </cell>
        </row>
      </sheetData>
      <sheetData sheetId="58">
        <row r="4">
          <cell r="B4" t="str">
            <v xml:space="preserve"> Bisagra Pivotante </v>
          </cell>
        </row>
      </sheetData>
      <sheetData sheetId="59">
        <row r="1">
          <cell r="A1" t="str">
            <v>ITEM</v>
          </cell>
        </row>
      </sheetData>
      <sheetData sheetId="60">
        <row r="1">
          <cell r="A1" t="str">
            <v>EQUIPO</v>
          </cell>
        </row>
      </sheetData>
      <sheetData sheetId="61">
        <row r="1">
          <cell r="A1" t="str">
            <v>MATERIALES</v>
          </cell>
        </row>
      </sheetData>
      <sheetData sheetId="62"/>
      <sheetData sheetId="63">
        <row r="33">
          <cell r="C33">
            <v>0.77967625899280601</v>
          </cell>
        </row>
      </sheetData>
      <sheetData sheetId="64">
        <row r="1">
          <cell r="A1" t="str">
            <v>INSTITUTO NACIONAL DE VIAS</v>
          </cell>
        </row>
      </sheetData>
      <sheetData sheetId="65">
        <row r="33">
          <cell r="C33">
            <v>0.77967625899280601</v>
          </cell>
        </row>
      </sheetData>
      <sheetData sheetId="66">
        <row r="1">
          <cell r="A1" t="str">
            <v>INSTITUTO NACIONAL DE VIAS</v>
          </cell>
        </row>
      </sheetData>
      <sheetData sheetId="67">
        <row r="33">
          <cell r="C33">
            <v>0.77967625899280601</v>
          </cell>
        </row>
      </sheetData>
      <sheetData sheetId="68">
        <row r="33">
          <cell r="C33">
            <v>0.77967625899280601</v>
          </cell>
        </row>
      </sheetData>
      <sheetData sheetId="69">
        <row r="2">
          <cell r="A2">
            <v>2</v>
          </cell>
        </row>
      </sheetData>
      <sheetData sheetId="70">
        <row r="1">
          <cell r="A1" t="str">
            <v>ITEM</v>
          </cell>
        </row>
      </sheetData>
      <sheetData sheetId="71">
        <row r="1">
          <cell r="A1" t="str">
            <v>EQUIPO</v>
          </cell>
        </row>
      </sheetData>
      <sheetData sheetId="72">
        <row r="52">
          <cell r="H52">
            <v>117768</v>
          </cell>
        </row>
      </sheetData>
      <sheetData sheetId="73"/>
      <sheetData sheetId="74">
        <row r="52">
          <cell r="H52">
            <v>117768</v>
          </cell>
        </row>
      </sheetData>
      <sheetData sheetId="75">
        <row r="33">
          <cell r="C33">
            <v>0.77967625899280601</v>
          </cell>
        </row>
      </sheetData>
      <sheetData sheetId="76">
        <row r="33">
          <cell r="C33">
            <v>0.77967625899280601</v>
          </cell>
        </row>
      </sheetData>
      <sheetData sheetId="77">
        <row r="1">
          <cell r="A1" t="str">
            <v>ADMINISTRACION</v>
          </cell>
        </row>
      </sheetData>
      <sheetData sheetId="78">
        <row r="33">
          <cell r="C33">
            <v>0.77967625899280601</v>
          </cell>
        </row>
      </sheetData>
      <sheetData sheetId="79">
        <row r="1">
          <cell r="A1" t="str">
            <v>ITEM</v>
          </cell>
        </row>
      </sheetData>
      <sheetData sheetId="80">
        <row r="1">
          <cell r="A1" t="str">
            <v>EQUIPO</v>
          </cell>
        </row>
      </sheetData>
      <sheetData sheetId="81">
        <row r="1">
          <cell r="A1" t="str">
            <v>ADMINISTRACION</v>
          </cell>
        </row>
      </sheetData>
      <sheetData sheetId="82"/>
      <sheetData sheetId="83">
        <row r="1">
          <cell r="A1" t="str">
            <v>1P</v>
          </cell>
        </row>
      </sheetData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>
        <row r="1">
          <cell r="A1" t="str">
            <v>ADMINISTRACION</v>
          </cell>
        </row>
      </sheetData>
      <sheetData sheetId="112"/>
      <sheetData sheetId="113"/>
      <sheetData sheetId="114"/>
      <sheetData sheetId="115">
        <row r="50">
          <cell r="H50">
            <v>4886</v>
          </cell>
        </row>
      </sheetData>
      <sheetData sheetId="116"/>
      <sheetData sheetId="117"/>
      <sheetData sheetId="118">
        <row r="1">
          <cell r="B1" t="str">
            <v>CTO-102-2002</v>
          </cell>
        </row>
      </sheetData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 refreshError="1"/>
      <sheetData sheetId="129" refreshError="1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/>
      <sheetData sheetId="210"/>
      <sheetData sheetId="211" refreshError="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/>
      <sheetData sheetId="222" refreshError="1"/>
      <sheetData sheetId="223"/>
      <sheetData sheetId="224">
        <row r="1">
          <cell r="A1" t="str">
            <v>ITEM</v>
          </cell>
        </row>
      </sheetData>
      <sheetData sheetId="225">
        <row r="1">
          <cell r="A1" t="str">
            <v>EQUIPO</v>
          </cell>
        </row>
      </sheetData>
      <sheetData sheetId="226">
        <row r="1">
          <cell r="A1" t="str">
            <v>ADMINISTRACION</v>
          </cell>
        </row>
      </sheetData>
      <sheetData sheetId="227" refreshError="1"/>
      <sheetData sheetId="228"/>
      <sheetData sheetId="229"/>
      <sheetData sheetId="230" refreshError="1"/>
      <sheetData sheetId="231" refreshError="1"/>
      <sheetData sheetId="232"/>
      <sheetData sheetId="233" refreshError="1"/>
      <sheetData sheetId="234" refreshError="1"/>
      <sheetData sheetId="235">
        <row r="1">
          <cell r="A1" t="str">
            <v>EQUIPO</v>
          </cell>
        </row>
      </sheetData>
      <sheetData sheetId="236" refreshError="1"/>
      <sheetData sheetId="237" refreshError="1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>
        <row r="33">
          <cell r="C33">
            <v>0.77967625899280601</v>
          </cell>
        </row>
      </sheetData>
      <sheetData sheetId="304">
        <row r="33">
          <cell r="C33">
            <v>0.77967625899280601</v>
          </cell>
        </row>
      </sheetData>
      <sheetData sheetId="305">
        <row r="2">
          <cell r="A2">
            <v>2</v>
          </cell>
        </row>
      </sheetData>
      <sheetData sheetId="306">
        <row r="1">
          <cell r="A1" t="str">
            <v>ITEM</v>
          </cell>
        </row>
      </sheetData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 refreshError="1"/>
      <sheetData sheetId="311">
        <row r="41">
          <cell r="G41">
            <v>4237.2145748987859</v>
          </cell>
        </row>
      </sheetData>
      <sheetData sheetId="312">
        <row r="2">
          <cell r="A2" t="str">
            <v>ACTA No</v>
          </cell>
        </row>
      </sheetData>
      <sheetData sheetId="313">
        <row r="33">
          <cell r="C33">
            <v>0.77967625899280601</v>
          </cell>
        </row>
      </sheetData>
      <sheetData sheetId="314"/>
      <sheetData sheetId="315">
        <row r="1">
          <cell r="B1" t="str">
            <v>CTO-102-2002</v>
          </cell>
        </row>
      </sheetData>
      <sheetData sheetId="316"/>
      <sheetData sheetId="317">
        <row r="1">
          <cell r="A1" t="str">
            <v>ITEM</v>
          </cell>
        </row>
      </sheetData>
      <sheetData sheetId="318">
        <row r="1">
          <cell r="A1" t="str">
            <v>ITEM</v>
          </cell>
        </row>
      </sheetData>
      <sheetData sheetId="319">
        <row r="1">
          <cell r="A1" t="str">
            <v>EQUIPO</v>
          </cell>
        </row>
      </sheetData>
      <sheetData sheetId="320">
        <row r="1">
          <cell r="A1" t="str">
            <v>ADMINISTRACION</v>
          </cell>
        </row>
      </sheetData>
      <sheetData sheetId="321">
        <row r="1">
          <cell r="A1" t="str">
            <v>ADMINISTRACION</v>
          </cell>
        </row>
      </sheetData>
      <sheetData sheetId="322" refreshError="1"/>
      <sheetData sheetId="323">
        <row r="1">
          <cell r="A1" t="str">
            <v>ADMINISTRACION</v>
          </cell>
        </row>
      </sheetData>
      <sheetData sheetId="324" refreshError="1"/>
      <sheetData sheetId="325">
        <row r="1">
          <cell r="A1" t="str">
            <v>EQUIPO</v>
          </cell>
        </row>
      </sheetData>
      <sheetData sheetId="326" refreshError="1"/>
      <sheetData sheetId="327">
        <row r="1">
          <cell r="A1" t="str">
            <v>ITEM</v>
          </cell>
        </row>
      </sheetData>
      <sheetData sheetId="328">
        <row r="1">
          <cell r="A1" t="str">
            <v>EQUIPO</v>
          </cell>
        </row>
      </sheetData>
      <sheetData sheetId="329" refreshError="1"/>
      <sheetData sheetId="330" refreshError="1"/>
      <sheetData sheetId="331" refreshError="1"/>
      <sheetData sheetId="332">
        <row r="5">
          <cell r="E5" t="str">
            <v>CANTIDAD</v>
          </cell>
        </row>
      </sheetData>
      <sheetData sheetId="333" refreshError="1"/>
      <sheetData sheetId="334" refreshError="1"/>
      <sheetData sheetId="335" refreshError="1"/>
      <sheetData sheetId="336">
        <row r="1">
          <cell r="A1" t="str">
            <v>EQUIPO</v>
          </cell>
        </row>
      </sheetData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/>
      <sheetData sheetId="351" refreshError="1"/>
      <sheetData sheetId="352" refreshError="1"/>
      <sheetData sheetId="353">
        <row r="1">
          <cell r="A1" t="str">
            <v>EQUIPO</v>
          </cell>
        </row>
      </sheetData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>
        <row r="1">
          <cell r="A1" t="str">
            <v>ADMINISTRACION</v>
          </cell>
        </row>
      </sheetData>
      <sheetData sheetId="360" refreshError="1"/>
      <sheetData sheetId="361" refreshError="1"/>
      <sheetData sheetId="362" refreshError="1"/>
      <sheetData sheetId="363" refreshError="1"/>
      <sheetData sheetId="364">
        <row r="1">
          <cell r="A1" t="str">
            <v>ITEM</v>
          </cell>
        </row>
      </sheetData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>
        <row r="1">
          <cell r="A1" t="str">
            <v>INSTITUTO NACIONAL DE VIAS</v>
          </cell>
        </row>
      </sheetData>
      <sheetData sheetId="387" refreshError="1"/>
      <sheetData sheetId="388">
        <row r="1">
          <cell r="A1" t="str">
            <v>ITEM</v>
          </cell>
        </row>
      </sheetData>
      <sheetData sheetId="389" refreshError="1"/>
      <sheetData sheetId="390">
        <row r="1">
          <cell r="A1" t="str">
            <v>ADMINISTRACION</v>
          </cell>
        </row>
      </sheetData>
      <sheetData sheetId="391" refreshError="1"/>
      <sheetData sheetId="392">
        <row r="168">
          <cell r="D168">
            <v>10046</v>
          </cell>
        </row>
      </sheetData>
      <sheetData sheetId="393" refreshError="1"/>
      <sheetData sheetId="394"/>
      <sheetData sheetId="395" refreshError="1"/>
      <sheetData sheetId="396">
        <row r="1">
          <cell r="A1" t="str">
            <v>EQUIPO</v>
          </cell>
        </row>
      </sheetData>
      <sheetData sheetId="397" refreshError="1"/>
      <sheetData sheetId="398">
        <row r="1">
          <cell r="A1" t="str">
            <v>ITEM</v>
          </cell>
        </row>
      </sheetData>
      <sheetData sheetId="399">
        <row r="1">
          <cell r="A1" t="str">
            <v>EQUIPO</v>
          </cell>
        </row>
      </sheetData>
      <sheetData sheetId="400" refreshError="1"/>
      <sheetData sheetId="401"/>
      <sheetData sheetId="402" refreshError="1"/>
      <sheetData sheetId="403" refreshError="1"/>
      <sheetData sheetId="404"/>
      <sheetData sheetId="405" refreshError="1"/>
      <sheetData sheetId="406">
        <row r="1">
          <cell r="A1" t="str">
            <v>ITEM</v>
          </cell>
        </row>
      </sheetData>
      <sheetData sheetId="407" refreshError="1"/>
      <sheetData sheetId="408">
        <row r="1">
          <cell r="A1" t="str">
            <v>ADMINISTRACION</v>
          </cell>
        </row>
      </sheetData>
      <sheetData sheetId="409" refreshError="1"/>
      <sheetData sheetId="410">
        <row r="1">
          <cell r="A1" t="str">
            <v>EQUIPO</v>
          </cell>
        </row>
      </sheetData>
      <sheetData sheetId="411" refreshError="1"/>
      <sheetData sheetId="412">
        <row r="1">
          <cell r="A1" t="str">
            <v>ITEM</v>
          </cell>
        </row>
      </sheetData>
      <sheetData sheetId="413">
        <row r="1">
          <cell r="A1" t="str">
            <v>EQUIPO</v>
          </cell>
        </row>
      </sheetData>
      <sheetData sheetId="414" refreshError="1"/>
      <sheetData sheetId="415">
        <row r="2">
          <cell r="A2">
            <v>2</v>
          </cell>
        </row>
      </sheetData>
      <sheetData sheetId="416" refreshError="1"/>
      <sheetData sheetId="417">
        <row r="1">
          <cell r="A1" t="str">
            <v>EQUIPO</v>
          </cell>
        </row>
      </sheetData>
      <sheetData sheetId="418" refreshError="1"/>
      <sheetData sheetId="419">
        <row r="1">
          <cell r="A1" t="str">
            <v>ITEM</v>
          </cell>
        </row>
      </sheetData>
      <sheetData sheetId="420" refreshError="1"/>
      <sheetData sheetId="421">
        <row r="1">
          <cell r="A1" t="str">
            <v>ADMINISTRACION</v>
          </cell>
        </row>
      </sheetData>
      <sheetData sheetId="422"/>
      <sheetData sheetId="423">
        <row r="2">
          <cell r="A2" t="str">
            <v>ACTA No</v>
          </cell>
        </row>
      </sheetData>
      <sheetData sheetId="424">
        <row r="1">
          <cell r="A1" t="str">
            <v>ITEM</v>
          </cell>
        </row>
      </sheetData>
      <sheetData sheetId="425">
        <row r="1">
          <cell r="A1" t="str">
            <v>EQUIPO</v>
          </cell>
        </row>
      </sheetData>
      <sheetData sheetId="426" refreshError="1"/>
      <sheetData sheetId="427">
        <row r="1">
          <cell r="A1" t="str">
            <v>ADMINISTRACION</v>
          </cell>
        </row>
      </sheetData>
      <sheetData sheetId="428"/>
      <sheetData sheetId="429">
        <row r="1">
          <cell r="A1" t="str">
            <v>ADMINISTRACION</v>
          </cell>
        </row>
      </sheetData>
      <sheetData sheetId="430"/>
      <sheetData sheetId="431"/>
      <sheetData sheetId="432"/>
      <sheetData sheetId="433"/>
      <sheetData sheetId="434">
        <row r="33">
          <cell r="C33">
            <v>0.77967625899280601</v>
          </cell>
        </row>
      </sheetData>
      <sheetData sheetId="435">
        <row r="1">
          <cell r="A1" t="str">
            <v>ITEM</v>
          </cell>
        </row>
      </sheetData>
      <sheetData sheetId="436" refreshError="1"/>
      <sheetData sheetId="437">
        <row r="33">
          <cell r="C33">
            <v>0.77967625899280601</v>
          </cell>
        </row>
      </sheetData>
      <sheetData sheetId="438">
        <row r="1">
          <cell r="A1" t="str">
            <v>ADMINISTRACION</v>
          </cell>
        </row>
      </sheetData>
      <sheetData sheetId="439">
        <row r="4">
          <cell r="B4" t="str">
            <v xml:space="preserve"> Bisagra Pivotante </v>
          </cell>
        </row>
      </sheetData>
      <sheetData sheetId="440">
        <row r="1">
          <cell r="B1" t="str">
            <v>CTO-102-2002</v>
          </cell>
        </row>
      </sheetData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>
        <row r="1">
          <cell r="A1" t="str">
            <v>ITEM</v>
          </cell>
        </row>
      </sheetData>
      <sheetData sheetId="449">
        <row r="1">
          <cell r="A1" t="str">
            <v>EQUIPO</v>
          </cell>
        </row>
      </sheetData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>
        <row r="1">
          <cell r="A1" t="str">
            <v>ITEM</v>
          </cell>
        </row>
      </sheetData>
      <sheetData sheetId="456">
        <row r="1">
          <cell r="A1" t="str">
            <v>EQUIPO</v>
          </cell>
        </row>
      </sheetData>
      <sheetData sheetId="457">
        <row r="1">
          <cell r="A1" t="str">
            <v>ADMINISTRACION</v>
          </cell>
        </row>
      </sheetData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>
        <row r="33">
          <cell r="C33">
            <v>0.77967625899280601</v>
          </cell>
        </row>
      </sheetData>
      <sheetData sheetId="464">
        <row r="4">
          <cell r="B4" t="str">
            <v xml:space="preserve"> Bisagra Pivotante </v>
          </cell>
        </row>
      </sheetData>
      <sheetData sheetId="465">
        <row r="33">
          <cell r="C33">
            <v>0.77967625899280601</v>
          </cell>
        </row>
      </sheetData>
      <sheetData sheetId="466">
        <row r="33">
          <cell r="C33">
            <v>0.77967625899280601</v>
          </cell>
        </row>
      </sheetData>
      <sheetData sheetId="467"/>
      <sheetData sheetId="468">
        <row r="1">
          <cell r="A1" t="str">
            <v>ITEM</v>
          </cell>
        </row>
      </sheetData>
      <sheetData sheetId="469" refreshError="1"/>
      <sheetData sheetId="470">
        <row r="1">
          <cell r="A1" t="str">
            <v>ADMINISTRACION</v>
          </cell>
        </row>
      </sheetData>
      <sheetData sheetId="471"/>
      <sheetData sheetId="472" refreshError="1"/>
      <sheetData sheetId="473" refreshError="1"/>
      <sheetData sheetId="474" refreshError="1"/>
      <sheetData sheetId="475">
        <row r="33">
          <cell r="C33">
            <v>0.77967625899280601</v>
          </cell>
        </row>
      </sheetData>
      <sheetData sheetId="476"/>
      <sheetData sheetId="477"/>
      <sheetData sheetId="478"/>
      <sheetData sheetId="479">
        <row r="1">
          <cell r="A1" t="str">
            <v>ITEM</v>
          </cell>
        </row>
      </sheetData>
      <sheetData sheetId="480" refreshError="1"/>
      <sheetData sheetId="481" refreshError="1"/>
      <sheetData sheetId="482" refreshError="1"/>
      <sheetData sheetId="483" refreshError="1"/>
      <sheetData sheetId="484"/>
      <sheetData sheetId="485" refreshError="1"/>
      <sheetData sheetId="486"/>
      <sheetData sheetId="487" refreshError="1"/>
      <sheetData sheetId="488">
        <row r="33">
          <cell r="C33">
            <v>0.77967625899280601</v>
          </cell>
        </row>
      </sheetData>
      <sheetData sheetId="489"/>
      <sheetData sheetId="490"/>
      <sheetData sheetId="491">
        <row r="33">
          <cell r="C33">
            <v>0.77967625899280601</v>
          </cell>
        </row>
      </sheetData>
      <sheetData sheetId="492"/>
      <sheetData sheetId="493" refreshError="1"/>
      <sheetData sheetId="494" refreshError="1"/>
      <sheetData sheetId="495" refreshError="1"/>
      <sheetData sheetId="496">
        <row r="1">
          <cell r="A1" t="str">
            <v>ITEM</v>
          </cell>
        </row>
      </sheetData>
      <sheetData sheetId="497">
        <row r="1">
          <cell r="A1" t="str">
            <v>EQUIPO</v>
          </cell>
        </row>
      </sheetData>
      <sheetData sheetId="498">
        <row r="1">
          <cell r="A1" t="str">
            <v>ADMINISTRACION</v>
          </cell>
        </row>
      </sheetData>
      <sheetData sheetId="499">
        <row r="1">
          <cell r="A1" t="str">
            <v>MATERIALES</v>
          </cell>
        </row>
      </sheetData>
      <sheetData sheetId="500"/>
      <sheetData sheetId="501"/>
      <sheetData sheetId="502"/>
      <sheetData sheetId="503">
        <row r="1">
          <cell r="A1" t="str">
            <v>INSTITUTO NACIONAL DE VIAS</v>
          </cell>
        </row>
      </sheetData>
      <sheetData sheetId="504"/>
      <sheetData sheetId="505">
        <row r="1">
          <cell r="A1" t="str">
            <v>ITEM</v>
          </cell>
        </row>
      </sheetData>
      <sheetData sheetId="506" refreshError="1"/>
      <sheetData sheetId="507" refreshError="1"/>
      <sheetData sheetId="508"/>
      <sheetData sheetId="509"/>
      <sheetData sheetId="510">
        <row r="1">
          <cell r="A1" t="str">
            <v>ITEM</v>
          </cell>
        </row>
      </sheetData>
      <sheetData sheetId="511">
        <row r="1">
          <cell r="A1" t="str">
            <v>INSTITUTO NACIONAL DE VIAS</v>
          </cell>
        </row>
      </sheetData>
      <sheetData sheetId="512" refreshError="1"/>
      <sheetData sheetId="513"/>
      <sheetData sheetId="514">
        <row r="1">
          <cell r="A1" t="str">
            <v>ITEM</v>
          </cell>
        </row>
      </sheetData>
      <sheetData sheetId="515" refreshError="1"/>
      <sheetData sheetId="516" refreshError="1"/>
      <sheetData sheetId="517">
        <row r="1">
          <cell r="A1" t="str">
            <v>EQUIPO</v>
          </cell>
        </row>
      </sheetData>
      <sheetData sheetId="518">
        <row r="1">
          <cell r="B1" t="str">
            <v>CTO-102-2002</v>
          </cell>
        </row>
      </sheetData>
      <sheetData sheetId="519"/>
      <sheetData sheetId="520">
        <row r="1">
          <cell r="A1" t="str">
            <v>ITEM</v>
          </cell>
        </row>
      </sheetData>
      <sheetData sheetId="521"/>
      <sheetData sheetId="522" refreshError="1"/>
      <sheetData sheetId="523" refreshError="1"/>
      <sheetData sheetId="524" refreshError="1"/>
      <sheetData sheetId="525" refreshError="1"/>
      <sheetData sheetId="526">
        <row r="1">
          <cell r="A1" t="str">
            <v>EQUIPO</v>
          </cell>
        </row>
      </sheetData>
      <sheetData sheetId="527"/>
      <sheetData sheetId="528" refreshError="1"/>
      <sheetData sheetId="529" refreshError="1"/>
      <sheetData sheetId="530"/>
      <sheetData sheetId="531" refreshError="1"/>
      <sheetData sheetId="532">
        <row r="1">
          <cell r="A1" t="str">
            <v>ITEM</v>
          </cell>
        </row>
      </sheetData>
      <sheetData sheetId="533">
        <row r="1">
          <cell r="A1" t="str">
            <v>ITEM</v>
          </cell>
        </row>
      </sheetData>
      <sheetData sheetId="534" refreshError="1"/>
      <sheetData sheetId="535" refreshError="1"/>
      <sheetData sheetId="536" refreshError="1"/>
      <sheetData sheetId="537"/>
      <sheetData sheetId="538">
        <row r="1">
          <cell r="A1" t="str">
            <v>EQUIPO</v>
          </cell>
        </row>
      </sheetData>
      <sheetData sheetId="539" refreshError="1"/>
      <sheetData sheetId="540" refreshError="1"/>
      <sheetData sheetId="541" refreshError="1"/>
      <sheetData sheetId="542">
        <row r="1">
          <cell r="A1" t="str">
            <v>ABRAZADERA DE SALIDA TIPO 1</v>
          </cell>
        </row>
      </sheetData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>
        <row r="33">
          <cell r="C33">
            <v>0.77967625899280601</v>
          </cell>
        </row>
      </sheetData>
      <sheetData sheetId="550" refreshError="1"/>
      <sheetData sheetId="551" refreshError="1"/>
      <sheetData sheetId="552"/>
      <sheetData sheetId="553" refreshError="1"/>
      <sheetData sheetId="554" refreshError="1"/>
      <sheetData sheetId="555" refreshError="1"/>
      <sheetData sheetId="556" refreshError="1"/>
      <sheetData sheetId="557">
        <row r="1">
          <cell r="B1" t="str">
            <v>CTO-102-2002</v>
          </cell>
        </row>
      </sheetData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/>
      <sheetData sheetId="581" refreshError="1"/>
      <sheetData sheetId="582"/>
      <sheetData sheetId="583" refreshError="1"/>
      <sheetData sheetId="584"/>
      <sheetData sheetId="585"/>
      <sheetData sheetId="586" refreshError="1"/>
      <sheetData sheetId="587" refreshError="1"/>
      <sheetData sheetId="588" refreshError="1"/>
      <sheetData sheetId="589" refreshError="1"/>
      <sheetData sheetId="590">
        <row r="1">
          <cell r="A1" t="str">
            <v>ITEM</v>
          </cell>
        </row>
      </sheetData>
      <sheetData sheetId="591" refreshError="1"/>
      <sheetData sheetId="592" refreshError="1"/>
      <sheetData sheetId="593">
        <row r="33">
          <cell r="C33">
            <v>0.77967625899280601</v>
          </cell>
        </row>
      </sheetData>
      <sheetData sheetId="594" refreshError="1"/>
      <sheetData sheetId="595" refreshError="1"/>
      <sheetData sheetId="596" refreshError="1"/>
      <sheetData sheetId="597">
        <row r="1">
          <cell r="B1" t="str">
            <v>CTO-102-2002</v>
          </cell>
        </row>
      </sheetData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>
        <row r="5">
          <cell r="E5" t="str">
            <v>CANTIDAD</v>
          </cell>
        </row>
      </sheetData>
      <sheetData sheetId="615">
        <row r="1">
          <cell r="A1" t="str">
            <v>ITEM</v>
          </cell>
        </row>
      </sheetData>
      <sheetData sheetId="616" refreshError="1"/>
      <sheetData sheetId="617" refreshError="1"/>
      <sheetData sheetId="618">
        <row r="5">
          <cell r="E5" t="str">
            <v>CANTIDAD</v>
          </cell>
        </row>
      </sheetData>
      <sheetData sheetId="619" refreshError="1"/>
      <sheetData sheetId="620" refreshError="1"/>
      <sheetData sheetId="621" refreshError="1"/>
      <sheetData sheetId="622">
        <row r="1">
          <cell r="A1" t="str">
            <v>ITEM</v>
          </cell>
        </row>
      </sheetData>
      <sheetData sheetId="623">
        <row r="1">
          <cell r="A1" t="str">
            <v>EQUIPO</v>
          </cell>
        </row>
      </sheetData>
      <sheetData sheetId="624">
        <row r="1">
          <cell r="A1" t="str">
            <v>ADMINISTRACION</v>
          </cell>
        </row>
      </sheetData>
      <sheetData sheetId="625">
        <row r="2">
          <cell r="A2" t="str">
            <v>ACTA No</v>
          </cell>
        </row>
      </sheetData>
      <sheetData sheetId="626">
        <row r="33">
          <cell r="C33">
            <v>0.77967625899280601</v>
          </cell>
        </row>
      </sheetData>
      <sheetData sheetId="627"/>
      <sheetData sheetId="628"/>
      <sheetData sheetId="629">
        <row r="5">
          <cell r="A5" t="str">
            <v>Desperdicio</v>
          </cell>
        </row>
      </sheetData>
      <sheetData sheetId="630"/>
      <sheetData sheetId="631" refreshError="1"/>
      <sheetData sheetId="632" refreshError="1"/>
      <sheetData sheetId="633" refreshError="1"/>
      <sheetData sheetId="634" refreshError="1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>
        <row r="5">
          <cell r="E5" t="str">
            <v>CANTIDAD</v>
          </cell>
        </row>
      </sheetData>
      <sheetData sheetId="649"/>
      <sheetData sheetId="650" refreshError="1"/>
      <sheetData sheetId="651"/>
      <sheetData sheetId="652"/>
      <sheetData sheetId="653"/>
      <sheetData sheetId="654" refreshError="1"/>
      <sheetData sheetId="655"/>
      <sheetData sheetId="656"/>
      <sheetData sheetId="657"/>
      <sheetData sheetId="658"/>
      <sheetData sheetId="659"/>
      <sheetData sheetId="660"/>
      <sheetData sheetId="661" refreshError="1"/>
      <sheetData sheetId="662" refreshError="1"/>
      <sheetData sheetId="663" refreshError="1"/>
      <sheetData sheetId="664"/>
      <sheetData sheetId="665"/>
      <sheetData sheetId="666"/>
      <sheetData sheetId="667"/>
      <sheetData sheetId="668"/>
      <sheetData sheetId="669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>
        <row r="1">
          <cell r="A1" t="str">
            <v>EQUIPO</v>
          </cell>
        </row>
      </sheetData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/>
      <sheetData sheetId="730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/>
      <sheetData sheetId="750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>
        <row r="1">
          <cell r="A1" t="str">
            <v>EQUIPO</v>
          </cell>
        </row>
      </sheetData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927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28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929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930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31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932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33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34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35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36"/>
      <sheetData sheetId="937">
        <row r="1">
          <cell r="A1" t="str">
            <v>INSTITUTO NACIONAL DE VIAS</v>
          </cell>
        </row>
      </sheetData>
      <sheetData sheetId="938">
        <row r="1">
          <cell r="A1" t="str">
            <v>ITEM</v>
          </cell>
        </row>
      </sheetData>
      <sheetData sheetId="939">
        <row r="1">
          <cell r="A1" t="str">
            <v>EQUIPO</v>
          </cell>
        </row>
      </sheetData>
      <sheetData sheetId="940">
        <row r="1">
          <cell r="B1" t="str">
            <v>CTO-102-2002</v>
          </cell>
        </row>
      </sheetData>
      <sheetData sheetId="941">
        <row r="1">
          <cell r="A1" t="str">
            <v>INSTITUTO NACIONAL DE VIAS</v>
          </cell>
        </row>
      </sheetData>
      <sheetData sheetId="942"/>
      <sheetData sheetId="943" refreshError="1"/>
      <sheetData sheetId="944" refreshError="1"/>
      <sheetData sheetId="945" refreshError="1"/>
      <sheetData sheetId="946"/>
      <sheetData sheetId="947"/>
      <sheetData sheetId="948"/>
      <sheetData sheetId="949"/>
      <sheetData sheetId="950"/>
      <sheetData sheetId="951"/>
      <sheetData sheetId="952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/>
      <sheetData sheetId="1783">
        <row r="7">
          <cell r="B7">
            <v>1</v>
          </cell>
        </row>
      </sheetData>
      <sheetData sheetId="1784">
        <row r="2">
          <cell r="A2" t="str">
            <v>CODIGO</v>
          </cell>
        </row>
      </sheetData>
      <sheetData sheetId="1785">
        <row r="7">
          <cell r="B7">
            <v>1</v>
          </cell>
        </row>
      </sheetData>
      <sheetData sheetId="1786">
        <row r="1">
          <cell r="A1" t="str">
            <v>OCCIDENTAL DE COLOMBIA, LLC. / OCCIDENTAL ANDINA, LLC</v>
          </cell>
        </row>
      </sheetData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>
        <row r="168">
          <cell r="D168">
            <v>0.16</v>
          </cell>
        </row>
      </sheetData>
      <sheetData sheetId="1814"/>
      <sheetData sheetId="1815">
        <row r="7">
          <cell r="B7">
            <v>1</v>
          </cell>
        </row>
      </sheetData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>
        <row r="1">
          <cell r="A1" t="str">
            <v>LISTADO DE INSUMOS GENERAL</v>
          </cell>
        </row>
      </sheetData>
      <sheetData sheetId="2497">
        <row r="7">
          <cell r="B7">
            <v>0.1</v>
          </cell>
        </row>
      </sheetData>
      <sheetData sheetId="2498">
        <row r="3">
          <cell r="A3">
            <v>1</v>
          </cell>
        </row>
      </sheetData>
      <sheetData sheetId="2499">
        <row r="8">
          <cell r="A8">
            <v>3.1</v>
          </cell>
        </row>
      </sheetData>
      <sheetData sheetId="2500">
        <row r="3">
          <cell r="A3">
            <v>1</v>
          </cell>
        </row>
      </sheetData>
      <sheetData sheetId="2501"/>
      <sheetData sheetId="2502"/>
      <sheetData sheetId="2503"/>
      <sheetData sheetId="2504"/>
      <sheetData sheetId="2505">
        <row r="1">
          <cell r="A1" t="str">
            <v>LISTADO DE INSUMOS GENERAL</v>
          </cell>
        </row>
      </sheetData>
      <sheetData sheetId="2506"/>
      <sheetData sheetId="2507">
        <row r="1">
          <cell r="A1" t="str">
            <v>LISTADO DE INSUMOS GENERAL</v>
          </cell>
        </row>
      </sheetData>
      <sheetData sheetId="2508"/>
      <sheetData sheetId="2509"/>
      <sheetData sheetId="2510"/>
      <sheetData sheetId="2511"/>
      <sheetData sheetId="2512">
        <row r="1">
          <cell r="A1" t="str">
            <v>LISTADO DE INSUMOS GENERAL</v>
          </cell>
        </row>
      </sheetData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>
        <row r="1">
          <cell r="A1" t="str">
            <v>EQUIPO</v>
          </cell>
        </row>
      </sheetData>
      <sheetData sheetId="2527">
        <row r="1">
          <cell r="A1" t="str">
            <v>ADMINISTRACION</v>
          </cell>
        </row>
      </sheetData>
      <sheetData sheetId="2528">
        <row r="8">
          <cell r="A8">
            <v>3.1</v>
          </cell>
        </row>
      </sheetData>
      <sheetData sheetId="2529">
        <row r="8">
          <cell r="A8">
            <v>2.1</v>
          </cell>
        </row>
      </sheetData>
      <sheetData sheetId="2530">
        <row r="8">
          <cell r="A8">
            <v>3.1</v>
          </cell>
        </row>
      </sheetData>
      <sheetData sheetId="2531">
        <row r="8">
          <cell r="A8">
            <v>2.1</v>
          </cell>
        </row>
      </sheetData>
      <sheetData sheetId="2532">
        <row r="8">
          <cell r="A8">
            <v>3.1</v>
          </cell>
        </row>
      </sheetData>
      <sheetData sheetId="2533">
        <row r="3">
          <cell r="A3">
            <v>1</v>
          </cell>
        </row>
      </sheetData>
      <sheetData sheetId="2534">
        <row r="3">
          <cell r="A3">
            <v>1</v>
          </cell>
        </row>
      </sheetData>
      <sheetData sheetId="2535"/>
      <sheetData sheetId="2536">
        <row r="3">
          <cell r="A3">
            <v>1</v>
          </cell>
        </row>
      </sheetData>
      <sheetData sheetId="2537"/>
      <sheetData sheetId="2538">
        <row r="3">
          <cell r="A3">
            <v>1</v>
          </cell>
        </row>
      </sheetData>
      <sheetData sheetId="2539"/>
      <sheetData sheetId="2540">
        <row r="1">
          <cell r="A1" t="str">
            <v>LISTADO DE INSUMOS GENERAL</v>
          </cell>
        </row>
      </sheetData>
      <sheetData sheetId="2541">
        <row r="1">
          <cell r="A1" t="str">
            <v>LISTADO DE INSUMOS GENERAL</v>
          </cell>
        </row>
      </sheetData>
      <sheetData sheetId="2542">
        <row r="8">
          <cell r="A8">
            <v>3.1</v>
          </cell>
        </row>
      </sheetData>
      <sheetData sheetId="2543">
        <row r="1">
          <cell r="A1" t="str">
            <v>LISTADO DE INSUMOS GENERAL</v>
          </cell>
        </row>
      </sheetData>
      <sheetData sheetId="2544"/>
      <sheetData sheetId="2545">
        <row r="1">
          <cell r="A1" t="str">
            <v>LISTADO DE INSUMOS GENERAL</v>
          </cell>
        </row>
      </sheetData>
      <sheetData sheetId="2546"/>
      <sheetData sheetId="2547">
        <row r="8">
          <cell r="A8">
            <v>2.1</v>
          </cell>
        </row>
      </sheetData>
      <sheetData sheetId="2548">
        <row r="3">
          <cell r="A3">
            <v>1</v>
          </cell>
        </row>
      </sheetData>
      <sheetData sheetId="2549"/>
      <sheetData sheetId="2550"/>
      <sheetData sheetId="2551"/>
      <sheetData sheetId="2552"/>
      <sheetData sheetId="2553"/>
      <sheetData sheetId="2554">
        <row r="3">
          <cell r="A3">
            <v>1</v>
          </cell>
        </row>
      </sheetData>
      <sheetData sheetId="2555">
        <row r="1">
          <cell r="A1" t="str">
            <v>LISTADO DE INSUMOS GENERAL</v>
          </cell>
        </row>
      </sheetData>
      <sheetData sheetId="2556"/>
      <sheetData sheetId="2557"/>
      <sheetData sheetId="2558"/>
      <sheetData sheetId="2559">
        <row r="8">
          <cell r="A8">
            <v>2.1</v>
          </cell>
        </row>
      </sheetData>
      <sheetData sheetId="2560">
        <row r="8">
          <cell r="A8">
            <v>3.1</v>
          </cell>
        </row>
      </sheetData>
      <sheetData sheetId="2561">
        <row r="1">
          <cell r="A1" t="str">
            <v>LISTADO DE INSUMOS GENERAL</v>
          </cell>
        </row>
      </sheetData>
      <sheetData sheetId="2562">
        <row r="8">
          <cell r="A8">
            <v>3.1</v>
          </cell>
        </row>
      </sheetData>
      <sheetData sheetId="2563"/>
      <sheetData sheetId="2564"/>
      <sheetData sheetId="2565"/>
      <sheetData sheetId="2566">
        <row r="3">
          <cell r="A3">
            <v>1</v>
          </cell>
        </row>
      </sheetData>
      <sheetData sheetId="2567"/>
      <sheetData sheetId="2568">
        <row r="3">
          <cell r="A3">
            <v>1</v>
          </cell>
        </row>
      </sheetData>
      <sheetData sheetId="2569"/>
      <sheetData sheetId="2570"/>
      <sheetData sheetId="2571"/>
      <sheetData sheetId="2572"/>
      <sheetData sheetId="2573">
        <row r="1">
          <cell r="A1" t="str">
            <v>LISTADO DE INSUMOS GENERAL</v>
          </cell>
        </row>
      </sheetData>
      <sheetData sheetId="2574" refreshError="1"/>
      <sheetData sheetId="2575">
        <row r="1">
          <cell r="A1" t="str">
            <v>LISTADO DE INSUMOS GENERAL</v>
          </cell>
        </row>
      </sheetData>
      <sheetData sheetId="2576" refreshError="1"/>
      <sheetData sheetId="2577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/>
      <sheetData sheetId="2766">
        <row r="18">
          <cell r="C18">
            <v>7000</v>
          </cell>
        </row>
      </sheetData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>
        <row r="5">
          <cell r="E5" t="str">
            <v>CANTIDAD</v>
          </cell>
        </row>
      </sheetData>
      <sheetData sheetId="2776"/>
      <sheetData sheetId="2777">
        <row r="5">
          <cell r="E5" t="str">
            <v>CANTIDAD</v>
          </cell>
        </row>
      </sheetData>
      <sheetData sheetId="2778">
        <row r="1">
          <cell r="B1" t="str">
            <v>CTO-102-2002</v>
          </cell>
        </row>
      </sheetData>
      <sheetData sheetId="2779">
        <row r="5">
          <cell r="E5" t="str">
            <v>CANTIDAD</v>
          </cell>
        </row>
      </sheetData>
      <sheetData sheetId="2780">
        <row r="5">
          <cell r="E5" t="str">
            <v>CANTIDAD</v>
          </cell>
        </row>
      </sheetData>
      <sheetData sheetId="2781">
        <row r="5">
          <cell r="E5" t="str">
            <v>CANTIDAD</v>
          </cell>
        </row>
      </sheetData>
      <sheetData sheetId="2782">
        <row r="5">
          <cell r="E5" t="str">
            <v>CANTIDAD</v>
          </cell>
        </row>
      </sheetData>
      <sheetData sheetId="2783"/>
      <sheetData sheetId="2784"/>
      <sheetData sheetId="2785"/>
      <sheetData sheetId="2786" refreshError="1"/>
      <sheetData sheetId="2787"/>
      <sheetData sheetId="2788"/>
      <sheetData sheetId="2789" refreshError="1"/>
      <sheetData sheetId="2790" refreshError="1"/>
      <sheetData sheetId="2791" refreshError="1"/>
      <sheetData sheetId="2792" refreshError="1"/>
      <sheetData sheetId="2793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>
        <row r="16">
          <cell r="A16" t="str">
            <v>ABONO 10-30-10</v>
          </cell>
        </row>
      </sheetData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/>
      <sheetData sheetId="2840"/>
      <sheetData sheetId="2841"/>
      <sheetData sheetId="2842"/>
      <sheetData sheetId="2843"/>
      <sheetData sheetId="2844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>
        <row r="1">
          <cell r="A1" t="str">
            <v>ADMINISTRACION</v>
          </cell>
        </row>
      </sheetData>
      <sheetData sheetId="2863">
        <row r="1">
          <cell r="A1" t="str">
            <v>ADMINISTRACION</v>
          </cell>
        </row>
      </sheetData>
      <sheetData sheetId="2864">
        <row r="1">
          <cell r="A1" t="str">
            <v>ITEM</v>
          </cell>
        </row>
      </sheetData>
      <sheetData sheetId="2865">
        <row r="1">
          <cell r="A1" t="str">
            <v>EQUIPO</v>
          </cell>
        </row>
      </sheetData>
      <sheetData sheetId="2866">
        <row r="1">
          <cell r="A1" t="str">
            <v>ADMINISTRACION</v>
          </cell>
        </row>
      </sheetData>
      <sheetData sheetId="2867">
        <row r="1">
          <cell r="A1" t="str">
            <v>ADMINISTRACION</v>
          </cell>
        </row>
      </sheetData>
      <sheetData sheetId="2868"/>
      <sheetData sheetId="2869"/>
      <sheetData sheetId="2870">
        <row r="1">
          <cell r="A1" t="str">
            <v>ITEM</v>
          </cell>
        </row>
      </sheetData>
      <sheetData sheetId="2871">
        <row r="1">
          <cell r="A1" t="str">
            <v>EQUIPO</v>
          </cell>
        </row>
      </sheetData>
      <sheetData sheetId="2872" refreshError="1"/>
      <sheetData sheetId="2873" refreshError="1"/>
      <sheetData sheetId="2874">
        <row r="1">
          <cell r="A1" t="str">
            <v>EQUIPO</v>
          </cell>
        </row>
      </sheetData>
      <sheetData sheetId="2875" refreshError="1"/>
      <sheetData sheetId="2876" refreshError="1"/>
      <sheetData sheetId="2877" refreshError="1"/>
      <sheetData sheetId="2878">
        <row r="4">
          <cell r="B4" t="str">
            <v xml:space="preserve"> Bisagra Pivotante </v>
          </cell>
        </row>
      </sheetData>
      <sheetData sheetId="2879" refreshError="1"/>
      <sheetData sheetId="2880">
        <row r="1">
          <cell r="A1" t="str">
            <v>ITEM</v>
          </cell>
        </row>
      </sheetData>
      <sheetData sheetId="2881">
        <row r="1">
          <cell r="A1" t="str">
            <v>ADMINISTRACION</v>
          </cell>
        </row>
      </sheetData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>
        <row r="1">
          <cell r="B1" t="str">
            <v>CTO-102-2002</v>
          </cell>
        </row>
      </sheetData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>
        <row r="1">
          <cell r="A1" t="str">
            <v>EQUIPO</v>
          </cell>
        </row>
      </sheetData>
      <sheetData sheetId="2905">
        <row r="1">
          <cell r="A1" t="str">
            <v>ITEM</v>
          </cell>
        </row>
      </sheetData>
      <sheetData sheetId="2906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>
        <row r="1">
          <cell r="B1" t="str">
            <v>CTO-102-2002</v>
          </cell>
        </row>
      </sheetData>
      <sheetData sheetId="2922"/>
      <sheetData sheetId="2923"/>
      <sheetData sheetId="2924"/>
      <sheetData sheetId="2925"/>
      <sheetData sheetId="2926">
        <row r="2">
          <cell r="A2" t="str">
            <v>ACTA No</v>
          </cell>
        </row>
      </sheetData>
      <sheetData sheetId="2927"/>
      <sheetData sheetId="2928"/>
      <sheetData sheetId="2929"/>
      <sheetData sheetId="2930"/>
      <sheetData sheetId="2931"/>
      <sheetData sheetId="2932"/>
      <sheetData sheetId="2933"/>
      <sheetData sheetId="2934">
        <row r="1">
          <cell r="A1" t="str">
            <v>ITEM</v>
          </cell>
        </row>
      </sheetData>
      <sheetData sheetId="2935">
        <row r="1">
          <cell r="A1" t="str">
            <v>ADMINISTRACION</v>
          </cell>
        </row>
      </sheetData>
      <sheetData sheetId="2936">
        <row r="5">
          <cell r="E5" t="str">
            <v>CANTIDAD</v>
          </cell>
        </row>
      </sheetData>
      <sheetData sheetId="2937">
        <row r="5">
          <cell r="E5" t="str">
            <v>CANTIDAD</v>
          </cell>
        </row>
      </sheetData>
      <sheetData sheetId="2938">
        <row r="5">
          <cell r="A5" t="str">
            <v>Desperdicio</v>
          </cell>
        </row>
      </sheetData>
      <sheetData sheetId="2939">
        <row r="5">
          <cell r="E5" t="str">
            <v>CANTIDAD</v>
          </cell>
        </row>
      </sheetData>
      <sheetData sheetId="2940">
        <row r="5">
          <cell r="E5" t="str">
            <v>CANTIDAD</v>
          </cell>
        </row>
      </sheetData>
      <sheetData sheetId="2941">
        <row r="5">
          <cell r="E5" t="str">
            <v>CANTIDAD</v>
          </cell>
        </row>
      </sheetData>
      <sheetData sheetId="2942">
        <row r="5">
          <cell r="E5" t="str">
            <v>CANTIDAD</v>
          </cell>
        </row>
      </sheetData>
      <sheetData sheetId="2943">
        <row r="2">
          <cell r="A2" t="str">
            <v>ACTA No</v>
          </cell>
        </row>
      </sheetData>
      <sheetData sheetId="2944">
        <row r="33">
          <cell r="C33">
            <v>0.77967625899280601</v>
          </cell>
        </row>
      </sheetData>
      <sheetData sheetId="2945"/>
      <sheetData sheetId="2946"/>
      <sheetData sheetId="2947">
        <row r="2">
          <cell r="A2" t="str">
            <v>ACTA No</v>
          </cell>
        </row>
      </sheetData>
      <sheetData sheetId="2948">
        <row r="1">
          <cell r="B1" t="str">
            <v>CTO-102-2002</v>
          </cell>
        </row>
      </sheetData>
      <sheetData sheetId="2949">
        <row r="1">
          <cell r="B1" t="str">
            <v>CTO-102-2002</v>
          </cell>
        </row>
      </sheetData>
      <sheetData sheetId="2950"/>
      <sheetData sheetId="2951"/>
      <sheetData sheetId="2952">
        <row r="33">
          <cell r="C33">
            <v>0.77967625899280601</v>
          </cell>
        </row>
      </sheetData>
      <sheetData sheetId="2953">
        <row r="168">
          <cell r="D168">
            <v>10046</v>
          </cell>
        </row>
      </sheetData>
      <sheetData sheetId="2954"/>
      <sheetData sheetId="2955"/>
      <sheetData sheetId="2956">
        <row r="1">
          <cell r="B1" t="str">
            <v>CTO-102-2002</v>
          </cell>
        </row>
      </sheetData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>
        <row r="2">
          <cell r="A2" t="str">
            <v>ACTA No</v>
          </cell>
        </row>
      </sheetData>
      <sheetData sheetId="2971">
        <row r="33">
          <cell r="C33">
            <v>0.77967625899280601</v>
          </cell>
        </row>
      </sheetData>
      <sheetData sheetId="2972"/>
      <sheetData sheetId="2973"/>
      <sheetData sheetId="2974"/>
      <sheetData sheetId="2975"/>
      <sheetData sheetId="2976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>
        <row r="41">
          <cell r="H41">
            <v>1719.2219460730605</v>
          </cell>
        </row>
      </sheetData>
      <sheetData sheetId="3260">
        <row r="44">
          <cell r="H44">
            <v>747796</v>
          </cell>
        </row>
      </sheetData>
      <sheetData sheetId="3261">
        <row r="3">
          <cell r="A3">
            <v>1</v>
          </cell>
        </row>
      </sheetData>
      <sheetData sheetId="3262"/>
      <sheetData sheetId="3263">
        <row r="6">
          <cell r="A6" t="str">
            <v>TOPÓGRAFO</v>
          </cell>
        </row>
      </sheetData>
      <sheetData sheetId="3264">
        <row r="2">
          <cell r="A2" t="str">
            <v>ACTA No</v>
          </cell>
        </row>
      </sheetData>
      <sheetData sheetId="3265">
        <row r="2">
          <cell r="A2" t="str">
            <v>ACTA No</v>
          </cell>
        </row>
      </sheetData>
      <sheetData sheetId="3266">
        <row r="5">
          <cell r="E5" t="str">
            <v>CANTIDAD</v>
          </cell>
        </row>
      </sheetData>
      <sheetData sheetId="3267">
        <row r="5">
          <cell r="E5" t="str">
            <v>CANTIDAD</v>
          </cell>
        </row>
      </sheetData>
      <sheetData sheetId="3268">
        <row r="1">
          <cell r="A1" t="str">
            <v>LISTADO DE INSUMOS GENERAL</v>
          </cell>
        </row>
      </sheetData>
      <sheetData sheetId="3269">
        <row r="5">
          <cell r="E5" t="str">
            <v>CANTIDAD</v>
          </cell>
        </row>
      </sheetData>
      <sheetData sheetId="3270">
        <row r="5">
          <cell r="E5" t="str">
            <v>CANTIDAD</v>
          </cell>
        </row>
      </sheetData>
      <sheetData sheetId="3271">
        <row r="5">
          <cell r="E5" t="str">
            <v>CANTIDAD</v>
          </cell>
        </row>
      </sheetData>
      <sheetData sheetId="3272">
        <row r="5">
          <cell r="E5" t="str">
            <v>CANTIDAD</v>
          </cell>
        </row>
      </sheetData>
      <sheetData sheetId="3273">
        <row r="5">
          <cell r="E5" t="str">
            <v>CANTIDAD</v>
          </cell>
        </row>
      </sheetData>
      <sheetData sheetId="3274">
        <row r="5">
          <cell r="E5" t="str">
            <v>CANTIDAD</v>
          </cell>
        </row>
      </sheetData>
      <sheetData sheetId="3275">
        <row r="5">
          <cell r="E5" t="str">
            <v>CANTIDAD</v>
          </cell>
        </row>
      </sheetData>
      <sheetData sheetId="3276">
        <row r="5">
          <cell r="E5" t="str">
            <v>CANTIDAD</v>
          </cell>
        </row>
      </sheetData>
      <sheetData sheetId="3277">
        <row r="5">
          <cell r="E5" t="str">
            <v>CANTIDAD</v>
          </cell>
        </row>
      </sheetData>
      <sheetData sheetId="3278">
        <row r="5">
          <cell r="E5" t="str">
            <v>CANTIDAD</v>
          </cell>
        </row>
      </sheetData>
      <sheetData sheetId="3279">
        <row r="5">
          <cell r="E5" t="str">
            <v>CANTIDAD</v>
          </cell>
        </row>
      </sheetData>
      <sheetData sheetId="3280">
        <row r="5">
          <cell r="E5" t="str">
            <v>CANTIDAD</v>
          </cell>
        </row>
      </sheetData>
      <sheetData sheetId="3281">
        <row r="41">
          <cell r="H41">
            <v>107162</v>
          </cell>
        </row>
      </sheetData>
      <sheetData sheetId="3282">
        <row r="154">
          <cell r="G154">
            <v>12880</v>
          </cell>
        </row>
      </sheetData>
      <sheetData sheetId="3283"/>
      <sheetData sheetId="3284"/>
      <sheetData sheetId="3285"/>
      <sheetData sheetId="3286"/>
      <sheetData sheetId="3287">
        <row r="5">
          <cell r="E5" t="str">
            <v>CANTIDAD</v>
          </cell>
        </row>
      </sheetData>
      <sheetData sheetId="3288">
        <row r="5">
          <cell r="E5" t="str">
            <v>CANTIDAD</v>
          </cell>
        </row>
      </sheetData>
      <sheetData sheetId="3289">
        <row r="5">
          <cell r="E5" t="str">
            <v>CANTIDAD</v>
          </cell>
        </row>
      </sheetData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>
        <row r="1">
          <cell r="A1" t="str">
            <v>INSTITUTO NACIONAL DE VIAS</v>
          </cell>
        </row>
      </sheetData>
      <sheetData sheetId="3304"/>
      <sheetData sheetId="3305">
        <row r="1">
          <cell r="A1" t="str">
            <v>INSTITUTO NACIONAL DE VIAS</v>
          </cell>
        </row>
      </sheetData>
      <sheetData sheetId="3306">
        <row r="7">
          <cell r="A7" t="str">
            <v>Herramientas Menores</v>
          </cell>
        </row>
      </sheetData>
      <sheetData sheetId="3307">
        <row r="7">
          <cell r="A7" t="str">
            <v>Herramientas Menores</v>
          </cell>
        </row>
      </sheetData>
      <sheetData sheetId="3308">
        <row r="18">
          <cell r="C18">
            <v>7000</v>
          </cell>
        </row>
      </sheetData>
      <sheetData sheetId="3309"/>
      <sheetData sheetId="3310">
        <row r="18">
          <cell r="C18">
            <v>7000</v>
          </cell>
        </row>
      </sheetData>
      <sheetData sheetId="3311"/>
      <sheetData sheetId="3312">
        <row r="1">
          <cell r="B1" t="str">
            <v>CTO-102-2002</v>
          </cell>
        </row>
      </sheetData>
      <sheetData sheetId="3313"/>
      <sheetData sheetId="3314"/>
      <sheetData sheetId="3315">
        <row r="1">
          <cell r="B1" t="str">
            <v>CTO-102-2002</v>
          </cell>
        </row>
      </sheetData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>
        <row r="1">
          <cell r="A1" t="str">
            <v>INSTITUTO NACIONAL DE VIAS</v>
          </cell>
        </row>
      </sheetData>
      <sheetData sheetId="3327"/>
      <sheetData sheetId="3328"/>
      <sheetData sheetId="3329"/>
      <sheetData sheetId="3330">
        <row r="1">
          <cell r="A1" t="str">
            <v>INSTITUTO NACIONAL DE VIAS</v>
          </cell>
        </row>
      </sheetData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>
        <row r="7">
          <cell r="B7">
            <v>0.1</v>
          </cell>
        </row>
      </sheetData>
      <sheetData sheetId="3350">
        <row r="7">
          <cell r="B7">
            <v>0.1</v>
          </cell>
        </row>
      </sheetData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>
        <row r="1">
          <cell r="A1" t="str">
            <v>INSTITUTO NACIONAL DE VIAS</v>
          </cell>
        </row>
      </sheetData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>
        <row r="16">
          <cell r="A16" t="str">
            <v>ABONO 10-30-10</v>
          </cell>
        </row>
      </sheetData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>
        <row r="1">
          <cell r="A1" t="str">
            <v>EQUIPO</v>
          </cell>
        </row>
      </sheetData>
      <sheetData sheetId="3415">
        <row r="1">
          <cell r="A1" t="str">
            <v>ADMINISTRACION</v>
          </cell>
        </row>
      </sheetData>
      <sheetData sheetId="3416">
        <row r="1">
          <cell r="A1" t="str">
            <v>EQUIPO</v>
          </cell>
        </row>
      </sheetData>
      <sheetData sheetId="3417">
        <row r="1">
          <cell r="A1" t="str">
            <v>ADMINISTRACION</v>
          </cell>
        </row>
      </sheetData>
      <sheetData sheetId="3418">
        <row r="1">
          <cell r="A1" t="str">
            <v>EQUIPO</v>
          </cell>
        </row>
      </sheetData>
      <sheetData sheetId="3419">
        <row r="1">
          <cell r="A1" t="str">
            <v>ADMINISTRACION</v>
          </cell>
        </row>
      </sheetData>
      <sheetData sheetId="3420">
        <row r="1">
          <cell r="A1" t="str">
            <v>EQUIPO</v>
          </cell>
        </row>
      </sheetData>
      <sheetData sheetId="3421">
        <row r="1">
          <cell r="A1" t="str">
            <v>ADMINISTRACION</v>
          </cell>
        </row>
      </sheetData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>
        <row r="18">
          <cell r="B18" t="str">
            <v>Director de obra</v>
          </cell>
        </row>
      </sheetData>
      <sheetData sheetId="3452"/>
      <sheetData sheetId="3453"/>
      <sheetData sheetId="3454"/>
      <sheetData sheetId="3455">
        <row r="12">
          <cell r="A12" t="str">
            <v>Agua</v>
          </cell>
        </row>
      </sheetData>
      <sheetData sheetId="3456"/>
      <sheetData sheetId="3457"/>
      <sheetData sheetId="3458"/>
      <sheetData sheetId="3459"/>
      <sheetData sheetId="3460"/>
      <sheetData sheetId="3461"/>
      <sheetData sheetId="3462">
        <row r="1">
          <cell r="A1" t="str">
            <v>ITEM</v>
          </cell>
        </row>
      </sheetData>
      <sheetData sheetId="3463">
        <row r="1">
          <cell r="A1" t="str">
            <v>EQUIPO</v>
          </cell>
        </row>
      </sheetData>
      <sheetData sheetId="3464">
        <row r="1">
          <cell r="A1" t="str">
            <v>ADMINISTRACION</v>
          </cell>
        </row>
      </sheetData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>
        <row r="2">
          <cell r="A2" t="str">
            <v>ACTA No</v>
          </cell>
        </row>
      </sheetData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>
        <row r="16">
          <cell r="A16" t="str">
            <v>ABONO 10-30-10</v>
          </cell>
        </row>
      </sheetData>
      <sheetData sheetId="3512"/>
      <sheetData sheetId="3513"/>
      <sheetData sheetId="3514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/>
      <sheetData sheetId="3549" refreshError="1"/>
      <sheetData sheetId="3550" refreshError="1"/>
      <sheetData sheetId="3551"/>
      <sheetData sheetId="3552" refreshError="1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/>
      <sheetData sheetId="3601" refreshError="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 refreshError="1"/>
      <sheetData sheetId="3639" refreshError="1"/>
      <sheetData sheetId="3640" refreshError="1"/>
      <sheetData sheetId="3641"/>
      <sheetData sheetId="3642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/>
      <sheetData sheetId="3652"/>
      <sheetData sheetId="3653"/>
      <sheetData sheetId="3654" refreshError="1"/>
      <sheetData sheetId="3655" refreshError="1"/>
      <sheetData sheetId="3656"/>
      <sheetData sheetId="3657" refreshError="1"/>
      <sheetData sheetId="3658"/>
      <sheetData sheetId="3659"/>
      <sheetData sheetId="3660"/>
      <sheetData sheetId="3661"/>
      <sheetData sheetId="3662">
        <row r="1">
          <cell r="C1">
            <v>0.2</v>
          </cell>
        </row>
      </sheetData>
      <sheetData sheetId="3663"/>
      <sheetData sheetId="3664"/>
      <sheetData sheetId="3665"/>
      <sheetData sheetId="3666"/>
      <sheetData sheetId="3667"/>
      <sheetData sheetId="3668"/>
      <sheetData sheetId="3669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/>
      <sheetData sheetId="3676"/>
      <sheetData sheetId="3677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/>
      <sheetData sheetId="3702" refreshError="1"/>
      <sheetData sheetId="3703"/>
      <sheetData sheetId="3704" refreshError="1"/>
      <sheetData sheetId="3705" refreshError="1"/>
      <sheetData sheetId="3706">
        <row r="33">
          <cell r="C33">
            <v>0.77967625899280601</v>
          </cell>
        </row>
      </sheetData>
      <sheetData sheetId="3707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>
        <row r="2">
          <cell r="A2" t="str">
            <v>ACTA No</v>
          </cell>
        </row>
      </sheetData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>
        <row r="1">
          <cell r="A1" t="str">
            <v>ITEM</v>
          </cell>
        </row>
      </sheetData>
      <sheetData sheetId="3949">
        <row r="1">
          <cell r="A1" t="str">
            <v>EQUIPO</v>
          </cell>
        </row>
      </sheetData>
      <sheetData sheetId="3950">
        <row r="1">
          <cell r="A1" t="str">
            <v>ADMINISTRACION</v>
          </cell>
        </row>
      </sheetData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>
        <row r="1">
          <cell r="A1" t="str">
            <v>ITEM</v>
          </cell>
        </row>
      </sheetData>
      <sheetData sheetId="3978">
        <row r="1">
          <cell r="A1" t="str">
            <v>ADMINISTRACION</v>
          </cell>
        </row>
      </sheetData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>
        <row r="1">
          <cell r="A1" t="str">
            <v>ITEM</v>
          </cell>
        </row>
      </sheetData>
      <sheetData sheetId="3988">
        <row r="1">
          <cell r="A1" t="str">
            <v>EQUIPO</v>
          </cell>
        </row>
      </sheetData>
      <sheetData sheetId="3989">
        <row r="1">
          <cell r="A1" t="str">
            <v>ADMINISTRACION</v>
          </cell>
        </row>
      </sheetData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>
        <row r="1">
          <cell r="A1" t="str">
            <v>ITEM</v>
          </cell>
        </row>
      </sheetData>
      <sheetData sheetId="4012">
        <row r="1">
          <cell r="A1" t="str">
            <v>EQUIPO</v>
          </cell>
        </row>
      </sheetData>
      <sheetData sheetId="4013">
        <row r="1">
          <cell r="A1" t="str">
            <v>ADMINISTRACION</v>
          </cell>
        </row>
      </sheetData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>
        <row r="1">
          <cell r="A1" t="str">
            <v>ITEM</v>
          </cell>
        </row>
      </sheetData>
      <sheetData sheetId="4033">
        <row r="1">
          <cell r="A1" t="str">
            <v>EQUIPO</v>
          </cell>
        </row>
      </sheetData>
      <sheetData sheetId="4034">
        <row r="1">
          <cell r="A1" t="str">
            <v>ADMINISTRACION</v>
          </cell>
        </row>
      </sheetData>
      <sheetData sheetId="4035"/>
      <sheetData sheetId="4036"/>
      <sheetData sheetId="4037"/>
      <sheetData sheetId="4038"/>
      <sheetData sheetId="4039"/>
      <sheetData sheetId="4040">
        <row r="1">
          <cell r="A1" t="str">
            <v>ITEM</v>
          </cell>
        </row>
      </sheetData>
      <sheetData sheetId="4041">
        <row r="1">
          <cell r="A1" t="str">
            <v>ADMINISTRACION</v>
          </cell>
        </row>
      </sheetData>
      <sheetData sheetId="4042"/>
      <sheetData sheetId="4043"/>
      <sheetData sheetId="4044"/>
      <sheetData sheetId="4045"/>
      <sheetData sheetId="4046"/>
      <sheetData sheetId="4047"/>
      <sheetData sheetId="4048"/>
      <sheetData sheetId="4049">
        <row r="1">
          <cell r="A1" t="str">
            <v>ITEM</v>
          </cell>
        </row>
      </sheetData>
      <sheetData sheetId="4050">
        <row r="1">
          <cell r="A1" t="str">
            <v>EQUIPO</v>
          </cell>
        </row>
      </sheetData>
      <sheetData sheetId="4051">
        <row r="1">
          <cell r="A1" t="str">
            <v>ADMINISTRACION</v>
          </cell>
        </row>
      </sheetData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>
        <row r="1">
          <cell r="C1">
            <v>0.2</v>
          </cell>
        </row>
      </sheetData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 refreshError="1"/>
      <sheetData sheetId="4236"/>
      <sheetData sheetId="4237"/>
      <sheetData sheetId="4238"/>
      <sheetData sheetId="4239" refreshError="1"/>
      <sheetData sheetId="4240"/>
      <sheetData sheetId="4241"/>
      <sheetData sheetId="4242"/>
      <sheetData sheetId="4243"/>
      <sheetData sheetId="4244"/>
      <sheetData sheetId="4245">
        <row r="21">
          <cell r="G21" t="b">
            <v>0</v>
          </cell>
        </row>
      </sheetData>
      <sheetData sheetId="4246"/>
      <sheetData sheetId="4247">
        <row r="4">
          <cell r="B4" t="str">
            <v/>
          </cell>
        </row>
      </sheetData>
      <sheetData sheetId="4248"/>
      <sheetData sheetId="4249">
        <row r="21">
          <cell r="G21" t="b">
            <v>0</v>
          </cell>
        </row>
      </sheetData>
      <sheetData sheetId="4250"/>
      <sheetData sheetId="4251" refreshError="1"/>
      <sheetData sheetId="4252"/>
      <sheetData sheetId="4253">
        <row r="18">
          <cell r="C18">
            <v>7000</v>
          </cell>
        </row>
      </sheetData>
      <sheetData sheetId="4254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>
        <row r="5">
          <cell r="E5" t="str">
            <v>CANTIDAD</v>
          </cell>
        </row>
      </sheetData>
      <sheetData sheetId="4264">
        <row r="5">
          <cell r="E5" t="str">
            <v>CANTIDAD</v>
          </cell>
        </row>
      </sheetData>
      <sheetData sheetId="4265"/>
      <sheetData sheetId="4266"/>
      <sheetData sheetId="4267"/>
      <sheetData sheetId="4268"/>
      <sheetData sheetId="4269"/>
      <sheetData sheetId="4270"/>
      <sheetData sheetId="4271">
        <row r="21">
          <cell r="G21" t="b">
            <v>0</v>
          </cell>
        </row>
      </sheetData>
      <sheetData sheetId="4272">
        <row r="18">
          <cell r="C18">
            <v>7000</v>
          </cell>
        </row>
      </sheetData>
      <sheetData sheetId="4273"/>
      <sheetData sheetId="4274">
        <row r="1">
          <cell r="A1" t="str">
            <v>ITEM</v>
          </cell>
        </row>
      </sheetData>
      <sheetData sheetId="4275">
        <row r="1">
          <cell r="A1" t="str">
            <v>EQUIPO</v>
          </cell>
        </row>
      </sheetData>
      <sheetData sheetId="4276">
        <row r="1">
          <cell r="A1" t="str">
            <v>ADMINISTRACION</v>
          </cell>
        </row>
      </sheetData>
      <sheetData sheetId="4277"/>
      <sheetData sheetId="4278" refreshError="1"/>
      <sheetData sheetId="4279">
        <row r="7">
          <cell r="A7" t="str">
            <v>Herramientas Menores</v>
          </cell>
        </row>
      </sheetData>
      <sheetData sheetId="4280"/>
      <sheetData sheetId="4281" refreshError="1"/>
      <sheetData sheetId="4282"/>
      <sheetData sheetId="4283"/>
      <sheetData sheetId="4284"/>
      <sheetData sheetId="4285"/>
      <sheetData sheetId="4286"/>
      <sheetData sheetId="4287"/>
      <sheetData sheetId="4288"/>
      <sheetData sheetId="4289">
        <row r="5">
          <cell r="A5" t="str">
            <v>Desperdicio</v>
          </cell>
        </row>
      </sheetData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 refreshError="1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>
        <row r="1">
          <cell r="A1" t="str">
            <v>EQUIPO</v>
          </cell>
        </row>
      </sheetData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/>
      <sheetData sheetId="4390" refreshError="1"/>
      <sheetData sheetId="4391" refreshError="1"/>
      <sheetData sheetId="4392" refreshError="1"/>
      <sheetData sheetId="4393" refreshError="1"/>
      <sheetData sheetId="4394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>
        <row r="1">
          <cell r="A1" t="str">
            <v>EQUIPO</v>
          </cell>
        </row>
      </sheetData>
      <sheetData sheetId="4411"/>
      <sheetData sheetId="4412">
        <row r="1">
          <cell r="A1" t="str">
            <v>EQUIPO</v>
          </cell>
        </row>
      </sheetData>
      <sheetData sheetId="4413">
        <row r="1">
          <cell r="A1" t="str">
            <v>ADMINISTRACION</v>
          </cell>
        </row>
      </sheetData>
      <sheetData sheetId="4414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>
        <row r="36">
          <cell r="G36">
            <v>310000.00000097335</v>
          </cell>
        </row>
      </sheetData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>
        <row r="4">
          <cell r="B4" t="str">
            <v/>
          </cell>
        </row>
      </sheetData>
      <sheetData sheetId="4615"/>
      <sheetData sheetId="4616"/>
      <sheetData sheetId="4617"/>
      <sheetData sheetId="4618"/>
      <sheetData sheetId="4619">
        <row r="4">
          <cell r="B4" t="str">
            <v/>
          </cell>
        </row>
      </sheetData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>
        <row r="6">
          <cell r="A6" t="str">
            <v>TOPÓGRAFO</v>
          </cell>
        </row>
      </sheetData>
      <sheetData sheetId="4629"/>
      <sheetData sheetId="4630"/>
      <sheetData sheetId="4631"/>
      <sheetData sheetId="4632"/>
      <sheetData sheetId="4633"/>
      <sheetData sheetId="4634"/>
      <sheetData sheetId="4635"/>
      <sheetData sheetId="4636">
        <row r="5">
          <cell r="E5" t="str">
            <v>CANTIDAD</v>
          </cell>
        </row>
      </sheetData>
      <sheetData sheetId="4637">
        <row r="5">
          <cell r="E5" t="str">
            <v>CANTIDAD</v>
          </cell>
        </row>
      </sheetData>
      <sheetData sheetId="4638">
        <row r="5">
          <cell r="E5" t="str">
            <v>CANTIDAD</v>
          </cell>
        </row>
      </sheetData>
      <sheetData sheetId="4639">
        <row r="5">
          <cell r="E5" t="str">
            <v>CANTIDAD</v>
          </cell>
        </row>
      </sheetData>
      <sheetData sheetId="4640">
        <row r="5">
          <cell r="E5" t="str">
            <v>CANTIDAD</v>
          </cell>
        </row>
      </sheetData>
      <sheetData sheetId="4641">
        <row r="5">
          <cell r="E5" t="str">
            <v>CANTIDAD</v>
          </cell>
        </row>
      </sheetData>
      <sheetData sheetId="4642">
        <row r="5">
          <cell r="E5" t="str">
            <v>CANTIDAD</v>
          </cell>
        </row>
      </sheetData>
      <sheetData sheetId="4643"/>
      <sheetData sheetId="4644"/>
      <sheetData sheetId="4645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>
        <row r="1">
          <cell r="B1" t="str">
            <v>CTO-102-2002</v>
          </cell>
        </row>
      </sheetData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>
        <row r="2">
          <cell r="A2" t="str">
            <v>ACTA No</v>
          </cell>
        </row>
      </sheetData>
      <sheetData sheetId="5151">
        <row r="1">
          <cell r="B1" t="str">
            <v>CTO-102-2002</v>
          </cell>
        </row>
      </sheetData>
      <sheetData sheetId="5152"/>
      <sheetData sheetId="5153"/>
      <sheetData sheetId="5154"/>
      <sheetData sheetId="5155"/>
      <sheetData sheetId="5156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/>
      <sheetData sheetId="5259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/>
      <sheetData sheetId="5267"/>
      <sheetData sheetId="5268"/>
      <sheetData sheetId="5269"/>
      <sheetData sheetId="5270"/>
      <sheetData sheetId="5271"/>
      <sheetData sheetId="5272" refreshError="1"/>
      <sheetData sheetId="5273"/>
      <sheetData sheetId="5274" refreshError="1"/>
      <sheetData sheetId="5275" refreshError="1"/>
      <sheetData sheetId="5276" refreshError="1"/>
      <sheetData sheetId="5277" refreshError="1"/>
      <sheetData sheetId="5278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 refreshError="1"/>
      <sheetData sheetId="5837" refreshError="1"/>
      <sheetData sheetId="5838" refreshError="1"/>
      <sheetData sheetId="5839" refreshError="1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/>
      <sheetData sheetId="5863"/>
      <sheetData sheetId="5864"/>
      <sheetData sheetId="5865"/>
      <sheetData sheetId="5866">
        <row r="33">
          <cell r="C33">
            <v>0.77967625899280601</v>
          </cell>
        </row>
      </sheetData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>
        <row r="18">
          <cell r="B18" t="str">
            <v>Director de obra</v>
          </cell>
        </row>
      </sheetData>
      <sheetData sheetId="5914"/>
      <sheetData sheetId="5915"/>
      <sheetData sheetId="5916"/>
      <sheetData sheetId="5917">
        <row r="12">
          <cell r="A12" t="str">
            <v>Agua</v>
          </cell>
        </row>
      </sheetData>
      <sheetData sheetId="5918"/>
      <sheetData sheetId="5919"/>
      <sheetData sheetId="5920"/>
      <sheetData sheetId="5921">
        <row r="4">
          <cell r="E4" t="str">
            <v>GUPCO</v>
          </cell>
        </row>
      </sheetData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>
        <row r="2">
          <cell r="A2" t="str">
            <v>(ºF)</v>
          </cell>
        </row>
      </sheetData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 refreshError="1"/>
      <sheetData sheetId="6030" refreshError="1"/>
      <sheetData sheetId="6031" refreshError="1"/>
      <sheetData sheetId="6032">
        <row r="1">
          <cell r="D1" t="str">
            <v xml:space="preserve">Supervendor CODE </v>
          </cell>
        </row>
      </sheetData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/>
      <sheetData sheetId="6041">
        <row r="1">
          <cell r="A1" t="str">
            <v>AMAZONAS</v>
          </cell>
        </row>
      </sheetData>
      <sheetData sheetId="6042"/>
      <sheetData sheetId="6043"/>
      <sheetData sheetId="6044"/>
      <sheetData sheetId="6045">
        <row r="15">
          <cell r="B15">
            <v>1</v>
          </cell>
        </row>
      </sheetData>
      <sheetData sheetId="6046" refreshError="1"/>
      <sheetData sheetId="6047"/>
      <sheetData sheetId="6048" refreshError="1"/>
      <sheetData sheetId="6049"/>
      <sheetData sheetId="6050"/>
      <sheetData sheetId="6051"/>
      <sheetData sheetId="6052" refreshError="1"/>
      <sheetData sheetId="6053">
        <row r="1">
          <cell r="D1" t="str">
            <v xml:space="preserve">Supervendor CODE </v>
          </cell>
        </row>
      </sheetData>
      <sheetData sheetId="6054"/>
      <sheetData sheetId="6055">
        <row r="1">
          <cell r="A1" t="str">
            <v>AMAZONAS</v>
          </cell>
        </row>
      </sheetData>
      <sheetData sheetId="6056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>
        <row r="40">
          <cell r="H40">
            <v>2958</v>
          </cell>
        </row>
      </sheetData>
      <sheetData sheetId="6116" refreshError="1"/>
      <sheetData sheetId="6117">
        <row r="41">
          <cell r="H41">
            <v>545</v>
          </cell>
        </row>
      </sheetData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>
        <row r="5">
          <cell r="E5" t="str">
            <v>CANTIDAD</v>
          </cell>
        </row>
      </sheetData>
      <sheetData sheetId="6418">
        <row r="5">
          <cell r="E5" t="str">
            <v>CANTIDAD</v>
          </cell>
        </row>
      </sheetData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>
        <row r="1">
          <cell r="A1" t="str">
            <v>ITEM</v>
          </cell>
        </row>
      </sheetData>
      <sheetData sheetId="6496">
        <row r="1">
          <cell r="A1" t="str">
            <v>EQUIPO</v>
          </cell>
        </row>
      </sheetData>
      <sheetData sheetId="6497">
        <row r="1">
          <cell r="A1" t="str">
            <v>ADMINISTRACION</v>
          </cell>
        </row>
      </sheetData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>
        <row r="1">
          <cell r="A1" t="str">
            <v>ADMINISTRACION</v>
          </cell>
        </row>
      </sheetData>
      <sheetData sheetId="6551">
        <row r="1">
          <cell r="A1" t="str">
            <v>EQUIPO</v>
          </cell>
        </row>
      </sheetData>
      <sheetData sheetId="6552">
        <row r="1">
          <cell r="A1" t="str">
            <v>ITEM</v>
          </cell>
        </row>
      </sheetData>
      <sheetData sheetId="6553"/>
      <sheetData sheetId="6554"/>
      <sheetData sheetId="6555"/>
      <sheetData sheetId="6556"/>
      <sheetData sheetId="6557"/>
      <sheetData sheetId="6558"/>
      <sheetData sheetId="6559"/>
      <sheetData sheetId="6560">
        <row r="5">
          <cell r="E5" t="str">
            <v>CANTIDAD</v>
          </cell>
        </row>
      </sheetData>
      <sheetData sheetId="6561">
        <row r="5">
          <cell r="E5" t="str">
            <v>CANTIDAD</v>
          </cell>
        </row>
      </sheetData>
      <sheetData sheetId="6562">
        <row r="5">
          <cell r="E5" t="str">
            <v>CANTIDAD</v>
          </cell>
        </row>
      </sheetData>
      <sheetData sheetId="6563">
        <row r="5">
          <cell r="E5" t="str">
            <v>CANTIDAD</v>
          </cell>
        </row>
      </sheetData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>
        <row r="5">
          <cell r="A5" t="str">
            <v>Desperdicio</v>
          </cell>
        </row>
      </sheetData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>
        <row r="7">
          <cell r="B7">
            <v>0.1</v>
          </cell>
        </row>
      </sheetData>
      <sheetData sheetId="6583">
        <row r="7">
          <cell r="B7">
            <v>0.1</v>
          </cell>
        </row>
      </sheetData>
      <sheetData sheetId="6584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>
        <row r="1">
          <cell r="A1" t="str">
            <v>Name</v>
          </cell>
        </row>
      </sheetData>
      <sheetData sheetId="6694"/>
      <sheetData sheetId="6695"/>
      <sheetData sheetId="6696">
        <row r="8">
          <cell r="A8">
            <v>2.1</v>
          </cell>
        </row>
      </sheetData>
      <sheetData sheetId="6697">
        <row r="8">
          <cell r="A8">
            <v>3.1</v>
          </cell>
        </row>
      </sheetData>
      <sheetData sheetId="6698"/>
      <sheetData sheetId="6699"/>
      <sheetData sheetId="6700"/>
      <sheetData sheetId="6701" refreshError="1"/>
      <sheetData sheetId="6702" refreshError="1"/>
      <sheetData sheetId="6703" refreshError="1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/>
      <sheetData sheetId="6742"/>
      <sheetData sheetId="6743"/>
      <sheetData sheetId="6744"/>
      <sheetData sheetId="6745"/>
      <sheetData sheetId="6746" refreshError="1"/>
      <sheetData sheetId="6747" refreshError="1"/>
      <sheetData sheetId="6748"/>
      <sheetData sheetId="6749"/>
      <sheetData sheetId="6750"/>
      <sheetData sheetId="6751"/>
      <sheetData sheetId="6752"/>
      <sheetData sheetId="6753"/>
      <sheetData sheetId="6754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/>
      <sheetData sheetId="6775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/>
      <sheetData sheetId="6917" refreshError="1"/>
      <sheetData sheetId="6918" refreshError="1"/>
      <sheetData sheetId="6919" refreshError="1"/>
      <sheetData sheetId="6920" refreshError="1"/>
      <sheetData sheetId="6921"/>
      <sheetData sheetId="6922">
        <row r="52">
          <cell r="B52" t="str">
            <v>ANTICIPO</v>
          </cell>
        </row>
      </sheetData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/>
      <sheetData sheetId="6933"/>
      <sheetData sheetId="6934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>
        <row r="4">
          <cell r="E4" t="str">
            <v>GUPCO</v>
          </cell>
        </row>
      </sheetData>
      <sheetData sheetId="7166"/>
      <sheetData sheetId="7167"/>
      <sheetData sheetId="7168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/>
      <sheetData sheetId="7176"/>
      <sheetData sheetId="7177" refreshError="1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 refreshError="1"/>
      <sheetData sheetId="7188" refreshError="1"/>
      <sheetData sheetId="7189" refreshError="1"/>
      <sheetData sheetId="7190">
        <row r="2">
          <cell r="A2" t="str">
            <v>(ºF)</v>
          </cell>
        </row>
      </sheetData>
      <sheetData sheetId="719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/>
      <sheetData sheetId="7203"/>
      <sheetData sheetId="7204" refreshError="1"/>
      <sheetData sheetId="7205" refreshError="1"/>
      <sheetData sheetId="7206"/>
      <sheetData sheetId="7207" refreshError="1"/>
      <sheetData sheetId="7208" refreshError="1"/>
      <sheetData sheetId="7209"/>
      <sheetData sheetId="7210" refreshError="1"/>
      <sheetData sheetId="7211"/>
      <sheetData sheetId="7212"/>
      <sheetData sheetId="7213"/>
      <sheetData sheetId="7214"/>
      <sheetData sheetId="7215"/>
      <sheetData sheetId="7216"/>
      <sheetData sheetId="7217" refreshError="1"/>
      <sheetData sheetId="7218"/>
      <sheetData sheetId="7219" refreshError="1"/>
      <sheetData sheetId="7220"/>
      <sheetData sheetId="7221" refreshError="1"/>
      <sheetData sheetId="7222" refreshError="1"/>
      <sheetData sheetId="7223" refreshError="1"/>
      <sheetData sheetId="7224"/>
      <sheetData sheetId="7225"/>
      <sheetData sheetId="7226"/>
      <sheetData sheetId="7227"/>
      <sheetData sheetId="7228"/>
      <sheetData sheetId="7229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/>
      <sheetData sheetId="7315"/>
      <sheetData sheetId="7316" refreshError="1"/>
      <sheetData sheetId="7317"/>
      <sheetData sheetId="7318">
        <row r="4">
          <cell r="B4">
            <v>39886</v>
          </cell>
        </row>
      </sheetData>
      <sheetData sheetId="7319"/>
      <sheetData sheetId="7320"/>
      <sheetData sheetId="7321"/>
      <sheetData sheetId="7322"/>
      <sheetData sheetId="7323"/>
      <sheetData sheetId="7324"/>
      <sheetData sheetId="7325">
        <row r="4">
          <cell r="B4">
            <v>39886</v>
          </cell>
        </row>
      </sheetData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/>
      <sheetData sheetId="7347"/>
      <sheetData sheetId="7348"/>
      <sheetData sheetId="7349"/>
      <sheetData sheetId="7350"/>
      <sheetData sheetId="7351" refreshError="1"/>
      <sheetData sheetId="7352" refreshError="1"/>
      <sheetData sheetId="7353"/>
      <sheetData sheetId="7354">
        <row r="5">
          <cell r="B5" t="str">
            <v>MANO DE OBRA MENOR A 10SMLV (sin AIU)</v>
          </cell>
        </row>
      </sheetData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 refreshError="1"/>
      <sheetData sheetId="7375"/>
      <sheetData sheetId="7376"/>
      <sheetData sheetId="7377"/>
      <sheetData sheetId="7378" refreshError="1"/>
      <sheetData sheetId="7379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/>
      <sheetData sheetId="7453"/>
      <sheetData sheetId="7454"/>
      <sheetData sheetId="7455"/>
      <sheetData sheetId="7456">
        <row r="4">
          <cell r="E4" t="str">
            <v>GUPCO</v>
          </cell>
        </row>
      </sheetData>
      <sheetData sheetId="7457"/>
      <sheetData sheetId="7458"/>
      <sheetData sheetId="7459"/>
      <sheetData sheetId="7460"/>
      <sheetData sheetId="7461"/>
      <sheetData sheetId="7462" refreshError="1"/>
      <sheetData sheetId="7463"/>
      <sheetData sheetId="7464" refreshError="1"/>
      <sheetData sheetId="7465"/>
      <sheetData sheetId="7466" refreshError="1"/>
      <sheetData sheetId="7467" refreshError="1"/>
      <sheetData sheetId="7468" refreshError="1"/>
      <sheetData sheetId="7469" refreshError="1"/>
      <sheetData sheetId="7470"/>
      <sheetData sheetId="7471"/>
      <sheetData sheetId="7472"/>
      <sheetData sheetId="7473"/>
      <sheetData sheetId="7474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/>
      <sheetData sheetId="7483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 refreshError="1"/>
      <sheetData sheetId="7607"/>
      <sheetData sheetId="7608" refreshError="1"/>
      <sheetData sheetId="7609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/>
      <sheetData sheetId="7625"/>
      <sheetData sheetId="7626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/>
      <sheetData sheetId="7637"/>
      <sheetData sheetId="7638"/>
      <sheetData sheetId="7639"/>
      <sheetData sheetId="7640"/>
      <sheetData sheetId="7641"/>
      <sheetData sheetId="7642"/>
      <sheetData sheetId="7643"/>
      <sheetData sheetId="7644"/>
      <sheetData sheetId="7645"/>
      <sheetData sheetId="7646"/>
      <sheetData sheetId="7647"/>
      <sheetData sheetId="7648"/>
      <sheetData sheetId="7649"/>
      <sheetData sheetId="7650"/>
      <sheetData sheetId="765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 refreshError="1"/>
      <sheetData sheetId="7665"/>
      <sheetData sheetId="7666"/>
      <sheetData sheetId="7667"/>
      <sheetData sheetId="7668"/>
      <sheetData sheetId="7669"/>
      <sheetData sheetId="7670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/>
      <sheetData sheetId="7742"/>
      <sheetData sheetId="7743">
        <row r="6">
          <cell r="AB6">
            <v>40179</v>
          </cell>
        </row>
      </sheetData>
      <sheetData sheetId="7744"/>
      <sheetData sheetId="7745"/>
      <sheetData sheetId="7746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/>
      <sheetData sheetId="7964"/>
      <sheetData sheetId="7965"/>
      <sheetData sheetId="7966" refreshError="1"/>
      <sheetData sheetId="7967" refreshError="1"/>
      <sheetData sheetId="7968" refreshError="1"/>
      <sheetData sheetId="7969" refreshError="1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/>
      <sheetData sheetId="8057"/>
      <sheetData sheetId="8058"/>
      <sheetData sheetId="8059"/>
      <sheetData sheetId="8060" refreshError="1"/>
      <sheetData sheetId="8061">
        <row r="525">
          <cell r="K525">
            <v>1695.87</v>
          </cell>
        </row>
      </sheetData>
      <sheetData sheetId="8062">
        <row r="525">
          <cell r="K525">
            <v>3577.94</v>
          </cell>
        </row>
      </sheetData>
      <sheetData sheetId="8063">
        <row r="525">
          <cell r="K525">
            <v>5147.76</v>
          </cell>
        </row>
      </sheetData>
      <sheetData sheetId="8064">
        <row r="525">
          <cell r="K525">
            <v>4940.1099999999997</v>
          </cell>
        </row>
      </sheetData>
      <sheetData sheetId="8065">
        <row r="526">
          <cell r="K526">
            <v>695.98</v>
          </cell>
        </row>
      </sheetData>
      <sheetData sheetId="8066">
        <row r="1">
          <cell r="A1" t="str">
            <v>INSTITUTO NACIONAL DE VIAS</v>
          </cell>
        </row>
      </sheetData>
      <sheetData sheetId="8067"/>
      <sheetData sheetId="8068"/>
      <sheetData sheetId="8069"/>
      <sheetData sheetId="8070"/>
      <sheetData sheetId="8071"/>
      <sheetData sheetId="8072">
        <row r="36">
          <cell r="G36">
            <v>271000.00000162207</v>
          </cell>
        </row>
      </sheetData>
      <sheetData sheetId="8073">
        <row r="33">
          <cell r="G33">
            <v>283000.00002693152</v>
          </cell>
        </row>
      </sheetData>
      <sheetData sheetId="8074">
        <row r="33">
          <cell r="G33">
            <v>290000.00000013626</v>
          </cell>
        </row>
      </sheetData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 refreshError="1"/>
      <sheetData sheetId="8175"/>
      <sheetData sheetId="8176" refreshError="1"/>
      <sheetData sheetId="8177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/>
      <sheetData sheetId="8192"/>
      <sheetData sheetId="8193"/>
      <sheetData sheetId="8194"/>
      <sheetData sheetId="8195">
        <row r="103">
          <cell r="C103" t="str">
            <v>EXP</v>
          </cell>
        </row>
      </sheetData>
      <sheetData sheetId="8196" refreshError="1"/>
      <sheetData sheetId="8197"/>
      <sheetData sheetId="8198">
        <row r="147">
          <cell r="B147" t="str">
            <v>SUB TOTAL OBRAS DE  INSTALACIONES ELÉCTRICAS DE LAS ESTACIONES (Urbanismo)</v>
          </cell>
        </row>
      </sheetData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>
        <row r="4">
          <cell r="B4">
            <v>39886</v>
          </cell>
        </row>
      </sheetData>
      <sheetData sheetId="8235"/>
      <sheetData sheetId="8236"/>
      <sheetData sheetId="8237"/>
      <sheetData sheetId="8238"/>
      <sheetData sheetId="8239"/>
      <sheetData sheetId="8240"/>
      <sheetData sheetId="8241">
        <row r="4">
          <cell r="B4">
            <v>39886</v>
          </cell>
        </row>
      </sheetData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>
        <row r="4">
          <cell r="E4" t="str">
            <v>GUPCO</v>
          </cell>
        </row>
      </sheetData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/>
      <sheetData sheetId="8506"/>
      <sheetData sheetId="8507"/>
      <sheetData sheetId="8508"/>
      <sheetData sheetId="8509"/>
      <sheetData sheetId="8510"/>
      <sheetData sheetId="8511"/>
      <sheetData sheetId="8512"/>
      <sheetData sheetId="8513"/>
      <sheetData sheetId="8514"/>
      <sheetData sheetId="8515"/>
      <sheetData sheetId="8516"/>
      <sheetData sheetId="8517"/>
      <sheetData sheetId="8518"/>
      <sheetData sheetId="8519"/>
      <sheetData sheetId="8520"/>
      <sheetData sheetId="8521"/>
      <sheetData sheetId="8522"/>
      <sheetData sheetId="8523"/>
      <sheetData sheetId="8524"/>
      <sheetData sheetId="8525"/>
      <sheetData sheetId="8526"/>
      <sheetData sheetId="8527"/>
      <sheetData sheetId="8528"/>
      <sheetData sheetId="8529"/>
      <sheetData sheetId="8530"/>
      <sheetData sheetId="8531"/>
      <sheetData sheetId="8532"/>
      <sheetData sheetId="8533"/>
      <sheetData sheetId="8534"/>
      <sheetData sheetId="8535"/>
      <sheetData sheetId="8536"/>
      <sheetData sheetId="8537"/>
      <sheetData sheetId="8538"/>
      <sheetData sheetId="8539"/>
      <sheetData sheetId="8540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/>
      <sheetData sheetId="8553"/>
      <sheetData sheetId="8554"/>
      <sheetData sheetId="8555"/>
      <sheetData sheetId="8556"/>
      <sheetData sheetId="8557"/>
      <sheetData sheetId="8558"/>
      <sheetData sheetId="8559"/>
      <sheetData sheetId="8560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 refreshError="1"/>
      <sheetData sheetId="8578"/>
      <sheetData sheetId="8579"/>
      <sheetData sheetId="8580" refreshError="1"/>
      <sheetData sheetId="8581" refreshError="1"/>
      <sheetData sheetId="8582" refreshError="1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 refreshError="1"/>
      <sheetData sheetId="8606" refreshError="1"/>
      <sheetData sheetId="8607"/>
      <sheetData sheetId="8608"/>
      <sheetData sheetId="8609">
        <row r="2">
          <cell r="A2" t="str">
            <v>HOSPITAL HERNANDO MONCALEANO PERDOMO ETAPA 1</v>
          </cell>
        </row>
      </sheetData>
      <sheetData sheetId="8610"/>
      <sheetData sheetId="8611">
        <row r="2">
          <cell r="A2" t="str">
            <v>HOSPITAL HERNANDO MONCALEANO PERDOMO ETAPA 2 A</v>
          </cell>
        </row>
      </sheetData>
      <sheetData sheetId="8612">
        <row r="2">
          <cell r="A2" t="str">
            <v>HOSPITAL HERNANDO MONCALEANO PERDOMO ETAPA 2B</v>
          </cell>
        </row>
      </sheetData>
      <sheetData sheetId="8613"/>
      <sheetData sheetId="8614"/>
      <sheetData sheetId="8615"/>
      <sheetData sheetId="8616"/>
      <sheetData sheetId="8617"/>
      <sheetData sheetId="8618" refreshError="1"/>
      <sheetData sheetId="8619"/>
      <sheetData sheetId="8620"/>
      <sheetData sheetId="8621" refreshError="1"/>
      <sheetData sheetId="8622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8623"/>
      <sheetData sheetId="8624"/>
      <sheetData sheetId="8625"/>
      <sheetData sheetId="8626"/>
      <sheetData sheetId="8627"/>
      <sheetData sheetId="8628"/>
      <sheetData sheetId="8629"/>
      <sheetData sheetId="8630"/>
      <sheetData sheetId="8631" refreshError="1"/>
      <sheetData sheetId="8632" refreshError="1"/>
      <sheetData sheetId="8633" refreshError="1"/>
      <sheetData sheetId="8634" refreshError="1"/>
      <sheetData sheetId="8635">
        <row r="9">
          <cell r="D9" t="str">
            <v>FECHA</v>
          </cell>
        </row>
      </sheetData>
      <sheetData sheetId="8636"/>
      <sheetData sheetId="8637"/>
      <sheetData sheetId="8638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/>
      <sheetData sheetId="8666"/>
      <sheetData sheetId="8667"/>
      <sheetData sheetId="8668"/>
      <sheetData sheetId="8669"/>
      <sheetData sheetId="8670"/>
      <sheetData sheetId="8671"/>
      <sheetData sheetId="8672"/>
      <sheetData sheetId="8673"/>
      <sheetData sheetId="8674"/>
      <sheetData sheetId="8675">
        <row r="12">
          <cell r="A12" t="str">
            <v>COSTOS DE TRANSPORTE</v>
          </cell>
        </row>
      </sheetData>
      <sheetData sheetId="8676"/>
      <sheetData sheetId="8677"/>
      <sheetData sheetId="8678"/>
      <sheetData sheetId="8679"/>
      <sheetData sheetId="8680"/>
      <sheetData sheetId="8681"/>
      <sheetData sheetId="8682"/>
      <sheetData sheetId="8683"/>
      <sheetData sheetId="8684"/>
      <sheetData sheetId="8685"/>
      <sheetData sheetId="8686"/>
      <sheetData sheetId="8687"/>
      <sheetData sheetId="8688"/>
      <sheetData sheetId="8689"/>
      <sheetData sheetId="8690"/>
      <sheetData sheetId="8691"/>
      <sheetData sheetId="8692"/>
      <sheetData sheetId="8693"/>
      <sheetData sheetId="8694"/>
      <sheetData sheetId="8695"/>
      <sheetData sheetId="8696"/>
      <sheetData sheetId="8697"/>
      <sheetData sheetId="8698"/>
      <sheetData sheetId="8699"/>
      <sheetData sheetId="8700"/>
      <sheetData sheetId="8701"/>
      <sheetData sheetId="8702"/>
      <sheetData sheetId="8703"/>
      <sheetData sheetId="8704"/>
      <sheetData sheetId="8705"/>
      <sheetData sheetId="8706"/>
      <sheetData sheetId="8707"/>
      <sheetData sheetId="8708"/>
      <sheetData sheetId="8709"/>
      <sheetData sheetId="8710"/>
      <sheetData sheetId="8711"/>
      <sheetData sheetId="8712"/>
      <sheetData sheetId="8713"/>
      <sheetData sheetId="8714"/>
      <sheetData sheetId="8715"/>
      <sheetData sheetId="8716"/>
      <sheetData sheetId="8717"/>
      <sheetData sheetId="8718"/>
      <sheetData sheetId="8719"/>
      <sheetData sheetId="8720"/>
      <sheetData sheetId="8721"/>
      <sheetData sheetId="8722"/>
      <sheetData sheetId="8723"/>
      <sheetData sheetId="8724"/>
      <sheetData sheetId="8725"/>
      <sheetData sheetId="8726"/>
      <sheetData sheetId="8727"/>
      <sheetData sheetId="8728"/>
      <sheetData sheetId="8729"/>
      <sheetData sheetId="8730"/>
      <sheetData sheetId="8731"/>
      <sheetData sheetId="8732"/>
      <sheetData sheetId="8733"/>
      <sheetData sheetId="8734"/>
      <sheetData sheetId="8735"/>
      <sheetData sheetId="8736"/>
      <sheetData sheetId="8737"/>
      <sheetData sheetId="8738"/>
      <sheetData sheetId="8739"/>
      <sheetData sheetId="8740"/>
      <sheetData sheetId="8741"/>
      <sheetData sheetId="8742"/>
      <sheetData sheetId="8743"/>
      <sheetData sheetId="8744"/>
      <sheetData sheetId="8745"/>
      <sheetData sheetId="8746"/>
      <sheetData sheetId="8747"/>
      <sheetData sheetId="8748"/>
      <sheetData sheetId="8749"/>
      <sheetData sheetId="8750"/>
      <sheetData sheetId="8751"/>
      <sheetData sheetId="8752"/>
      <sheetData sheetId="8753"/>
      <sheetData sheetId="8754"/>
      <sheetData sheetId="8755"/>
      <sheetData sheetId="8756"/>
      <sheetData sheetId="8757"/>
      <sheetData sheetId="8758"/>
      <sheetData sheetId="8759"/>
      <sheetData sheetId="8760"/>
      <sheetData sheetId="8761"/>
      <sheetData sheetId="8762"/>
      <sheetData sheetId="8763"/>
      <sheetData sheetId="8764"/>
      <sheetData sheetId="8765"/>
      <sheetData sheetId="8766"/>
      <sheetData sheetId="8767"/>
      <sheetData sheetId="8768"/>
      <sheetData sheetId="8769"/>
      <sheetData sheetId="8770"/>
      <sheetData sheetId="8771"/>
      <sheetData sheetId="8772"/>
      <sheetData sheetId="8773"/>
      <sheetData sheetId="8774"/>
      <sheetData sheetId="8775"/>
      <sheetData sheetId="8776"/>
      <sheetData sheetId="8777"/>
      <sheetData sheetId="8778"/>
      <sheetData sheetId="8779"/>
      <sheetData sheetId="8780"/>
      <sheetData sheetId="8781"/>
      <sheetData sheetId="8782"/>
      <sheetData sheetId="8783"/>
      <sheetData sheetId="8784"/>
      <sheetData sheetId="8785"/>
      <sheetData sheetId="8786"/>
      <sheetData sheetId="8787"/>
      <sheetData sheetId="8788"/>
      <sheetData sheetId="8789"/>
      <sheetData sheetId="8790"/>
      <sheetData sheetId="8791"/>
      <sheetData sheetId="8792"/>
      <sheetData sheetId="8793"/>
      <sheetData sheetId="8794"/>
      <sheetData sheetId="8795"/>
      <sheetData sheetId="8796"/>
      <sheetData sheetId="8797"/>
      <sheetData sheetId="8798"/>
      <sheetData sheetId="8799"/>
      <sheetData sheetId="8800"/>
      <sheetData sheetId="8801"/>
      <sheetData sheetId="8802"/>
      <sheetData sheetId="8803"/>
      <sheetData sheetId="8804"/>
      <sheetData sheetId="8805"/>
      <sheetData sheetId="8806"/>
      <sheetData sheetId="8807"/>
      <sheetData sheetId="8808"/>
      <sheetData sheetId="8809"/>
      <sheetData sheetId="8810"/>
      <sheetData sheetId="8811"/>
      <sheetData sheetId="8812"/>
      <sheetData sheetId="8813"/>
      <sheetData sheetId="8814"/>
      <sheetData sheetId="8815"/>
      <sheetData sheetId="8816"/>
      <sheetData sheetId="8817"/>
      <sheetData sheetId="8818"/>
      <sheetData sheetId="8819"/>
      <sheetData sheetId="8820"/>
      <sheetData sheetId="8821"/>
      <sheetData sheetId="8822"/>
      <sheetData sheetId="8823"/>
      <sheetData sheetId="8824"/>
      <sheetData sheetId="8825"/>
      <sheetData sheetId="8826"/>
      <sheetData sheetId="8827"/>
      <sheetData sheetId="8828"/>
      <sheetData sheetId="8829"/>
      <sheetData sheetId="8830"/>
      <sheetData sheetId="883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/>
      <sheetData sheetId="8843"/>
      <sheetData sheetId="8844"/>
      <sheetData sheetId="8845"/>
      <sheetData sheetId="8846"/>
      <sheetData sheetId="8847"/>
      <sheetData sheetId="8848"/>
      <sheetData sheetId="8849"/>
      <sheetData sheetId="8850"/>
      <sheetData sheetId="8851"/>
      <sheetData sheetId="8852"/>
      <sheetData sheetId="8853"/>
      <sheetData sheetId="8854"/>
      <sheetData sheetId="8855"/>
      <sheetData sheetId="8856"/>
      <sheetData sheetId="8857"/>
      <sheetData sheetId="8858"/>
      <sheetData sheetId="8859"/>
      <sheetData sheetId="8860"/>
      <sheetData sheetId="8861"/>
      <sheetData sheetId="8862"/>
      <sheetData sheetId="8863"/>
      <sheetData sheetId="8864"/>
      <sheetData sheetId="8865"/>
      <sheetData sheetId="8866"/>
      <sheetData sheetId="8867"/>
      <sheetData sheetId="8868"/>
      <sheetData sheetId="8869"/>
      <sheetData sheetId="8870"/>
      <sheetData sheetId="8871"/>
      <sheetData sheetId="8872"/>
      <sheetData sheetId="8873"/>
      <sheetData sheetId="8874"/>
      <sheetData sheetId="8875"/>
      <sheetData sheetId="8876"/>
      <sheetData sheetId="8877"/>
      <sheetData sheetId="8878"/>
      <sheetData sheetId="8879"/>
      <sheetData sheetId="8880"/>
      <sheetData sheetId="8881"/>
      <sheetData sheetId="8882"/>
      <sheetData sheetId="8883"/>
      <sheetData sheetId="8884"/>
      <sheetData sheetId="8885"/>
      <sheetData sheetId="8886"/>
      <sheetData sheetId="8887"/>
      <sheetData sheetId="8888"/>
      <sheetData sheetId="8889"/>
      <sheetData sheetId="8890"/>
      <sheetData sheetId="8891"/>
      <sheetData sheetId="8892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>
        <row r="3">
          <cell r="P3" t="str">
            <v>CONSORCIO CICLOINFRAESCTRUCTURA</v>
          </cell>
        </row>
      </sheetData>
      <sheetData sheetId="8999">
        <row r="4">
          <cell r="B4" t="str">
            <v>A-1.1</v>
          </cell>
        </row>
      </sheetData>
      <sheetData sheetId="9000"/>
      <sheetData sheetId="9001"/>
      <sheetData sheetId="9002"/>
      <sheetData sheetId="9003">
        <row r="4">
          <cell r="F4" t="str">
            <v>INDEPORTES</v>
          </cell>
        </row>
      </sheetData>
      <sheetData sheetId="9004"/>
      <sheetData sheetId="9005"/>
      <sheetData sheetId="9006"/>
      <sheetData sheetId="9007"/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/>
      <sheetData sheetId="9034"/>
      <sheetData sheetId="9035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/>
      <sheetData sheetId="9061"/>
      <sheetData sheetId="9062"/>
      <sheetData sheetId="9063"/>
      <sheetData sheetId="9064"/>
      <sheetData sheetId="9065"/>
      <sheetData sheetId="9066"/>
      <sheetData sheetId="9067"/>
      <sheetData sheetId="9068"/>
      <sheetData sheetId="9069"/>
      <sheetData sheetId="9070"/>
      <sheetData sheetId="9071"/>
      <sheetData sheetId="9072"/>
      <sheetData sheetId="9073"/>
      <sheetData sheetId="9074"/>
      <sheetData sheetId="9075"/>
      <sheetData sheetId="9076"/>
      <sheetData sheetId="9077"/>
      <sheetData sheetId="9078"/>
      <sheetData sheetId="9079"/>
      <sheetData sheetId="9080"/>
      <sheetData sheetId="9081"/>
      <sheetData sheetId="9082"/>
      <sheetData sheetId="9083"/>
      <sheetData sheetId="9084"/>
      <sheetData sheetId="9085"/>
      <sheetData sheetId="9086"/>
      <sheetData sheetId="9087"/>
      <sheetData sheetId="9088"/>
      <sheetData sheetId="9089"/>
      <sheetData sheetId="9090"/>
      <sheetData sheetId="9091"/>
      <sheetData sheetId="9092"/>
      <sheetData sheetId="9093"/>
      <sheetData sheetId="9094"/>
      <sheetData sheetId="9095"/>
      <sheetData sheetId="9096"/>
      <sheetData sheetId="9097"/>
      <sheetData sheetId="9098"/>
      <sheetData sheetId="9099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/>
      <sheetData sheetId="9112"/>
      <sheetData sheetId="9113"/>
      <sheetData sheetId="9114"/>
      <sheetData sheetId="9115"/>
      <sheetData sheetId="9116"/>
      <sheetData sheetId="9117"/>
      <sheetData sheetId="9118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/>
      <sheetData sheetId="9148"/>
      <sheetData sheetId="9149"/>
      <sheetData sheetId="9150"/>
      <sheetData sheetId="9151"/>
      <sheetData sheetId="9152"/>
      <sheetData sheetId="9153"/>
      <sheetData sheetId="9154"/>
      <sheetData sheetId="9155"/>
      <sheetData sheetId="9156"/>
      <sheetData sheetId="9157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/>
      <sheetData sheetId="9188"/>
      <sheetData sheetId="9189"/>
      <sheetData sheetId="9190"/>
      <sheetData sheetId="9191"/>
      <sheetData sheetId="9192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/>
      <sheetData sheetId="9225"/>
      <sheetData sheetId="9226"/>
      <sheetData sheetId="9227"/>
      <sheetData sheetId="9228"/>
      <sheetData sheetId="9229"/>
      <sheetData sheetId="9230"/>
      <sheetData sheetId="9231"/>
      <sheetData sheetId="9232"/>
      <sheetData sheetId="9233"/>
      <sheetData sheetId="9234"/>
      <sheetData sheetId="9235"/>
      <sheetData sheetId="9236"/>
      <sheetData sheetId="9237"/>
      <sheetData sheetId="9238"/>
      <sheetData sheetId="9239"/>
      <sheetData sheetId="9240"/>
      <sheetData sheetId="9241"/>
      <sheetData sheetId="9242"/>
      <sheetData sheetId="9243"/>
      <sheetData sheetId="9244"/>
      <sheetData sheetId="9245"/>
      <sheetData sheetId="9246"/>
      <sheetData sheetId="9247"/>
      <sheetData sheetId="9248"/>
      <sheetData sheetId="9249"/>
      <sheetData sheetId="9250"/>
      <sheetData sheetId="9251"/>
      <sheetData sheetId="9252"/>
      <sheetData sheetId="9253"/>
      <sheetData sheetId="9254"/>
      <sheetData sheetId="9255"/>
      <sheetData sheetId="9256"/>
      <sheetData sheetId="9257"/>
      <sheetData sheetId="9258"/>
      <sheetData sheetId="9259"/>
      <sheetData sheetId="9260"/>
      <sheetData sheetId="9261"/>
      <sheetData sheetId="9262"/>
      <sheetData sheetId="9263"/>
      <sheetData sheetId="9264"/>
      <sheetData sheetId="9265"/>
      <sheetData sheetId="9266"/>
      <sheetData sheetId="9267"/>
      <sheetData sheetId="9268"/>
      <sheetData sheetId="9269"/>
      <sheetData sheetId="9270"/>
      <sheetData sheetId="9271"/>
      <sheetData sheetId="9272"/>
      <sheetData sheetId="9273"/>
      <sheetData sheetId="9274"/>
      <sheetData sheetId="9275"/>
      <sheetData sheetId="9276"/>
      <sheetData sheetId="9277"/>
      <sheetData sheetId="9278"/>
      <sheetData sheetId="9279"/>
      <sheetData sheetId="9280">
        <row r="3">
          <cell r="P3" t="str">
            <v>CONSORCIO CICLOINFRAESCTRUCTURA</v>
          </cell>
        </row>
      </sheetData>
      <sheetData sheetId="9281">
        <row r="4">
          <cell r="B4" t="str">
            <v>A-1.1</v>
          </cell>
        </row>
      </sheetData>
      <sheetData sheetId="9282"/>
      <sheetData sheetId="9283">
        <row r="4">
          <cell r="F4" t="str">
            <v>INDEPORTES</v>
          </cell>
        </row>
      </sheetData>
      <sheetData sheetId="9284"/>
      <sheetData sheetId="9285"/>
      <sheetData sheetId="9286"/>
      <sheetData sheetId="9287"/>
      <sheetData sheetId="9288"/>
      <sheetData sheetId="9289"/>
      <sheetData sheetId="9290"/>
      <sheetData sheetId="9291"/>
      <sheetData sheetId="9292"/>
      <sheetData sheetId="9293"/>
      <sheetData sheetId="9294"/>
      <sheetData sheetId="9295"/>
      <sheetData sheetId="9296"/>
      <sheetData sheetId="9297"/>
      <sheetData sheetId="9298"/>
      <sheetData sheetId="9299"/>
      <sheetData sheetId="9300"/>
      <sheetData sheetId="9301"/>
      <sheetData sheetId="9302"/>
      <sheetData sheetId="9303"/>
      <sheetData sheetId="9304"/>
      <sheetData sheetId="9305"/>
      <sheetData sheetId="9306"/>
      <sheetData sheetId="9307"/>
      <sheetData sheetId="9308"/>
      <sheetData sheetId="9309"/>
      <sheetData sheetId="9310"/>
      <sheetData sheetId="9311"/>
      <sheetData sheetId="9312"/>
      <sheetData sheetId="9313"/>
      <sheetData sheetId="9314"/>
      <sheetData sheetId="9315"/>
      <sheetData sheetId="9316"/>
      <sheetData sheetId="9317"/>
      <sheetData sheetId="9318"/>
      <sheetData sheetId="9319"/>
      <sheetData sheetId="9320"/>
      <sheetData sheetId="9321"/>
      <sheetData sheetId="9322"/>
      <sheetData sheetId="9323"/>
      <sheetData sheetId="9324"/>
      <sheetData sheetId="9325"/>
      <sheetData sheetId="9326"/>
      <sheetData sheetId="9327"/>
      <sheetData sheetId="9328"/>
      <sheetData sheetId="9329"/>
      <sheetData sheetId="9330"/>
      <sheetData sheetId="9331"/>
      <sheetData sheetId="9332"/>
      <sheetData sheetId="9333"/>
      <sheetData sheetId="9334"/>
      <sheetData sheetId="9335"/>
      <sheetData sheetId="9336"/>
      <sheetData sheetId="9337"/>
      <sheetData sheetId="9338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/>
      <sheetData sheetId="9348"/>
      <sheetData sheetId="9349"/>
      <sheetData sheetId="9350"/>
      <sheetData sheetId="9351"/>
      <sheetData sheetId="9352"/>
      <sheetData sheetId="9353"/>
      <sheetData sheetId="9354"/>
      <sheetData sheetId="9355"/>
      <sheetData sheetId="9356"/>
      <sheetData sheetId="9357"/>
      <sheetData sheetId="9358"/>
      <sheetData sheetId="9359"/>
      <sheetData sheetId="9360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/>
      <sheetData sheetId="9370"/>
      <sheetData sheetId="9371"/>
      <sheetData sheetId="9372"/>
      <sheetData sheetId="9373"/>
      <sheetData sheetId="9374"/>
      <sheetData sheetId="9375"/>
      <sheetData sheetId="9376"/>
      <sheetData sheetId="9377"/>
      <sheetData sheetId="9378"/>
      <sheetData sheetId="9379"/>
      <sheetData sheetId="9380"/>
      <sheetData sheetId="9381"/>
      <sheetData sheetId="9382"/>
      <sheetData sheetId="9383"/>
      <sheetData sheetId="9384"/>
      <sheetData sheetId="9385"/>
      <sheetData sheetId="9386"/>
      <sheetData sheetId="9387"/>
      <sheetData sheetId="9388"/>
      <sheetData sheetId="9389"/>
      <sheetData sheetId="9390"/>
      <sheetData sheetId="9391"/>
      <sheetData sheetId="9392"/>
      <sheetData sheetId="9393"/>
      <sheetData sheetId="9394"/>
      <sheetData sheetId="9395"/>
      <sheetData sheetId="9396"/>
      <sheetData sheetId="9397"/>
      <sheetData sheetId="9398"/>
      <sheetData sheetId="9399"/>
      <sheetData sheetId="9400"/>
      <sheetData sheetId="9401"/>
      <sheetData sheetId="9402"/>
      <sheetData sheetId="9403"/>
      <sheetData sheetId="9404"/>
      <sheetData sheetId="9405"/>
      <sheetData sheetId="9406"/>
      <sheetData sheetId="9407"/>
      <sheetData sheetId="9408"/>
      <sheetData sheetId="9409"/>
      <sheetData sheetId="9410"/>
      <sheetData sheetId="9411"/>
      <sheetData sheetId="9412"/>
      <sheetData sheetId="9413"/>
      <sheetData sheetId="9414"/>
      <sheetData sheetId="9415"/>
      <sheetData sheetId="9416"/>
      <sheetData sheetId="9417"/>
      <sheetData sheetId="9418"/>
      <sheetData sheetId="9419"/>
      <sheetData sheetId="9420"/>
      <sheetData sheetId="9421"/>
      <sheetData sheetId="9422"/>
      <sheetData sheetId="9423"/>
      <sheetData sheetId="9424"/>
      <sheetData sheetId="9425"/>
      <sheetData sheetId="9426"/>
      <sheetData sheetId="9427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/>
      <sheetData sheetId="9469"/>
      <sheetData sheetId="9470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/>
      <sheetData sheetId="9494"/>
      <sheetData sheetId="9495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/>
      <sheetData sheetId="9523"/>
      <sheetData sheetId="9524"/>
      <sheetData sheetId="9525"/>
      <sheetData sheetId="9526"/>
      <sheetData sheetId="9527"/>
      <sheetData sheetId="9528"/>
      <sheetData sheetId="9529"/>
      <sheetData sheetId="9530"/>
      <sheetData sheetId="9531"/>
      <sheetData sheetId="9532"/>
      <sheetData sheetId="9533"/>
      <sheetData sheetId="9534"/>
      <sheetData sheetId="9535"/>
      <sheetData sheetId="9536"/>
      <sheetData sheetId="9537"/>
      <sheetData sheetId="9538"/>
      <sheetData sheetId="9539"/>
      <sheetData sheetId="9540"/>
      <sheetData sheetId="9541"/>
      <sheetData sheetId="9542"/>
      <sheetData sheetId="9543"/>
      <sheetData sheetId="9544"/>
      <sheetData sheetId="9545"/>
      <sheetData sheetId="9546"/>
      <sheetData sheetId="9547"/>
      <sheetData sheetId="9548"/>
      <sheetData sheetId="9549"/>
      <sheetData sheetId="9550"/>
      <sheetData sheetId="9551"/>
      <sheetData sheetId="9552"/>
      <sheetData sheetId="9553"/>
      <sheetData sheetId="9554"/>
      <sheetData sheetId="9555"/>
      <sheetData sheetId="9556"/>
      <sheetData sheetId="9557"/>
      <sheetData sheetId="9558"/>
      <sheetData sheetId="9559"/>
      <sheetData sheetId="9560"/>
      <sheetData sheetId="9561"/>
      <sheetData sheetId="9562"/>
      <sheetData sheetId="9563"/>
      <sheetData sheetId="9564"/>
      <sheetData sheetId="9565"/>
      <sheetData sheetId="9566"/>
      <sheetData sheetId="9567"/>
      <sheetData sheetId="9568"/>
      <sheetData sheetId="9569"/>
      <sheetData sheetId="9570"/>
      <sheetData sheetId="9571"/>
      <sheetData sheetId="9572"/>
      <sheetData sheetId="9573"/>
      <sheetData sheetId="9574"/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/>
      <sheetData sheetId="9584"/>
      <sheetData sheetId="9585"/>
      <sheetData sheetId="9586"/>
      <sheetData sheetId="9587"/>
      <sheetData sheetId="9588"/>
      <sheetData sheetId="9589"/>
      <sheetData sheetId="9590"/>
      <sheetData sheetId="9591"/>
      <sheetData sheetId="9592"/>
      <sheetData sheetId="9593"/>
      <sheetData sheetId="9594"/>
      <sheetData sheetId="9595"/>
      <sheetData sheetId="9596"/>
      <sheetData sheetId="9597"/>
      <sheetData sheetId="9598"/>
      <sheetData sheetId="9599"/>
      <sheetData sheetId="9600"/>
      <sheetData sheetId="9601"/>
      <sheetData sheetId="9602"/>
      <sheetData sheetId="9603"/>
      <sheetData sheetId="9604"/>
      <sheetData sheetId="9605"/>
      <sheetData sheetId="9606"/>
      <sheetData sheetId="9607"/>
      <sheetData sheetId="9608"/>
      <sheetData sheetId="9609"/>
      <sheetData sheetId="9610"/>
      <sheetData sheetId="9611"/>
      <sheetData sheetId="9612"/>
      <sheetData sheetId="9613"/>
      <sheetData sheetId="9614"/>
      <sheetData sheetId="9615"/>
      <sheetData sheetId="9616"/>
      <sheetData sheetId="9617"/>
      <sheetData sheetId="9618"/>
      <sheetData sheetId="9619"/>
      <sheetData sheetId="9620"/>
      <sheetData sheetId="9621"/>
      <sheetData sheetId="9622"/>
      <sheetData sheetId="9623"/>
      <sheetData sheetId="9624"/>
      <sheetData sheetId="9625"/>
      <sheetData sheetId="9626"/>
      <sheetData sheetId="9627"/>
      <sheetData sheetId="9628"/>
      <sheetData sheetId="9629"/>
      <sheetData sheetId="9630"/>
      <sheetData sheetId="9631"/>
      <sheetData sheetId="9632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/>
      <sheetData sheetId="9642"/>
      <sheetData sheetId="9643"/>
      <sheetData sheetId="9644"/>
      <sheetData sheetId="9645"/>
      <sheetData sheetId="9646"/>
      <sheetData sheetId="9647"/>
      <sheetData sheetId="9648"/>
      <sheetData sheetId="9649"/>
      <sheetData sheetId="9650"/>
      <sheetData sheetId="9651"/>
      <sheetData sheetId="9652"/>
      <sheetData sheetId="9653"/>
      <sheetData sheetId="9654"/>
      <sheetData sheetId="9655"/>
      <sheetData sheetId="9656"/>
      <sheetData sheetId="9657"/>
      <sheetData sheetId="9658"/>
      <sheetData sheetId="9659"/>
      <sheetData sheetId="9660"/>
      <sheetData sheetId="9661"/>
      <sheetData sheetId="9662"/>
      <sheetData sheetId="9663"/>
      <sheetData sheetId="9664"/>
      <sheetData sheetId="9665"/>
      <sheetData sheetId="9666"/>
      <sheetData sheetId="9667"/>
      <sheetData sheetId="9668"/>
      <sheetData sheetId="9669"/>
      <sheetData sheetId="9670"/>
      <sheetData sheetId="9671"/>
      <sheetData sheetId="9672"/>
      <sheetData sheetId="9673"/>
      <sheetData sheetId="9674"/>
      <sheetData sheetId="9675"/>
      <sheetData sheetId="9676"/>
      <sheetData sheetId="9677"/>
      <sheetData sheetId="9678"/>
      <sheetData sheetId="9679"/>
      <sheetData sheetId="9680"/>
      <sheetData sheetId="9681"/>
      <sheetData sheetId="9682"/>
      <sheetData sheetId="9683"/>
      <sheetData sheetId="9684"/>
      <sheetData sheetId="9685"/>
      <sheetData sheetId="9686"/>
      <sheetData sheetId="9687"/>
      <sheetData sheetId="9688"/>
      <sheetData sheetId="9689"/>
      <sheetData sheetId="9690"/>
      <sheetData sheetId="9691"/>
      <sheetData sheetId="9692"/>
      <sheetData sheetId="9693"/>
      <sheetData sheetId="9694"/>
      <sheetData sheetId="9695"/>
      <sheetData sheetId="9696"/>
      <sheetData sheetId="9697"/>
      <sheetData sheetId="9698"/>
      <sheetData sheetId="9699"/>
      <sheetData sheetId="9700"/>
      <sheetData sheetId="9701"/>
      <sheetData sheetId="9702"/>
      <sheetData sheetId="9703"/>
      <sheetData sheetId="9704"/>
      <sheetData sheetId="9705"/>
      <sheetData sheetId="9706"/>
      <sheetData sheetId="9707"/>
      <sheetData sheetId="9708"/>
      <sheetData sheetId="9709"/>
      <sheetData sheetId="9710"/>
      <sheetData sheetId="9711"/>
      <sheetData sheetId="9712"/>
      <sheetData sheetId="9713"/>
      <sheetData sheetId="9714"/>
      <sheetData sheetId="9715"/>
      <sheetData sheetId="9716"/>
      <sheetData sheetId="9717"/>
      <sheetData sheetId="9718"/>
      <sheetData sheetId="9719"/>
      <sheetData sheetId="9720"/>
      <sheetData sheetId="9721"/>
      <sheetData sheetId="9722"/>
      <sheetData sheetId="9723"/>
      <sheetData sheetId="9724"/>
      <sheetData sheetId="9725"/>
      <sheetData sheetId="9726"/>
      <sheetData sheetId="9727"/>
      <sheetData sheetId="9728"/>
      <sheetData sheetId="9729"/>
      <sheetData sheetId="9730"/>
      <sheetData sheetId="9731"/>
      <sheetData sheetId="9732"/>
      <sheetData sheetId="9733"/>
      <sheetData sheetId="9734"/>
      <sheetData sheetId="9735"/>
      <sheetData sheetId="9736"/>
      <sheetData sheetId="9737"/>
      <sheetData sheetId="9738"/>
      <sheetData sheetId="9739"/>
      <sheetData sheetId="9740"/>
      <sheetData sheetId="9741"/>
      <sheetData sheetId="9742"/>
      <sheetData sheetId="9743"/>
      <sheetData sheetId="9744"/>
      <sheetData sheetId="9745"/>
      <sheetData sheetId="9746"/>
      <sheetData sheetId="9747"/>
      <sheetData sheetId="9748"/>
      <sheetData sheetId="9749"/>
      <sheetData sheetId="9750"/>
      <sheetData sheetId="9751"/>
      <sheetData sheetId="9752"/>
      <sheetData sheetId="9753"/>
      <sheetData sheetId="9754"/>
      <sheetData sheetId="9755"/>
      <sheetData sheetId="9756"/>
      <sheetData sheetId="9757"/>
      <sheetData sheetId="9758"/>
      <sheetData sheetId="9759"/>
      <sheetData sheetId="9760"/>
      <sheetData sheetId="9761"/>
      <sheetData sheetId="9762"/>
      <sheetData sheetId="9763"/>
      <sheetData sheetId="9764"/>
      <sheetData sheetId="9765"/>
      <sheetData sheetId="9766"/>
      <sheetData sheetId="9767"/>
      <sheetData sheetId="9768"/>
      <sheetData sheetId="9769"/>
      <sheetData sheetId="9770"/>
      <sheetData sheetId="9771"/>
      <sheetData sheetId="9772"/>
      <sheetData sheetId="9773"/>
      <sheetData sheetId="9774"/>
      <sheetData sheetId="9775"/>
      <sheetData sheetId="9776"/>
      <sheetData sheetId="9777"/>
      <sheetData sheetId="9778"/>
      <sheetData sheetId="9779"/>
      <sheetData sheetId="9780"/>
      <sheetData sheetId="9781"/>
      <sheetData sheetId="9782"/>
      <sheetData sheetId="9783"/>
      <sheetData sheetId="9784"/>
      <sheetData sheetId="9785"/>
      <sheetData sheetId="9786"/>
      <sheetData sheetId="9787"/>
      <sheetData sheetId="9788"/>
      <sheetData sheetId="9789"/>
      <sheetData sheetId="9790"/>
      <sheetData sheetId="9791"/>
      <sheetData sheetId="9792"/>
      <sheetData sheetId="9793"/>
      <sheetData sheetId="9794"/>
      <sheetData sheetId="9795"/>
      <sheetData sheetId="9796"/>
      <sheetData sheetId="9797"/>
      <sheetData sheetId="9798"/>
      <sheetData sheetId="9799"/>
      <sheetData sheetId="9800"/>
      <sheetData sheetId="9801"/>
      <sheetData sheetId="9802"/>
      <sheetData sheetId="9803"/>
      <sheetData sheetId="9804"/>
      <sheetData sheetId="9805"/>
      <sheetData sheetId="9806"/>
      <sheetData sheetId="9807"/>
      <sheetData sheetId="9808"/>
      <sheetData sheetId="9809"/>
      <sheetData sheetId="9810"/>
      <sheetData sheetId="9811"/>
      <sheetData sheetId="9812"/>
      <sheetData sheetId="9813"/>
      <sheetData sheetId="9814"/>
      <sheetData sheetId="9815"/>
      <sheetData sheetId="9816"/>
      <sheetData sheetId="9817"/>
      <sheetData sheetId="9818"/>
      <sheetData sheetId="9819"/>
      <sheetData sheetId="9820"/>
      <sheetData sheetId="9821"/>
      <sheetData sheetId="9822"/>
      <sheetData sheetId="9823"/>
      <sheetData sheetId="9824"/>
      <sheetData sheetId="9825"/>
      <sheetData sheetId="9826"/>
      <sheetData sheetId="9827"/>
      <sheetData sheetId="9828"/>
      <sheetData sheetId="9829"/>
      <sheetData sheetId="9830"/>
      <sheetData sheetId="9831"/>
      <sheetData sheetId="9832"/>
      <sheetData sheetId="9833"/>
      <sheetData sheetId="9834"/>
      <sheetData sheetId="9835"/>
      <sheetData sheetId="9836"/>
      <sheetData sheetId="9837"/>
      <sheetData sheetId="9838"/>
      <sheetData sheetId="9839"/>
      <sheetData sheetId="9840"/>
      <sheetData sheetId="9841"/>
      <sheetData sheetId="9842"/>
      <sheetData sheetId="9843"/>
      <sheetData sheetId="9844"/>
      <sheetData sheetId="9845"/>
      <sheetData sheetId="9846"/>
      <sheetData sheetId="9847"/>
      <sheetData sheetId="9848"/>
      <sheetData sheetId="9849"/>
      <sheetData sheetId="9850"/>
      <sheetData sheetId="9851"/>
      <sheetData sheetId="9852"/>
      <sheetData sheetId="9853"/>
      <sheetData sheetId="9854"/>
      <sheetData sheetId="9855"/>
      <sheetData sheetId="9856"/>
      <sheetData sheetId="9857"/>
      <sheetData sheetId="9858"/>
      <sheetData sheetId="9859"/>
      <sheetData sheetId="9860"/>
      <sheetData sheetId="9861"/>
      <sheetData sheetId="9862"/>
      <sheetData sheetId="9863"/>
      <sheetData sheetId="9864"/>
      <sheetData sheetId="9865"/>
      <sheetData sheetId="9866"/>
      <sheetData sheetId="9867"/>
      <sheetData sheetId="9868"/>
      <sheetData sheetId="9869"/>
      <sheetData sheetId="9870"/>
      <sheetData sheetId="9871"/>
      <sheetData sheetId="9872"/>
      <sheetData sheetId="9873"/>
      <sheetData sheetId="9874"/>
      <sheetData sheetId="9875"/>
      <sheetData sheetId="9876"/>
      <sheetData sheetId="9877"/>
      <sheetData sheetId="9878"/>
      <sheetData sheetId="9879"/>
      <sheetData sheetId="9880"/>
      <sheetData sheetId="9881"/>
      <sheetData sheetId="9882"/>
      <sheetData sheetId="9883"/>
      <sheetData sheetId="9884"/>
      <sheetData sheetId="9885"/>
      <sheetData sheetId="9886"/>
      <sheetData sheetId="9887"/>
      <sheetData sheetId="9888"/>
      <sheetData sheetId="9889"/>
      <sheetData sheetId="9890"/>
      <sheetData sheetId="9891"/>
      <sheetData sheetId="9892"/>
      <sheetData sheetId="9893"/>
      <sheetData sheetId="9894"/>
      <sheetData sheetId="9895"/>
      <sheetData sheetId="9896"/>
      <sheetData sheetId="9897"/>
      <sheetData sheetId="9898"/>
      <sheetData sheetId="9899"/>
      <sheetData sheetId="9900"/>
      <sheetData sheetId="9901"/>
      <sheetData sheetId="9902"/>
      <sheetData sheetId="9903"/>
      <sheetData sheetId="9904"/>
      <sheetData sheetId="9905"/>
      <sheetData sheetId="9906"/>
      <sheetData sheetId="9907"/>
      <sheetData sheetId="9908"/>
      <sheetData sheetId="9909"/>
      <sheetData sheetId="9910"/>
      <sheetData sheetId="9911"/>
      <sheetData sheetId="9912"/>
      <sheetData sheetId="9913"/>
      <sheetData sheetId="9914"/>
      <sheetData sheetId="9915"/>
      <sheetData sheetId="9916"/>
      <sheetData sheetId="9917"/>
      <sheetData sheetId="9918"/>
      <sheetData sheetId="9919"/>
      <sheetData sheetId="9920"/>
      <sheetData sheetId="9921"/>
      <sheetData sheetId="9922"/>
      <sheetData sheetId="9923"/>
      <sheetData sheetId="9924"/>
      <sheetData sheetId="9925"/>
      <sheetData sheetId="9926"/>
      <sheetData sheetId="9927"/>
      <sheetData sheetId="9928"/>
      <sheetData sheetId="9929"/>
      <sheetData sheetId="9930"/>
      <sheetData sheetId="9931"/>
      <sheetData sheetId="9932"/>
      <sheetData sheetId="9933"/>
      <sheetData sheetId="9934"/>
      <sheetData sheetId="9935"/>
      <sheetData sheetId="9936"/>
      <sheetData sheetId="9937"/>
      <sheetData sheetId="9938"/>
      <sheetData sheetId="9939"/>
      <sheetData sheetId="9940"/>
      <sheetData sheetId="9941"/>
      <sheetData sheetId="9942"/>
      <sheetData sheetId="9943"/>
      <sheetData sheetId="9944"/>
      <sheetData sheetId="9945"/>
      <sheetData sheetId="9946"/>
      <sheetData sheetId="9947"/>
      <sheetData sheetId="9948"/>
      <sheetData sheetId="9949"/>
      <sheetData sheetId="9950"/>
      <sheetData sheetId="9951"/>
      <sheetData sheetId="9952"/>
      <sheetData sheetId="9953"/>
      <sheetData sheetId="9954"/>
      <sheetData sheetId="9955"/>
      <sheetData sheetId="9956"/>
      <sheetData sheetId="9957"/>
      <sheetData sheetId="9958"/>
      <sheetData sheetId="9959"/>
      <sheetData sheetId="9960"/>
      <sheetData sheetId="9961"/>
      <sheetData sheetId="9962"/>
      <sheetData sheetId="9963"/>
      <sheetData sheetId="9964"/>
      <sheetData sheetId="9965"/>
      <sheetData sheetId="9966"/>
      <sheetData sheetId="9967"/>
      <sheetData sheetId="9968"/>
      <sheetData sheetId="9969"/>
      <sheetData sheetId="9970"/>
      <sheetData sheetId="9971"/>
      <sheetData sheetId="9972"/>
      <sheetData sheetId="9973"/>
      <sheetData sheetId="9974"/>
      <sheetData sheetId="9975"/>
      <sheetData sheetId="9976"/>
      <sheetData sheetId="9977"/>
      <sheetData sheetId="9978"/>
      <sheetData sheetId="9979"/>
      <sheetData sheetId="9980"/>
      <sheetData sheetId="9981"/>
      <sheetData sheetId="9982"/>
      <sheetData sheetId="9983"/>
      <sheetData sheetId="9984"/>
      <sheetData sheetId="9985"/>
      <sheetData sheetId="9986"/>
      <sheetData sheetId="9987"/>
      <sheetData sheetId="9988"/>
      <sheetData sheetId="9989"/>
      <sheetData sheetId="9990"/>
      <sheetData sheetId="9991"/>
      <sheetData sheetId="9992"/>
      <sheetData sheetId="9993"/>
      <sheetData sheetId="9994"/>
      <sheetData sheetId="9995"/>
      <sheetData sheetId="9996"/>
      <sheetData sheetId="9997"/>
      <sheetData sheetId="9998"/>
      <sheetData sheetId="9999"/>
      <sheetData sheetId="10000"/>
      <sheetData sheetId="10001"/>
      <sheetData sheetId="10002"/>
      <sheetData sheetId="10003"/>
      <sheetData sheetId="10004"/>
      <sheetData sheetId="10005"/>
      <sheetData sheetId="10006"/>
      <sheetData sheetId="10007"/>
      <sheetData sheetId="10008"/>
      <sheetData sheetId="10009"/>
      <sheetData sheetId="10010"/>
      <sheetData sheetId="10011"/>
      <sheetData sheetId="10012"/>
      <sheetData sheetId="10013"/>
      <sheetData sheetId="10014"/>
      <sheetData sheetId="10015"/>
      <sheetData sheetId="10016"/>
      <sheetData sheetId="10017"/>
      <sheetData sheetId="10018"/>
      <sheetData sheetId="10019"/>
      <sheetData sheetId="10020"/>
      <sheetData sheetId="10021"/>
      <sheetData sheetId="10022"/>
      <sheetData sheetId="10023"/>
      <sheetData sheetId="10024"/>
      <sheetData sheetId="10025"/>
      <sheetData sheetId="10026"/>
      <sheetData sheetId="10027"/>
      <sheetData sheetId="10028"/>
      <sheetData sheetId="10029"/>
      <sheetData sheetId="10030"/>
      <sheetData sheetId="10031"/>
      <sheetData sheetId="10032"/>
      <sheetData sheetId="10033"/>
      <sheetData sheetId="10034"/>
      <sheetData sheetId="10035"/>
      <sheetData sheetId="10036"/>
      <sheetData sheetId="10037"/>
      <sheetData sheetId="10038"/>
      <sheetData sheetId="10039"/>
      <sheetData sheetId="10040"/>
      <sheetData sheetId="10041"/>
      <sheetData sheetId="10042"/>
      <sheetData sheetId="10043"/>
      <sheetData sheetId="10044"/>
      <sheetData sheetId="10045"/>
      <sheetData sheetId="10046"/>
      <sheetData sheetId="10047"/>
      <sheetData sheetId="10048"/>
      <sheetData sheetId="10049"/>
      <sheetData sheetId="10050"/>
      <sheetData sheetId="10051"/>
      <sheetData sheetId="10052"/>
      <sheetData sheetId="10053"/>
      <sheetData sheetId="10054"/>
      <sheetData sheetId="10055"/>
      <sheetData sheetId="10056"/>
      <sheetData sheetId="10057"/>
      <sheetData sheetId="10058"/>
      <sheetData sheetId="10059"/>
      <sheetData sheetId="10060"/>
      <sheetData sheetId="10061"/>
      <sheetData sheetId="10062"/>
      <sheetData sheetId="10063"/>
      <sheetData sheetId="10064"/>
      <sheetData sheetId="10065"/>
      <sheetData sheetId="10066"/>
      <sheetData sheetId="10067"/>
      <sheetData sheetId="10068"/>
      <sheetData sheetId="10069"/>
      <sheetData sheetId="10070"/>
      <sheetData sheetId="10071"/>
      <sheetData sheetId="10072"/>
      <sheetData sheetId="10073"/>
      <sheetData sheetId="10074"/>
      <sheetData sheetId="10075"/>
      <sheetData sheetId="10076"/>
      <sheetData sheetId="10077"/>
      <sheetData sheetId="10078"/>
      <sheetData sheetId="10079"/>
      <sheetData sheetId="10080"/>
      <sheetData sheetId="10081"/>
      <sheetData sheetId="10082"/>
      <sheetData sheetId="10083"/>
      <sheetData sheetId="10084"/>
      <sheetData sheetId="10085"/>
      <sheetData sheetId="10086"/>
      <sheetData sheetId="10087"/>
      <sheetData sheetId="10088"/>
      <sheetData sheetId="10089"/>
      <sheetData sheetId="10090"/>
      <sheetData sheetId="10091"/>
      <sheetData sheetId="10092"/>
      <sheetData sheetId="10093"/>
      <sheetData sheetId="10094"/>
      <sheetData sheetId="10095"/>
      <sheetData sheetId="10096"/>
      <sheetData sheetId="10097"/>
      <sheetData sheetId="10098"/>
      <sheetData sheetId="10099"/>
      <sheetData sheetId="10100"/>
      <sheetData sheetId="10101"/>
      <sheetData sheetId="10102"/>
      <sheetData sheetId="10103"/>
      <sheetData sheetId="10104"/>
      <sheetData sheetId="10105"/>
      <sheetData sheetId="10106"/>
      <sheetData sheetId="10107"/>
      <sheetData sheetId="10108"/>
      <sheetData sheetId="10109"/>
      <sheetData sheetId="10110"/>
      <sheetData sheetId="10111"/>
      <sheetData sheetId="10112"/>
      <sheetData sheetId="10113"/>
      <sheetData sheetId="10114"/>
      <sheetData sheetId="10115"/>
      <sheetData sheetId="10116"/>
      <sheetData sheetId="10117"/>
      <sheetData sheetId="10118"/>
      <sheetData sheetId="10119"/>
      <sheetData sheetId="10120"/>
      <sheetData sheetId="10121"/>
      <sheetData sheetId="10122"/>
      <sheetData sheetId="10123"/>
      <sheetData sheetId="10124"/>
      <sheetData sheetId="10125"/>
      <sheetData sheetId="10126"/>
      <sheetData sheetId="10127"/>
      <sheetData sheetId="10128"/>
      <sheetData sheetId="10129"/>
      <sheetData sheetId="10130"/>
      <sheetData sheetId="10131"/>
      <sheetData sheetId="10132"/>
      <sheetData sheetId="10133"/>
      <sheetData sheetId="10134"/>
      <sheetData sheetId="10135"/>
      <sheetData sheetId="10136"/>
      <sheetData sheetId="10137"/>
      <sheetData sheetId="10138"/>
      <sheetData sheetId="10139"/>
      <sheetData sheetId="10140"/>
      <sheetData sheetId="10141"/>
      <sheetData sheetId="10142"/>
      <sheetData sheetId="10143"/>
      <sheetData sheetId="10144"/>
      <sheetData sheetId="10145"/>
      <sheetData sheetId="10146"/>
      <sheetData sheetId="10147"/>
      <sheetData sheetId="10148"/>
      <sheetData sheetId="10149"/>
      <sheetData sheetId="10150"/>
      <sheetData sheetId="10151"/>
      <sheetData sheetId="10152"/>
      <sheetData sheetId="10153"/>
      <sheetData sheetId="10154"/>
      <sheetData sheetId="10155"/>
      <sheetData sheetId="10156"/>
      <sheetData sheetId="10157"/>
      <sheetData sheetId="10158"/>
      <sheetData sheetId="10159"/>
      <sheetData sheetId="10160"/>
      <sheetData sheetId="10161"/>
      <sheetData sheetId="10162"/>
      <sheetData sheetId="10163"/>
      <sheetData sheetId="10164"/>
      <sheetData sheetId="10165"/>
      <sheetData sheetId="10166"/>
      <sheetData sheetId="10167"/>
      <sheetData sheetId="10168"/>
      <sheetData sheetId="10169"/>
      <sheetData sheetId="10170"/>
      <sheetData sheetId="10171"/>
      <sheetData sheetId="10172"/>
      <sheetData sheetId="10173"/>
      <sheetData sheetId="10174"/>
      <sheetData sheetId="10175"/>
      <sheetData sheetId="10176"/>
      <sheetData sheetId="10177"/>
      <sheetData sheetId="10178"/>
      <sheetData sheetId="10179"/>
      <sheetData sheetId="10180"/>
      <sheetData sheetId="10181"/>
      <sheetData sheetId="10182"/>
      <sheetData sheetId="10183"/>
      <sheetData sheetId="10184"/>
      <sheetData sheetId="10185"/>
      <sheetData sheetId="10186"/>
      <sheetData sheetId="10187"/>
      <sheetData sheetId="10188"/>
      <sheetData sheetId="10189"/>
      <sheetData sheetId="10190"/>
      <sheetData sheetId="10191"/>
      <sheetData sheetId="10192"/>
      <sheetData sheetId="10193"/>
      <sheetData sheetId="10194"/>
      <sheetData sheetId="10195"/>
      <sheetData sheetId="10196"/>
      <sheetData sheetId="10197"/>
      <sheetData sheetId="10198"/>
      <sheetData sheetId="10199"/>
      <sheetData sheetId="10200"/>
      <sheetData sheetId="10201"/>
      <sheetData sheetId="10202"/>
      <sheetData sheetId="10203"/>
      <sheetData sheetId="10204"/>
      <sheetData sheetId="10205"/>
      <sheetData sheetId="10206"/>
      <sheetData sheetId="10207"/>
      <sheetData sheetId="10208"/>
      <sheetData sheetId="10209"/>
      <sheetData sheetId="10210"/>
      <sheetData sheetId="10211"/>
      <sheetData sheetId="10212"/>
      <sheetData sheetId="10213"/>
      <sheetData sheetId="10214"/>
      <sheetData sheetId="10215"/>
      <sheetData sheetId="10216">
        <row r="33">
          <cell r="C33">
            <v>0.77967625899280601</v>
          </cell>
        </row>
      </sheetData>
      <sheetData sheetId="10217"/>
      <sheetData sheetId="10218"/>
      <sheetData sheetId="10219"/>
      <sheetData sheetId="10220"/>
      <sheetData sheetId="10221"/>
      <sheetData sheetId="10222"/>
      <sheetData sheetId="10223"/>
      <sheetData sheetId="10224"/>
      <sheetData sheetId="10225"/>
      <sheetData sheetId="10226"/>
      <sheetData sheetId="10227"/>
      <sheetData sheetId="10228"/>
      <sheetData sheetId="10229"/>
      <sheetData sheetId="10230"/>
      <sheetData sheetId="10231"/>
      <sheetData sheetId="10232"/>
      <sheetData sheetId="10233"/>
      <sheetData sheetId="10234"/>
      <sheetData sheetId="10235"/>
      <sheetData sheetId="10236"/>
      <sheetData sheetId="10237"/>
      <sheetData sheetId="10238"/>
      <sheetData sheetId="10239"/>
      <sheetData sheetId="10240"/>
      <sheetData sheetId="10241"/>
      <sheetData sheetId="10242"/>
      <sheetData sheetId="10243"/>
      <sheetData sheetId="10244"/>
      <sheetData sheetId="10245"/>
      <sheetData sheetId="10246"/>
      <sheetData sheetId="10247"/>
      <sheetData sheetId="10248"/>
      <sheetData sheetId="10249">
        <row r="5">
          <cell r="E5" t="str">
            <v>CANTIDAD</v>
          </cell>
        </row>
      </sheetData>
      <sheetData sheetId="10250">
        <row r="5">
          <cell r="E5" t="str">
            <v>CANTIDAD</v>
          </cell>
        </row>
      </sheetData>
      <sheetData sheetId="10251">
        <row r="5">
          <cell r="E5" t="str">
            <v>CANTIDAD</v>
          </cell>
        </row>
      </sheetData>
      <sheetData sheetId="10252">
        <row r="5">
          <cell r="E5" t="str">
            <v>CANTIDAD</v>
          </cell>
        </row>
      </sheetData>
      <sheetData sheetId="10253">
        <row r="5">
          <cell r="E5" t="str">
            <v>CANTIDAD</v>
          </cell>
        </row>
      </sheetData>
      <sheetData sheetId="10254">
        <row r="5">
          <cell r="E5" t="str">
            <v>CANTIDAD</v>
          </cell>
        </row>
      </sheetData>
      <sheetData sheetId="10255">
        <row r="5">
          <cell r="E5" t="str">
            <v>CANTIDAD</v>
          </cell>
        </row>
      </sheetData>
      <sheetData sheetId="10256">
        <row r="5">
          <cell r="E5" t="str">
            <v>CANTIDAD</v>
          </cell>
        </row>
      </sheetData>
      <sheetData sheetId="10257">
        <row r="5">
          <cell r="E5" t="str">
            <v>CANTIDAD</v>
          </cell>
        </row>
      </sheetData>
      <sheetData sheetId="10258"/>
      <sheetData sheetId="10259"/>
      <sheetData sheetId="10260"/>
      <sheetData sheetId="10261"/>
      <sheetData sheetId="10262"/>
      <sheetData sheetId="10263"/>
      <sheetData sheetId="10264"/>
      <sheetData sheetId="10265"/>
      <sheetData sheetId="10266"/>
      <sheetData sheetId="10267"/>
      <sheetData sheetId="10268"/>
      <sheetData sheetId="10269"/>
      <sheetData sheetId="10270"/>
      <sheetData sheetId="10271"/>
      <sheetData sheetId="10272"/>
      <sheetData sheetId="10273"/>
      <sheetData sheetId="10274"/>
      <sheetData sheetId="10275"/>
      <sheetData sheetId="10276"/>
      <sheetData sheetId="10277"/>
      <sheetData sheetId="10278"/>
      <sheetData sheetId="10279"/>
      <sheetData sheetId="10280"/>
      <sheetData sheetId="10281"/>
      <sheetData sheetId="10282"/>
      <sheetData sheetId="10283"/>
      <sheetData sheetId="10284"/>
      <sheetData sheetId="10285"/>
      <sheetData sheetId="10286"/>
      <sheetData sheetId="10287"/>
      <sheetData sheetId="10288"/>
      <sheetData sheetId="10289"/>
      <sheetData sheetId="10290"/>
      <sheetData sheetId="10291"/>
      <sheetData sheetId="10292"/>
      <sheetData sheetId="10293"/>
      <sheetData sheetId="10294"/>
      <sheetData sheetId="10295"/>
      <sheetData sheetId="10296"/>
      <sheetData sheetId="10297"/>
      <sheetData sheetId="10298"/>
      <sheetData sheetId="10299"/>
      <sheetData sheetId="10300"/>
      <sheetData sheetId="10301"/>
      <sheetData sheetId="10302"/>
      <sheetData sheetId="10303"/>
      <sheetData sheetId="10304"/>
      <sheetData sheetId="10305"/>
      <sheetData sheetId="10306"/>
      <sheetData sheetId="10307"/>
      <sheetData sheetId="10308"/>
      <sheetData sheetId="10309"/>
      <sheetData sheetId="10310"/>
      <sheetData sheetId="10311"/>
      <sheetData sheetId="10312"/>
      <sheetData sheetId="10313"/>
      <sheetData sheetId="10314"/>
      <sheetData sheetId="10315"/>
      <sheetData sheetId="10316"/>
      <sheetData sheetId="10317"/>
      <sheetData sheetId="10318"/>
      <sheetData sheetId="10319"/>
      <sheetData sheetId="10320"/>
      <sheetData sheetId="10321"/>
      <sheetData sheetId="10322"/>
      <sheetData sheetId="10323"/>
      <sheetData sheetId="10324"/>
      <sheetData sheetId="10325"/>
      <sheetData sheetId="10326"/>
      <sheetData sheetId="10327"/>
      <sheetData sheetId="10328"/>
      <sheetData sheetId="10329"/>
      <sheetData sheetId="10330"/>
      <sheetData sheetId="10331"/>
      <sheetData sheetId="10332"/>
      <sheetData sheetId="10333"/>
      <sheetData sheetId="10334"/>
      <sheetData sheetId="10335"/>
      <sheetData sheetId="10336"/>
      <sheetData sheetId="10337"/>
      <sheetData sheetId="10338"/>
      <sheetData sheetId="10339"/>
      <sheetData sheetId="10340"/>
      <sheetData sheetId="10341"/>
      <sheetData sheetId="10342"/>
      <sheetData sheetId="10343"/>
      <sheetData sheetId="10344"/>
      <sheetData sheetId="10345"/>
      <sheetData sheetId="10346"/>
      <sheetData sheetId="10347"/>
      <sheetData sheetId="10348"/>
      <sheetData sheetId="10349"/>
      <sheetData sheetId="10350"/>
      <sheetData sheetId="10351"/>
      <sheetData sheetId="10352"/>
      <sheetData sheetId="10353"/>
      <sheetData sheetId="10354"/>
      <sheetData sheetId="10355"/>
      <sheetData sheetId="10356"/>
      <sheetData sheetId="10357"/>
      <sheetData sheetId="10358"/>
      <sheetData sheetId="10359"/>
      <sheetData sheetId="10360"/>
      <sheetData sheetId="10361"/>
      <sheetData sheetId="10362"/>
      <sheetData sheetId="10363"/>
      <sheetData sheetId="10364"/>
      <sheetData sheetId="10365"/>
      <sheetData sheetId="10366"/>
      <sheetData sheetId="10367"/>
      <sheetData sheetId="10368"/>
      <sheetData sheetId="10369"/>
      <sheetData sheetId="10370"/>
      <sheetData sheetId="10371"/>
      <sheetData sheetId="10372"/>
      <sheetData sheetId="10373"/>
      <sheetData sheetId="10374"/>
      <sheetData sheetId="10375"/>
      <sheetData sheetId="10376"/>
      <sheetData sheetId="10377"/>
      <sheetData sheetId="10378"/>
      <sheetData sheetId="10379"/>
      <sheetData sheetId="10380"/>
      <sheetData sheetId="10381"/>
      <sheetData sheetId="10382"/>
      <sheetData sheetId="10383"/>
      <sheetData sheetId="10384"/>
      <sheetData sheetId="10385"/>
      <sheetData sheetId="10386"/>
      <sheetData sheetId="10387"/>
      <sheetData sheetId="10388"/>
      <sheetData sheetId="10389"/>
      <sheetData sheetId="10390"/>
      <sheetData sheetId="10391"/>
      <sheetData sheetId="10392"/>
      <sheetData sheetId="10393"/>
      <sheetData sheetId="10394"/>
      <sheetData sheetId="10395"/>
      <sheetData sheetId="10396"/>
      <sheetData sheetId="10397"/>
      <sheetData sheetId="10398"/>
      <sheetData sheetId="10399"/>
      <sheetData sheetId="10400"/>
      <sheetData sheetId="10401"/>
      <sheetData sheetId="10402"/>
      <sheetData sheetId="10403"/>
      <sheetData sheetId="10404"/>
      <sheetData sheetId="10405"/>
      <sheetData sheetId="10406"/>
      <sheetData sheetId="10407"/>
      <sheetData sheetId="10408"/>
      <sheetData sheetId="10409"/>
      <sheetData sheetId="10410"/>
      <sheetData sheetId="10411"/>
      <sheetData sheetId="10412"/>
      <sheetData sheetId="10413"/>
      <sheetData sheetId="10414"/>
      <sheetData sheetId="10415"/>
      <sheetData sheetId="10416"/>
      <sheetData sheetId="10417"/>
      <sheetData sheetId="10418"/>
      <sheetData sheetId="10419"/>
      <sheetData sheetId="10420"/>
      <sheetData sheetId="10421"/>
      <sheetData sheetId="10422"/>
      <sheetData sheetId="10423"/>
      <sheetData sheetId="10424"/>
      <sheetData sheetId="10425"/>
      <sheetData sheetId="10426"/>
      <sheetData sheetId="10427"/>
      <sheetData sheetId="10428"/>
      <sheetData sheetId="10429"/>
      <sheetData sheetId="10430"/>
      <sheetData sheetId="10431"/>
      <sheetData sheetId="10432"/>
      <sheetData sheetId="10433"/>
      <sheetData sheetId="10434"/>
      <sheetData sheetId="10435"/>
      <sheetData sheetId="10436"/>
      <sheetData sheetId="10437"/>
      <sheetData sheetId="10438"/>
      <sheetData sheetId="10439"/>
      <sheetData sheetId="10440"/>
      <sheetData sheetId="10441"/>
      <sheetData sheetId="10442"/>
      <sheetData sheetId="10443"/>
      <sheetData sheetId="10444"/>
      <sheetData sheetId="10445"/>
      <sheetData sheetId="10446"/>
      <sheetData sheetId="10447"/>
      <sheetData sheetId="10448"/>
      <sheetData sheetId="10449"/>
      <sheetData sheetId="10450"/>
      <sheetData sheetId="10451"/>
      <sheetData sheetId="10452"/>
      <sheetData sheetId="10453"/>
      <sheetData sheetId="10454"/>
      <sheetData sheetId="10455"/>
      <sheetData sheetId="10456"/>
      <sheetData sheetId="10457"/>
      <sheetData sheetId="10458"/>
      <sheetData sheetId="10459"/>
      <sheetData sheetId="10460"/>
      <sheetData sheetId="10461"/>
      <sheetData sheetId="10462"/>
      <sheetData sheetId="10463"/>
      <sheetData sheetId="10464"/>
      <sheetData sheetId="10465"/>
      <sheetData sheetId="10466"/>
      <sheetData sheetId="10467"/>
      <sheetData sheetId="10468"/>
      <sheetData sheetId="10469"/>
      <sheetData sheetId="10470"/>
      <sheetData sheetId="10471"/>
      <sheetData sheetId="10472"/>
      <sheetData sheetId="10473"/>
      <sheetData sheetId="10474"/>
      <sheetData sheetId="10475"/>
      <sheetData sheetId="10476"/>
      <sheetData sheetId="10477"/>
      <sheetData sheetId="10478"/>
      <sheetData sheetId="10479"/>
      <sheetData sheetId="10480"/>
      <sheetData sheetId="10481"/>
      <sheetData sheetId="10482"/>
      <sheetData sheetId="10483"/>
      <sheetData sheetId="10484"/>
      <sheetData sheetId="10485"/>
      <sheetData sheetId="10486"/>
      <sheetData sheetId="10487"/>
      <sheetData sheetId="10488"/>
      <sheetData sheetId="10489"/>
      <sheetData sheetId="10490"/>
      <sheetData sheetId="10491"/>
      <sheetData sheetId="10492"/>
      <sheetData sheetId="10493"/>
      <sheetData sheetId="10494"/>
      <sheetData sheetId="10495"/>
      <sheetData sheetId="10496"/>
      <sheetData sheetId="10497"/>
      <sheetData sheetId="10498"/>
      <sheetData sheetId="10499"/>
      <sheetData sheetId="10500"/>
      <sheetData sheetId="10501"/>
      <sheetData sheetId="10502"/>
      <sheetData sheetId="10503"/>
      <sheetData sheetId="10504"/>
      <sheetData sheetId="10505"/>
      <sheetData sheetId="10506"/>
      <sheetData sheetId="10507"/>
      <sheetData sheetId="10508"/>
      <sheetData sheetId="10509"/>
      <sheetData sheetId="10510"/>
      <sheetData sheetId="10511"/>
      <sheetData sheetId="10512"/>
      <sheetData sheetId="10513"/>
      <sheetData sheetId="10514"/>
      <sheetData sheetId="10515"/>
      <sheetData sheetId="10516"/>
      <sheetData sheetId="10517"/>
      <sheetData sheetId="10518"/>
      <sheetData sheetId="10519"/>
      <sheetData sheetId="10520"/>
      <sheetData sheetId="10521"/>
      <sheetData sheetId="10522"/>
      <sheetData sheetId="10523"/>
      <sheetData sheetId="10524"/>
      <sheetData sheetId="10525"/>
      <sheetData sheetId="10526"/>
      <sheetData sheetId="10527"/>
      <sheetData sheetId="10528"/>
      <sheetData sheetId="10529"/>
      <sheetData sheetId="10530"/>
      <sheetData sheetId="10531"/>
      <sheetData sheetId="10532"/>
      <sheetData sheetId="10533"/>
      <sheetData sheetId="10534"/>
      <sheetData sheetId="10535"/>
      <sheetData sheetId="10536"/>
      <sheetData sheetId="10537"/>
      <sheetData sheetId="10538"/>
      <sheetData sheetId="10539"/>
      <sheetData sheetId="10540"/>
      <sheetData sheetId="10541"/>
      <sheetData sheetId="10542"/>
      <sheetData sheetId="10543"/>
      <sheetData sheetId="10544"/>
      <sheetData sheetId="10545"/>
      <sheetData sheetId="10546"/>
      <sheetData sheetId="10547"/>
      <sheetData sheetId="10548"/>
      <sheetData sheetId="10549"/>
      <sheetData sheetId="10550"/>
      <sheetData sheetId="10551"/>
      <sheetData sheetId="10552"/>
      <sheetData sheetId="10553"/>
      <sheetData sheetId="10554"/>
      <sheetData sheetId="10555"/>
      <sheetData sheetId="10556"/>
      <sheetData sheetId="10557"/>
      <sheetData sheetId="10558"/>
      <sheetData sheetId="10559"/>
      <sheetData sheetId="10560"/>
      <sheetData sheetId="10561"/>
      <sheetData sheetId="10562"/>
      <sheetData sheetId="10563"/>
      <sheetData sheetId="10564"/>
      <sheetData sheetId="10565"/>
      <sheetData sheetId="10566"/>
      <sheetData sheetId="10567"/>
      <sheetData sheetId="10568"/>
      <sheetData sheetId="10569"/>
      <sheetData sheetId="10570"/>
      <sheetData sheetId="10571"/>
      <sheetData sheetId="10572"/>
      <sheetData sheetId="10573"/>
      <sheetData sheetId="10574"/>
      <sheetData sheetId="10575"/>
      <sheetData sheetId="10576"/>
      <sheetData sheetId="10577"/>
      <sheetData sheetId="10578"/>
      <sheetData sheetId="10579"/>
      <sheetData sheetId="10580"/>
      <sheetData sheetId="10581"/>
      <sheetData sheetId="10582"/>
      <sheetData sheetId="10583"/>
      <sheetData sheetId="10584"/>
      <sheetData sheetId="10585"/>
      <sheetData sheetId="10586"/>
      <sheetData sheetId="10587"/>
      <sheetData sheetId="10588"/>
      <sheetData sheetId="10589"/>
      <sheetData sheetId="10590"/>
      <sheetData sheetId="10591"/>
      <sheetData sheetId="10592"/>
      <sheetData sheetId="10593"/>
      <sheetData sheetId="10594"/>
      <sheetData sheetId="10595"/>
      <sheetData sheetId="10596"/>
      <sheetData sheetId="10597"/>
      <sheetData sheetId="10598"/>
      <sheetData sheetId="10599"/>
      <sheetData sheetId="10600"/>
      <sheetData sheetId="10601"/>
      <sheetData sheetId="10602"/>
      <sheetData sheetId="10603"/>
      <sheetData sheetId="10604"/>
      <sheetData sheetId="10605"/>
      <sheetData sheetId="10606"/>
      <sheetData sheetId="10607"/>
      <sheetData sheetId="10608"/>
      <sheetData sheetId="10609"/>
      <sheetData sheetId="10610"/>
      <sheetData sheetId="10611"/>
      <sheetData sheetId="10612"/>
      <sheetData sheetId="10613"/>
      <sheetData sheetId="10614"/>
      <sheetData sheetId="10615"/>
      <sheetData sheetId="10616"/>
      <sheetData sheetId="10617"/>
      <sheetData sheetId="10618"/>
      <sheetData sheetId="10619"/>
      <sheetData sheetId="10620"/>
      <sheetData sheetId="10621"/>
      <sheetData sheetId="10622"/>
      <sheetData sheetId="10623"/>
      <sheetData sheetId="10624"/>
      <sheetData sheetId="10625"/>
      <sheetData sheetId="10626"/>
      <sheetData sheetId="10627"/>
      <sheetData sheetId="10628"/>
      <sheetData sheetId="10629"/>
      <sheetData sheetId="10630"/>
      <sheetData sheetId="10631"/>
      <sheetData sheetId="10632"/>
      <sheetData sheetId="10633"/>
      <sheetData sheetId="10634"/>
      <sheetData sheetId="10635"/>
      <sheetData sheetId="10636"/>
      <sheetData sheetId="10637"/>
      <sheetData sheetId="10638"/>
      <sheetData sheetId="10639">
        <row r="1">
          <cell r="B1" t="str">
            <v>CTO-102-2002</v>
          </cell>
        </row>
      </sheetData>
      <sheetData sheetId="10640"/>
      <sheetData sheetId="10641"/>
      <sheetData sheetId="10642"/>
      <sheetData sheetId="10643"/>
      <sheetData sheetId="10644"/>
      <sheetData sheetId="10645"/>
      <sheetData sheetId="10646"/>
      <sheetData sheetId="10647"/>
      <sheetData sheetId="10648"/>
      <sheetData sheetId="10649"/>
      <sheetData sheetId="10650"/>
      <sheetData sheetId="10651"/>
      <sheetData sheetId="10652"/>
      <sheetData sheetId="10653"/>
      <sheetData sheetId="10654"/>
      <sheetData sheetId="10655"/>
      <sheetData sheetId="10656"/>
      <sheetData sheetId="10657"/>
      <sheetData sheetId="10658"/>
      <sheetData sheetId="10659"/>
      <sheetData sheetId="10660"/>
      <sheetData sheetId="10661"/>
      <sheetData sheetId="10662"/>
      <sheetData sheetId="10663"/>
      <sheetData sheetId="10664"/>
      <sheetData sheetId="10665"/>
      <sheetData sheetId="10666"/>
      <sheetData sheetId="10667"/>
      <sheetData sheetId="10668"/>
      <sheetData sheetId="10669"/>
      <sheetData sheetId="10670"/>
      <sheetData sheetId="10671"/>
      <sheetData sheetId="10672"/>
      <sheetData sheetId="10673"/>
      <sheetData sheetId="10674"/>
      <sheetData sheetId="10675"/>
      <sheetData sheetId="10676"/>
      <sheetData sheetId="10677"/>
      <sheetData sheetId="10678"/>
      <sheetData sheetId="10679"/>
      <sheetData sheetId="10680"/>
      <sheetData sheetId="10681"/>
      <sheetData sheetId="10682"/>
      <sheetData sheetId="10683"/>
      <sheetData sheetId="10684"/>
      <sheetData sheetId="10685"/>
      <sheetData sheetId="10686"/>
      <sheetData sheetId="10687"/>
      <sheetData sheetId="10688"/>
      <sheetData sheetId="10689"/>
      <sheetData sheetId="10690"/>
      <sheetData sheetId="10691"/>
      <sheetData sheetId="10692" refreshError="1"/>
      <sheetData sheetId="10693" refreshError="1"/>
      <sheetData sheetId="10694" refreshError="1"/>
      <sheetData sheetId="10695" refreshError="1"/>
      <sheetData sheetId="10696" refreshError="1"/>
      <sheetData sheetId="10697" refreshError="1"/>
      <sheetData sheetId="10698" refreshError="1"/>
      <sheetData sheetId="10699" refreshError="1"/>
      <sheetData sheetId="10700" refreshError="1"/>
      <sheetData sheetId="10701" refreshError="1"/>
      <sheetData sheetId="10702" refreshError="1"/>
      <sheetData sheetId="10703" refreshError="1"/>
      <sheetData sheetId="10704" refreshError="1"/>
      <sheetData sheetId="10705" refreshError="1"/>
      <sheetData sheetId="10706" refreshError="1"/>
      <sheetData sheetId="10707" refreshError="1"/>
      <sheetData sheetId="10708" refreshError="1"/>
      <sheetData sheetId="10709" refreshError="1"/>
      <sheetData sheetId="10710" refreshError="1"/>
      <sheetData sheetId="10711" refreshError="1"/>
      <sheetData sheetId="10712" refreshError="1"/>
      <sheetData sheetId="10713" refreshError="1"/>
      <sheetData sheetId="10714" refreshError="1"/>
      <sheetData sheetId="10715" refreshError="1"/>
      <sheetData sheetId="10716" refreshError="1"/>
      <sheetData sheetId="10717" refreshError="1"/>
      <sheetData sheetId="10718" refreshError="1"/>
      <sheetData sheetId="10719" refreshError="1"/>
      <sheetData sheetId="10720" refreshError="1"/>
      <sheetData sheetId="10721" refreshError="1"/>
      <sheetData sheetId="10722" refreshError="1"/>
      <sheetData sheetId="10723" refreshError="1"/>
      <sheetData sheetId="10724" refreshError="1"/>
      <sheetData sheetId="10725" refreshError="1"/>
      <sheetData sheetId="10726" refreshError="1"/>
      <sheetData sheetId="10727" refreshError="1"/>
      <sheetData sheetId="10728" refreshError="1"/>
      <sheetData sheetId="10729" refreshError="1"/>
      <sheetData sheetId="10730" refreshError="1"/>
      <sheetData sheetId="10731" refreshError="1"/>
      <sheetData sheetId="10732" refreshError="1"/>
      <sheetData sheetId="10733" refreshError="1"/>
      <sheetData sheetId="10734" refreshError="1"/>
      <sheetData sheetId="10735" refreshError="1"/>
      <sheetData sheetId="10736" refreshError="1"/>
      <sheetData sheetId="10737" refreshError="1"/>
      <sheetData sheetId="10738" refreshError="1"/>
      <sheetData sheetId="10739" refreshError="1"/>
      <sheetData sheetId="10740" refreshError="1"/>
      <sheetData sheetId="10741" refreshError="1"/>
      <sheetData sheetId="10742" refreshError="1"/>
      <sheetData sheetId="10743" refreshError="1"/>
      <sheetData sheetId="10744" refreshError="1"/>
      <sheetData sheetId="10745" refreshError="1"/>
      <sheetData sheetId="10746" refreshError="1"/>
      <sheetData sheetId="10747" refreshError="1"/>
      <sheetData sheetId="10748" refreshError="1"/>
      <sheetData sheetId="10749" refreshError="1"/>
      <sheetData sheetId="10750" refreshError="1"/>
      <sheetData sheetId="10751" refreshError="1"/>
      <sheetData sheetId="10752" refreshError="1"/>
      <sheetData sheetId="10753" refreshError="1"/>
      <sheetData sheetId="10754" refreshError="1"/>
      <sheetData sheetId="10755" refreshError="1"/>
      <sheetData sheetId="10756" refreshError="1"/>
      <sheetData sheetId="10757" refreshError="1"/>
      <sheetData sheetId="10758" refreshError="1"/>
      <sheetData sheetId="10759" refreshError="1"/>
      <sheetData sheetId="10760" refreshError="1"/>
      <sheetData sheetId="10761" refreshError="1"/>
      <sheetData sheetId="10762" refreshError="1"/>
      <sheetData sheetId="10763" refreshError="1"/>
      <sheetData sheetId="10764" refreshError="1"/>
      <sheetData sheetId="10765" refreshError="1"/>
      <sheetData sheetId="10766" refreshError="1"/>
      <sheetData sheetId="10767" refreshError="1"/>
      <sheetData sheetId="10768" refreshError="1"/>
      <sheetData sheetId="10769" refreshError="1"/>
      <sheetData sheetId="10770" refreshError="1"/>
      <sheetData sheetId="10771" refreshError="1"/>
      <sheetData sheetId="10772" refreshError="1"/>
      <sheetData sheetId="10773" refreshError="1"/>
      <sheetData sheetId="10774" refreshError="1"/>
      <sheetData sheetId="10775" refreshError="1"/>
      <sheetData sheetId="10776" refreshError="1"/>
      <sheetData sheetId="10777" refreshError="1"/>
      <sheetData sheetId="10778" refreshError="1"/>
      <sheetData sheetId="10779" refreshError="1"/>
      <sheetData sheetId="10780" refreshError="1"/>
      <sheetData sheetId="10781" refreshError="1"/>
      <sheetData sheetId="10782" refreshError="1"/>
      <sheetData sheetId="10783" refreshError="1"/>
      <sheetData sheetId="10784" refreshError="1"/>
      <sheetData sheetId="10785" refreshError="1"/>
      <sheetData sheetId="10786" refreshError="1"/>
      <sheetData sheetId="10787" refreshError="1"/>
      <sheetData sheetId="10788" refreshError="1"/>
      <sheetData sheetId="10789" refreshError="1"/>
      <sheetData sheetId="10790" refreshError="1"/>
      <sheetData sheetId="10791" refreshError="1"/>
      <sheetData sheetId="10792" refreshError="1"/>
      <sheetData sheetId="10793" refreshError="1"/>
      <sheetData sheetId="10794" refreshError="1"/>
      <sheetData sheetId="10795" refreshError="1"/>
      <sheetData sheetId="10796" refreshError="1"/>
      <sheetData sheetId="10797" refreshError="1"/>
      <sheetData sheetId="10798" refreshError="1"/>
      <sheetData sheetId="10799" refreshError="1"/>
      <sheetData sheetId="10800" refreshError="1"/>
      <sheetData sheetId="10801" refreshError="1"/>
      <sheetData sheetId="10802" refreshError="1"/>
      <sheetData sheetId="10803" refreshError="1"/>
      <sheetData sheetId="10804" refreshError="1"/>
      <sheetData sheetId="10805" refreshError="1"/>
      <sheetData sheetId="10806" refreshError="1"/>
      <sheetData sheetId="10807" refreshError="1"/>
      <sheetData sheetId="10808" refreshError="1"/>
      <sheetData sheetId="10809" refreshError="1"/>
      <sheetData sheetId="10810" refreshError="1"/>
      <sheetData sheetId="10811" refreshError="1"/>
      <sheetData sheetId="10812" refreshError="1"/>
      <sheetData sheetId="10813" refreshError="1"/>
      <sheetData sheetId="10814" refreshError="1"/>
      <sheetData sheetId="10815" refreshError="1"/>
      <sheetData sheetId="10816" refreshError="1"/>
      <sheetData sheetId="10817" refreshError="1"/>
      <sheetData sheetId="10818" refreshError="1"/>
      <sheetData sheetId="10819" refreshError="1"/>
      <sheetData sheetId="10820" refreshError="1"/>
      <sheetData sheetId="10821" refreshError="1"/>
      <sheetData sheetId="10822" refreshError="1"/>
      <sheetData sheetId="10823" refreshError="1"/>
      <sheetData sheetId="10824" refreshError="1"/>
      <sheetData sheetId="10825" refreshError="1"/>
      <sheetData sheetId="10826" refreshError="1"/>
      <sheetData sheetId="10827" refreshError="1"/>
      <sheetData sheetId="10828" refreshError="1"/>
      <sheetData sheetId="10829" refreshError="1"/>
      <sheetData sheetId="10830" refreshError="1"/>
      <sheetData sheetId="10831" refreshError="1"/>
      <sheetData sheetId="10832" refreshError="1"/>
      <sheetData sheetId="10833" refreshError="1"/>
      <sheetData sheetId="10834" refreshError="1"/>
      <sheetData sheetId="10835" refreshError="1"/>
      <sheetData sheetId="10836" refreshError="1"/>
      <sheetData sheetId="10837" refreshError="1"/>
      <sheetData sheetId="10838" refreshError="1"/>
      <sheetData sheetId="10839" refreshError="1"/>
      <sheetData sheetId="10840" refreshError="1"/>
      <sheetData sheetId="10841" refreshError="1"/>
      <sheetData sheetId="10842" refreshError="1"/>
      <sheetData sheetId="10843" refreshError="1"/>
      <sheetData sheetId="10844" refreshError="1"/>
      <sheetData sheetId="10845" refreshError="1"/>
      <sheetData sheetId="10846" refreshError="1"/>
      <sheetData sheetId="10847" refreshError="1"/>
      <sheetData sheetId="10848" refreshError="1"/>
      <sheetData sheetId="10849" refreshError="1"/>
      <sheetData sheetId="10850" refreshError="1"/>
      <sheetData sheetId="10851" refreshError="1"/>
      <sheetData sheetId="10852" refreshError="1"/>
      <sheetData sheetId="10853" refreshError="1"/>
      <sheetData sheetId="10854" refreshError="1"/>
      <sheetData sheetId="10855" refreshError="1"/>
      <sheetData sheetId="10856" refreshError="1"/>
      <sheetData sheetId="10857" refreshError="1"/>
      <sheetData sheetId="10858" refreshError="1"/>
      <sheetData sheetId="10859" refreshError="1"/>
      <sheetData sheetId="10860" refreshError="1"/>
      <sheetData sheetId="10861" refreshError="1"/>
      <sheetData sheetId="10862" refreshError="1"/>
      <sheetData sheetId="10863" refreshError="1"/>
      <sheetData sheetId="10864" refreshError="1"/>
      <sheetData sheetId="10865" refreshError="1"/>
      <sheetData sheetId="10866" refreshError="1"/>
      <sheetData sheetId="10867" refreshError="1"/>
      <sheetData sheetId="10868" refreshError="1"/>
      <sheetData sheetId="10869" refreshError="1"/>
      <sheetData sheetId="10870" refreshError="1"/>
      <sheetData sheetId="10871" refreshError="1"/>
      <sheetData sheetId="10872" refreshError="1"/>
      <sheetData sheetId="10873" refreshError="1"/>
      <sheetData sheetId="10874" refreshError="1"/>
      <sheetData sheetId="10875" refreshError="1"/>
      <sheetData sheetId="10876" refreshError="1"/>
      <sheetData sheetId="10877" refreshError="1"/>
      <sheetData sheetId="10878" refreshError="1"/>
      <sheetData sheetId="10879" refreshError="1"/>
      <sheetData sheetId="10880" refreshError="1"/>
      <sheetData sheetId="10881" refreshError="1"/>
      <sheetData sheetId="10882" refreshError="1"/>
      <sheetData sheetId="10883" refreshError="1"/>
      <sheetData sheetId="10884" refreshError="1"/>
      <sheetData sheetId="10885" refreshError="1"/>
      <sheetData sheetId="10886" refreshError="1"/>
      <sheetData sheetId="10887" refreshError="1"/>
      <sheetData sheetId="10888" refreshError="1"/>
      <sheetData sheetId="10889" refreshError="1"/>
      <sheetData sheetId="10890" refreshError="1"/>
      <sheetData sheetId="10891" refreshError="1"/>
      <sheetData sheetId="10892" refreshError="1"/>
      <sheetData sheetId="10893" refreshError="1"/>
      <sheetData sheetId="10894" refreshError="1"/>
      <sheetData sheetId="10895" refreshError="1"/>
      <sheetData sheetId="10896" refreshError="1"/>
      <sheetData sheetId="10897" refreshError="1"/>
      <sheetData sheetId="10898" refreshError="1"/>
      <sheetData sheetId="10899" refreshError="1"/>
      <sheetData sheetId="10900" refreshError="1"/>
      <sheetData sheetId="10901" refreshError="1"/>
      <sheetData sheetId="10902" refreshError="1"/>
      <sheetData sheetId="10903" refreshError="1"/>
      <sheetData sheetId="10904" refreshError="1"/>
      <sheetData sheetId="10905" refreshError="1"/>
      <sheetData sheetId="10906" refreshError="1"/>
      <sheetData sheetId="10907" refreshError="1"/>
      <sheetData sheetId="10908" refreshError="1"/>
      <sheetData sheetId="10909" refreshError="1"/>
      <sheetData sheetId="10910" refreshError="1"/>
      <sheetData sheetId="10911" refreshError="1"/>
      <sheetData sheetId="10912" refreshError="1"/>
      <sheetData sheetId="10913" refreshError="1"/>
      <sheetData sheetId="10914" refreshError="1"/>
      <sheetData sheetId="10915" refreshError="1"/>
      <sheetData sheetId="10916" refreshError="1"/>
      <sheetData sheetId="10917" refreshError="1"/>
      <sheetData sheetId="10918" refreshError="1"/>
      <sheetData sheetId="10919" refreshError="1"/>
      <sheetData sheetId="10920" refreshError="1"/>
      <sheetData sheetId="10921" refreshError="1"/>
      <sheetData sheetId="10922" refreshError="1"/>
      <sheetData sheetId="10923" refreshError="1"/>
      <sheetData sheetId="10924" refreshError="1"/>
      <sheetData sheetId="10925" refreshError="1"/>
      <sheetData sheetId="10926" refreshError="1"/>
      <sheetData sheetId="10927" refreshError="1"/>
      <sheetData sheetId="10928" refreshError="1"/>
      <sheetData sheetId="10929" refreshError="1"/>
      <sheetData sheetId="10930" refreshError="1"/>
      <sheetData sheetId="10931" refreshError="1"/>
      <sheetData sheetId="10932" refreshError="1"/>
      <sheetData sheetId="10933" refreshError="1"/>
      <sheetData sheetId="10934" refreshError="1"/>
      <sheetData sheetId="10935" refreshError="1"/>
      <sheetData sheetId="10936" refreshError="1"/>
      <sheetData sheetId="10937" refreshError="1"/>
      <sheetData sheetId="10938" refreshError="1"/>
      <sheetData sheetId="10939" refreshError="1"/>
      <sheetData sheetId="10940" refreshError="1"/>
      <sheetData sheetId="10941" refreshError="1"/>
      <sheetData sheetId="10942" refreshError="1"/>
      <sheetData sheetId="10943" refreshError="1"/>
      <sheetData sheetId="10944" refreshError="1"/>
      <sheetData sheetId="10945" refreshError="1"/>
      <sheetData sheetId="10946" refreshError="1"/>
      <sheetData sheetId="10947" refreshError="1"/>
      <sheetData sheetId="10948" refreshError="1"/>
      <sheetData sheetId="10949" refreshError="1"/>
      <sheetData sheetId="10950" refreshError="1"/>
      <sheetData sheetId="10951" refreshError="1"/>
      <sheetData sheetId="10952" refreshError="1"/>
      <sheetData sheetId="10953" refreshError="1"/>
      <sheetData sheetId="10954" refreshError="1"/>
      <sheetData sheetId="10955" refreshError="1"/>
      <sheetData sheetId="10956" refreshError="1"/>
      <sheetData sheetId="10957" refreshError="1"/>
      <sheetData sheetId="10958" refreshError="1"/>
      <sheetData sheetId="10959" refreshError="1"/>
      <sheetData sheetId="10960" refreshError="1"/>
      <sheetData sheetId="10961" refreshError="1"/>
      <sheetData sheetId="10962" refreshError="1"/>
      <sheetData sheetId="10963" refreshError="1"/>
      <sheetData sheetId="10964" refreshError="1"/>
      <sheetData sheetId="10965" refreshError="1"/>
      <sheetData sheetId="10966" refreshError="1"/>
      <sheetData sheetId="10967" refreshError="1"/>
      <sheetData sheetId="10968" refreshError="1"/>
      <sheetData sheetId="10969" refreshError="1"/>
      <sheetData sheetId="10970" refreshError="1"/>
      <sheetData sheetId="10971" refreshError="1"/>
      <sheetData sheetId="10972" refreshError="1"/>
      <sheetData sheetId="10973" refreshError="1"/>
      <sheetData sheetId="10974" refreshError="1"/>
      <sheetData sheetId="10975" refreshError="1"/>
      <sheetData sheetId="10976" refreshError="1"/>
      <sheetData sheetId="10977" refreshError="1"/>
      <sheetData sheetId="10978" refreshError="1"/>
      <sheetData sheetId="10979" refreshError="1"/>
      <sheetData sheetId="10980" refreshError="1"/>
      <sheetData sheetId="10981" refreshError="1"/>
      <sheetData sheetId="10982" refreshError="1"/>
      <sheetData sheetId="10983" refreshError="1"/>
      <sheetData sheetId="10984" refreshError="1"/>
      <sheetData sheetId="10985" refreshError="1"/>
      <sheetData sheetId="10986" refreshError="1"/>
      <sheetData sheetId="10987" refreshError="1"/>
      <sheetData sheetId="10988" refreshError="1"/>
      <sheetData sheetId="10989" refreshError="1"/>
      <sheetData sheetId="10990" refreshError="1"/>
      <sheetData sheetId="10991" refreshError="1"/>
      <sheetData sheetId="10992" refreshError="1"/>
      <sheetData sheetId="10993" refreshError="1"/>
      <sheetData sheetId="10994" refreshError="1"/>
      <sheetData sheetId="10995" refreshError="1"/>
      <sheetData sheetId="10996" refreshError="1"/>
      <sheetData sheetId="10997" refreshError="1"/>
      <sheetData sheetId="10998" refreshError="1"/>
      <sheetData sheetId="10999" refreshError="1"/>
      <sheetData sheetId="11000" refreshError="1"/>
      <sheetData sheetId="11001" refreshError="1"/>
      <sheetData sheetId="11002" refreshError="1"/>
      <sheetData sheetId="11003" refreshError="1"/>
      <sheetData sheetId="11004" refreshError="1"/>
      <sheetData sheetId="11005" refreshError="1"/>
      <sheetData sheetId="11006" refreshError="1"/>
      <sheetData sheetId="11007" refreshError="1"/>
      <sheetData sheetId="11008" refreshError="1"/>
      <sheetData sheetId="11009" refreshError="1"/>
      <sheetData sheetId="11010" refreshError="1"/>
      <sheetData sheetId="11011" refreshError="1"/>
      <sheetData sheetId="11012" refreshError="1"/>
      <sheetData sheetId="11013" refreshError="1"/>
      <sheetData sheetId="11014" refreshError="1"/>
      <sheetData sheetId="11015" refreshError="1"/>
      <sheetData sheetId="11016" refreshError="1"/>
      <sheetData sheetId="11017" refreshError="1"/>
      <sheetData sheetId="11018" refreshError="1"/>
      <sheetData sheetId="11019" refreshError="1"/>
      <sheetData sheetId="11020" refreshError="1"/>
      <sheetData sheetId="11021" refreshError="1"/>
      <sheetData sheetId="11022" refreshError="1"/>
      <sheetData sheetId="11023" refreshError="1"/>
      <sheetData sheetId="11024" refreshError="1"/>
      <sheetData sheetId="11025" refreshError="1"/>
      <sheetData sheetId="11026" refreshError="1"/>
      <sheetData sheetId="11027" refreshError="1"/>
      <sheetData sheetId="11028" refreshError="1"/>
      <sheetData sheetId="11029" refreshError="1"/>
      <sheetData sheetId="11030" refreshError="1"/>
      <sheetData sheetId="11031" refreshError="1"/>
      <sheetData sheetId="11032" refreshError="1"/>
      <sheetData sheetId="11033" refreshError="1"/>
      <sheetData sheetId="11034" refreshError="1"/>
      <sheetData sheetId="11035" refreshError="1"/>
      <sheetData sheetId="11036" refreshError="1"/>
      <sheetData sheetId="11037" refreshError="1"/>
      <sheetData sheetId="11038" refreshError="1"/>
      <sheetData sheetId="11039" refreshError="1"/>
      <sheetData sheetId="11040" refreshError="1"/>
      <sheetData sheetId="11041" refreshError="1"/>
      <sheetData sheetId="11042" refreshError="1"/>
      <sheetData sheetId="11043" refreshError="1"/>
      <sheetData sheetId="11044" refreshError="1"/>
      <sheetData sheetId="11045" refreshError="1"/>
      <sheetData sheetId="11046" refreshError="1"/>
      <sheetData sheetId="11047">
        <row r="3">
          <cell r="B3">
            <v>1</v>
          </cell>
        </row>
      </sheetData>
      <sheetData sheetId="11048"/>
      <sheetData sheetId="11049">
        <row r="437">
          <cell r="A437" t="str">
            <v>GEOCOMPUESTOS</v>
          </cell>
        </row>
      </sheetData>
      <sheetData sheetId="11050">
        <row r="30">
          <cell r="A30" t="str">
            <v>PRELIMINARES DE OBRA</v>
          </cell>
        </row>
      </sheetData>
      <sheetData sheetId="11051"/>
      <sheetData sheetId="11052"/>
      <sheetData sheetId="11053"/>
      <sheetData sheetId="11054">
        <row r="5">
          <cell r="C5" t="str">
            <v>OBRAS DE PROTECCIÓN Y ADECUACIÓN DE ORILLA DEL PARQUE  RONDA, EN EL RÍO MAGDALENA, ENTRE EL PUENTE VEHICULAR Y EL PUENTE FÉRREO, MUNICIPIO DE GIRARDOT CUNDINAMARCA</v>
          </cell>
        </row>
      </sheetData>
      <sheetData sheetId="11055"/>
      <sheetData sheetId="11056"/>
      <sheetData sheetId="11057"/>
      <sheetData sheetId="11058"/>
      <sheetData sheetId="11059">
        <row r="34">
          <cell r="E34" t="str">
            <v>M3</v>
          </cell>
        </row>
      </sheetData>
      <sheetData sheetId="11060"/>
      <sheetData sheetId="11061"/>
      <sheetData sheetId="11062"/>
      <sheetData sheetId="11063"/>
      <sheetData sheetId="11064"/>
      <sheetData sheetId="11065"/>
      <sheetData sheetId="11066"/>
      <sheetData sheetId="11067"/>
      <sheetData sheetId="11068"/>
      <sheetData sheetId="11069"/>
      <sheetData sheetId="11070"/>
      <sheetData sheetId="11071"/>
      <sheetData sheetId="11072"/>
      <sheetData sheetId="11073"/>
      <sheetData sheetId="11074"/>
      <sheetData sheetId="11075"/>
      <sheetData sheetId="11076"/>
      <sheetData sheetId="11077"/>
      <sheetData sheetId="11078"/>
      <sheetData sheetId="11079"/>
      <sheetData sheetId="11080"/>
      <sheetData sheetId="11081"/>
      <sheetData sheetId="11082"/>
      <sheetData sheetId="11083"/>
      <sheetData sheetId="11084"/>
      <sheetData sheetId="11085"/>
      <sheetData sheetId="11086"/>
      <sheetData sheetId="11087"/>
      <sheetData sheetId="11088"/>
      <sheetData sheetId="11089"/>
      <sheetData sheetId="11090"/>
      <sheetData sheetId="11091"/>
      <sheetData sheetId="11092"/>
      <sheetData sheetId="11093"/>
      <sheetData sheetId="11094"/>
      <sheetData sheetId="11095"/>
      <sheetData sheetId="11096"/>
      <sheetData sheetId="11097"/>
      <sheetData sheetId="11098"/>
      <sheetData sheetId="11099"/>
      <sheetData sheetId="11100"/>
      <sheetData sheetId="11101"/>
      <sheetData sheetId="11102"/>
      <sheetData sheetId="11103"/>
      <sheetData sheetId="11104"/>
      <sheetData sheetId="11105"/>
      <sheetData sheetId="11106"/>
      <sheetData sheetId="11107"/>
      <sheetData sheetId="11108"/>
      <sheetData sheetId="11109"/>
      <sheetData sheetId="11110"/>
      <sheetData sheetId="11111"/>
      <sheetData sheetId="11112"/>
      <sheetData sheetId="11113"/>
      <sheetData sheetId="11114"/>
      <sheetData sheetId="11115"/>
      <sheetData sheetId="11116"/>
      <sheetData sheetId="11117"/>
      <sheetData sheetId="11118"/>
      <sheetData sheetId="11119"/>
      <sheetData sheetId="11120"/>
      <sheetData sheetId="11121"/>
      <sheetData sheetId="11122"/>
      <sheetData sheetId="11123"/>
      <sheetData sheetId="11124"/>
      <sheetData sheetId="11125"/>
      <sheetData sheetId="11126"/>
      <sheetData sheetId="11127"/>
      <sheetData sheetId="11128"/>
      <sheetData sheetId="11129"/>
      <sheetData sheetId="11130"/>
      <sheetData sheetId="11131"/>
      <sheetData sheetId="11132"/>
      <sheetData sheetId="11133"/>
      <sheetData sheetId="11134"/>
      <sheetData sheetId="11135"/>
      <sheetData sheetId="11136"/>
      <sheetData sheetId="11137"/>
      <sheetData sheetId="11138"/>
      <sheetData sheetId="11139"/>
      <sheetData sheetId="11140"/>
      <sheetData sheetId="11141"/>
      <sheetData sheetId="11142"/>
      <sheetData sheetId="11143"/>
      <sheetData sheetId="11144"/>
      <sheetData sheetId="11145"/>
      <sheetData sheetId="11146"/>
      <sheetData sheetId="11147"/>
      <sheetData sheetId="11148"/>
      <sheetData sheetId="11149"/>
      <sheetData sheetId="11150"/>
      <sheetData sheetId="11151"/>
      <sheetData sheetId="11152"/>
      <sheetData sheetId="11153"/>
      <sheetData sheetId="11154"/>
      <sheetData sheetId="11155"/>
      <sheetData sheetId="11156"/>
      <sheetData sheetId="11157"/>
      <sheetData sheetId="11158"/>
      <sheetData sheetId="11159"/>
      <sheetData sheetId="11160"/>
      <sheetData sheetId="11161"/>
      <sheetData sheetId="11162"/>
      <sheetData sheetId="11163"/>
      <sheetData sheetId="11164"/>
      <sheetData sheetId="11165"/>
      <sheetData sheetId="11166"/>
      <sheetData sheetId="11167"/>
      <sheetData sheetId="11168"/>
      <sheetData sheetId="11169"/>
      <sheetData sheetId="11170"/>
      <sheetData sheetId="11171"/>
      <sheetData sheetId="11172"/>
      <sheetData sheetId="11173"/>
      <sheetData sheetId="11174"/>
      <sheetData sheetId="11175"/>
      <sheetData sheetId="11176"/>
      <sheetData sheetId="11177"/>
      <sheetData sheetId="11178"/>
      <sheetData sheetId="11179"/>
      <sheetData sheetId="11180"/>
      <sheetData sheetId="11181"/>
      <sheetData sheetId="11182"/>
      <sheetData sheetId="11183"/>
      <sheetData sheetId="11184"/>
      <sheetData sheetId="11185"/>
      <sheetData sheetId="11186"/>
      <sheetData sheetId="11187"/>
      <sheetData sheetId="11188"/>
      <sheetData sheetId="11189"/>
      <sheetData sheetId="11190"/>
      <sheetData sheetId="11191"/>
      <sheetData sheetId="11192"/>
      <sheetData sheetId="11193"/>
      <sheetData sheetId="11194"/>
      <sheetData sheetId="11195"/>
      <sheetData sheetId="11196"/>
      <sheetData sheetId="11197"/>
      <sheetData sheetId="11198"/>
      <sheetData sheetId="11199"/>
      <sheetData sheetId="11200"/>
      <sheetData sheetId="11201"/>
      <sheetData sheetId="11202"/>
      <sheetData sheetId="11203"/>
      <sheetData sheetId="11204"/>
      <sheetData sheetId="11205"/>
      <sheetData sheetId="11206"/>
      <sheetData sheetId="11207"/>
      <sheetData sheetId="11208"/>
      <sheetData sheetId="11209"/>
      <sheetData sheetId="11210"/>
      <sheetData sheetId="11211"/>
      <sheetData sheetId="11212"/>
      <sheetData sheetId="11213"/>
      <sheetData sheetId="11214"/>
      <sheetData sheetId="11215"/>
      <sheetData sheetId="11216"/>
      <sheetData sheetId="11217"/>
      <sheetData sheetId="11218"/>
      <sheetData sheetId="11219"/>
      <sheetData sheetId="11220"/>
      <sheetData sheetId="11221"/>
      <sheetData sheetId="11222"/>
      <sheetData sheetId="11223"/>
      <sheetData sheetId="11224"/>
      <sheetData sheetId="11225"/>
      <sheetData sheetId="11226"/>
      <sheetData sheetId="11227"/>
      <sheetData sheetId="11228"/>
      <sheetData sheetId="11229"/>
      <sheetData sheetId="11230"/>
      <sheetData sheetId="11231"/>
      <sheetData sheetId="11232"/>
      <sheetData sheetId="11233"/>
      <sheetData sheetId="11234"/>
      <sheetData sheetId="11235"/>
      <sheetData sheetId="11236"/>
      <sheetData sheetId="11237"/>
      <sheetData sheetId="11238"/>
      <sheetData sheetId="11239"/>
      <sheetData sheetId="11240"/>
      <sheetData sheetId="11241"/>
      <sheetData sheetId="11242"/>
      <sheetData sheetId="11243"/>
      <sheetData sheetId="11244"/>
      <sheetData sheetId="11245"/>
      <sheetData sheetId="11246"/>
      <sheetData sheetId="11247"/>
      <sheetData sheetId="11248"/>
      <sheetData sheetId="11249"/>
      <sheetData sheetId="11250"/>
      <sheetData sheetId="11251"/>
      <sheetData sheetId="11252"/>
      <sheetData sheetId="11253"/>
      <sheetData sheetId="11254"/>
      <sheetData sheetId="11255"/>
      <sheetData sheetId="11256"/>
      <sheetData sheetId="11257"/>
      <sheetData sheetId="11258"/>
      <sheetData sheetId="11259" refreshError="1"/>
      <sheetData sheetId="11260"/>
      <sheetData sheetId="11261" refreshError="1"/>
      <sheetData sheetId="11262" refreshError="1"/>
      <sheetData sheetId="11263" refreshError="1"/>
      <sheetData sheetId="11264">
        <row r="41">
          <cell r="H41">
            <v>108130</v>
          </cell>
        </row>
      </sheetData>
      <sheetData sheetId="11265" refreshError="1"/>
      <sheetData sheetId="11266">
        <row r="39">
          <cell r="H39">
            <v>61373</v>
          </cell>
        </row>
      </sheetData>
      <sheetData sheetId="11267">
        <row r="39">
          <cell r="H39">
            <v>345846</v>
          </cell>
        </row>
      </sheetData>
      <sheetData sheetId="11268">
        <row r="44">
          <cell r="H44">
            <v>71546</v>
          </cell>
        </row>
      </sheetData>
      <sheetData sheetId="11269">
        <row r="43">
          <cell r="H43">
            <v>373562</v>
          </cell>
        </row>
      </sheetData>
      <sheetData sheetId="11270" refreshError="1"/>
      <sheetData sheetId="11271" refreshError="1"/>
      <sheetData sheetId="11272">
        <row r="41">
          <cell r="H41">
            <v>4080</v>
          </cell>
        </row>
      </sheetData>
      <sheetData sheetId="11273" refreshError="1"/>
      <sheetData sheetId="11274" refreshError="1"/>
      <sheetData sheetId="11275" refreshError="1"/>
      <sheetData sheetId="11276" refreshError="1"/>
      <sheetData sheetId="11277" refreshError="1"/>
      <sheetData sheetId="11278" refreshError="1"/>
      <sheetData sheetId="11279" refreshError="1"/>
      <sheetData sheetId="11280" refreshError="1"/>
      <sheetData sheetId="11281"/>
      <sheetData sheetId="11282"/>
      <sheetData sheetId="11283">
        <row r="47">
          <cell r="H47">
            <v>13407.454219619998</v>
          </cell>
        </row>
      </sheetData>
      <sheetData sheetId="11284">
        <row r="47">
          <cell r="H47">
            <v>13178.048204541665</v>
          </cell>
        </row>
      </sheetData>
      <sheetData sheetId="11285">
        <row r="47">
          <cell r="H47">
            <v>17098.051632633331</v>
          </cell>
        </row>
      </sheetData>
      <sheetData sheetId="11286">
        <row r="47">
          <cell r="H47">
            <v>13407.454219619998</v>
          </cell>
        </row>
      </sheetData>
      <sheetData sheetId="11287">
        <row r="47">
          <cell r="H47">
            <v>13178.048204541665</v>
          </cell>
        </row>
      </sheetData>
      <sheetData sheetId="11288">
        <row r="47">
          <cell r="H47">
            <v>17098.051632633331</v>
          </cell>
        </row>
      </sheetData>
      <sheetData sheetId="11289">
        <row r="47">
          <cell r="H47">
            <v>13407.454219619998</v>
          </cell>
        </row>
      </sheetData>
      <sheetData sheetId="11290">
        <row r="47">
          <cell r="H47">
            <v>13178.048204541665</v>
          </cell>
        </row>
      </sheetData>
      <sheetData sheetId="11291">
        <row r="47">
          <cell r="H47">
            <v>19729.199486104168</v>
          </cell>
        </row>
      </sheetData>
      <sheetData sheetId="11292">
        <row r="47">
          <cell r="H47">
            <v>38405.002915416662</v>
          </cell>
        </row>
      </sheetData>
      <sheetData sheetId="11293">
        <row r="47">
          <cell r="H47">
            <v>41159.979021230996</v>
          </cell>
        </row>
      </sheetData>
      <sheetData sheetId="11294">
        <row r="47">
          <cell r="H47">
            <v>16020</v>
          </cell>
        </row>
      </sheetData>
      <sheetData sheetId="11295">
        <row r="47">
          <cell r="H47">
            <v>11675</v>
          </cell>
        </row>
      </sheetData>
      <sheetData sheetId="11296">
        <row r="47">
          <cell r="H47">
            <v>382683.1643235588</v>
          </cell>
        </row>
      </sheetData>
      <sheetData sheetId="11297">
        <row r="47">
          <cell r="H47">
            <v>27108.482479999999</v>
          </cell>
        </row>
      </sheetData>
      <sheetData sheetId="11298">
        <row r="47">
          <cell r="H47">
            <v>18945.0351992</v>
          </cell>
        </row>
      </sheetData>
      <sheetData sheetId="11299">
        <row r="47">
          <cell r="H47">
            <v>88016.225274879995</v>
          </cell>
        </row>
      </sheetData>
      <sheetData sheetId="11300">
        <row r="47">
          <cell r="H47">
            <v>11296.680928966078</v>
          </cell>
        </row>
      </sheetData>
      <sheetData sheetId="11301">
        <row r="47">
          <cell r="H47">
            <v>19660.483631249997</v>
          </cell>
        </row>
      </sheetData>
      <sheetData sheetId="11302">
        <row r="47">
          <cell r="H47">
            <v>19660.483631249997</v>
          </cell>
        </row>
      </sheetData>
      <sheetData sheetId="11303">
        <row r="47">
          <cell r="H47">
            <v>19660.483631249997</v>
          </cell>
        </row>
      </sheetData>
      <sheetData sheetId="11304">
        <row r="47">
          <cell r="H47">
            <v>39947.116768272004</v>
          </cell>
        </row>
      </sheetData>
      <sheetData sheetId="11305">
        <row r="47">
          <cell r="H47">
            <v>37450.421970255004</v>
          </cell>
        </row>
      </sheetData>
      <sheetData sheetId="11306">
        <row r="47">
          <cell r="H47">
            <v>5631.4338221939006</v>
          </cell>
        </row>
      </sheetData>
      <sheetData sheetId="11307">
        <row r="47">
          <cell r="H47">
            <v>29691.867138751997</v>
          </cell>
        </row>
      </sheetData>
      <sheetData sheetId="11308">
        <row r="47">
          <cell r="H47">
            <v>10601.359883464</v>
          </cell>
        </row>
      </sheetData>
      <sheetData sheetId="11309">
        <row r="47">
          <cell r="H47">
            <v>16440.07876665</v>
          </cell>
        </row>
      </sheetData>
      <sheetData sheetId="11310">
        <row r="47">
          <cell r="H47">
            <v>7502.6541280530009</v>
          </cell>
        </row>
      </sheetData>
      <sheetData sheetId="11311">
        <row r="47">
          <cell r="H47">
            <v>63269.394041350002</v>
          </cell>
        </row>
      </sheetData>
      <sheetData sheetId="11312">
        <row r="47">
          <cell r="H47">
            <v>38708.912732384997</v>
          </cell>
        </row>
      </sheetData>
      <sheetData sheetId="11313">
        <row r="47">
          <cell r="H47">
            <v>30140.654422727453</v>
          </cell>
        </row>
      </sheetData>
      <sheetData sheetId="11314">
        <row r="47">
          <cell r="H47">
            <v>39628.094655192057</v>
          </cell>
        </row>
      </sheetData>
      <sheetData sheetId="11315">
        <row r="47">
          <cell r="H47">
            <v>38729.542446049003</v>
          </cell>
        </row>
      </sheetData>
      <sheetData sheetId="11316">
        <row r="47">
          <cell r="H47">
            <v>7116.936965586</v>
          </cell>
        </row>
      </sheetData>
      <sheetData sheetId="11317">
        <row r="47">
          <cell r="H47">
            <v>9391.2743470000005</v>
          </cell>
        </row>
      </sheetData>
      <sheetData sheetId="11318">
        <row r="47">
          <cell r="H47">
            <v>8500.0189065630984</v>
          </cell>
        </row>
      </sheetData>
      <sheetData sheetId="11319">
        <row r="47">
          <cell r="H47">
            <v>32499.094423904498</v>
          </cell>
        </row>
      </sheetData>
      <sheetData sheetId="11320">
        <row r="47">
          <cell r="H47">
            <v>51817.028777055006</v>
          </cell>
        </row>
      </sheetData>
      <sheetData sheetId="11321">
        <row r="47">
          <cell r="H47">
            <v>55430.1575333</v>
          </cell>
        </row>
      </sheetData>
      <sheetData sheetId="11322">
        <row r="47">
          <cell r="H47">
            <v>25786.003498499998</v>
          </cell>
        </row>
      </sheetData>
      <sheetData sheetId="11323">
        <row r="47">
          <cell r="H47">
            <v>21993.806973733335</v>
          </cell>
        </row>
      </sheetData>
      <sheetData sheetId="11324">
        <row r="47">
          <cell r="H47">
            <v>21941.348275</v>
          </cell>
        </row>
      </sheetData>
      <sheetData sheetId="11325">
        <row r="47">
          <cell r="H47">
            <v>576269.26239999989</v>
          </cell>
        </row>
      </sheetData>
      <sheetData sheetId="11326">
        <row r="48">
          <cell r="H48">
            <v>640370.66537874995</v>
          </cell>
        </row>
      </sheetData>
      <sheetData sheetId="11327">
        <row r="47">
          <cell r="H47">
            <v>21941.348275</v>
          </cell>
        </row>
      </sheetData>
      <sheetData sheetId="11328">
        <row r="47">
          <cell r="H47">
            <v>576269.26239999989</v>
          </cell>
        </row>
      </sheetData>
      <sheetData sheetId="11329">
        <row r="47">
          <cell r="H47">
            <v>9078.6352040999991</v>
          </cell>
        </row>
      </sheetData>
      <sheetData sheetId="11330">
        <row r="47">
          <cell r="H47">
            <v>21941.348275</v>
          </cell>
        </row>
      </sheetData>
      <sheetData sheetId="11331">
        <row r="47">
          <cell r="H47">
            <v>576269.26239999989</v>
          </cell>
        </row>
      </sheetData>
      <sheetData sheetId="11332">
        <row r="47">
          <cell r="H47">
            <v>9078.6352040999991</v>
          </cell>
        </row>
      </sheetData>
      <sheetData sheetId="11333">
        <row r="49">
          <cell r="H49">
            <v>83961.133243064003</v>
          </cell>
        </row>
      </sheetData>
      <sheetData sheetId="11334">
        <row r="47">
          <cell r="H47">
            <v>14670.136122054002</v>
          </cell>
        </row>
      </sheetData>
      <sheetData sheetId="11335">
        <row r="47">
          <cell r="H47">
            <v>9078.6352040999991</v>
          </cell>
        </row>
      </sheetData>
      <sheetData sheetId="11336">
        <row r="51">
          <cell r="H51">
            <v>117309.4992738</v>
          </cell>
        </row>
      </sheetData>
      <sheetData sheetId="11337"/>
      <sheetData sheetId="11338"/>
      <sheetData sheetId="11339"/>
      <sheetData sheetId="11340"/>
      <sheetData sheetId="11341"/>
      <sheetData sheetId="11342"/>
      <sheetData sheetId="11343"/>
      <sheetData sheetId="11344"/>
      <sheetData sheetId="11345"/>
      <sheetData sheetId="11346"/>
      <sheetData sheetId="11347"/>
      <sheetData sheetId="11348"/>
      <sheetData sheetId="11349"/>
      <sheetData sheetId="11350"/>
      <sheetData sheetId="11351"/>
      <sheetData sheetId="11352"/>
      <sheetData sheetId="11353"/>
      <sheetData sheetId="11354"/>
      <sheetData sheetId="11355"/>
      <sheetData sheetId="11356"/>
      <sheetData sheetId="11357"/>
      <sheetData sheetId="11358"/>
      <sheetData sheetId="11359"/>
      <sheetData sheetId="11360"/>
      <sheetData sheetId="11361"/>
      <sheetData sheetId="11362"/>
      <sheetData sheetId="11363"/>
      <sheetData sheetId="11364"/>
      <sheetData sheetId="11365"/>
      <sheetData sheetId="11366"/>
      <sheetData sheetId="11367"/>
      <sheetData sheetId="11368"/>
      <sheetData sheetId="11369"/>
      <sheetData sheetId="11370"/>
      <sheetData sheetId="11371"/>
      <sheetData sheetId="11372"/>
      <sheetData sheetId="11373"/>
      <sheetData sheetId="11374"/>
      <sheetData sheetId="11375"/>
      <sheetData sheetId="11376"/>
      <sheetData sheetId="11377"/>
      <sheetData sheetId="11378"/>
      <sheetData sheetId="11379"/>
      <sheetData sheetId="11380"/>
      <sheetData sheetId="11381"/>
      <sheetData sheetId="11382"/>
      <sheetData sheetId="11383"/>
      <sheetData sheetId="11384"/>
      <sheetData sheetId="11385"/>
      <sheetData sheetId="11386"/>
      <sheetData sheetId="11387"/>
      <sheetData sheetId="11388"/>
      <sheetData sheetId="11389"/>
      <sheetData sheetId="11390"/>
      <sheetData sheetId="11391"/>
      <sheetData sheetId="11392"/>
      <sheetData sheetId="11393"/>
      <sheetData sheetId="11394"/>
      <sheetData sheetId="11395"/>
      <sheetData sheetId="11396"/>
      <sheetData sheetId="11397">
        <row r="19">
          <cell r="A19" t="str">
            <v>AGREGADO FINO (ARENA)</v>
          </cell>
        </row>
      </sheetData>
      <sheetData sheetId="11398"/>
      <sheetData sheetId="11399"/>
      <sheetData sheetId="11400"/>
      <sheetData sheetId="11401"/>
      <sheetData sheetId="11402"/>
      <sheetData sheetId="11403"/>
      <sheetData sheetId="11404"/>
      <sheetData sheetId="11405"/>
      <sheetData sheetId="11406"/>
      <sheetData sheetId="11407"/>
      <sheetData sheetId="11408"/>
      <sheetData sheetId="11409"/>
      <sheetData sheetId="11410"/>
      <sheetData sheetId="11411"/>
      <sheetData sheetId="11412"/>
      <sheetData sheetId="11413" refreshError="1"/>
      <sheetData sheetId="11414" refreshError="1"/>
      <sheetData sheetId="11415" refreshError="1"/>
      <sheetData sheetId="11416" refreshError="1"/>
      <sheetData sheetId="11417" refreshError="1"/>
      <sheetData sheetId="11418" refreshError="1"/>
      <sheetData sheetId="11419" refreshError="1"/>
      <sheetData sheetId="11420" refreshError="1"/>
      <sheetData sheetId="11421" refreshError="1"/>
      <sheetData sheetId="11422" refreshError="1"/>
      <sheetData sheetId="11423" refreshError="1"/>
      <sheetData sheetId="11424" refreshError="1"/>
      <sheetData sheetId="11425" refreshError="1"/>
      <sheetData sheetId="11426" refreshError="1"/>
      <sheetData sheetId="11427" refreshError="1"/>
      <sheetData sheetId="11428" refreshError="1"/>
      <sheetData sheetId="11429" refreshError="1"/>
      <sheetData sheetId="11430" refreshError="1"/>
      <sheetData sheetId="11431" refreshError="1"/>
      <sheetData sheetId="11432" refreshError="1"/>
      <sheetData sheetId="11433" refreshError="1"/>
      <sheetData sheetId="11434" refreshError="1"/>
      <sheetData sheetId="11435" refreshError="1"/>
      <sheetData sheetId="11436" refreshError="1"/>
      <sheetData sheetId="11437" refreshError="1"/>
      <sheetData sheetId="11438" refreshError="1"/>
      <sheetData sheetId="11439" refreshError="1"/>
      <sheetData sheetId="11440" refreshError="1"/>
      <sheetData sheetId="11441" refreshError="1"/>
      <sheetData sheetId="11442" refreshError="1"/>
      <sheetData sheetId="11443" refreshError="1"/>
      <sheetData sheetId="11444" refreshError="1"/>
      <sheetData sheetId="11445" refreshError="1"/>
      <sheetData sheetId="11446" refreshError="1"/>
      <sheetData sheetId="11447" refreshError="1"/>
      <sheetData sheetId="11448"/>
      <sheetData sheetId="11449"/>
      <sheetData sheetId="11450"/>
      <sheetData sheetId="11451"/>
      <sheetData sheetId="11452"/>
      <sheetData sheetId="11453"/>
      <sheetData sheetId="11454"/>
      <sheetData sheetId="11455"/>
      <sheetData sheetId="11456"/>
      <sheetData sheetId="11457"/>
      <sheetData sheetId="11458"/>
      <sheetData sheetId="11459"/>
      <sheetData sheetId="11460"/>
      <sheetData sheetId="11461"/>
      <sheetData sheetId="11462">
        <row r="4">
          <cell r="B4" t="str">
            <v xml:space="preserve"> Bisagra Pivotante </v>
          </cell>
        </row>
      </sheetData>
      <sheetData sheetId="11463"/>
      <sheetData sheetId="11464"/>
      <sheetData sheetId="11465"/>
      <sheetData sheetId="11466"/>
      <sheetData sheetId="11467"/>
      <sheetData sheetId="11468"/>
      <sheetData sheetId="11469"/>
      <sheetData sheetId="11470"/>
      <sheetData sheetId="11471"/>
      <sheetData sheetId="11472"/>
      <sheetData sheetId="11473"/>
      <sheetData sheetId="11474"/>
      <sheetData sheetId="11475"/>
      <sheetData sheetId="11476"/>
      <sheetData sheetId="11477"/>
      <sheetData sheetId="11478"/>
      <sheetData sheetId="11479"/>
      <sheetData sheetId="11480"/>
      <sheetData sheetId="11481"/>
      <sheetData sheetId="11482"/>
      <sheetData sheetId="11483"/>
      <sheetData sheetId="11484"/>
      <sheetData sheetId="11485"/>
      <sheetData sheetId="11486"/>
      <sheetData sheetId="11487"/>
      <sheetData sheetId="11488"/>
      <sheetData sheetId="11489"/>
      <sheetData sheetId="11490" refreshError="1"/>
      <sheetData sheetId="11491"/>
      <sheetData sheetId="11492" refreshError="1"/>
      <sheetData sheetId="11493" refreshError="1"/>
      <sheetData sheetId="11494" refreshError="1"/>
      <sheetData sheetId="11495">
        <row r="2">
          <cell r="A2" t="str">
            <v>CODIGO</v>
          </cell>
        </row>
      </sheetData>
      <sheetData sheetId="11496"/>
      <sheetData sheetId="11497"/>
      <sheetData sheetId="11498"/>
      <sheetData sheetId="11499"/>
      <sheetData sheetId="11500" refreshError="1"/>
      <sheetData sheetId="11501" refreshError="1"/>
      <sheetData sheetId="11502" refreshError="1"/>
      <sheetData sheetId="11503" refreshError="1"/>
      <sheetData sheetId="11504" refreshError="1"/>
      <sheetData sheetId="11505"/>
      <sheetData sheetId="11506"/>
      <sheetData sheetId="11507" refreshError="1"/>
      <sheetData sheetId="11508" refreshError="1"/>
      <sheetData sheetId="11509" refreshError="1"/>
      <sheetData sheetId="11510" refreshError="1"/>
      <sheetData sheetId="11511" refreshError="1"/>
      <sheetData sheetId="11512" refreshError="1"/>
      <sheetData sheetId="11513"/>
      <sheetData sheetId="11514"/>
      <sheetData sheetId="11515"/>
      <sheetData sheetId="11516">
        <row r="45">
          <cell r="B45" t="str">
            <v>P-002</v>
          </cell>
        </row>
      </sheetData>
      <sheetData sheetId="11517"/>
      <sheetData sheetId="11518"/>
      <sheetData sheetId="11519"/>
      <sheetData sheetId="11520"/>
      <sheetData sheetId="11521"/>
      <sheetData sheetId="11522"/>
      <sheetData sheetId="11523"/>
      <sheetData sheetId="11524" refreshError="1"/>
      <sheetData sheetId="11525" refreshError="1"/>
      <sheetData sheetId="11526" refreshError="1"/>
      <sheetData sheetId="11527" refreshError="1"/>
      <sheetData sheetId="11528" refreshError="1"/>
      <sheetData sheetId="11529" refreshError="1"/>
      <sheetData sheetId="11530" refreshError="1"/>
      <sheetData sheetId="11531" refreshError="1"/>
      <sheetData sheetId="11532" refreshError="1"/>
      <sheetData sheetId="11533" refreshError="1"/>
      <sheetData sheetId="11534" refreshError="1"/>
      <sheetData sheetId="11535" refreshError="1"/>
      <sheetData sheetId="11536" refreshError="1"/>
      <sheetData sheetId="11537" refreshError="1"/>
      <sheetData sheetId="11538" refreshError="1"/>
      <sheetData sheetId="11539" refreshError="1"/>
      <sheetData sheetId="11540" refreshError="1"/>
      <sheetData sheetId="11541" refreshError="1"/>
      <sheetData sheetId="11542" refreshError="1"/>
      <sheetData sheetId="11543" refreshError="1"/>
      <sheetData sheetId="11544" refreshError="1"/>
      <sheetData sheetId="11545" refreshError="1"/>
      <sheetData sheetId="11546" refreshError="1"/>
      <sheetData sheetId="11547" refreshError="1"/>
      <sheetData sheetId="11548" refreshError="1"/>
      <sheetData sheetId="11549" refreshError="1"/>
      <sheetData sheetId="11550" refreshError="1"/>
      <sheetData sheetId="11551" refreshError="1"/>
      <sheetData sheetId="11552" refreshError="1"/>
      <sheetData sheetId="11553" refreshError="1"/>
      <sheetData sheetId="11554" refreshError="1"/>
      <sheetData sheetId="11555" refreshError="1"/>
      <sheetData sheetId="11556" refreshError="1"/>
      <sheetData sheetId="11557" refreshError="1"/>
      <sheetData sheetId="11558" refreshError="1"/>
      <sheetData sheetId="11559" refreshError="1"/>
      <sheetData sheetId="11560" refreshError="1"/>
      <sheetData sheetId="11561" refreshError="1"/>
      <sheetData sheetId="11562" refreshError="1"/>
      <sheetData sheetId="11563" refreshError="1"/>
      <sheetData sheetId="11564" refreshError="1"/>
      <sheetData sheetId="11565" refreshError="1"/>
      <sheetData sheetId="11566" refreshError="1"/>
      <sheetData sheetId="11567" refreshError="1"/>
      <sheetData sheetId="11568" refreshError="1"/>
      <sheetData sheetId="11569" refreshError="1"/>
      <sheetData sheetId="11570" refreshError="1"/>
      <sheetData sheetId="11571" refreshError="1"/>
      <sheetData sheetId="11572" refreshError="1"/>
      <sheetData sheetId="11573" refreshError="1"/>
      <sheetData sheetId="11574" refreshError="1"/>
      <sheetData sheetId="11575" refreshError="1"/>
      <sheetData sheetId="11576" refreshError="1"/>
      <sheetData sheetId="11577" refreshError="1"/>
      <sheetData sheetId="11578" refreshError="1"/>
      <sheetData sheetId="11579" refreshError="1"/>
      <sheetData sheetId="11580" refreshError="1"/>
      <sheetData sheetId="11581" refreshError="1"/>
      <sheetData sheetId="11582" refreshError="1"/>
      <sheetData sheetId="11583" refreshError="1"/>
      <sheetData sheetId="11584" refreshError="1"/>
      <sheetData sheetId="11585" refreshError="1"/>
      <sheetData sheetId="11586" refreshError="1"/>
      <sheetData sheetId="11587" refreshError="1"/>
      <sheetData sheetId="11588" refreshError="1"/>
      <sheetData sheetId="11589" refreshError="1"/>
      <sheetData sheetId="11590" refreshError="1"/>
      <sheetData sheetId="11591" refreshError="1"/>
      <sheetData sheetId="11592" refreshError="1"/>
      <sheetData sheetId="11593" refreshError="1"/>
      <sheetData sheetId="11594" refreshError="1"/>
      <sheetData sheetId="11595" refreshError="1"/>
      <sheetData sheetId="11596" refreshError="1"/>
      <sheetData sheetId="11597" refreshError="1"/>
      <sheetData sheetId="11598" refreshError="1"/>
      <sheetData sheetId="11599" refreshError="1"/>
      <sheetData sheetId="11600" refreshError="1"/>
      <sheetData sheetId="11601" refreshError="1"/>
      <sheetData sheetId="11602" refreshError="1"/>
      <sheetData sheetId="11603" refreshError="1"/>
      <sheetData sheetId="11604" refreshError="1"/>
      <sheetData sheetId="11605" refreshError="1"/>
      <sheetData sheetId="11606" refreshError="1"/>
      <sheetData sheetId="11607" refreshError="1"/>
      <sheetData sheetId="11608" refreshError="1"/>
      <sheetData sheetId="11609" refreshError="1"/>
      <sheetData sheetId="11610" refreshError="1"/>
      <sheetData sheetId="11611" refreshError="1"/>
      <sheetData sheetId="11612" refreshError="1"/>
      <sheetData sheetId="11613" refreshError="1"/>
      <sheetData sheetId="11614" refreshError="1"/>
      <sheetData sheetId="11615" refreshError="1"/>
      <sheetData sheetId="11616" refreshError="1"/>
      <sheetData sheetId="11617" refreshError="1"/>
      <sheetData sheetId="11618" refreshError="1"/>
      <sheetData sheetId="11619" refreshError="1"/>
      <sheetData sheetId="11620" refreshError="1"/>
      <sheetData sheetId="11621" refreshError="1"/>
      <sheetData sheetId="11622" refreshError="1"/>
      <sheetData sheetId="11623" refreshError="1"/>
      <sheetData sheetId="11624" refreshError="1"/>
      <sheetData sheetId="11625" refreshError="1"/>
      <sheetData sheetId="11626" refreshError="1"/>
      <sheetData sheetId="11627" refreshError="1"/>
      <sheetData sheetId="11628" refreshError="1"/>
      <sheetData sheetId="11629" refreshError="1"/>
      <sheetData sheetId="11630" refreshError="1"/>
      <sheetData sheetId="11631" refreshError="1"/>
      <sheetData sheetId="11632" refreshError="1"/>
      <sheetData sheetId="11633" refreshError="1"/>
      <sheetData sheetId="11634" refreshError="1"/>
      <sheetData sheetId="11635" refreshError="1"/>
      <sheetData sheetId="11636" refreshError="1"/>
      <sheetData sheetId="11637" refreshError="1"/>
      <sheetData sheetId="11638" refreshError="1"/>
      <sheetData sheetId="11639" refreshError="1"/>
      <sheetData sheetId="11640" refreshError="1"/>
      <sheetData sheetId="11641" refreshError="1"/>
      <sheetData sheetId="11642" refreshError="1"/>
      <sheetData sheetId="11643" refreshError="1"/>
      <sheetData sheetId="11644" refreshError="1"/>
      <sheetData sheetId="11645" refreshError="1"/>
      <sheetData sheetId="11646" refreshError="1"/>
      <sheetData sheetId="11647" refreshError="1"/>
      <sheetData sheetId="11648" refreshError="1"/>
      <sheetData sheetId="11649" refreshError="1"/>
      <sheetData sheetId="11650" refreshError="1"/>
      <sheetData sheetId="11651" refreshError="1"/>
      <sheetData sheetId="11652" refreshError="1"/>
      <sheetData sheetId="11653" refreshError="1"/>
      <sheetData sheetId="11654" refreshError="1"/>
      <sheetData sheetId="11655" refreshError="1"/>
      <sheetData sheetId="11656" refreshError="1"/>
      <sheetData sheetId="11657" refreshError="1"/>
      <sheetData sheetId="11658" refreshError="1"/>
      <sheetData sheetId="11659" refreshError="1"/>
      <sheetData sheetId="11660" refreshError="1"/>
      <sheetData sheetId="11661" refreshError="1"/>
      <sheetData sheetId="11662" refreshError="1"/>
      <sheetData sheetId="11663" refreshError="1"/>
      <sheetData sheetId="11664" refreshError="1"/>
      <sheetData sheetId="11665" refreshError="1"/>
      <sheetData sheetId="11666" refreshError="1"/>
      <sheetData sheetId="11667" refreshError="1"/>
      <sheetData sheetId="11668" refreshError="1"/>
      <sheetData sheetId="11669" refreshError="1"/>
      <sheetData sheetId="11670" refreshError="1"/>
      <sheetData sheetId="11671" refreshError="1"/>
      <sheetData sheetId="11672" refreshError="1"/>
      <sheetData sheetId="11673" refreshError="1"/>
      <sheetData sheetId="11674" refreshError="1"/>
      <sheetData sheetId="11675" refreshError="1"/>
      <sheetData sheetId="11676" refreshError="1"/>
      <sheetData sheetId="11677" refreshError="1"/>
      <sheetData sheetId="11678" refreshError="1"/>
      <sheetData sheetId="11679" refreshError="1"/>
      <sheetData sheetId="11680" refreshError="1"/>
      <sheetData sheetId="11681" refreshError="1"/>
      <sheetData sheetId="11682" refreshError="1"/>
      <sheetData sheetId="11683" refreshError="1"/>
      <sheetData sheetId="11684" refreshError="1"/>
      <sheetData sheetId="11685" refreshError="1"/>
      <sheetData sheetId="11686" refreshError="1"/>
      <sheetData sheetId="11687" refreshError="1"/>
      <sheetData sheetId="11688" refreshError="1"/>
      <sheetData sheetId="11689" refreshError="1"/>
      <sheetData sheetId="11690" refreshError="1"/>
      <sheetData sheetId="11691" refreshError="1"/>
      <sheetData sheetId="11692" refreshError="1"/>
      <sheetData sheetId="11693" refreshError="1"/>
      <sheetData sheetId="11694" refreshError="1"/>
      <sheetData sheetId="11695" refreshError="1"/>
      <sheetData sheetId="11696" refreshError="1"/>
      <sheetData sheetId="11697" refreshError="1"/>
      <sheetData sheetId="11698" refreshError="1"/>
      <sheetData sheetId="11699" refreshError="1"/>
      <sheetData sheetId="11700" refreshError="1"/>
      <sheetData sheetId="11701" refreshError="1"/>
      <sheetData sheetId="11702" refreshError="1"/>
      <sheetData sheetId="11703" refreshError="1"/>
      <sheetData sheetId="11704" refreshError="1"/>
      <sheetData sheetId="11705" refreshError="1"/>
      <sheetData sheetId="11706" refreshError="1"/>
      <sheetData sheetId="11707" refreshError="1"/>
      <sheetData sheetId="11708" refreshError="1"/>
      <sheetData sheetId="11709" refreshError="1"/>
      <sheetData sheetId="11710" refreshError="1"/>
      <sheetData sheetId="11711" refreshError="1"/>
      <sheetData sheetId="11712" refreshError="1"/>
      <sheetData sheetId="11713" refreshError="1"/>
      <sheetData sheetId="11714" refreshError="1"/>
      <sheetData sheetId="11715" refreshError="1"/>
      <sheetData sheetId="11716" refreshError="1"/>
      <sheetData sheetId="11717" refreshError="1"/>
      <sheetData sheetId="11718" refreshError="1"/>
      <sheetData sheetId="11719" refreshError="1"/>
      <sheetData sheetId="11720" refreshError="1"/>
      <sheetData sheetId="11721" refreshError="1"/>
      <sheetData sheetId="11722" refreshError="1"/>
      <sheetData sheetId="11723" refreshError="1"/>
      <sheetData sheetId="11724" refreshError="1"/>
      <sheetData sheetId="11725" refreshError="1"/>
      <sheetData sheetId="11726" refreshError="1"/>
      <sheetData sheetId="11727" refreshError="1"/>
      <sheetData sheetId="11728" refreshError="1"/>
      <sheetData sheetId="11729" refreshError="1"/>
      <sheetData sheetId="11730" refreshError="1"/>
      <sheetData sheetId="11731" refreshError="1"/>
      <sheetData sheetId="11732" refreshError="1"/>
      <sheetData sheetId="11733" refreshError="1"/>
      <sheetData sheetId="11734" refreshError="1"/>
      <sheetData sheetId="11735" refreshError="1"/>
      <sheetData sheetId="11736" refreshError="1"/>
      <sheetData sheetId="11737" refreshError="1"/>
      <sheetData sheetId="11738" refreshError="1"/>
      <sheetData sheetId="11739" refreshError="1"/>
      <sheetData sheetId="11740" refreshError="1"/>
      <sheetData sheetId="11741" refreshError="1"/>
      <sheetData sheetId="11742" refreshError="1"/>
      <sheetData sheetId="11743" refreshError="1"/>
      <sheetData sheetId="11744" refreshError="1"/>
      <sheetData sheetId="11745" refreshError="1"/>
      <sheetData sheetId="11746" refreshError="1"/>
      <sheetData sheetId="11747" refreshError="1"/>
      <sheetData sheetId="11748" refreshError="1"/>
      <sheetData sheetId="11749" refreshError="1"/>
      <sheetData sheetId="11750" refreshError="1"/>
      <sheetData sheetId="11751" refreshError="1"/>
      <sheetData sheetId="11752" refreshError="1"/>
      <sheetData sheetId="11753" refreshError="1"/>
      <sheetData sheetId="11754" refreshError="1"/>
      <sheetData sheetId="11755" refreshError="1"/>
      <sheetData sheetId="11756" refreshError="1"/>
      <sheetData sheetId="11757" refreshError="1"/>
      <sheetData sheetId="11758" refreshError="1"/>
      <sheetData sheetId="11759" refreshError="1"/>
      <sheetData sheetId="11760" refreshError="1"/>
      <sheetData sheetId="11761" refreshError="1"/>
      <sheetData sheetId="11762" refreshError="1"/>
      <sheetData sheetId="11763" refreshError="1"/>
      <sheetData sheetId="11764" refreshError="1"/>
      <sheetData sheetId="11765" refreshError="1"/>
      <sheetData sheetId="11766" refreshError="1"/>
      <sheetData sheetId="11767" refreshError="1"/>
      <sheetData sheetId="11768" refreshError="1"/>
      <sheetData sheetId="11769" refreshError="1"/>
      <sheetData sheetId="11770" refreshError="1"/>
      <sheetData sheetId="11771" refreshError="1"/>
      <sheetData sheetId="11772" refreshError="1"/>
      <sheetData sheetId="11773" refreshError="1"/>
      <sheetData sheetId="11774" refreshError="1"/>
      <sheetData sheetId="11775" refreshError="1"/>
      <sheetData sheetId="11776" refreshError="1"/>
      <sheetData sheetId="11777" refreshError="1"/>
      <sheetData sheetId="11778" refreshError="1"/>
      <sheetData sheetId="11779" refreshError="1"/>
      <sheetData sheetId="11780" refreshError="1"/>
      <sheetData sheetId="11781" refreshError="1"/>
      <sheetData sheetId="11782"/>
      <sheetData sheetId="11783"/>
      <sheetData sheetId="11784"/>
      <sheetData sheetId="11785"/>
      <sheetData sheetId="11786"/>
      <sheetData sheetId="11787"/>
      <sheetData sheetId="11788"/>
      <sheetData sheetId="11789"/>
      <sheetData sheetId="11790">
        <row r="1">
          <cell r="B1" t="str">
            <v>CTO-102-2002</v>
          </cell>
        </row>
      </sheetData>
      <sheetData sheetId="11791"/>
      <sheetData sheetId="11792">
        <row r="6">
          <cell r="A6" t="str">
            <v>CONTRATISTA:</v>
          </cell>
        </row>
      </sheetData>
      <sheetData sheetId="11793"/>
      <sheetData sheetId="11794"/>
      <sheetData sheetId="11795"/>
      <sheetData sheetId="11796"/>
      <sheetData sheetId="11797"/>
      <sheetData sheetId="11798"/>
      <sheetData sheetId="11799"/>
      <sheetData sheetId="11800"/>
      <sheetData sheetId="11801"/>
      <sheetData sheetId="11802"/>
      <sheetData sheetId="11803"/>
      <sheetData sheetId="11804"/>
      <sheetData sheetId="11805" refreshError="1"/>
      <sheetData sheetId="11806"/>
      <sheetData sheetId="11807"/>
      <sheetData sheetId="11808"/>
      <sheetData sheetId="11809" refreshError="1"/>
      <sheetData sheetId="11810" refreshError="1"/>
      <sheetData sheetId="11811" refreshError="1"/>
      <sheetData sheetId="11812" refreshError="1"/>
      <sheetData sheetId="11813" refreshError="1"/>
      <sheetData sheetId="11814" refreshError="1"/>
      <sheetData sheetId="11815" refreshError="1"/>
      <sheetData sheetId="11816" refreshError="1"/>
      <sheetData sheetId="11817" refreshError="1"/>
      <sheetData sheetId="11818" refreshError="1"/>
      <sheetData sheetId="11819" refreshError="1"/>
      <sheetData sheetId="11820" refreshError="1"/>
      <sheetData sheetId="11821" refreshError="1"/>
      <sheetData sheetId="11822" refreshError="1"/>
      <sheetData sheetId="11823" refreshError="1"/>
      <sheetData sheetId="11824" refreshError="1"/>
      <sheetData sheetId="11825" refreshError="1"/>
      <sheetData sheetId="11826" refreshError="1"/>
      <sheetData sheetId="11827" refreshError="1"/>
      <sheetData sheetId="11828" refreshError="1"/>
      <sheetData sheetId="11829" refreshError="1"/>
      <sheetData sheetId="11830" refreshError="1"/>
      <sheetData sheetId="11831" refreshError="1"/>
      <sheetData sheetId="11832" refreshError="1"/>
      <sheetData sheetId="11833" refreshError="1"/>
      <sheetData sheetId="11834" refreshError="1"/>
      <sheetData sheetId="11835" refreshError="1"/>
      <sheetData sheetId="11836" refreshError="1"/>
      <sheetData sheetId="11837" refreshError="1"/>
      <sheetData sheetId="11838" refreshError="1"/>
      <sheetData sheetId="11839" refreshError="1"/>
      <sheetData sheetId="11840" refreshError="1"/>
      <sheetData sheetId="11841" refreshError="1"/>
      <sheetData sheetId="11842" refreshError="1"/>
      <sheetData sheetId="11843" refreshError="1"/>
      <sheetData sheetId="11844" refreshError="1"/>
      <sheetData sheetId="11845" refreshError="1"/>
      <sheetData sheetId="11846" refreshError="1"/>
      <sheetData sheetId="11847" refreshError="1"/>
      <sheetData sheetId="11848" refreshError="1"/>
      <sheetData sheetId="11849" refreshError="1"/>
      <sheetData sheetId="11850" refreshError="1"/>
      <sheetData sheetId="11851" refreshError="1"/>
      <sheetData sheetId="11852" refreshError="1"/>
      <sheetData sheetId="11853" refreshError="1"/>
      <sheetData sheetId="11854" refreshError="1"/>
      <sheetData sheetId="11855" refreshError="1"/>
      <sheetData sheetId="11856" refreshError="1"/>
      <sheetData sheetId="11857">
        <row r="13">
          <cell r="A13">
            <v>1</v>
          </cell>
        </row>
      </sheetData>
      <sheetData sheetId="11858"/>
      <sheetData sheetId="11859"/>
      <sheetData sheetId="11860"/>
      <sheetData sheetId="11861" refreshError="1"/>
      <sheetData sheetId="11862" refreshError="1"/>
      <sheetData sheetId="11863">
        <row r="16">
          <cell r="C16" t="str">
            <v>X</v>
          </cell>
        </row>
      </sheetData>
      <sheetData sheetId="11864"/>
      <sheetData sheetId="11865"/>
      <sheetData sheetId="11866"/>
      <sheetData sheetId="11867"/>
      <sheetData sheetId="11868"/>
      <sheetData sheetId="11869"/>
      <sheetData sheetId="11870"/>
      <sheetData sheetId="11871"/>
      <sheetData sheetId="11872"/>
      <sheetData sheetId="11873"/>
      <sheetData sheetId="11874"/>
      <sheetData sheetId="11875"/>
      <sheetData sheetId="11876"/>
      <sheetData sheetId="11877"/>
      <sheetData sheetId="11878"/>
      <sheetData sheetId="11879"/>
      <sheetData sheetId="11880"/>
      <sheetData sheetId="11881"/>
      <sheetData sheetId="11882"/>
      <sheetData sheetId="11883"/>
      <sheetData sheetId="11884"/>
      <sheetData sheetId="11885" refreshError="1"/>
      <sheetData sheetId="11886" refreshError="1"/>
      <sheetData sheetId="11887" refreshError="1"/>
      <sheetData sheetId="11888" refreshError="1"/>
      <sheetData sheetId="11889" refreshError="1"/>
      <sheetData sheetId="11890" refreshError="1"/>
      <sheetData sheetId="11891" refreshError="1"/>
      <sheetData sheetId="11892" refreshError="1"/>
      <sheetData sheetId="11893"/>
      <sheetData sheetId="11894"/>
      <sheetData sheetId="11895">
        <row r="1">
          <cell r="W1" t="str">
            <v>TR0001</v>
          </cell>
        </row>
      </sheetData>
      <sheetData sheetId="11896"/>
      <sheetData sheetId="11897"/>
      <sheetData sheetId="11898"/>
      <sheetData sheetId="11899"/>
      <sheetData sheetId="11900"/>
      <sheetData sheetId="11901"/>
      <sheetData sheetId="11902">
        <row r="2">
          <cell r="C2">
            <v>2</v>
          </cell>
        </row>
      </sheetData>
      <sheetData sheetId="11903"/>
      <sheetData sheetId="11904">
        <row r="5">
          <cell r="G5">
            <v>1</v>
          </cell>
        </row>
      </sheetData>
      <sheetData sheetId="11905"/>
      <sheetData sheetId="11906"/>
      <sheetData sheetId="11907"/>
      <sheetData sheetId="11908"/>
      <sheetData sheetId="11909"/>
      <sheetData sheetId="11910"/>
      <sheetData sheetId="11911"/>
      <sheetData sheetId="11912"/>
      <sheetData sheetId="11913"/>
      <sheetData sheetId="11914"/>
      <sheetData sheetId="11915"/>
      <sheetData sheetId="11916"/>
      <sheetData sheetId="11917"/>
      <sheetData sheetId="11918"/>
      <sheetData sheetId="11919" refreshError="1"/>
      <sheetData sheetId="11920" refreshError="1"/>
      <sheetData sheetId="11921"/>
      <sheetData sheetId="11922"/>
      <sheetData sheetId="11923"/>
      <sheetData sheetId="11924"/>
      <sheetData sheetId="11925"/>
      <sheetData sheetId="11926"/>
      <sheetData sheetId="11927">
        <row r="9">
          <cell r="E9">
            <v>19.379681052981429</v>
          </cell>
        </row>
      </sheetData>
      <sheetData sheetId="11928">
        <row r="9">
          <cell r="E9">
            <v>19.372852455375334</v>
          </cell>
        </row>
      </sheetData>
      <sheetData sheetId="11929"/>
      <sheetData sheetId="11930"/>
      <sheetData sheetId="11931"/>
      <sheetData sheetId="11932"/>
      <sheetData sheetId="11933"/>
      <sheetData sheetId="11934"/>
      <sheetData sheetId="11935"/>
      <sheetData sheetId="11936"/>
      <sheetData sheetId="11937"/>
      <sheetData sheetId="11938"/>
      <sheetData sheetId="11939"/>
      <sheetData sheetId="11940"/>
      <sheetData sheetId="11941"/>
      <sheetData sheetId="11942"/>
      <sheetData sheetId="11943"/>
      <sheetData sheetId="11944"/>
      <sheetData sheetId="11945"/>
      <sheetData sheetId="11946"/>
      <sheetData sheetId="11947"/>
      <sheetData sheetId="11948" refreshError="1"/>
      <sheetData sheetId="11949" refreshError="1"/>
      <sheetData sheetId="11950" refreshError="1"/>
      <sheetData sheetId="11951" refreshError="1"/>
      <sheetData sheetId="11952" refreshError="1"/>
      <sheetData sheetId="11953" refreshError="1"/>
      <sheetData sheetId="11954" refreshError="1"/>
      <sheetData sheetId="11955" refreshError="1"/>
      <sheetData sheetId="11956" refreshError="1"/>
      <sheetData sheetId="11957" refreshError="1"/>
      <sheetData sheetId="11958" refreshError="1"/>
      <sheetData sheetId="11959" refreshError="1"/>
      <sheetData sheetId="11960" refreshError="1"/>
      <sheetData sheetId="11961" refreshError="1"/>
      <sheetData sheetId="11962" refreshError="1"/>
      <sheetData sheetId="11963" refreshError="1"/>
      <sheetData sheetId="11964" refreshError="1"/>
      <sheetData sheetId="11965" refreshError="1"/>
      <sheetData sheetId="11966" refreshError="1"/>
      <sheetData sheetId="11967" refreshError="1"/>
      <sheetData sheetId="11968" refreshError="1"/>
      <sheetData sheetId="11969" refreshError="1"/>
      <sheetData sheetId="11970" refreshError="1"/>
      <sheetData sheetId="11971" refreshError="1"/>
      <sheetData sheetId="11972" refreshError="1"/>
      <sheetData sheetId="11973" refreshError="1"/>
      <sheetData sheetId="11974" refreshError="1"/>
      <sheetData sheetId="11975" refreshError="1"/>
      <sheetData sheetId="11976" refreshError="1"/>
      <sheetData sheetId="11977" refreshError="1"/>
      <sheetData sheetId="11978" refreshError="1"/>
      <sheetData sheetId="11979" refreshError="1"/>
      <sheetData sheetId="11980" refreshError="1"/>
      <sheetData sheetId="11981" refreshError="1"/>
      <sheetData sheetId="11982" refreshError="1"/>
      <sheetData sheetId="11983" refreshError="1"/>
      <sheetData sheetId="11984" refreshError="1"/>
      <sheetData sheetId="11985" refreshError="1"/>
      <sheetData sheetId="11986" refreshError="1"/>
      <sheetData sheetId="11987" refreshError="1"/>
      <sheetData sheetId="11988" refreshError="1"/>
      <sheetData sheetId="11989" refreshError="1"/>
      <sheetData sheetId="11990" refreshError="1"/>
      <sheetData sheetId="11991" refreshError="1"/>
      <sheetData sheetId="11992" refreshError="1"/>
      <sheetData sheetId="11993" refreshError="1"/>
      <sheetData sheetId="11994" refreshError="1"/>
      <sheetData sheetId="11995" refreshError="1"/>
      <sheetData sheetId="11996" refreshError="1"/>
      <sheetData sheetId="11997" refreshError="1"/>
      <sheetData sheetId="11998" refreshError="1"/>
      <sheetData sheetId="11999" refreshError="1"/>
      <sheetData sheetId="12000" refreshError="1"/>
      <sheetData sheetId="12001" refreshError="1"/>
      <sheetData sheetId="12002" refreshError="1"/>
      <sheetData sheetId="12003" refreshError="1"/>
      <sheetData sheetId="12004" refreshError="1"/>
      <sheetData sheetId="12005" refreshError="1"/>
      <sheetData sheetId="12006"/>
      <sheetData sheetId="12007"/>
      <sheetData sheetId="12008"/>
      <sheetData sheetId="12009"/>
      <sheetData sheetId="12010"/>
      <sheetData sheetId="12011" refreshError="1"/>
      <sheetData sheetId="12012" refreshError="1"/>
      <sheetData sheetId="12013" refreshError="1"/>
      <sheetData sheetId="12014" refreshError="1"/>
      <sheetData sheetId="12015" refreshError="1"/>
      <sheetData sheetId="12016" refreshError="1"/>
      <sheetData sheetId="12017" refreshError="1"/>
      <sheetData sheetId="12018" refreshError="1"/>
      <sheetData sheetId="12019" refreshError="1"/>
      <sheetData sheetId="12020" refreshError="1"/>
      <sheetData sheetId="12021" refreshError="1"/>
      <sheetData sheetId="12022" refreshError="1"/>
      <sheetData sheetId="12023" refreshError="1"/>
      <sheetData sheetId="12024" refreshError="1"/>
      <sheetData sheetId="12025" refreshError="1"/>
      <sheetData sheetId="12026" refreshError="1"/>
      <sheetData sheetId="12027" refreshError="1"/>
      <sheetData sheetId="12028" refreshError="1"/>
      <sheetData sheetId="12029" refreshError="1"/>
      <sheetData sheetId="12030" refreshError="1"/>
      <sheetData sheetId="12031" refreshError="1"/>
      <sheetData sheetId="12032" refreshError="1"/>
      <sheetData sheetId="12033" refreshError="1"/>
      <sheetData sheetId="12034" refreshError="1"/>
      <sheetData sheetId="12035" refreshError="1"/>
      <sheetData sheetId="12036" refreshError="1"/>
      <sheetData sheetId="12037" refreshError="1"/>
      <sheetData sheetId="12038" refreshError="1"/>
      <sheetData sheetId="12039" refreshError="1"/>
      <sheetData sheetId="12040" refreshError="1"/>
      <sheetData sheetId="12041" refreshError="1"/>
      <sheetData sheetId="12042" refreshError="1"/>
      <sheetData sheetId="12043" refreshError="1"/>
      <sheetData sheetId="12044" refreshError="1"/>
      <sheetData sheetId="12045" refreshError="1"/>
      <sheetData sheetId="12046" refreshError="1"/>
      <sheetData sheetId="12047" refreshError="1"/>
      <sheetData sheetId="12048" refreshError="1"/>
      <sheetData sheetId="12049" refreshError="1"/>
      <sheetData sheetId="12050" refreshError="1"/>
      <sheetData sheetId="12051" refreshError="1"/>
      <sheetData sheetId="12052" refreshError="1"/>
      <sheetData sheetId="12053" refreshError="1"/>
      <sheetData sheetId="12054" refreshError="1"/>
      <sheetData sheetId="12055" refreshError="1"/>
      <sheetData sheetId="12056" refreshError="1"/>
      <sheetData sheetId="12057" refreshError="1"/>
      <sheetData sheetId="12058" refreshError="1"/>
      <sheetData sheetId="12059" refreshError="1"/>
      <sheetData sheetId="12060" refreshError="1"/>
      <sheetData sheetId="12061" refreshError="1"/>
      <sheetData sheetId="12062" refreshError="1"/>
      <sheetData sheetId="12063" refreshError="1"/>
      <sheetData sheetId="12064" refreshError="1"/>
      <sheetData sheetId="12065" refreshError="1"/>
      <sheetData sheetId="12066" refreshError="1"/>
      <sheetData sheetId="12067" refreshError="1"/>
      <sheetData sheetId="12068"/>
      <sheetData sheetId="12069"/>
      <sheetData sheetId="12070"/>
      <sheetData sheetId="12071"/>
      <sheetData sheetId="12072"/>
      <sheetData sheetId="12073"/>
      <sheetData sheetId="12074"/>
      <sheetData sheetId="12075"/>
      <sheetData sheetId="12076"/>
      <sheetData sheetId="12077"/>
      <sheetData sheetId="12078"/>
      <sheetData sheetId="12079"/>
      <sheetData sheetId="12080"/>
      <sheetData sheetId="12081"/>
      <sheetData sheetId="12082"/>
      <sheetData sheetId="12083" refreshError="1"/>
      <sheetData sheetId="12084"/>
      <sheetData sheetId="12085"/>
      <sheetData sheetId="12086"/>
      <sheetData sheetId="12087"/>
      <sheetData sheetId="12088"/>
      <sheetData sheetId="12089"/>
      <sheetData sheetId="12090"/>
      <sheetData sheetId="12091"/>
      <sheetData sheetId="12092"/>
      <sheetData sheetId="12093"/>
      <sheetData sheetId="12094"/>
      <sheetData sheetId="12095">
        <row r="12">
          <cell r="D12">
            <v>1.1105322714947583</v>
          </cell>
        </row>
      </sheetData>
      <sheetData sheetId="12096"/>
      <sheetData sheetId="12097"/>
      <sheetData sheetId="12098"/>
      <sheetData sheetId="12099"/>
      <sheetData sheetId="12100"/>
      <sheetData sheetId="12101"/>
      <sheetData sheetId="12102"/>
      <sheetData sheetId="12103"/>
      <sheetData sheetId="12104"/>
      <sheetData sheetId="12105"/>
      <sheetData sheetId="12106"/>
      <sheetData sheetId="12107"/>
      <sheetData sheetId="12108"/>
      <sheetData sheetId="12109"/>
      <sheetData sheetId="12110"/>
      <sheetData sheetId="12111"/>
      <sheetData sheetId="12112"/>
      <sheetData sheetId="12113"/>
      <sheetData sheetId="12114"/>
      <sheetData sheetId="12115"/>
      <sheetData sheetId="12116"/>
      <sheetData sheetId="12117"/>
      <sheetData sheetId="12118"/>
      <sheetData sheetId="12119"/>
      <sheetData sheetId="12120"/>
      <sheetData sheetId="12121"/>
      <sheetData sheetId="12122"/>
      <sheetData sheetId="12123"/>
      <sheetData sheetId="12124"/>
      <sheetData sheetId="12125"/>
      <sheetData sheetId="12126"/>
      <sheetData sheetId="12127"/>
      <sheetData sheetId="12128"/>
      <sheetData sheetId="12129"/>
      <sheetData sheetId="12130"/>
      <sheetData sheetId="12131" refreshError="1"/>
      <sheetData sheetId="12132" refreshError="1"/>
      <sheetData sheetId="12133" refreshError="1"/>
      <sheetData sheetId="12134" refreshError="1"/>
      <sheetData sheetId="12135" refreshError="1"/>
      <sheetData sheetId="12136"/>
      <sheetData sheetId="12137" refreshError="1"/>
      <sheetData sheetId="12138"/>
      <sheetData sheetId="12139"/>
      <sheetData sheetId="12140"/>
      <sheetData sheetId="12141"/>
      <sheetData sheetId="12142"/>
      <sheetData sheetId="12143"/>
      <sheetData sheetId="12144" refreshError="1"/>
      <sheetData sheetId="12145" refreshError="1"/>
      <sheetData sheetId="12146" refreshError="1"/>
      <sheetData sheetId="12147"/>
      <sheetData sheetId="12148" refreshError="1"/>
      <sheetData sheetId="12149"/>
      <sheetData sheetId="12150" refreshError="1"/>
      <sheetData sheetId="12151" refreshError="1"/>
      <sheetData sheetId="12152" refreshError="1"/>
      <sheetData sheetId="12153" refreshError="1"/>
      <sheetData sheetId="12154" refreshError="1"/>
      <sheetData sheetId="12155" refreshError="1"/>
      <sheetData sheetId="12156" refreshError="1"/>
      <sheetData sheetId="12157" refreshError="1"/>
      <sheetData sheetId="12158" refreshError="1"/>
      <sheetData sheetId="12159" refreshError="1"/>
      <sheetData sheetId="12160" refreshError="1"/>
      <sheetData sheetId="12161" refreshError="1"/>
      <sheetData sheetId="12162" refreshError="1"/>
      <sheetData sheetId="12163" refreshError="1"/>
      <sheetData sheetId="12164" refreshError="1"/>
      <sheetData sheetId="12165" refreshError="1"/>
      <sheetData sheetId="12166" refreshError="1"/>
      <sheetData sheetId="12167" refreshError="1"/>
      <sheetData sheetId="12168" refreshError="1"/>
      <sheetData sheetId="12169" refreshError="1"/>
      <sheetData sheetId="12170" refreshError="1"/>
      <sheetData sheetId="12171" refreshError="1"/>
      <sheetData sheetId="12172" refreshError="1"/>
      <sheetData sheetId="12173" refreshError="1"/>
      <sheetData sheetId="12174"/>
      <sheetData sheetId="12175" refreshError="1"/>
      <sheetData sheetId="12176" refreshError="1"/>
      <sheetData sheetId="12177" refreshError="1"/>
      <sheetData sheetId="12178"/>
      <sheetData sheetId="12179"/>
      <sheetData sheetId="12180"/>
      <sheetData sheetId="12181"/>
      <sheetData sheetId="12182"/>
      <sheetData sheetId="12183"/>
      <sheetData sheetId="12184"/>
      <sheetData sheetId="12185"/>
      <sheetData sheetId="12186"/>
      <sheetData sheetId="12187"/>
      <sheetData sheetId="12188"/>
      <sheetData sheetId="12189"/>
      <sheetData sheetId="12190"/>
      <sheetData sheetId="12191"/>
      <sheetData sheetId="12192"/>
      <sheetData sheetId="12193"/>
      <sheetData sheetId="12194"/>
      <sheetData sheetId="12195"/>
      <sheetData sheetId="12196"/>
      <sheetData sheetId="12197"/>
      <sheetData sheetId="12198"/>
      <sheetData sheetId="12199"/>
      <sheetData sheetId="12200"/>
      <sheetData sheetId="12201"/>
      <sheetData sheetId="12202"/>
      <sheetData sheetId="12203"/>
      <sheetData sheetId="12204"/>
      <sheetData sheetId="12205" refreshError="1"/>
      <sheetData sheetId="12206" refreshError="1"/>
      <sheetData sheetId="12207"/>
      <sheetData sheetId="12208"/>
      <sheetData sheetId="12209"/>
      <sheetData sheetId="12210"/>
      <sheetData sheetId="12211"/>
      <sheetData sheetId="12212"/>
      <sheetData sheetId="12213" refreshError="1"/>
      <sheetData sheetId="12214" refreshError="1"/>
      <sheetData sheetId="12215" refreshError="1"/>
      <sheetData sheetId="12216"/>
      <sheetData sheetId="12217" refreshError="1"/>
      <sheetData sheetId="12218"/>
      <sheetData sheetId="12219" refreshError="1"/>
      <sheetData sheetId="12220" refreshError="1"/>
      <sheetData sheetId="12221" refreshError="1"/>
      <sheetData sheetId="12222" refreshError="1"/>
      <sheetData sheetId="12223" refreshError="1"/>
      <sheetData sheetId="12224" refreshError="1"/>
      <sheetData sheetId="12225" refreshError="1"/>
      <sheetData sheetId="12226" refreshError="1"/>
      <sheetData sheetId="12227" refreshError="1"/>
      <sheetData sheetId="12228" refreshError="1"/>
      <sheetData sheetId="12229" refreshError="1"/>
      <sheetData sheetId="12230" refreshError="1"/>
      <sheetData sheetId="12231" refreshError="1"/>
      <sheetData sheetId="12232" refreshError="1"/>
      <sheetData sheetId="12233" refreshError="1"/>
      <sheetData sheetId="12234" refreshError="1"/>
      <sheetData sheetId="12235" refreshError="1"/>
      <sheetData sheetId="12236" refreshError="1"/>
      <sheetData sheetId="12237" refreshError="1"/>
      <sheetData sheetId="12238" refreshError="1"/>
      <sheetData sheetId="12239" refreshError="1"/>
      <sheetData sheetId="12240" refreshError="1"/>
      <sheetData sheetId="12241" refreshError="1"/>
      <sheetData sheetId="12242"/>
      <sheetData sheetId="12243" refreshError="1"/>
      <sheetData sheetId="12244" refreshError="1"/>
      <sheetData sheetId="12245" refreshError="1"/>
      <sheetData sheetId="12246"/>
      <sheetData sheetId="12247"/>
      <sheetData sheetId="12248"/>
      <sheetData sheetId="12249" refreshError="1"/>
      <sheetData sheetId="12250" refreshError="1"/>
      <sheetData sheetId="12251" refreshError="1"/>
      <sheetData sheetId="12252" refreshError="1"/>
      <sheetData sheetId="12253" refreshError="1"/>
      <sheetData sheetId="12254" refreshError="1"/>
      <sheetData sheetId="12255" refreshError="1"/>
      <sheetData sheetId="12256" refreshError="1"/>
      <sheetData sheetId="12257" refreshError="1"/>
      <sheetData sheetId="12258" refreshError="1"/>
      <sheetData sheetId="12259" refreshError="1"/>
      <sheetData sheetId="12260" refreshError="1"/>
      <sheetData sheetId="12261" refreshError="1"/>
      <sheetData sheetId="12262" refreshError="1"/>
      <sheetData sheetId="12263" refreshError="1"/>
      <sheetData sheetId="12264" refreshError="1"/>
      <sheetData sheetId="12265" refreshError="1"/>
      <sheetData sheetId="12266" refreshError="1"/>
      <sheetData sheetId="12267" refreshError="1"/>
      <sheetData sheetId="12268" refreshError="1"/>
      <sheetData sheetId="12269" refreshError="1"/>
      <sheetData sheetId="12270" refreshError="1"/>
      <sheetData sheetId="12271" refreshError="1"/>
      <sheetData sheetId="12272" refreshError="1"/>
      <sheetData sheetId="12273" refreshError="1"/>
      <sheetData sheetId="12274" refreshError="1"/>
      <sheetData sheetId="12275" refreshError="1"/>
      <sheetData sheetId="12276" refreshError="1"/>
      <sheetData sheetId="12277" refreshError="1"/>
      <sheetData sheetId="12278" refreshError="1"/>
      <sheetData sheetId="12279" refreshError="1"/>
      <sheetData sheetId="12280" refreshError="1"/>
      <sheetData sheetId="12281" refreshError="1"/>
      <sheetData sheetId="12282" refreshError="1"/>
      <sheetData sheetId="12283" refreshError="1"/>
      <sheetData sheetId="12284" refreshError="1"/>
      <sheetData sheetId="12285" refreshError="1"/>
      <sheetData sheetId="12286" refreshError="1"/>
      <sheetData sheetId="12287" refreshError="1"/>
      <sheetData sheetId="12288" refreshError="1"/>
      <sheetData sheetId="12289" refreshError="1"/>
      <sheetData sheetId="12290" refreshError="1"/>
      <sheetData sheetId="12291" refreshError="1"/>
      <sheetData sheetId="12292" refreshError="1"/>
      <sheetData sheetId="12293" refreshError="1"/>
      <sheetData sheetId="12294" refreshError="1"/>
      <sheetData sheetId="12295" refreshError="1"/>
      <sheetData sheetId="12296" refreshError="1"/>
      <sheetData sheetId="12297" refreshError="1"/>
      <sheetData sheetId="12298" refreshError="1"/>
      <sheetData sheetId="12299" refreshError="1"/>
      <sheetData sheetId="12300" refreshError="1"/>
      <sheetData sheetId="12301" refreshError="1"/>
      <sheetData sheetId="12302" refreshError="1"/>
      <sheetData sheetId="12303" refreshError="1"/>
      <sheetData sheetId="12304" refreshError="1"/>
      <sheetData sheetId="12305" refreshError="1"/>
      <sheetData sheetId="12306" refreshError="1"/>
      <sheetData sheetId="12307" refreshError="1"/>
      <sheetData sheetId="12308" refreshError="1"/>
      <sheetData sheetId="12309" refreshError="1"/>
      <sheetData sheetId="12310" refreshError="1"/>
      <sheetData sheetId="12311" refreshError="1"/>
      <sheetData sheetId="12312" refreshError="1"/>
      <sheetData sheetId="12313" refreshError="1"/>
      <sheetData sheetId="12314" refreshError="1"/>
      <sheetData sheetId="12315" refreshError="1"/>
      <sheetData sheetId="12316" refreshError="1"/>
      <sheetData sheetId="12317" refreshError="1"/>
      <sheetData sheetId="12318" refreshError="1"/>
      <sheetData sheetId="12319" refreshError="1"/>
      <sheetData sheetId="12320" refreshError="1"/>
      <sheetData sheetId="12321" refreshError="1"/>
      <sheetData sheetId="12322" refreshError="1"/>
      <sheetData sheetId="12323" refreshError="1"/>
      <sheetData sheetId="12324" refreshError="1"/>
      <sheetData sheetId="12325" refreshError="1"/>
      <sheetData sheetId="12326"/>
      <sheetData sheetId="12327"/>
      <sheetData sheetId="12328">
        <row r="14">
          <cell r="D14">
            <v>38504</v>
          </cell>
        </row>
      </sheetData>
      <sheetData sheetId="12329"/>
      <sheetData sheetId="12330"/>
      <sheetData sheetId="12331">
        <row r="14">
          <cell r="D14">
            <v>38504</v>
          </cell>
        </row>
      </sheetData>
      <sheetData sheetId="12332"/>
      <sheetData sheetId="12333"/>
      <sheetData sheetId="12334"/>
      <sheetData sheetId="12335">
        <row r="14">
          <cell r="D14">
            <v>38504</v>
          </cell>
        </row>
      </sheetData>
      <sheetData sheetId="12336"/>
      <sheetData sheetId="12337"/>
      <sheetData sheetId="12338"/>
      <sheetData sheetId="12339" refreshError="1"/>
      <sheetData sheetId="12340" refreshError="1"/>
      <sheetData sheetId="12341" refreshError="1"/>
      <sheetData sheetId="12342" refreshError="1"/>
      <sheetData sheetId="12343" refreshError="1"/>
      <sheetData sheetId="12344" refreshError="1"/>
      <sheetData sheetId="12345" refreshError="1"/>
      <sheetData sheetId="12346" refreshError="1"/>
      <sheetData sheetId="12347" refreshError="1"/>
      <sheetData sheetId="12348" refreshError="1"/>
      <sheetData sheetId="12349" refreshError="1"/>
      <sheetData sheetId="12350" refreshError="1"/>
      <sheetData sheetId="12351" refreshError="1"/>
      <sheetData sheetId="12352" refreshError="1"/>
      <sheetData sheetId="12353" refreshError="1"/>
      <sheetData sheetId="12354" refreshError="1"/>
      <sheetData sheetId="12355" refreshError="1"/>
      <sheetData sheetId="12356" refreshError="1"/>
      <sheetData sheetId="12357" refreshError="1"/>
      <sheetData sheetId="12358" refreshError="1"/>
      <sheetData sheetId="12359" refreshError="1"/>
      <sheetData sheetId="12360" refreshError="1"/>
      <sheetData sheetId="12361" refreshError="1"/>
      <sheetData sheetId="12362" refreshError="1"/>
      <sheetData sheetId="12363" refreshError="1"/>
      <sheetData sheetId="12364" refreshError="1"/>
      <sheetData sheetId="12365" refreshError="1"/>
      <sheetData sheetId="12366" refreshError="1"/>
      <sheetData sheetId="12367" refreshError="1"/>
      <sheetData sheetId="12368" refreshError="1"/>
      <sheetData sheetId="12369" refreshError="1"/>
      <sheetData sheetId="12370" refreshError="1"/>
      <sheetData sheetId="12371" refreshError="1"/>
      <sheetData sheetId="12372" refreshError="1"/>
      <sheetData sheetId="12373" refreshError="1"/>
      <sheetData sheetId="12374" refreshError="1"/>
      <sheetData sheetId="12375" refreshError="1"/>
      <sheetData sheetId="12376" refreshError="1"/>
      <sheetData sheetId="12377" refreshError="1"/>
      <sheetData sheetId="12378" refreshError="1"/>
      <sheetData sheetId="12379" refreshError="1"/>
      <sheetData sheetId="12380" refreshError="1"/>
      <sheetData sheetId="12381" refreshError="1"/>
      <sheetData sheetId="12382"/>
      <sheetData sheetId="12383"/>
      <sheetData sheetId="12384"/>
      <sheetData sheetId="12385"/>
      <sheetData sheetId="12386"/>
      <sheetData sheetId="12387"/>
      <sheetData sheetId="12388"/>
      <sheetData sheetId="12389"/>
      <sheetData sheetId="12390" refreshError="1"/>
      <sheetData sheetId="12391"/>
      <sheetData sheetId="12392"/>
      <sheetData sheetId="12393"/>
      <sheetData sheetId="12394"/>
      <sheetData sheetId="12395"/>
      <sheetData sheetId="12396"/>
      <sheetData sheetId="12397"/>
      <sheetData sheetId="12398"/>
      <sheetData sheetId="12399"/>
      <sheetData sheetId="12400"/>
      <sheetData sheetId="12401"/>
      <sheetData sheetId="12402"/>
      <sheetData sheetId="12403"/>
      <sheetData sheetId="12404"/>
      <sheetData sheetId="12405"/>
      <sheetData sheetId="12406"/>
      <sheetData sheetId="12407"/>
      <sheetData sheetId="12408"/>
      <sheetData sheetId="12409"/>
      <sheetData sheetId="12410"/>
      <sheetData sheetId="12411"/>
      <sheetData sheetId="12412"/>
      <sheetData sheetId="12413"/>
      <sheetData sheetId="12414"/>
      <sheetData sheetId="12415"/>
      <sheetData sheetId="12416"/>
      <sheetData sheetId="12417"/>
      <sheetData sheetId="12418"/>
      <sheetData sheetId="12419"/>
      <sheetData sheetId="12420"/>
      <sheetData sheetId="12421"/>
      <sheetData sheetId="12422"/>
      <sheetData sheetId="12423"/>
      <sheetData sheetId="12424"/>
      <sheetData sheetId="12425"/>
      <sheetData sheetId="12426"/>
      <sheetData sheetId="12427"/>
      <sheetData sheetId="12428"/>
      <sheetData sheetId="12429"/>
      <sheetData sheetId="12430"/>
      <sheetData sheetId="12431"/>
      <sheetData sheetId="12432"/>
      <sheetData sheetId="12433"/>
      <sheetData sheetId="12434"/>
      <sheetData sheetId="12435"/>
      <sheetData sheetId="12436"/>
      <sheetData sheetId="12437" refreshError="1"/>
      <sheetData sheetId="12438"/>
      <sheetData sheetId="12439"/>
      <sheetData sheetId="12440" refreshError="1"/>
      <sheetData sheetId="12441" refreshError="1"/>
      <sheetData sheetId="12442" refreshError="1"/>
      <sheetData sheetId="12443" refreshError="1"/>
      <sheetData sheetId="12444" refreshError="1"/>
      <sheetData sheetId="12445" refreshError="1"/>
      <sheetData sheetId="12446" refreshError="1"/>
      <sheetData sheetId="12447" refreshError="1"/>
      <sheetData sheetId="12448"/>
      <sheetData sheetId="12449" refreshError="1"/>
      <sheetData sheetId="12450"/>
      <sheetData sheetId="12451"/>
      <sheetData sheetId="12452"/>
      <sheetData sheetId="12453"/>
      <sheetData sheetId="12454"/>
      <sheetData sheetId="12455"/>
      <sheetData sheetId="12456"/>
      <sheetData sheetId="12457"/>
      <sheetData sheetId="12458"/>
      <sheetData sheetId="12459"/>
      <sheetData sheetId="12460" refreshError="1"/>
      <sheetData sheetId="12461"/>
      <sheetData sheetId="12462"/>
      <sheetData sheetId="12463" refreshError="1"/>
      <sheetData sheetId="12464" refreshError="1"/>
      <sheetData sheetId="12465" refreshError="1"/>
      <sheetData sheetId="12466" refreshError="1"/>
      <sheetData sheetId="12467" refreshError="1"/>
      <sheetData sheetId="12468" refreshError="1"/>
      <sheetData sheetId="12469" refreshError="1"/>
      <sheetData sheetId="12470" refreshError="1"/>
      <sheetData sheetId="12471" refreshError="1"/>
      <sheetData sheetId="12472" refreshError="1"/>
      <sheetData sheetId="12473" refreshError="1"/>
      <sheetData sheetId="12474" refreshError="1"/>
      <sheetData sheetId="12475" refreshError="1"/>
      <sheetData sheetId="12476" refreshError="1"/>
      <sheetData sheetId="12477" refreshError="1"/>
      <sheetData sheetId="12478" refreshError="1"/>
      <sheetData sheetId="12479" refreshError="1"/>
      <sheetData sheetId="12480" refreshError="1"/>
      <sheetData sheetId="12481" refreshError="1"/>
      <sheetData sheetId="12482" refreshError="1"/>
      <sheetData sheetId="12483" refreshError="1"/>
      <sheetData sheetId="12484" refreshError="1"/>
      <sheetData sheetId="12485" refreshError="1"/>
      <sheetData sheetId="12486" refreshError="1"/>
      <sheetData sheetId="12487" refreshError="1"/>
      <sheetData sheetId="12488" refreshError="1"/>
      <sheetData sheetId="12489" refreshError="1"/>
      <sheetData sheetId="12490" refreshError="1"/>
      <sheetData sheetId="12491" refreshError="1"/>
      <sheetData sheetId="12492" refreshError="1"/>
      <sheetData sheetId="12493" refreshError="1"/>
      <sheetData sheetId="12494" refreshError="1"/>
      <sheetData sheetId="12495" refreshError="1"/>
      <sheetData sheetId="12496" refreshError="1"/>
      <sheetData sheetId="12497" refreshError="1"/>
      <sheetData sheetId="12498" refreshError="1"/>
      <sheetData sheetId="12499" refreshError="1"/>
      <sheetData sheetId="12500" refreshError="1"/>
      <sheetData sheetId="12501" refreshError="1"/>
      <sheetData sheetId="12502" refreshError="1"/>
      <sheetData sheetId="12503" refreshError="1"/>
      <sheetData sheetId="12504" refreshError="1"/>
      <sheetData sheetId="12505" refreshError="1"/>
      <sheetData sheetId="12506" refreshError="1"/>
      <sheetData sheetId="12507" refreshError="1"/>
      <sheetData sheetId="12508" refreshError="1"/>
      <sheetData sheetId="12509" refreshError="1"/>
      <sheetData sheetId="12510" refreshError="1"/>
      <sheetData sheetId="12511" refreshError="1"/>
      <sheetData sheetId="12512" refreshError="1"/>
      <sheetData sheetId="12513" refreshError="1"/>
      <sheetData sheetId="12514" refreshError="1"/>
      <sheetData sheetId="12515" refreshError="1"/>
      <sheetData sheetId="12516" refreshError="1"/>
      <sheetData sheetId="12517" refreshError="1"/>
      <sheetData sheetId="12518" refreshError="1"/>
      <sheetData sheetId="12519"/>
      <sheetData sheetId="12520"/>
      <sheetData sheetId="12521"/>
      <sheetData sheetId="12522"/>
      <sheetData sheetId="12523"/>
      <sheetData sheetId="12524"/>
      <sheetData sheetId="12525"/>
      <sheetData sheetId="12526"/>
      <sheetData sheetId="12527"/>
      <sheetData sheetId="12528"/>
      <sheetData sheetId="12529"/>
      <sheetData sheetId="12530"/>
      <sheetData sheetId="12531"/>
      <sheetData sheetId="12532"/>
      <sheetData sheetId="12533"/>
      <sheetData sheetId="12534"/>
      <sheetData sheetId="12535"/>
      <sheetData sheetId="12536"/>
      <sheetData sheetId="12537"/>
      <sheetData sheetId="12538"/>
      <sheetData sheetId="12539"/>
      <sheetData sheetId="12540"/>
      <sheetData sheetId="12541"/>
      <sheetData sheetId="12542"/>
      <sheetData sheetId="12543"/>
      <sheetData sheetId="12544"/>
      <sheetData sheetId="12545"/>
      <sheetData sheetId="12546"/>
      <sheetData sheetId="12547"/>
      <sheetData sheetId="12548"/>
      <sheetData sheetId="12549"/>
      <sheetData sheetId="12550"/>
      <sheetData sheetId="12551"/>
      <sheetData sheetId="12552"/>
      <sheetData sheetId="12553"/>
      <sheetData sheetId="12554"/>
      <sheetData sheetId="12555"/>
      <sheetData sheetId="12556"/>
      <sheetData sheetId="12557"/>
      <sheetData sheetId="12558"/>
      <sheetData sheetId="12559"/>
      <sheetData sheetId="12560"/>
      <sheetData sheetId="12561"/>
      <sheetData sheetId="12562"/>
      <sheetData sheetId="12563"/>
      <sheetData sheetId="12564"/>
      <sheetData sheetId="12565"/>
      <sheetData sheetId="12566" refreshError="1"/>
      <sheetData sheetId="12567" refreshError="1"/>
      <sheetData sheetId="12568" refreshError="1"/>
      <sheetData sheetId="12569" refreshError="1"/>
      <sheetData sheetId="12570"/>
      <sheetData sheetId="12571" refreshError="1"/>
      <sheetData sheetId="12572" refreshError="1"/>
      <sheetData sheetId="12573" refreshError="1"/>
      <sheetData sheetId="12574" refreshError="1"/>
      <sheetData sheetId="12575" refreshError="1"/>
      <sheetData sheetId="12576" refreshError="1"/>
      <sheetData sheetId="12577" refreshError="1"/>
      <sheetData sheetId="12578" refreshError="1"/>
      <sheetData sheetId="12579" refreshError="1"/>
      <sheetData sheetId="12580" refreshError="1"/>
      <sheetData sheetId="12581" refreshError="1"/>
      <sheetData sheetId="12582" refreshError="1"/>
      <sheetData sheetId="12583" refreshError="1"/>
      <sheetData sheetId="12584" refreshError="1"/>
      <sheetData sheetId="12585" refreshError="1"/>
      <sheetData sheetId="12586" refreshError="1"/>
      <sheetData sheetId="12587" refreshError="1"/>
      <sheetData sheetId="12588" refreshError="1"/>
      <sheetData sheetId="12589" refreshError="1"/>
      <sheetData sheetId="12590" refreshError="1"/>
      <sheetData sheetId="12591" refreshError="1"/>
      <sheetData sheetId="12592" refreshError="1"/>
      <sheetData sheetId="12593" refreshError="1"/>
      <sheetData sheetId="12594" refreshError="1"/>
      <sheetData sheetId="12595" refreshError="1"/>
      <sheetData sheetId="12596" refreshError="1"/>
      <sheetData sheetId="12597" refreshError="1"/>
      <sheetData sheetId="12598" refreshError="1"/>
      <sheetData sheetId="12599" refreshError="1"/>
      <sheetData sheetId="12600" refreshError="1"/>
      <sheetData sheetId="12601" refreshError="1"/>
      <sheetData sheetId="12602" refreshError="1"/>
      <sheetData sheetId="12603" refreshError="1"/>
      <sheetData sheetId="12604" refreshError="1"/>
      <sheetData sheetId="12605" refreshError="1"/>
      <sheetData sheetId="12606" refreshError="1"/>
      <sheetData sheetId="12607" refreshError="1"/>
      <sheetData sheetId="12608" refreshError="1"/>
      <sheetData sheetId="12609" refreshError="1"/>
      <sheetData sheetId="12610" refreshError="1"/>
      <sheetData sheetId="12611" refreshError="1"/>
      <sheetData sheetId="12612" refreshError="1"/>
      <sheetData sheetId="12613" refreshError="1"/>
      <sheetData sheetId="12614"/>
      <sheetData sheetId="12615" refreshError="1"/>
      <sheetData sheetId="12616"/>
      <sheetData sheetId="12617"/>
      <sheetData sheetId="12618"/>
      <sheetData sheetId="12619"/>
      <sheetData sheetId="12620" refreshError="1"/>
      <sheetData sheetId="12621" refreshError="1"/>
      <sheetData sheetId="12622" refreshError="1"/>
      <sheetData sheetId="12623" refreshError="1"/>
      <sheetData sheetId="12624" refreshError="1"/>
      <sheetData sheetId="12625" refreshError="1"/>
      <sheetData sheetId="12626" refreshError="1"/>
      <sheetData sheetId="12627" refreshError="1"/>
      <sheetData sheetId="12628" refreshError="1"/>
      <sheetData sheetId="12629"/>
      <sheetData sheetId="12630" refreshError="1"/>
      <sheetData sheetId="12631" refreshError="1"/>
      <sheetData sheetId="12632" refreshError="1"/>
      <sheetData sheetId="12633" refreshError="1"/>
      <sheetData sheetId="12634" refreshError="1"/>
      <sheetData sheetId="12635" refreshError="1"/>
      <sheetData sheetId="12636" refreshError="1"/>
      <sheetData sheetId="12637" refreshError="1"/>
      <sheetData sheetId="12638" refreshError="1"/>
      <sheetData sheetId="12639" refreshError="1"/>
      <sheetData sheetId="12640" refreshError="1"/>
      <sheetData sheetId="12641" refreshError="1"/>
      <sheetData sheetId="12642" refreshError="1"/>
      <sheetData sheetId="12643" refreshError="1"/>
      <sheetData sheetId="12644" refreshError="1"/>
      <sheetData sheetId="12645" refreshError="1"/>
      <sheetData sheetId="12646" refreshError="1"/>
      <sheetData sheetId="12647" refreshError="1"/>
      <sheetData sheetId="12648" refreshError="1"/>
      <sheetData sheetId="12649" refreshError="1"/>
      <sheetData sheetId="12650" refreshError="1"/>
      <sheetData sheetId="12651" refreshError="1"/>
      <sheetData sheetId="12652" refreshError="1"/>
      <sheetData sheetId="12653" refreshError="1"/>
      <sheetData sheetId="12654" refreshError="1"/>
      <sheetData sheetId="12655" refreshError="1"/>
      <sheetData sheetId="12656" refreshError="1"/>
      <sheetData sheetId="12657" refreshError="1"/>
      <sheetData sheetId="12658" refreshError="1"/>
      <sheetData sheetId="12659" refreshError="1"/>
      <sheetData sheetId="12660" refreshError="1"/>
      <sheetData sheetId="12661" refreshError="1"/>
      <sheetData sheetId="12662" refreshError="1"/>
      <sheetData sheetId="12663" refreshError="1"/>
      <sheetData sheetId="12664" refreshError="1"/>
      <sheetData sheetId="12665" refreshError="1"/>
      <sheetData sheetId="12666" refreshError="1"/>
      <sheetData sheetId="12667" refreshError="1"/>
      <sheetData sheetId="12668" refreshError="1"/>
      <sheetData sheetId="12669" refreshError="1"/>
      <sheetData sheetId="12670" refreshError="1"/>
      <sheetData sheetId="12671" refreshError="1"/>
      <sheetData sheetId="12672" refreshError="1"/>
      <sheetData sheetId="12673" refreshError="1"/>
      <sheetData sheetId="12674" refreshError="1"/>
      <sheetData sheetId="12675" refreshError="1"/>
      <sheetData sheetId="12676" refreshError="1"/>
      <sheetData sheetId="12677" refreshError="1"/>
      <sheetData sheetId="12678" refreshError="1"/>
      <sheetData sheetId="12679" refreshError="1"/>
      <sheetData sheetId="12680" refreshError="1"/>
      <sheetData sheetId="12681" refreshError="1"/>
      <sheetData sheetId="12682" refreshError="1"/>
      <sheetData sheetId="12683" refreshError="1"/>
      <sheetData sheetId="12684" refreshError="1"/>
      <sheetData sheetId="12685" refreshError="1"/>
      <sheetData sheetId="12686" refreshError="1"/>
      <sheetData sheetId="12687" refreshError="1"/>
      <sheetData sheetId="12688" refreshError="1"/>
      <sheetData sheetId="12689" refreshError="1"/>
      <sheetData sheetId="12690" refreshError="1"/>
      <sheetData sheetId="12691" refreshError="1"/>
      <sheetData sheetId="12692" refreshError="1"/>
      <sheetData sheetId="12693" refreshError="1"/>
      <sheetData sheetId="12694" refreshError="1"/>
      <sheetData sheetId="12695" refreshError="1"/>
      <sheetData sheetId="12696" refreshError="1"/>
      <sheetData sheetId="12697" refreshError="1"/>
      <sheetData sheetId="12698" refreshError="1"/>
      <sheetData sheetId="12699" refreshError="1"/>
      <sheetData sheetId="12700" refreshError="1"/>
      <sheetData sheetId="12701" refreshError="1"/>
      <sheetData sheetId="12702" refreshError="1"/>
      <sheetData sheetId="12703" refreshError="1"/>
      <sheetData sheetId="12704" refreshError="1"/>
      <sheetData sheetId="12705" refreshError="1"/>
      <sheetData sheetId="12706" refreshError="1"/>
      <sheetData sheetId="12707" refreshError="1"/>
      <sheetData sheetId="12708" refreshError="1"/>
      <sheetData sheetId="12709" refreshError="1"/>
      <sheetData sheetId="12710" refreshError="1"/>
      <sheetData sheetId="12711" refreshError="1"/>
      <sheetData sheetId="12712" refreshError="1"/>
      <sheetData sheetId="12713" refreshError="1"/>
      <sheetData sheetId="12714" refreshError="1"/>
      <sheetData sheetId="12715" refreshError="1"/>
      <sheetData sheetId="12716" refreshError="1"/>
      <sheetData sheetId="12717" refreshError="1"/>
      <sheetData sheetId="12718" refreshError="1"/>
      <sheetData sheetId="12719" refreshError="1"/>
      <sheetData sheetId="12720" refreshError="1"/>
      <sheetData sheetId="12721" refreshError="1"/>
      <sheetData sheetId="12722" refreshError="1"/>
      <sheetData sheetId="12723" refreshError="1"/>
      <sheetData sheetId="12724" refreshError="1"/>
      <sheetData sheetId="12725" refreshError="1"/>
      <sheetData sheetId="12726" refreshError="1"/>
      <sheetData sheetId="12727" refreshError="1"/>
      <sheetData sheetId="12728" refreshError="1"/>
      <sheetData sheetId="12729" refreshError="1"/>
      <sheetData sheetId="12730" refreshError="1"/>
      <sheetData sheetId="12731" refreshError="1"/>
      <sheetData sheetId="12732" refreshError="1"/>
      <sheetData sheetId="12733" refreshError="1"/>
      <sheetData sheetId="12734" refreshError="1"/>
      <sheetData sheetId="12735" refreshError="1"/>
      <sheetData sheetId="12736" refreshError="1"/>
      <sheetData sheetId="12737" refreshError="1"/>
      <sheetData sheetId="12738" refreshError="1"/>
      <sheetData sheetId="12739" refreshError="1"/>
      <sheetData sheetId="12740" refreshError="1"/>
      <sheetData sheetId="12741" refreshError="1"/>
      <sheetData sheetId="12742" refreshError="1"/>
      <sheetData sheetId="12743" refreshError="1"/>
      <sheetData sheetId="12744" refreshError="1"/>
      <sheetData sheetId="12745" refreshError="1"/>
      <sheetData sheetId="12746" refreshError="1"/>
      <sheetData sheetId="12747" refreshError="1"/>
      <sheetData sheetId="12748" refreshError="1"/>
      <sheetData sheetId="12749" refreshError="1"/>
      <sheetData sheetId="12750" refreshError="1"/>
      <sheetData sheetId="12751" refreshError="1"/>
      <sheetData sheetId="12752" refreshError="1"/>
      <sheetData sheetId="12753" refreshError="1"/>
      <sheetData sheetId="12754" refreshError="1"/>
      <sheetData sheetId="12755" refreshError="1"/>
      <sheetData sheetId="12756" refreshError="1"/>
      <sheetData sheetId="12757" refreshError="1"/>
      <sheetData sheetId="12758" refreshError="1"/>
      <sheetData sheetId="12759" refreshError="1"/>
      <sheetData sheetId="12760" refreshError="1"/>
      <sheetData sheetId="12761" refreshError="1"/>
      <sheetData sheetId="12762" refreshError="1"/>
      <sheetData sheetId="12763" refreshError="1"/>
      <sheetData sheetId="12764" refreshError="1"/>
      <sheetData sheetId="12765" refreshError="1"/>
      <sheetData sheetId="12766" refreshError="1"/>
      <sheetData sheetId="12767" refreshError="1"/>
      <sheetData sheetId="12768" refreshError="1"/>
      <sheetData sheetId="12769" refreshError="1"/>
      <sheetData sheetId="12770" refreshError="1"/>
      <sheetData sheetId="12771" refreshError="1"/>
      <sheetData sheetId="12772" refreshError="1"/>
      <sheetData sheetId="12773" refreshError="1"/>
      <sheetData sheetId="12774" refreshError="1"/>
      <sheetData sheetId="12775" refreshError="1"/>
      <sheetData sheetId="12776" refreshError="1"/>
      <sheetData sheetId="12777" refreshError="1"/>
      <sheetData sheetId="12778" refreshError="1"/>
      <sheetData sheetId="12779" refreshError="1"/>
      <sheetData sheetId="12780" refreshError="1"/>
      <sheetData sheetId="12781" refreshError="1"/>
      <sheetData sheetId="12782" refreshError="1"/>
      <sheetData sheetId="12783" refreshError="1"/>
      <sheetData sheetId="12784" refreshError="1"/>
      <sheetData sheetId="12785" refreshError="1"/>
      <sheetData sheetId="12786" refreshError="1"/>
      <sheetData sheetId="12787" refreshError="1"/>
      <sheetData sheetId="12788" refreshError="1"/>
      <sheetData sheetId="12789" refreshError="1"/>
      <sheetData sheetId="12790" refreshError="1"/>
      <sheetData sheetId="12791" refreshError="1"/>
      <sheetData sheetId="12792" refreshError="1"/>
      <sheetData sheetId="12793" refreshError="1"/>
      <sheetData sheetId="12794" refreshError="1"/>
      <sheetData sheetId="12795" refreshError="1"/>
      <sheetData sheetId="12796" refreshError="1"/>
      <sheetData sheetId="12797" refreshError="1"/>
      <sheetData sheetId="12798" refreshError="1"/>
      <sheetData sheetId="12799" refreshError="1"/>
      <sheetData sheetId="12800" refreshError="1"/>
      <sheetData sheetId="12801" refreshError="1"/>
      <sheetData sheetId="12802" refreshError="1"/>
      <sheetData sheetId="12803" refreshError="1"/>
      <sheetData sheetId="12804" refreshError="1"/>
      <sheetData sheetId="12805" refreshError="1"/>
      <sheetData sheetId="12806" refreshError="1"/>
      <sheetData sheetId="12807" refreshError="1"/>
      <sheetData sheetId="12808" refreshError="1"/>
      <sheetData sheetId="12809" refreshError="1"/>
      <sheetData sheetId="12810" refreshError="1"/>
      <sheetData sheetId="12811" refreshError="1"/>
      <sheetData sheetId="12812" refreshError="1"/>
      <sheetData sheetId="12813" refreshError="1"/>
      <sheetData sheetId="12814" refreshError="1"/>
      <sheetData sheetId="12815" refreshError="1"/>
      <sheetData sheetId="12816" refreshError="1"/>
      <sheetData sheetId="12817" refreshError="1"/>
      <sheetData sheetId="12818" refreshError="1"/>
      <sheetData sheetId="12819" refreshError="1"/>
      <sheetData sheetId="12820" refreshError="1"/>
      <sheetData sheetId="12821" refreshError="1"/>
      <sheetData sheetId="12822"/>
      <sheetData sheetId="12823" refreshError="1"/>
      <sheetData sheetId="12824" refreshError="1"/>
      <sheetData sheetId="12825" refreshError="1"/>
      <sheetData sheetId="12826" refreshError="1"/>
      <sheetData sheetId="12827" refreshError="1"/>
      <sheetData sheetId="12828" refreshError="1"/>
      <sheetData sheetId="12829" refreshError="1"/>
      <sheetData sheetId="12830" refreshError="1"/>
      <sheetData sheetId="12831" refreshError="1"/>
      <sheetData sheetId="12832" refreshError="1"/>
      <sheetData sheetId="12833" refreshError="1"/>
      <sheetData sheetId="12834" refreshError="1"/>
      <sheetData sheetId="12835" refreshError="1"/>
      <sheetData sheetId="12836" refreshError="1"/>
      <sheetData sheetId="12837" refreshError="1"/>
      <sheetData sheetId="12838" refreshError="1"/>
      <sheetData sheetId="12839" refreshError="1"/>
      <sheetData sheetId="12840" refreshError="1"/>
      <sheetData sheetId="12841" refreshError="1"/>
      <sheetData sheetId="12842" refreshError="1"/>
      <sheetData sheetId="12843" refreshError="1"/>
      <sheetData sheetId="12844" refreshError="1"/>
      <sheetData sheetId="12845" refreshError="1"/>
      <sheetData sheetId="12846" refreshError="1"/>
      <sheetData sheetId="12847" refreshError="1"/>
      <sheetData sheetId="12848" refreshError="1"/>
      <sheetData sheetId="12849" refreshError="1"/>
      <sheetData sheetId="12850" refreshError="1"/>
      <sheetData sheetId="12851" refreshError="1"/>
      <sheetData sheetId="12852" refreshError="1"/>
      <sheetData sheetId="12853" refreshError="1"/>
      <sheetData sheetId="12854" refreshError="1"/>
      <sheetData sheetId="12855" refreshError="1"/>
      <sheetData sheetId="12856" refreshError="1"/>
      <sheetData sheetId="12857" refreshError="1"/>
      <sheetData sheetId="12858" refreshError="1"/>
      <sheetData sheetId="12859" refreshError="1"/>
      <sheetData sheetId="12860" refreshError="1"/>
      <sheetData sheetId="12861" refreshError="1"/>
      <sheetData sheetId="12862" refreshError="1"/>
      <sheetData sheetId="12863" refreshError="1"/>
      <sheetData sheetId="12864" refreshError="1"/>
      <sheetData sheetId="12865" refreshError="1"/>
      <sheetData sheetId="12866" refreshError="1"/>
      <sheetData sheetId="12867" refreshError="1"/>
      <sheetData sheetId="12868" refreshError="1"/>
      <sheetData sheetId="12869" refreshError="1"/>
      <sheetData sheetId="12870" refreshError="1"/>
      <sheetData sheetId="12871" refreshError="1"/>
      <sheetData sheetId="12872" refreshError="1"/>
      <sheetData sheetId="12873" refreshError="1"/>
      <sheetData sheetId="12874" refreshError="1"/>
      <sheetData sheetId="12875" refreshError="1"/>
      <sheetData sheetId="12876" refreshError="1"/>
      <sheetData sheetId="12877" refreshError="1"/>
      <sheetData sheetId="12878" refreshError="1"/>
      <sheetData sheetId="12879" refreshError="1"/>
      <sheetData sheetId="12880" refreshError="1"/>
      <sheetData sheetId="12881" refreshError="1"/>
      <sheetData sheetId="12882" refreshError="1"/>
      <sheetData sheetId="12883" refreshError="1"/>
      <sheetData sheetId="12884" refreshError="1"/>
      <sheetData sheetId="12885" refreshError="1"/>
      <sheetData sheetId="12886" refreshError="1"/>
      <sheetData sheetId="12887" refreshError="1"/>
      <sheetData sheetId="12888" refreshError="1"/>
      <sheetData sheetId="12889" refreshError="1"/>
      <sheetData sheetId="12890" refreshError="1"/>
      <sheetData sheetId="12891" refreshError="1"/>
      <sheetData sheetId="12892" refreshError="1"/>
      <sheetData sheetId="12893" refreshError="1"/>
      <sheetData sheetId="12894" refreshError="1"/>
      <sheetData sheetId="12895" refreshError="1"/>
      <sheetData sheetId="12896" refreshError="1"/>
      <sheetData sheetId="12897" refreshError="1"/>
      <sheetData sheetId="12898" refreshError="1"/>
      <sheetData sheetId="12899" refreshError="1"/>
      <sheetData sheetId="12900" refreshError="1"/>
      <sheetData sheetId="12901" refreshError="1"/>
      <sheetData sheetId="12902" refreshError="1"/>
      <sheetData sheetId="12903" refreshError="1"/>
      <sheetData sheetId="12904" refreshError="1"/>
      <sheetData sheetId="12905" refreshError="1"/>
      <sheetData sheetId="12906" refreshError="1"/>
      <sheetData sheetId="12907" refreshError="1"/>
      <sheetData sheetId="12908" refreshError="1"/>
      <sheetData sheetId="12909" refreshError="1"/>
      <sheetData sheetId="12910" refreshError="1"/>
      <sheetData sheetId="12911" refreshError="1"/>
      <sheetData sheetId="12912" refreshError="1"/>
      <sheetData sheetId="12913" refreshError="1"/>
      <sheetData sheetId="12914" refreshError="1"/>
      <sheetData sheetId="12915" refreshError="1"/>
      <sheetData sheetId="12916" refreshError="1"/>
      <sheetData sheetId="12917" refreshError="1"/>
      <sheetData sheetId="12918" refreshError="1"/>
      <sheetData sheetId="12919" refreshError="1"/>
      <sheetData sheetId="12920" refreshError="1"/>
      <sheetData sheetId="12921" refreshError="1"/>
      <sheetData sheetId="12922" refreshError="1"/>
      <sheetData sheetId="12923" refreshError="1"/>
      <sheetData sheetId="12924" refreshError="1"/>
      <sheetData sheetId="12925" refreshError="1"/>
      <sheetData sheetId="12926" refreshError="1"/>
      <sheetData sheetId="12927" refreshError="1"/>
      <sheetData sheetId="12928" refreshError="1"/>
      <sheetData sheetId="12929" refreshError="1"/>
      <sheetData sheetId="12930" refreshError="1"/>
      <sheetData sheetId="12931" refreshError="1"/>
      <sheetData sheetId="12932" refreshError="1"/>
      <sheetData sheetId="12933" refreshError="1"/>
      <sheetData sheetId="12934" refreshError="1"/>
      <sheetData sheetId="12935" refreshError="1"/>
      <sheetData sheetId="12936" refreshError="1"/>
      <sheetData sheetId="12937" refreshError="1"/>
      <sheetData sheetId="12938" refreshError="1"/>
      <sheetData sheetId="12939" refreshError="1"/>
      <sheetData sheetId="12940" refreshError="1"/>
      <sheetData sheetId="12941" refreshError="1"/>
      <sheetData sheetId="12942" refreshError="1"/>
      <sheetData sheetId="12943" refreshError="1"/>
      <sheetData sheetId="12944" refreshError="1"/>
      <sheetData sheetId="12945" refreshError="1"/>
      <sheetData sheetId="12946" refreshError="1"/>
      <sheetData sheetId="12947" refreshError="1"/>
      <sheetData sheetId="12948" refreshError="1"/>
      <sheetData sheetId="12949" refreshError="1"/>
      <sheetData sheetId="12950" refreshError="1"/>
      <sheetData sheetId="12951" refreshError="1"/>
      <sheetData sheetId="12952" refreshError="1"/>
      <sheetData sheetId="12953" refreshError="1"/>
      <sheetData sheetId="12954" refreshError="1"/>
      <sheetData sheetId="12955" refreshError="1"/>
      <sheetData sheetId="12956" refreshError="1"/>
      <sheetData sheetId="12957" refreshError="1"/>
      <sheetData sheetId="12958" refreshError="1"/>
      <sheetData sheetId="12959" refreshError="1"/>
      <sheetData sheetId="12960" refreshError="1"/>
      <sheetData sheetId="12961" refreshError="1"/>
      <sheetData sheetId="12962" refreshError="1"/>
      <sheetData sheetId="12963" refreshError="1"/>
      <sheetData sheetId="12964" refreshError="1"/>
      <sheetData sheetId="12965" refreshError="1"/>
      <sheetData sheetId="12966" refreshError="1"/>
      <sheetData sheetId="12967" refreshError="1"/>
      <sheetData sheetId="12968" refreshError="1"/>
      <sheetData sheetId="12969" refreshError="1"/>
      <sheetData sheetId="12970" refreshError="1"/>
      <sheetData sheetId="12971" refreshError="1"/>
      <sheetData sheetId="12972" refreshError="1"/>
      <sheetData sheetId="12973" refreshError="1"/>
      <sheetData sheetId="12974" refreshError="1"/>
      <sheetData sheetId="12975" refreshError="1"/>
      <sheetData sheetId="12976" refreshError="1"/>
      <sheetData sheetId="12977" refreshError="1"/>
      <sheetData sheetId="12978" refreshError="1"/>
      <sheetData sheetId="12979" refreshError="1"/>
      <sheetData sheetId="12980" refreshError="1"/>
      <sheetData sheetId="12981" refreshError="1"/>
      <sheetData sheetId="12982" refreshError="1"/>
      <sheetData sheetId="12983" refreshError="1"/>
      <sheetData sheetId="12984" refreshError="1"/>
      <sheetData sheetId="12985" refreshError="1"/>
      <sheetData sheetId="12986" refreshError="1"/>
      <sheetData sheetId="12987" refreshError="1"/>
      <sheetData sheetId="12988" refreshError="1"/>
      <sheetData sheetId="12989" refreshError="1"/>
      <sheetData sheetId="12990" refreshError="1"/>
      <sheetData sheetId="12991" refreshError="1"/>
      <sheetData sheetId="12992" refreshError="1"/>
      <sheetData sheetId="12993" refreshError="1"/>
      <sheetData sheetId="12994" refreshError="1"/>
      <sheetData sheetId="12995" refreshError="1"/>
      <sheetData sheetId="12996" refreshError="1"/>
      <sheetData sheetId="12997" refreshError="1"/>
      <sheetData sheetId="12998" refreshError="1"/>
      <sheetData sheetId="12999" refreshError="1"/>
      <sheetData sheetId="13000" refreshError="1"/>
      <sheetData sheetId="13001" refreshError="1"/>
      <sheetData sheetId="13002" refreshError="1"/>
      <sheetData sheetId="13003" refreshError="1"/>
      <sheetData sheetId="13004" refreshError="1"/>
      <sheetData sheetId="13005" refreshError="1"/>
      <sheetData sheetId="13006" refreshError="1"/>
      <sheetData sheetId="13007" refreshError="1"/>
      <sheetData sheetId="13008" refreshError="1"/>
      <sheetData sheetId="13009" refreshError="1"/>
      <sheetData sheetId="13010" refreshError="1"/>
      <sheetData sheetId="13011" refreshError="1"/>
      <sheetData sheetId="13012" refreshError="1"/>
      <sheetData sheetId="13013" refreshError="1"/>
      <sheetData sheetId="13014" refreshError="1"/>
      <sheetData sheetId="13015" refreshError="1"/>
      <sheetData sheetId="13016" refreshError="1"/>
      <sheetData sheetId="13017" refreshError="1"/>
      <sheetData sheetId="13018" refreshError="1"/>
      <sheetData sheetId="13019" refreshError="1"/>
      <sheetData sheetId="13020" refreshError="1"/>
      <sheetData sheetId="13021" refreshError="1"/>
      <sheetData sheetId="13022" refreshError="1"/>
      <sheetData sheetId="13023" refreshError="1"/>
      <sheetData sheetId="13024" refreshError="1"/>
      <sheetData sheetId="13025" refreshError="1"/>
      <sheetData sheetId="13026" refreshError="1"/>
      <sheetData sheetId="13027" refreshError="1"/>
      <sheetData sheetId="13028" refreshError="1"/>
      <sheetData sheetId="13029" refreshError="1"/>
      <sheetData sheetId="13030" refreshError="1"/>
      <sheetData sheetId="13031" refreshError="1"/>
      <sheetData sheetId="13032" refreshError="1"/>
      <sheetData sheetId="13033" refreshError="1"/>
      <sheetData sheetId="13034" refreshError="1"/>
      <sheetData sheetId="13035" refreshError="1"/>
      <sheetData sheetId="13036" refreshError="1"/>
      <sheetData sheetId="13037" refreshError="1"/>
      <sheetData sheetId="13038" refreshError="1"/>
      <sheetData sheetId="13039" refreshError="1"/>
      <sheetData sheetId="13040" refreshError="1"/>
      <sheetData sheetId="13041" refreshError="1"/>
      <sheetData sheetId="13042" refreshError="1"/>
      <sheetData sheetId="13043" refreshError="1"/>
      <sheetData sheetId="13044" refreshError="1"/>
      <sheetData sheetId="13045" refreshError="1"/>
      <sheetData sheetId="13046" refreshError="1"/>
      <sheetData sheetId="13047" refreshError="1"/>
      <sheetData sheetId="13048" refreshError="1"/>
      <sheetData sheetId="13049" refreshError="1"/>
      <sheetData sheetId="13050" refreshError="1"/>
      <sheetData sheetId="13051" refreshError="1"/>
      <sheetData sheetId="13052" refreshError="1"/>
      <sheetData sheetId="13053" refreshError="1"/>
      <sheetData sheetId="13054" refreshError="1"/>
      <sheetData sheetId="13055" refreshError="1"/>
      <sheetData sheetId="13056"/>
      <sheetData sheetId="13057" refreshError="1"/>
      <sheetData sheetId="13058" refreshError="1"/>
      <sheetData sheetId="13059" refreshError="1"/>
      <sheetData sheetId="13060" refreshError="1"/>
      <sheetData sheetId="13061" refreshError="1"/>
      <sheetData sheetId="13062" refreshError="1"/>
      <sheetData sheetId="13063" refreshError="1"/>
      <sheetData sheetId="13064" refreshError="1"/>
      <sheetData sheetId="13065" refreshError="1"/>
      <sheetData sheetId="13066" refreshError="1"/>
      <sheetData sheetId="13067" refreshError="1"/>
      <sheetData sheetId="13068" refreshError="1"/>
      <sheetData sheetId="13069" refreshError="1"/>
      <sheetData sheetId="13070" refreshError="1"/>
      <sheetData sheetId="13071" refreshError="1"/>
      <sheetData sheetId="13072" refreshError="1"/>
      <sheetData sheetId="13073" refreshError="1"/>
      <sheetData sheetId="13074" refreshError="1"/>
      <sheetData sheetId="13075" refreshError="1"/>
      <sheetData sheetId="13076" refreshError="1"/>
      <sheetData sheetId="13077" refreshError="1"/>
      <sheetData sheetId="13078" refreshError="1"/>
      <sheetData sheetId="13079" refreshError="1"/>
      <sheetData sheetId="13080" refreshError="1"/>
      <sheetData sheetId="13081" refreshError="1"/>
      <sheetData sheetId="13082" refreshError="1"/>
      <sheetData sheetId="13083" refreshError="1"/>
      <sheetData sheetId="13084" refreshError="1"/>
      <sheetData sheetId="13085" refreshError="1"/>
      <sheetData sheetId="13086" refreshError="1"/>
      <sheetData sheetId="13087" refreshError="1"/>
      <sheetData sheetId="13088" refreshError="1"/>
      <sheetData sheetId="13089" refreshError="1"/>
      <sheetData sheetId="13090" refreshError="1"/>
      <sheetData sheetId="13091" refreshError="1"/>
      <sheetData sheetId="13092" refreshError="1"/>
      <sheetData sheetId="13093" refreshError="1"/>
      <sheetData sheetId="13094" refreshError="1"/>
      <sheetData sheetId="13095" refreshError="1"/>
      <sheetData sheetId="13096" refreshError="1"/>
      <sheetData sheetId="13097" refreshError="1"/>
      <sheetData sheetId="13098" refreshError="1"/>
      <sheetData sheetId="13099" refreshError="1"/>
      <sheetData sheetId="13100" refreshError="1"/>
      <sheetData sheetId="13101" refreshError="1"/>
      <sheetData sheetId="13102" refreshError="1"/>
      <sheetData sheetId="13103" refreshError="1"/>
      <sheetData sheetId="13104" refreshError="1"/>
      <sheetData sheetId="13105" refreshError="1"/>
      <sheetData sheetId="13106" refreshError="1"/>
      <sheetData sheetId="13107" refreshError="1"/>
      <sheetData sheetId="13108" refreshError="1"/>
      <sheetData sheetId="13109" refreshError="1"/>
      <sheetData sheetId="13110"/>
      <sheetData sheetId="13111" refreshError="1"/>
      <sheetData sheetId="13112" refreshError="1"/>
      <sheetData sheetId="13113" refreshError="1"/>
      <sheetData sheetId="13114" refreshError="1"/>
      <sheetData sheetId="13115" refreshError="1"/>
      <sheetData sheetId="13116" refreshError="1"/>
      <sheetData sheetId="13117" refreshError="1"/>
      <sheetData sheetId="13118" refreshError="1"/>
      <sheetData sheetId="13119" refreshError="1"/>
      <sheetData sheetId="13120" refreshError="1"/>
      <sheetData sheetId="13121" refreshError="1"/>
      <sheetData sheetId="13122" refreshError="1"/>
      <sheetData sheetId="13123" refreshError="1"/>
      <sheetData sheetId="13124" refreshError="1"/>
      <sheetData sheetId="13125" refreshError="1"/>
      <sheetData sheetId="13126" refreshError="1"/>
      <sheetData sheetId="13127" refreshError="1"/>
      <sheetData sheetId="13128" refreshError="1"/>
      <sheetData sheetId="13129" refreshError="1"/>
      <sheetData sheetId="13130" refreshError="1"/>
      <sheetData sheetId="13131" refreshError="1"/>
      <sheetData sheetId="13132" refreshError="1"/>
      <sheetData sheetId="13133" refreshError="1"/>
      <sheetData sheetId="13134" refreshError="1"/>
      <sheetData sheetId="13135" refreshError="1"/>
      <sheetData sheetId="13136" refreshError="1"/>
      <sheetData sheetId="13137" refreshError="1"/>
      <sheetData sheetId="13138" refreshError="1"/>
      <sheetData sheetId="13139" refreshError="1"/>
      <sheetData sheetId="13140" refreshError="1"/>
      <sheetData sheetId="13141" refreshError="1"/>
      <sheetData sheetId="13142" refreshError="1"/>
      <sheetData sheetId="13143" refreshError="1"/>
      <sheetData sheetId="13144" refreshError="1"/>
      <sheetData sheetId="13145" refreshError="1"/>
      <sheetData sheetId="13146" refreshError="1"/>
      <sheetData sheetId="13147" refreshError="1"/>
      <sheetData sheetId="13148" refreshError="1"/>
      <sheetData sheetId="13149" refreshError="1"/>
      <sheetData sheetId="13150" refreshError="1"/>
      <sheetData sheetId="13151" refreshError="1"/>
      <sheetData sheetId="13152" refreshError="1"/>
      <sheetData sheetId="13153" refreshError="1"/>
      <sheetData sheetId="13154" refreshError="1"/>
      <sheetData sheetId="13155" refreshError="1"/>
      <sheetData sheetId="13156" refreshError="1"/>
      <sheetData sheetId="13157" refreshError="1"/>
      <sheetData sheetId="13158" refreshError="1"/>
      <sheetData sheetId="13159" refreshError="1"/>
      <sheetData sheetId="13160" refreshError="1"/>
      <sheetData sheetId="13161" refreshError="1"/>
      <sheetData sheetId="13162" refreshError="1"/>
      <sheetData sheetId="13163" refreshError="1"/>
      <sheetData sheetId="13164" refreshError="1"/>
      <sheetData sheetId="13165" refreshError="1"/>
      <sheetData sheetId="13166" refreshError="1"/>
      <sheetData sheetId="13167" refreshError="1"/>
      <sheetData sheetId="13168" refreshError="1"/>
      <sheetData sheetId="13169" refreshError="1"/>
      <sheetData sheetId="13170" refreshError="1"/>
      <sheetData sheetId="13171" refreshError="1"/>
      <sheetData sheetId="13172" refreshError="1"/>
      <sheetData sheetId="13173" refreshError="1"/>
      <sheetData sheetId="13174" refreshError="1"/>
      <sheetData sheetId="13175" refreshError="1"/>
      <sheetData sheetId="13176" refreshError="1"/>
      <sheetData sheetId="13177" refreshError="1"/>
      <sheetData sheetId="13178" refreshError="1"/>
      <sheetData sheetId="13179" refreshError="1"/>
      <sheetData sheetId="13180" refreshError="1"/>
      <sheetData sheetId="13181" refreshError="1"/>
      <sheetData sheetId="13182" refreshError="1"/>
      <sheetData sheetId="13183" refreshError="1"/>
      <sheetData sheetId="13184"/>
      <sheetData sheetId="13185"/>
      <sheetData sheetId="13186"/>
      <sheetData sheetId="13187"/>
      <sheetData sheetId="13188"/>
      <sheetData sheetId="13189" refreshError="1"/>
      <sheetData sheetId="13190"/>
      <sheetData sheetId="13191"/>
      <sheetData sheetId="13192"/>
      <sheetData sheetId="13193" refreshError="1"/>
      <sheetData sheetId="13194" refreshError="1"/>
      <sheetData sheetId="13195" refreshError="1"/>
      <sheetData sheetId="13196" refreshError="1"/>
      <sheetData sheetId="13197" refreshError="1"/>
      <sheetData sheetId="13198" refreshError="1"/>
      <sheetData sheetId="13199" refreshError="1"/>
      <sheetData sheetId="13200" refreshError="1"/>
      <sheetData sheetId="13201" refreshError="1"/>
      <sheetData sheetId="13202" refreshError="1"/>
      <sheetData sheetId="13203" refreshError="1"/>
      <sheetData sheetId="13204">
        <row r="2">
          <cell r="B2">
            <v>0</v>
          </cell>
        </row>
      </sheetData>
      <sheetData sheetId="13205"/>
      <sheetData sheetId="13206" refreshError="1"/>
      <sheetData sheetId="13207" refreshError="1"/>
      <sheetData sheetId="13208" refreshError="1"/>
      <sheetData sheetId="13209"/>
      <sheetData sheetId="13210" refreshError="1"/>
      <sheetData sheetId="13211" refreshError="1"/>
      <sheetData sheetId="13212" refreshError="1"/>
      <sheetData sheetId="13213"/>
      <sheetData sheetId="13214"/>
      <sheetData sheetId="13215"/>
      <sheetData sheetId="13216"/>
      <sheetData sheetId="13217"/>
      <sheetData sheetId="13218"/>
      <sheetData sheetId="13219"/>
      <sheetData sheetId="13220"/>
      <sheetData sheetId="13221"/>
      <sheetData sheetId="13222"/>
      <sheetData sheetId="13223"/>
      <sheetData sheetId="13224" refreshError="1"/>
      <sheetData sheetId="13225" refreshError="1"/>
      <sheetData sheetId="13226" refreshError="1"/>
      <sheetData sheetId="13227" refreshError="1"/>
      <sheetData sheetId="13228" refreshError="1"/>
      <sheetData sheetId="13229" refreshError="1"/>
      <sheetData sheetId="13230" refreshError="1"/>
      <sheetData sheetId="13231" refreshError="1"/>
      <sheetData sheetId="13232" refreshError="1"/>
      <sheetData sheetId="13233" refreshError="1"/>
      <sheetData sheetId="13234" refreshError="1"/>
      <sheetData sheetId="13235" refreshError="1"/>
      <sheetData sheetId="13236" refreshError="1"/>
      <sheetData sheetId="13237" refreshError="1"/>
      <sheetData sheetId="13238" refreshError="1"/>
      <sheetData sheetId="13239" refreshError="1"/>
      <sheetData sheetId="13240" refreshError="1"/>
      <sheetData sheetId="13241" refreshError="1"/>
      <sheetData sheetId="13242" refreshError="1"/>
      <sheetData sheetId="13243" refreshError="1"/>
      <sheetData sheetId="13244" refreshError="1"/>
      <sheetData sheetId="13245" refreshError="1"/>
      <sheetData sheetId="13246" refreshError="1"/>
      <sheetData sheetId="13247" refreshError="1"/>
      <sheetData sheetId="13248" refreshError="1"/>
      <sheetData sheetId="13249" refreshError="1"/>
      <sheetData sheetId="13250" refreshError="1"/>
      <sheetData sheetId="13251" refreshError="1"/>
      <sheetData sheetId="13252" refreshError="1"/>
      <sheetData sheetId="13253" refreshError="1"/>
      <sheetData sheetId="13254" refreshError="1"/>
      <sheetData sheetId="13255" refreshError="1"/>
      <sheetData sheetId="13256" refreshError="1"/>
      <sheetData sheetId="13257" refreshError="1"/>
      <sheetData sheetId="13258" refreshError="1"/>
      <sheetData sheetId="13259" refreshError="1"/>
      <sheetData sheetId="13260" refreshError="1"/>
      <sheetData sheetId="13261" refreshError="1"/>
      <sheetData sheetId="13262" refreshError="1"/>
      <sheetData sheetId="13263" refreshError="1"/>
      <sheetData sheetId="13264" refreshError="1"/>
      <sheetData sheetId="13265" refreshError="1"/>
      <sheetData sheetId="13266" refreshError="1"/>
      <sheetData sheetId="13267" refreshError="1"/>
      <sheetData sheetId="13268" refreshError="1"/>
      <sheetData sheetId="13269" refreshError="1"/>
      <sheetData sheetId="13270" refreshError="1"/>
      <sheetData sheetId="13271" refreshError="1"/>
      <sheetData sheetId="13272" refreshError="1"/>
      <sheetData sheetId="13273" refreshError="1"/>
      <sheetData sheetId="13274" refreshError="1"/>
      <sheetData sheetId="13275" refreshError="1"/>
      <sheetData sheetId="13276" refreshError="1"/>
      <sheetData sheetId="13277" refreshError="1"/>
      <sheetData sheetId="13278" refreshError="1"/>
      <sheetData sheetId="13279" refreshError="1"/>
      <sheetData sheetId="13280" refreshError="1"/>
      <sheetData sheetId="13281" refreshError="1"/>
      <sheetData sheetId="13282" refreshError="1"/>
      <sheetData sheetId="13283" refreshError="1"/>
      <sheetData sheetId="13284" refreshError="1"/>
      <sheetData sheetId="13285" refreshError="1"/>
      <sheetData sheetId="13286" refreshError="1"/>
      <sheetData sheetId="13287" refreshError="1"/>
      <sheetData sheetId="13288" refreshError="1"/>
      <sheetData sheetId="13289" refreshError="1"/>
      <sheetData sheetId="13290" refreshError="1"/>
      <sheetData sheetId="13291" refreshError="1"/>
      <sheetData sheetId="13292" refreshError="1"/>
      <sheetData sheetId="13293" refreshError="1"/>
      <sheetData sheetId="13294" refreshError="1"/>
      <sheetData sheetId="13295" refreshError="1"/>
      <sheetData sheetId="13296" refreshError="1"/>
      <sheetData sheetId="13297" refreshError="1"/>
      <sheetData sheetId="13298" refreshError="1"/>
      <sheetData sheetId="13299" refreshError="1"/>
      <sheetData sheetId="13300" refreshError="1"/>
      <sheetData sheetId="13301" refreshError="1"/>
      <sheetData sheetId="13302" refreshError="1"/>
      <sheetData sheetId="13303" refreshError="1"/>
      <sheetData sheetId="13304" refreshError="1"/>
      <sheetData sheetId="13305" refreshError="1"/>
      <sheetData sheetId="13306" refreshError="1"/>
      <sheetData sheetId="13307" refreshError="1"/>
      <sheetData sheetId="13308" refreshError="1"/>
      <sheetData sheetId="13309" refreshError="1"/>
      <sheetData sheetId="13310" refreshError="1"/>
      <sheetData sheetId="13311" refreshError="1"/>
      <sheetData sheetId="13312" refreshError="1"/>
      <sheetData sheetId="13313" refreshError="1"/>
      <sheetData sheetId="13314" refreshError="1"/>
      <sheetData sheetId="13315" refreshError="1"/>
      <sheetData sheetId="13316" refreshError="1"/>
      <sheetData sheetId="13317" refreshError="1"/>
      <sheetData sheetId="13318" refreshError="1"/>
      <sheetData sheetId="13319" refreshError="1"/>
      <sheetData sheetId="13320" refreshError="1"/>
      <sheetData sheetId="13321" refreshError="1"/>
      <sheetData sheetId="13322" refreshError="1"/>
      <sheetData sheetId="13323" refreshError="1"/>
      <sheetData sheetId="13324" refreshError="1"/>
      <sheetData sheetId="13325" refreshError="1"/>
      <sheetData sheetId="13326" refreshError="1"/>
      <sheetData sheetId="13327" refreshError="1"/>
      <sheetData sheetId="13328" refreshError="1"/>
      <sheetData sheetId="13329" refreshError="1"/>
      <sheetData sheetId="13330" refreshError="1"/>
      <sheetData sheetId="13331" refreshError="1"/>
      <sheetData sheetId="13332" refreshError="1"/>
      <sheetData sheetId="13333" refreshError="1"/>
      <sheetData sheetId="13334" refreshError="1"/>
      <sheetData sheetId="13335" refreshError="1"/>
      <sheetData sheetId="13336" refreshError="1"/>
      <sheetData sheetId="13337" refreshError="1"/>
      <sheetData sheetId="13338" refreshError="1"/>
      <sheetData sheetId="13339" refreshError="1"/>
      <sheetData sheetId="13340" refreshError="1"/>
      <sheetData sheetId="13341" refreshError="1"/>
      <sheetData sheetId="13342" refreshError="1"/>
      <sheetData sheetId="13343" refreshError="1"/>
      <sheetData sheetId="13344" refreshError="1"/>
      <sheetData sheetId="13345" refreshError="1"/>
      <sheetData sheetId="13346" refreshError="1"/>
      <sheetData sheetId="13347" refreshError="1"/>
      <sheetData sheetId="13348" refreshError="1"/>
      <sheetData sheetId="13349" refreshError="1"/>
      <sheetData sheetId="13350" refreshError="1"/>
      <sheetData sheetId="13351" refreshError="1"/>
      <sheetData sheetId="13352" refreshError="1"/>
      <sheetData sheetId="13353" refreshError="1"/>
      <sheetData sheetId="13354" refreshError="1"/>
      <sheetData sheetId="13355" refreshError="1"/>
      <sheetData sheetId="13356" refreshError="1"/>
      <sheetData sheetId="13357" refreshError="1"/>
      <sheetData sheetId="13358" refreshError="1"/>
      <sheetData sheetId="13359" refreshError="1"/>
      <sheetData sheetId="13360" refreshError="1"/>
      <sheetData sheetId="13361" refreshError="1"/>
      <sheetData sheetId="13362" refreshError="1"/>
      <sheetData sheetId="13363" refreshError="1"/>
      <sheetData sheetId="13364" refreshError="1"/>
      <sheetData sheetId="13365" refreshError="1"/>
      <sheetData sheetId="13366" refreshError="1"/>
      <sheetData sheetId="13367" refreshError="1"/>
      <sheetData sheetId="13368" refreshError="1"/>
      <sheetData sheetId="13369" refreshError="1"/>
      <sheetData sheetId="13370" refreshError="1"/>
      <sheetData sheetId="13371" refreshError="1"/>
      <sheetData sheetId="13372" refreshError="1"/>
      <sheetData sheetId="13373" refreshError="1"/>
      <sheetData sheetId="13374" refreshError="1"/>
      <sheetData sheetId="13375" refreshError="1"/>
      <sheetData sheetId="13376" refreshError="1"/>
      <sheetData sheetId="13377" refreshError="1"/>
      <sheetData sheetId="13378" refreshError="1"/>
      <sheetData sheetId="13379" refreshError="1"/>
      <sheetData sheetId="13380" refreshError="1"/>
      <sheetData sheetId="13381" refreshError="1"/>
      <sheetData sheetId="13382" refreshError="1"/>
      <sheetData sheetId="13383" refreshError="1"/>
      <sheetData sheetId="13384" refreshError="1"/>
      <sheetData sheetId="13385" refreshError="1"/>
      <sheetData sheetId="13386" refreshError="1"/>
      <sheetData sheetId="13387" refreshError="1"/>
      <sheetData sheetId="13388" refreshError="1"/>
      <sheetData sheetId="13389" refreshError="1"/>
      <sheetData sheetId="13390" refreshError="1"/>
      <sheetData sheetId="13391" refreshError="1"/>
      <sheetData sheetId="13392" refreshError="1"/>
      <sheetData sheetId="13393" refreshError="1"/>
      <sheetData sheetId="13394" refreshError="1"/>
      <sheetData sheetId="13395" refreshError="1"/>
      <sheetData sheetId="13396" refreshError="1"/>
      <sheetData sheetId="13397" refreshError="1"/>
      <sheetData sheetId="13398" refreshError="1"/>
      <sheetData sheetId="13399" refreshError="1"/>
      <sheetData sheetId="13400" refreshError="1"/>
      <sheetData sheetId="13401" refreshError="1"/>
      <sheetData sheetId="13402" refreshError="1"/>
      <sheetData sheetId="13403" refreshError="1"/>
      <sheetData sheetId="13404" refreshError="1"/>
      <sheetData sheetId="13405" refreshError="1"/>
      <sheetData sheetId="13406" refreshError="1"/>
      <sheetData sheetId="13407" refreshError="1"/>
      <sheetData sheetId="13408" refreshError="1"/>
      <sheetData sheetId="13409" refreshError="1"/>
      <sheetData sheetId="13410" refreshError="1"/>
      <sheetData sheetId="13411" refreshError="1"/>
      <sheetData sheetId="13412" refreshError="1"/>
      <sheetData sheetId="13413" refreshError="1"/>
      <sheetData sheetId="13414" refreshError="1"/>
      <sheetData sheetId="13415" refreshError="1"/>
      <sheetData sheetId="13416" refreshError="1"/>
      <sheetData sheetId="13417" refreshError="1"/>
      <sheetData sheetId="13418" refreshError="1"/>
      <sheetData sheetId="13419" refreshError="1"/>
      <sheetData sheetId="13420" refreshError="1"/>
      <sheetData sheetId="13421" refreshError="1"/>
      <sheetData sheetId="13422" refreshError="1"/>
      <sheetData sheetId="13423" refreshError="1"/>
      <sheetData sheetId="13424" refreshError="1"/>
      <sheetData sheetId="13425" refreshError="1"/>
      <sheetData sheetId="13426" refreshError="1"/>
      <sheetData sheetId="13427" refreshError="1"/>
      <sheetData sheetId="13428" refreshError="1"/>
      <sheetData sheetId="13429" refreshError="1"/>
      <sheetData sheetId="13430" refreshError="1"/>
      <sheetData sheetId="13431" refreshError="1"/>
      <sheetData sheetId="13432" refreshError="1"/>
      <sheetData sheetId="13433" refreshError="1"/>
      <sheetData sheetId="13434" refreshError="1"/>
      <sheetData sheetId="13435" refreshError="1"/>
      <sheetData sheetId="13436" refreshError="1"/>
      <sheetData sheetId="13437" refreshError="1"/>
      <sheetData sheetId="13438" refreshError="1"/>
      <sheetData sheetId="13439" refreshError="1"/>
      <sheetData sheetId="13440" refreshError="1"/>
      <sheetData sheetId="13441" refreshError="1"/>
      <sheetData sheetId="13442" refreshError="1"/>
      <sheetData sheetId="13443" refreshError="1"/>
      <sheetData sheetId="13444" refreshError="1"/>
      <sheetData sheetId="13445"/>
      <sheetData sheetId="13446"/>
      <sheetData sheetId="13447"/>
      <sheetData sheetId="13448"/>
      <sheetData sheetId="13449"/>
      <sheetData sheetId="13450" refreshError="1"/>
      <sheetData sheetId="13451" refreshError="1"/>
      <sheetData sheetId="13452" refreshError="1"/>
      <sheetData sheetId="13453" refreshError="1"/>
      <sheetData sheetId="13454" refreshError="1"/>
      <sheetData sheetId="13455"/>
      <sheetData sheetId="13456"/>
      <sheetData sheetId="13457">
        <row r="35">
          <cell r="D35">
            <v>1.85</v>
          </cell>
        </row>
      </sheetData>
      <sheetData sheetId="13458">
        <row r="35">
          <cell r="D35">
            <v>1.85</v>
          </cell>
        </row>
      </sheetData>
      <sheetData sheetId="13459"/>
      <sheetData sheetId="13460" refreshError="1"/>
      <sheetData sheetId="13461" refreshError="1"/>
      <sheetData sheetId="13462" refreshError="1"/>
      <sheetData sheetId="13463" refreshError="1"/>
      <sheetData sheetId="13464" refreshError="1"/>
      <sheetData sheetId="13465" refreshError="1"/>
      <sheetData sheetId="13466" refreshError="1"/>
      <sheetData sheetId="13467"/>
      <sheetData sheetId="13468"/>
      <sheetData sheetId="13469"/>
      <sheetData sheetId="13470"/>
      <sheetData sheetId="13471"/>
      <sheetData sheetId="13472"/>
      <sheetData sheetId="13473"/>
      <sheetData sheetId="13474"/>
      <sheetData sheetId="13475"/>
      <sheetData sheetId="13476"/>
      <sheetData sheetId="13477"/>
      <sheetData sheetId="13478"/>
      <sheetData sheetId="13479"/>
      <sheetData sheetId="13480"/>
      <sheetData sheetId="13481"/>
      <sheetData sheetId="13482"/>
      <sheetData sheetId="13483"/>
      <sheetData sheetId="13484"/>
      <sheetData sheetId="13485"/>
      <sheetData sheetId="13486"/>
      <sheetData sheetId="13487"/>
      <sheetData sheetId="13488"/>
      <sheetData sheetId="13489"/>
      <sheetData sheetId="13490" refreshError="1"/>
      <sheetData sheetId="13491" refreshError="1"/>
      <sheetData sheetId="13492"/>
      <sheetData sheetId="13493"/>
      <sheetData sheetId="13494"/>
      <sheetData sheetId="13495"/>
      <sheetData sheetId="13496"/>
      <sheetData sheetId="13497"/>
      <sheetData sheetId="13498"/>
      <sheetData sheetId="13499"/>
      <sheetData sheetId="13500"/>
      <sheetData sheetId="13501"/>
      <sheetData sheetId="13502"/>
      <sheetData sheetId="13503"/>
      <sheetData sheetId="13504"/>
      <sheetData sheetId="13505"/>
      <sheetData sheetId="13506" refreshError="1"/>
      <sheetData sheetId="13507" refreshError="1"/>
      <sheetData sheetId="13508" refreshError="1"/>
      <sheetData sheetId="13509" refreshError="1"/>
      <sheetData sheetId="13510" refreshError="1"/>
      <sheetData sheetId="13511" refreshError="1"/>
      <sheetData sheetId="13512" refreshError="1"/>
      <sheetData sheetId="13513" refreshError="1"/>
      <sheetData sheetId="13514" refreshError="1"/>
      <sheetData sheetId="13515" refreshError="1"/>
      <sheetData sheetId="13516" refreshError="1"/>
      <sheetData sheetId="13517" refreshError="1"/>
      <sheetData sheetId="13518" refreshError="1"/>
      <sheetData sheetId="13519" refreshError="1"/>
      <sheetData sheetId="13520" refreshError="1"/>
      <sheetData sheetId="13521" refreshError="1"/>
      <sheetData sheetId="13522" refreshError="1"/>
      <sheetData sheetId="13523"/>
      <sheetData sheetId="13524"/>
      <sheetData sheetId="13525"/>
      <sheetData sheetId="13526"/>
      <sheetData sheetId="13527" refreshError="1"/>
      <sheetData sheetId="13528" refreshError="1"/>
      <sheetData sheetId="13529" refreshError="1"/>
      <sheetData sheetId="13530" refreshError="1"/>
      <sheetData sheetId="13531" refreshError="1"/>
      <sheetData sheetId="13532" refreshError="1"/>
      <sheetData sheetId="13533" refreshError="1"/>
      <sheetData sheetId="13534" refreshError="1"/>
      <sheetData sheetId="13535" refreshError="1"/>
      <sheetData sheetId="13536" refreshError="1"/>
      <sheetData sheetId="13537" refreshError="1"/>
      <sheetData sheetId="13538" refreshError="1"/>
      <sheetData sheetId="13539" refreshError="1"/>
      <sheetData sheetId="13540" refreshError="1"/>
      <sheetData sheetId="13541" refreshError="1"/>
      <sheetData sheetId="13542" refreshError="1"/>
      <sheetData sheetId="13543" refreshError="1"/>
      <sheetData sheetId="13544" refreshError="1"/>
      <sheetData sheetId="13545" refreshError="1"/>
      <sheetData sheetId="13546" refreshError="1"/>
      <sheetData sheetId="13547" refreshError="1"/>
      <sheetData sheetId="13548" refreshError="1"/>
      <sheetData sheetId="13549"/>
      <sheetData sheetId="13550"/>
      <sheetData sheetId="13551"/>
      <sheetData sheetId="13552"/>
      <sheetData sheetId="13553"/>
      <sheetData sheetId="13554"/>
      <sheetData sheetId="13555"/>
      <sheetData sheetId="13556"/>
      <sheetData sheetId="13557"/>
      <sheetData sheetId="13558"/>
      <sheetData sheetId="13559"/>
      <sheetData sheetId="13560"/>
      <sheetData sheetId="13561"/>
      <sheetData sheetId="13562"/>
      <sheetData sheetId="13563"/>
      <sheetData sheetId="13564"/>
      <sheetData sheetId="13565" refreshError="1"/>
      <sheetData sheetId="13566" refreshError="1"/>
      <sheetData sheetId="13567" refreshError="1"/>
      <sheetData sheetId="13568" refreshError="1"/>
      <sheetData sheetId="13569" refreshError="1"/>
      <sheetData sheetId="13570" refreshError="1"/>
      <sheetData sheetId="13571" refreshError="1"/>
      <sheetData sheetId="13572" refreshError="1"/>
      <sheetData sheetId="13573" refreshError="1"/>
      <sheetData sheetId="13574" refreshError="1"/>
      <sheetData sheetId="13575" refreshError="1"/>
      <sheetData sheetId="13576" refreshError="1"/>
      <sheetData sheetId="13577" refreshError="1"/>
      <sheetData sheetId="13578" refreshError="1"/>
      <sheetData sheetId="13579" refreshError="1"/>
      <sheetData sheetId="13580" refreshError="1"/>
      <sheetData sheetId="13581" refreshError="1"/>
      <sheetData sheetId="13582" refreshError="1"/>
      <sheetData sheetId="13583" refreshError="1"/>
      <sheetData sheetId="13584" refreshError="1"/>
      <sheetData sheetId="13585" refreshError="1"/>
      <sheetData sheetId="13586" refreshError="1"/>
      <sheetData sheetId="13587" refreshError="1"/>
      <sheetData sheetId="13588" refreshError="1"/>
      <sheetData sheetId="13589" refreshError="1"/>
      <sheetData sheetId="13590" refreshError="1"/>
      <sheetData sheetId="13591" refreshError="1"/>
      <sheetData sheetId="13592" refreshError="1"/>
      <sheetData sheetId="13593" refreshError="1"/>
      <sheetData sheetId="13594" refreshError="1"/>
      <sheetData sheetId="13595" refreshError="1"/>
      <sheetData sheetId="13596" refreshError="1"/>
      <sheetData sheetId="13597" refreshError="1"/>
      <sheetData sheetId="13598" refreshError="1"/>
      <sheetData sheetId="13599" refreshError="1"/>
      <sheetData sheetId="13600" refreshError="1"/>
      <sheetData sheetId="13601" refreshError="1"/>
      <sheetData sheetId="13602" refreshError="1"/>
      <sheetData sheetId="13603" refreshError="1"/>
      <sheetData sheetId="13604" refreshError="1"/>
      <sheetData sheetId="13605" refreshError="1"/>
      <sheetData sheetId="13606" refreshError="1"/>
      <sheetData sheetId="13607" refreshError="1"/>
      <sheetData sheetId="13608" refreshError="1"/>
      <sheetData sheetId="13609" refreshError="1"/>
      <sheetData sheetId="13610" refreshError="1"/>
      <sheetData sheetId="13611" refreshError="1"/>
      <sheetData sheetId="13612" refreshError="1"/>
      <sheetData sheetId="13613" refreshError="1"/>
      <sheetData sheetId="13614" refreshError="1"/>
      <sheetData sheetId="13615" refreshError="1"/>
      <sheetData sheetId="13616" refreshError="1"/>
      <sheetData sheetId="13617" refreshError="1"/>
      <sheetData sheetId="13618" refreshError="1"/>
      <sheetData sheetId="13619" refreshError="1"/>
      <sheetData sheetId="13620" refreshError="1"/>
      <sheetData sheetId="13621" refreshError="1"/>
      <sheetData sheetId="13622" refreshError="1"/>
      <sheetData sheetId="13623" refreshError="1"/>
      <sheetData sheetId="13624" refreshError="1"/>
      <sheetData sheetId="13625" refreshError="1"/>
      <sheetData sheetId="13626" refreshError="1"/>
      <sheetData sheetId="13627" refreshError="1"/>
      <sheetData sheetId="13628" refreshError="1"/>
      <sheetData sheetId="13629" refreshError="1"/>
      <sheetData sheetId="13630" refreshError="1"/>
      <sheetData sheetId="13631" refreshError="1"/>
      <sheetData sheetId="13632" refreshError="1"/>
      <sheetData sheetId="13633" refreshError="1"/>
      <sheetData sheetId="13634" refreshError="1"/>
      <sheetData sheetId="13635" refreshError="1"/>
      <sheetData sheetId="13636" refreshError="1"/>
      <sheetData sheetId="13637" refreshError="1"/>
      <sheetData sheetId="13638"/>
      <sheetData sheetId="13639"/>
      <sheetData sheetId="13640"/>
      <sheetData sheetId="13641"/>
      <sheetData sheetId="13642"/>
      <sheetData sheetId="13643"/>
      <sheetData sheetId="13644"/>
      <sheetData sheetId="13645"/>
      <sheetData sheetId="13646"/>
      <sheetData sheetId="13647"/>
      <sheetData sheetId="13648"/>
      <sheetData sheetId="13649"/>
      <sheetData sheetId="13650"/>
      <sheetData sheetId="13651"/>
      <sheetData sheetId="13652"/>
      <sheetData sheetId="13653"/>
      <sheetData sheetId="13654"/>
      <sheetData sheetId="13655"/>
      <sheetData sheetId="13656"/>
      <sheetData sheetId="13657"/>
      <sheetData sheetId="13658"/>
      <sheetData sheetId="13659"/>
      <sheetData sheetId="13660"/>
      <sheetData sheetId="13661"/>
      <sheetData sheetId="13662"/>
      <sheetData sheetId="13663"/>
      <sheetData sheetId="13664"/>
      <sheetData sheetId="13665"/>
      <sheetData sheetId="13666"/>
      <sheetData sheetId="13667" refreshError="1"/>
      <sheetData sheetId="13668" refreshError="1"/>
      <sheetData sheetId="13669" refreshError="1"/>
      <sheetData sheetId="13670" refreshError="1"/>
      <sheetData sheetId="13671" refreshError="1"/>
      <sheetData sheetId="13672" refreshError="1"/>
      <sheetData sheetId="13673" refreshError="1"/>
      <sheetData sheetId="13674"/>
      <sheetData sheetId="13675" refreshError="1"/>
      <sheetData sheetId="13676" refreshError="1"/>
      <sheetData sheetId="13677" refreshError="1"/>
      <sheetData sheetId="13678" refreshError="1"/>
      <sheetData sheetId="13679" refreshError="1"/>
      <sheetData sheetId="13680" refreshError="1"/>
      <sheetData sheetId="13681" refreshError="1"/>
      <sheetData sheetId="13682" refreshError="1"/>
      <sheetData sheetId="13683" refreshError="1"/>
      <sheetData sheetId="13684" refreshError="1"/>
      <sheetData sheetId="13685"/>
      <sheetData sheetId="13686"/>
      <sheetData sheetId="13687"/>
      <sheetData sheetId="13688"/>
      <sheetData sheetId="13689"/>
      <sheetData sheetId="13690"/>
      <sheetData sheetId="13691"/>
      <sheetData sheetId="13692"/>
      <sheetData sheetId="13693"/>
      <sheetData sheetId="13694"/>
      <sheetData sheetId="13695"/>
      <sheetData sheetId="13696"/>
      <sheetData sheetId="13697"/>
      <sheetData sheetId="13698"/>
      <sheetData sheetId="13699"/>
      <sheetData sheetId="13700"/>
      <sheetData sheetId="13701"/>
      <sheetData sheetId="13702"/>
      <sheetData sheetId="13703"/>
      <sheetData sheetId="13704"/>
      <sheetData sheetId="13705"/>
      <sheetData sheetId="13706"/>
      <sheetData sheetId="13707"/>
      <sheetData sheetId="13708"/>
      <sheetData sheetId="13709"/>
      <sheetData sheetId="13710"/>
      <sheetData sheetId="13711"/>
      <sheetData sheetId="13712"/>
      <sheetData sheetId="13713"/>
      <sheetData sheetId="13714"/>
      <sheetData sheetId="13715"/>
      <sheetData sheetId="13716"/>
      <sheetData sheetId="13717"/>
      <sheetData sheetId="13718"/>
      <sheetData sheetId="13719" refreshError="1"/>
      <sheetData sheetId="13720"/>
      <sheetData sheetId="13721"/>
      <sheetData sheetId="13722"/>
      <sheetData sheetId="13723"/>
      <sheetData sheetId="13724"/>
      <sheetData sheetId="13725"/>
      <sheetData sheetId="13726"/>
      <sheetData sheetId="13727" refreshError="1"/>
      <sheetData sheetId="13728"/>
      <sheetData sheetId="13729"/>
      <sheetData sheetId="13730" refreshError="1"/>
      <sheetData sheetId="13731" refreshError="1"/>
      <sheetData sheetId="13732" refreshError="1"/>
      <sheetData sheetId="13733" refreshError="1"/>
      <sheetData sheetId="13734" refreshError="1"/>
      <sheetData sheetId="13735" refreshError="1"/>
      <sheetData sheetId="13736" refreshError="1"/>
      <sheetData sheetId="13737" refreshError="1"/>
      <sheetData sheetId="13738" refreshError="1"/>
      <sheetData sheetId="13739" refreshError="1"/>
      <sheetData sheetId="13740" refreshError="1"/>
      <sheetData sheetId="13741" refreshError="1"/>
      <sheetData sheetId="13742" refreshError="1"/>
      <sheetData sheetId="13743" refreshError="1"/>
      <sheetData sheetId="13744" refreshError="1"/>
      <sheetData sheetId="13745" refreshError="1"/>
      <sheetData sheetId="13746" refreshError="1"/>
      <sheetData sheetId="13747" refreshError="1"/>
      <sheetData sheetId="13748" refreshError="1"/>
      <sheetData sheetId="13749" refreshError="1"/>
      <sheetData sheetId="13750" refreshError="1"/>
      <sheetData sheetId="13751" refreshError="1"/>
      <sheetData sheetId="13752" refreshError="1"/>
      <sheetData sheetId="13753" refreshError="1"/>
      <sheetData sheetId="13754" refreshError="1"/>
      <sheetData sheetId="13755" refreshError="1"/>
      <sheetData sheetId="13756" refreshError="1"/>
      <sheetData sheetId="13757" refreshError="1"/>
      <sheetData sheetId="13758"/>
      <sheetData sheetId="13759"/>
      <sheetData sheetId="13760"/>
      <sheetData sheetId="13761"/>
      <sheetData sheetId="13762"/>
      <sheetData sheetId="13763"/>
      <sheetData sheetId="13764"/>
      <sheetData sheetId="13765"/>
      <sheetData sheetId="13766"/>
      <sheetData sheetId="13767"/>
      <sheetData sheetId="13768"/>
      <sheetData sheetId="13769"/>
      <sheetData sheetId="13770"/>
      <sheetData sheetId="13771"/>
      <sheetData sheetId="13772"/>
      <sheetData sheetId="13773"/>
      <sheetData sheetId="13774"/>
      <sheetData sheetId="13775"/>
      <sheetData sheetId="13776"/>
      <sheetData sheetId="13777"/>
      <sheetData sheetId="13778"/>
      <sheetData sheetId="13779"/>
      <sheetData sheetId="13780"/>
      <sheetData sheetId="13781"/>
      <sheetData sheetId="13782"/>
      <sheetData sheetId="13783"/>
      <sheetData sheetId="13784"/>
      <sheetData sheetId="13785"/>
      <sheetData sheetId="13786"/>
      <sheetData sheetId="13787"/>
      <sheetData sheetId="13788"/>
      <sheetData sheetId="13789"/>
      <sheetData sheetId="13790"/>
      <sheetData sheetId="13791"/>
      <sheetData sheetId="13792"/>
      <sheetData sheetId="13793"/>
      <sheetData sheetId="13794"/>
      <sheetData sheetId="13795"/>
      <sheetData sheetId="13796"/>
      <sheetData sheetId="13797"/>
      <sheetData sheetId="13798"/>
      <sheetData sheetId="13799"/>
      <sheetData sheetId="13800"/>
      <sheetData sheetId="13801"/>
      <sheetData sheetId="13802"/>
      <sheetData sheetId="13803"/>
      <sheetData sheetId="13804"/>
      <sheetData sheetId="13805"/>
      <sheetData sheetId="13806"/>
      <sheetData sheetId="13807"/>
      <sheetData sheetId="13808"/>
      <sheetData sheetId="13809"/>
      <sheetData sheetId="13810"/>
      <sheetData sheetId="13811"/>
      <sheetData sheetId="13812"/>
      <sheetData sheetId="13813"/>
      <sheetData sheetId="13814"/>
      <sheetData sheetId="13815"/>
      <sheetData sheetId="13816"/>
      <sheetData sheetId="13817"/>
      <sheetData sheetId="13818"/>
      <sheetData sheetId="13819"/>
      <sheetData sheetId="13820">
        <row r="3">
          <cell r="A3">
            <v>4.0999999999999996</v>
          </cell>
        </row>
      </sheetData>
      <sheetData sheetId="13821">
        <row r="3">
          <cell r="A3">
            <v>5.0999999999999996</v>
          </cell>
        </row>
      </sheetData>
      <sheetData sheetId="13822"/>
      <sheetData sheetId="13823"/>
      <sheetData sheetId="13824"/>
      <sheetData sheetId="13825">
        <row r="1">
          <cell r="A1" t="str">
            <v>MEZCLA PARA CONCRETOS</v>
          </cell>
        </row>
      </sheetData>
      <sheetData sheetId="13826"/>
      <sheetData sheetId="13827"/>
      <sheetData sheetId="13828"/>
      <sheetData sheetId="13829"/>
      <sheetData sheetId="13830">
        <row r="3">
          <cell r="C3" t="str">
            <v>ACOPLE ROSCADO P/ TUBERÍA  FLEX</v>
          </cell>
        </row>
      </sheetData>
      <sheetData sheetId="13831"/>
      <sheetData sheetId="13832"/>
      <sheetData sheetId="13833">
        <row r="3">
          <cell r="A3">
            <v>4.0999999999999996</v>
          </cell>
        </row>
      </sheetData>
      <sheetData sheetId="13834">
        <row r="3">
          <cell r="A3">
            <v>5.0999999999999996</v>
          </cell>
        </row>
      </sheetData>
      <sheetData sheetId="13835" refreshError="1"/>
      <sheetData sheetId="13836"/>
      <sheetData sheetId="13837">
        <row r="1">
          <cell r="A1" t="str">
            <v>MEZCLA PARA CONCRETOS</v>
          </cell>
        </row>
      </sheetData>
      <sheetData sheetId="13838"/>
      <sheetData sheetId="13839"/>
      <sheetData sheetId="13840"/>
      <sheetData sheetId="13841"/>
      <sheetData sheetId="13842">
        <row r="3">
          <cell r="C3" t="str">
            <v>ACOPLE ROSCADO P/ TUBERÍA  FLEX</v>
          </cell>
        </row>
      </sheetData>
      <sheetData sheetId="13843"/>
      <sheetData sheetId="13844"/>
      <sheetData sheetId="13845"/>
      <sheetData sheetId="13846"/>
      <sheetData sheetId="13847">
        <row r="7">
          <cell r="D7" t="str">
            <v>V/UNITARIO COSTO DIRECTO</v>
          </cell>
        </row>
      </sheetData>
      <sheetData sheetId="13848"/>
      <sheetData sheetId="13849">
        <row r="3">
          <cell r="C3" t="str">
            <v>ACOPLE ROSCADO P/ TUBERÍA  FLEX</v>
          </cell>
        </row>
      </sheetData>
      <sheetData sheetId="13850"/>
      <sheetData sheetId="13851"/>
      <sheetData sheetId="13852"/>
      <sheetData sheetId="13853"/>
      <sheetData sheetId="13854"/>
      <sheetData sheetId="13855"/>
      <sheetData sheetId="13856"/>
      <sheetData sheetId="13857">
        <row r="6">
          <cell r="B6">
            <v>38355</v>
          </cell>
        </row>
      </sheetData>
      <sheetData sheetId="13858"/>
      <sheetData sheetId="13859"/>
      <sheetData sheetId="13860"/>
      <sheetData sheetId="13861"/>
      <sheetData sheetId="13862"/>
      <sheetData sheetId="13863"/>
      <sheetData sheetId="13864"/>
      <sheetData sheetId="13865"/>
      <sheetData sheetId="13866"/>
      <sheetData sheetId="13867"/>
      <sheetData sheetId="13868"/>
      <sheetData sheetId="13869"/>
      <sheetData sheetId="13870"/>
      <sheetData sheetId="13871"/>
      <sheetData sheetId="13872"/>
      <sheetData sheetId="13873"/>
      <sheetData sheetId="13874"/>
      <sheetData sheetId="13875"/>
      <sheetData sheetId="13876">
        <row r="3">
          <cell r="A3">
            <v>4.0999999999999996</v>
          </cell>
        </row>
      </sheetData>
      <sheetData sheetId="13877">
        <row r="3">
          <cell r="A3">
            <v>5.0999999999999996</v>
          </cell>
        </row>
      </sheetData>
      <sheetData sheetId="13878"/>
      <sheetData sheetId="13879"/>
      <sheetData sheetId="13880"/>
      <sheetData sheetId="13881">
        <row r="1">
          <cell r="A1" t="str">
            <v>MEZCLA PARA CONCRETOS</v>
          </cell>
        </row>
      </sheetData>
      <sheetData sheetId="13882"/>
      <sheetData sheetId="13883"/>
      <sheetData sheetId="13884"/>
      <sheetData sheetId="13885"/>
      <sheetData sheetId="13886"/>
      <sheetData sheetId="13887"/>
      <sheetData sheetId="13888"/>
      <sheetData sheetId="13889"/>
      <sheetData sheetId="13890"/>
      <sheetData sheetId="13891">
        <row r="7">
          <cell r="D7" t="str">
            <v>V/UNITARIO COSTO DIRECTO</v>
          </cell>
        </row>
      </sheetData>
      <sheetData sheetId="13892"/>
      <sheetData sheetId="13893"/>
      <sheetData sheetId="13894"/>
      <sheetData sheetId="13895"/>
      <sheetData sheetId="13896"/>
      <sheetData sheetId="13897"/>
      <sheetData sheetId="13898"/>
      <sheetData sheetId="13899"/>
      <sheetData sheetId="13900"/>
      <sheetData sheetId="13901"/>
      <sheetData sheetId="13902"/>
      <sheetData sheetId="13903"/>
      <sheetData sheetId="13904"/>
      <sheetData sheetId="13905"/>
      <sheetData sheetId="13906"/>
      <sheetData sheetId="13907"/>
      <sheetData sheetId="13908"/>
      <sheetData sheetId="13909"/>
      <sheetData sheetId="13910"/>
      <sheetData sheetId="13911"/>
      <sheetData sheetId="13912"/>
      <sheetData sheetId="13913"/>
      <sheetData sheetId="13914"/>
      <sheetData sheetId="13915"/>
      <sheetData sheetId="13916"/>
      <sheetData sheetId="13917"/>
      <sheetData sheetId="13918"/>
      <sheetData sheetId="13919"/>
      <sheetData sheetId="13920" refreshError="1"/>
      <sheetData sheetId="13921" refreshError="1"/>
      <sheetData sheetId="13922" refreshError="1"/>
      <sheetData sheetId="13923" refreshError="1"/>
      <sheetData sheetId="13924" refreshError="1"/>
      <sheetData sheetId="13925" refreshError="1"/>
      <sheetData sheetId="13926" refreshError="1"/>
      <sheetData sheetId="13927" refreshError="1"/>
      <sheetData sheetId="13928" refreshError="1"/>
      <sheetData sheetId="13929" refreshError="1"/>
      <sheetData sheetId="13930" refreshError="1"/>
      <sheetData sheetId="13931" refreshError="1"/>
      <sheetData sheetId="13932" refreshError="1"/>
      <sheetData sheetId="13933" refreshError="1"/>
      <sheetData sheetId="13934" refreshError="1"/>
      <sheetData sheetId="13935" refreshError="1"/>
      <sheetData sheetId="13936" refreshError="1"/>
      <sheetData sheetId="13937" refreshError="1"/>
      <sheetData sheetId="13938" refreshError="1"/>
      <sheetData sheetId="13939" refreshError="1"/>
      <sheetData sheetId="13940" refreshError="1"/>
      <sheetData sheetId="13941" refreshError="1"/>
      <sheetData sheetId="13942" refreshError="1"/>
      <sheetData sheetId="13943" refreshError="1"/>
      <sheetData sheetId="13944" refreshError="1"/>
      <sheetData sheetId="13945" refreshError="1"/>
      <sheetData sheetId="13946" refreshError="1"/>
      <sheetData sheetId="13947" refreshError="1"/>
      <sheetData sheetId="13948" refreshError="1"/>
      <sheetData sheetId="13949" refreshError="1"/>
      <sheetData sheetId="13950" refreshError="1"/>
      <sheetData sheetId="13951" refreshError="1"/>
      <sheetData sheetId="13952" refreshError="1"/>
      <sheetData sheetId="13953" refreshError="1"/>
      <sheetData sheetId="13954" refreshError="1"/>
      <sheetData sheetId="13955" refreshError="1"/>
      <sheetData sheetId="13956" refreshError="1"/>
      <sheetData sheetId="13957" refreshError="1"/>
      <sheetData sheetId="13958" refreshError="1"/>
      <sheetData sheetId="13959" refreshError="1"/>
      <sheetData sheetId="13960" refreshError="1"/>
      <sheetData sheetId="13961" refreshError="1"/>
      <sheetData sheetId="13962" refreshError="1"/>
      <sheetData sheetId="13963" refreshError="1"/>
      <sheetData sheetId="13964" refreshError="1"/>
      <sheetData sheetId="13965" refreshError="1"/>
      <sheetData sheetId="13966" refreshError="1"/>
      <sheetData sheetId="13967" refreshError="1"/>
      <sheetData sheetId="13968" refreshError="1"/>
      <sheetData sheetId="13969" refreshError="1"/>
      <sheetData sheetId="13970" refreshError="1"/>
      <sheetData sheetId="13971" refreshError="1"/>
      <sheetData sheetId="13972" refreshError="1"/>
      <sheetData sheetId="13973" refreshError="1"/>
      <sheetData sheetId="13974" refreshError="1"/>
      <sheetData sheetId="13975" refreshError="1"/>
      <sheetData sheetId="13976" refreshError="1"/>
      <sheetData sheetId="13977" refreshError="1"/>
      <sheetData sheetId="13978" refreshError="1"/>
      <sheetData sheetId="13979" refreshError="1"/>
      <sheetData sheetId="13980" refreshError="1"/>
      <sheetData sheetId="13981" refreshError="1"/>
      <sheetData sheetId="13982" refreshError="1"/>
      <sheetData sheetId="13983" refreshError="1"/>
      <sheetData sheetId="13984" refreshError="1"/>
      <sheetData sheetId="13985" refreshError="1"/>
      <sheetData sheetId="13986" refreshError="1"/>
      <sheetData sheetId="13987" refreshError="1"/>
      <sheetData sheetId="13988" refreshError="1"/>
      <sheetData sheetId="13989" refreshError="1"/>
      <sheetData sheetId="13990" refreshError="1"/>
      <sheetData sheetId="13991" refreshError="1"/>
      <sheetData sheetId="13992" refreshError="1"/>
      <sheetData sheetId="13993" refreshError="1"/>
      <sheetData sheetId="13994" refreshError="1"/>
      <sheetData sheetId="13995" refreshError="1"/>
      <sheetData sheetId="13996" refreshError="1"/>
      <sheetData sheetId="13997" refreshError="1"/>
      <sheetData sheetId="13998" refreshError="1"/>
      <sheetData sheetId="13999" refreshError="1"/>
      <sheetData sheetId="14000" refreshError="1"/>
      <sheetData sheetId="14001" refreshError="1"/>
      <sheetData sheetId="14002" refreshError="1"/>
      <sheetData sheetId="14003" refreshError="1"/>
      <sheetData sheetId="14004" refreshError="1"/>
      <sheetData sheetId="14005" refreshError="1"/>
      <sheetData sheetId="14006" refreshError="1"/>
      <sheetData sheetId="14007" refreshError="1"/>
      <sheetData sheetId="14008" refreshError="1"/>
      <sheetData sheetId="14009" refreshError="1"/>
      <sheetData sheetId="14010" refreshError="1"/>
      <sheetData sheetId="14011" refreshError="1"/>
      <sheetData sheetId="14012" refreshError="1"/>
      <sheetData sheetId="14013" refreshError="1"/>
      <sheetData sheetId="14014" refreshError="1"/>
      <sheetData sheetId="14015" refreshError="1"/>
      <sheetData sheetId="14016" refreshError="1"/>
      <sheetData sheetId="14017" refreshError="1"/>
      <sheetData sheetId="14018" refreshError="1"/>
      <sheetData sheetId="14019" refreshError="1"/>
      <sheetData sheetId="14020" refreshError="1"/>
      <sheetData sheetId="14021" refreshError="1"/>
      <sheetData sheetId="14022" refreshError="1"/>
      <sheetData sheetId="14023" refreshError="1"/>
      <sheetData sheetId="14024" refreshError="1"/>
      <sheetData sheetId="14025" refreshError="1"/>
      <sheetData sheetId="14026" refreshError="1"/>
      <sheetData sheetId="14027" refreshError="1"/>
      <sheetData sheetId="14028" refreshError="1"/>
      <sheetData sheetId="14029" refreshError="1"/>
      <sheetData sheetId="14030" refreshError="1"/>
      <sheetData sheetId="14031" refreshError="1"/>
      <sheetData sheetId="14032" refreshError="1"/>
      <sheetData sheetId="14033" refreshError="1"/>
      <sheetData sheetId="14034" refreshError="1"/>
      <sheetData sheetId="14035" refreshError="1"/>
      <sheetData sheetId="14036" refreshError="1"/>
      <sheetData sheetId="14037" refreshError="1"/>
      <sheetData sheetId="14038" refreshError="1"/>
      <sheetData sheetId="14039" refreshError="1"/>
      <sheetData sheetId="14040" refreshError="1"/>
      <sheetData sheetId="14041" refreshError="1"/>
      <sheetData sheetId="14042" refreshError="1"/>
      <sheetData sheetId="14043" refreshError="1"/>
      <sheetData sheetId="14044" refreshError="1"/>
      <sheetData sheetId="14045" refreshError="1"/>
      <sheetData sheetId="14046" refreshError="1"/>
      <sheetData sheetId="14047" refreshError="1"/>
      <sheetData sheetId="14048" refreshError="1"/>
      <sheetData sheetId="14049" refreshError="1"/>
      <sheetData sheetId="14050" refreshError="1"/>
      <sheetData sheetId="14051" refreshError="1"/>
      <sheetData sheetId="14052" refreshError="1"/>
      <sheetData sheetId="14053" refreshError="1"/>
      <sheetData sheetId="14054" refreshError="1"/>
      <sheetData sheetId="14055" refreshError="1"/>
      <sheetData sheetId="14056" refreshError="1"/>
      <sheetData sheetId="14057" refreshError="1"/>
      <sheetData sheetId="14058" refreshError="1"/>
      <sheetData sheetId="14059" refreshError="1"/>
      <sheetData sheetId="14060" refreshError="1"/>
      <sheetData sheetId="14061" refreshError="1"/>
      <sheetData sheetId="14062" refreshError="1"/>
      <sheetData sheetId="14063" refreshError="1"/>
      <sheetData sheetId="14064" refreshError="1"/>
      <sheetData sheetId="14065" refreshError="1"/>
      <sheetData sheetId="14066" refreshError="1"/>
      <sheetData sheetId="14067" refreshError="1"/>
      <sheetData sheetId="14068" refreshError="1"/>
      <sheetData sheetId="14069" refreshError="1"/>
      <sheetData sheetId="14070" refreshError="1"/>
      <sheetData sheetId="14071" refreshError="1"/>
      <sheetData sheetId="14072" refreshError="1"/>
      <sheetData sheetId="14073" refreshError="1"/>
      <sheetData sheetId="14074" refreshError="1"/>
      <sheetData sheetId="14075" refreshError="1"/>
      <sheetData sheetId="14076" refreshError="1"/>
      <sheetData sheetId="14077" refreshError="1"/>
      <sheetData sheetId="14078" refreshError="1"/>
      <sheetData sheetId="14079" refreshError="1"/>
      <sheetData sheetId="14080" refreshError="1"/>
      <sheetData sheetId="14081" refreshError="1"/>
      <sheetData sheetId="14082" refreshError="1"/>
      <sheetData sheetId="14083" refreshError="1"/>
      <sheetData sheetId="14084" refreshError="1"/>
      <sheetData sheetId="14085" refreshError="1"/>
      <sheetData sheetId="14086" refreshError="1"/>
      <sheetData sheetId="14087" refreshError="1"/>
      <sheetData sheetId="14088" refreshError="1"/>
      <sheetData sheetId="14089" refreshError="1"/>
      <sheetData sheetId="14090" refreshError="1"/>
      <sheetData sheetId="14091" refreshError="1"/>
      <sheetData sheetId="14092" refreshError="1"/>
      <sheetData sheetId="14093" refreshError="1"/>
      <sheetData sheetId="14094" refreshError="1"/>
      <sheetData sheetId="14095" refreshError="1"/>
      <sheetData sheetId="14096" refreshError="1"/>
      <sheetData sheetId="14097" refreshError="1"/>
      <sheetData sheetId="14098" refreshError="1"/>
      <sheetData sheetId="14099" refreshError="1"/>
      <sheetData sheetId="14100" refreshError="1"/>
      <sheetData sheetId="14101" refreshError="1"/>
      <sheetData sheetId="14102" refreshError="1"/>
      <sheetData sheetId="14103" refreshError="1"/>
      <sheetData sheetId="14104" refreshError="1"/>
      <sheetData sheetId="14105" refreshError="1"/>
      <sheetData sheetId="14106" refreshError="1"/>
      <sheetData sheetId="14107" refreshError="1"/>
      <sheetData sheetId="14108" refreshError="1"/>
      <sheetData sheetId="14109" refreshError="1"/>
      <sheetData sheetId="14110" refreshError="1"/>
      <sheetData sheetId="14111" refreshError="1"/>
      <sheetData sheetId="14112" refreshError="1"/>
      <sheetData sheetId="14113" refreshError="1"/>
      <sheetData sheetId="14114" refreshError="1"/>
      <sheetData sheetId="14115" refreshError="1"/>
      <sheetData sheetId="14116" refreshError="1"/>
      <sheetData sheetId="14117" refreshError="1"/>
      <sheetData sheetId="14118" refreshError="1"/>
      <sheetData sheetId="14119" refreshError="1"/>
      <sheetData sheetId="14120" refreshError="1"/>
      <sheetData sheetId="14121" refreshError="1"/>
      <sheetData sheetId="14122" refreshError="1"/>
      <sheetData sheetId="14123" refreshError="1"/>
      <sheetData sheetId="14124" refreshError="1"/>
      <sheetData sheetId="14125" refreshError="1"/>
      <sheetData sheetId="14126" refreshError="1"/>
      <sheetData sheetId="14127" refreshError="1"/>
      <sheetData sheetId="14128" refreshError="1"/>
      <sheetData sheetId="14129" refreshError="1"/>
      <sheetData sheetId="14130" refreshError="1"/>
      <sheetData sheetId="14131" refreshError="1"/>
      <sheetData sheetId="14132" refreshError="1"/>
      <sheetData sheetId="14133" refreshError="1"/>
      <sheetData sheetId="14134" refreshError="1"/>
      <sheetData sheetId="14135" refreshError="1"/>
      <sheetData sheetId="14136" refreshError="1"/>
      <sheetData sheetId="14137" refreshError="1"/>
      <sheetData sheetId="14138" refreshError="1"/>
      <sheetData sheetId="14139" refreshError="1"/>
      <sheetData sheetId="14140" refreshError="1"/>
      <sheetData sheetId="14141" refreshError="1"/>
      <sheetData sheetId="14142" refreshError="1"/>
      <sheetData sheetId="14143" refreshError="1"/>
      <sheetData sheetId="14144" refreshError="1"/>
      <sheetData sheetId="14145" refreshError="1"/>
      <sheetData sheetId="14146" refreshError="1"/>
      <sheetData sheetId="14147" refreshError="1"/>
      <sheetData sheetId="14148" refreshError="1"/>
      <sheetData sheetId="14149" refreshError="1"/>
      <sheetData sheetId="14150" refreshError="1"/>
      <sheetData sheetId="14151" refreshError="1"/>
      <sheetData sheetId="14152" refreshError="1"/>
      <sheetData sheetId="14153" refreshError="1"/>
      <sheetData sheetId="14154" refreshError="1"/>
      <sheetData sheetId="14155" refreshError="1"/>
      <sheetData sheetId="14156" refreshError="1"/>
      <sheetData sheetId="14157" refreshError="1"/>
      <sheetData sheetId="14158" refreshError="1"/>
      <sheetData sheetId="14159" refreshError="1"/>
      <sheetData sheetId="14160" refreshError="1"/>
      <sheetData sheetId="14161" refreshError="1"/>
      <sheetData sheetId="14162" refreshError="1"/>
      <sheetData sheetId="14163" refreshError="1"/>
      <sheetData sheetId="14164" refreshError="1"/>
      <sheetData sheetId="14165" refreshError="1"/>
      <sheetData sheetId="14166" refreshError="1"/>
      <sheetData sheetId="14167" refreshError="1"/>
      <sheetData sheetId="14168" refreshError="1"/>
      <sheetData sheetId="14169" refreshError="1"/>
      <sheetData sheetId="14170" refreshError="1"/>
      <sheetData sheetId="14171" refreshError="1"/>
      <sheetData sheetId="14172" refreshError="1"/>
      <sheetData sheetId="14173" refreshError="1"/>
      <sheetData sheetId="14174" refreshError="1"/>
      <sheetData sheetId="14175" refreshError="1"/>
      <sheetData sheetId="14176" refreshError="1"/>
      <sheetData sheetId="14177" refreshError="1"/>
      <sheetData sheetId="14178" refreshError="1"/>
      <sheetData sheetId="14179" refreshError="1"/>
      <sheetData sheetId="14180" refreshError="1"/>
      <sheetData sheetId="14181" refreshError="1"/>
      <sheetData sheetId="14182" refreshError="1"/>
      <sheetData sheetId="14183" refreshError="1"/>
      <sheetData sheetId="14184" refreshError="1"/>
      <sheetData sheetId="14185" refreshError="1"/>
      <sheetData sheetId="14186" refreshError="1"/>
      <sheetData sheetId="14187" refreshError="1"/>
      <sheetData sheetId="14188" refreshError="1"/>
      <sheetData sheetId="14189" refreshError="1"/>
      <sheetData sheetId="14190" refreshError="1"/>
      <sheetData sheetId="14191" refreshError="1"/>
      <sheetData sheetId="14192" refreshError="1"/>
      <sheetData sheetId="14193" refreshError="1"/>
      <sheetData sheetId="14194" refreshError="1"/>
      <sheetData sheetId="14195" refreshError="1"/>
      <sheetData sheetId="14196" refreshError="1"/>
      <sheetData sheetId="14197" refreshError="1"/>
      <sheetData sheetId="14198" refreshError="1"/>
      <sheetData sheetId="14199" refreshError="1"/>
      <sheetData sheetId="14200" refreshError="1"/>
      <sheetData sheetId="14201" refreshError="1"/>
      <sheetData sheetId="14202" refreshError="1"/>
      <sheetData sheetId="14203" refreshError="1"/>
      <sheetData sheetId="14204" refreshError="1"/>
      <sheetData sheetId="14205" refreshError="1"/>
      <sheetData sheetId="14206" refreshError="1"/>
      <sheetData sheetId="14207" refreshError="1"/>
      <sheetData sheetId="14208" refreshError="1"/>
      <sheetData sheetId="14209" refreshError="1"/>
      <sheetData sheetId="14210" refreshError="1"/>
      <sheetData sheetId="14211" refreshError="1"/>
      <sheetData sheetId="14212" refreshError="1"/>
      <sheetData sheetId="14213" refreshError="1"/>
      <sheetData sheetId="14214" refreshError="1"/>
      <sheetData sheetId="14215" refreshError="1"/>
      <sheetData sheetId="14216" refreshError="1"/>
      <sheetData sheetId="14217" refreshError="1"/>
      <sheetData sheetId="14218" refreshError="1"/>
      <sheetData sheetId="14219" refreshError="1"/>
      <sheetData sheetId="14220" refreshError="1"/>
      <sheetData sheetId="14221" refreshError="1"/>
      <sheetData sheetId="14222" refreshError="1"/>
      <sheetData sheetId="14223" refreshError="1"/>
      <sheetData sheetId="14224" refreshError="1"/>
      <sheetData sheetId="14225" refreshError="1"/>
      <sheetData sheetId="14226" refreshError="1"/>
      <sheetData sheetId="14227" refreshError="1"/>
      <sheetData sheetId="14228" refreshError="1"/>
      <sheetData sheetId="14229" refreshError="1"/>
      <sheetData sheetId="14230" refreshError="1"/>
      <sheetData sheetId="14231" refreshError="1"/>
      <sheetData sheetId="14232" refreshError="1"/>
      <sheetData sheetId="14233" refreshError="1"/>
      <sheetData sheetId="14234" refreshError="1"/>
      <sheetData sheetId="14235" refreshError="1"/>
      <sheetData sheetId="14236" refreshError="1"/>
      <sheetData sheetId="14237" refreshError="1"/>
      <sheetData sheetId="14238" refreshError="1"/>
      <sheetData sheetId="14239" refreshError="1"/>
      <sheetData sheetId="14240" refreshError="1"/>
      <sheetData sheetId="14241" refreshError="1"/>
      <sheetData sheetId="14242" refreshError="1"/>
      <sheetData sheetId="14243" refreshError="1"/>
      <sheetData sheetId="14244" refreshError="1"/>
      <sheetData sheetId="14245" refreshError="1"/>
      <sheetData sheetId="14246" refreshError="1"/>
      <sheetData sheetId="14247" refreshError="1"/>
      <sheetData sheetId="14248" refreshError="1"/>
      <sheetData sheetId="14249" refreshError="1"/>
      <sheetData sheetId="14250" refreshError="1"/>
      <sheetData sheetId="14251" refreshError="1"/>
      <sheetData sheetId="14252" refreshError="1"/>
      <sheetData sheetId="14253" refreshError="1"/>
      <sheetData sheetId="14254" refreshError="1"/>
      <sheetData sheetId="14255" refreshError="1"/>
      <sheetData sheetId="14256" refreshError="1"/>
      <sheetData sheetId="14257" refreshError="1"/>
      <sheetData sheetId="14258" refreshError="1"/>
      <sheetData sheetId="14259" refreshError="1"/>
      <sheetData sheetId="14260" refreshError="1"/>
      <sheetData sheetId="14261" refreshError="1"/>
      <sheetData sheetId="14262" refreshError="1"/>
      <sheetData sheetId="14263" refreshError="1"/>
      <sheetData sheetId="14264" refreshError="1"/>
      <sheetData sheetId="14265" refreshError="1"/>
      <sheetData sheetId="14266" refreshError="1"/>
      <sheetData sheetId="14267" refreshError="1"/>
      <sheetData sheetId="14268" refreshError="1"/>
      <sheetData sheetId="14269" refreshError="1"/>
      <sheetData sheetId="14270"/>
      <sheetData sheetId="14271"/>
      <sheetData sheetId="14272"/>
      <sheetData sheetId="14273"/>
      <sheetData sheetId="14274"/>
      <sheetData sheetId="14275" refreshError="1"/>
      <sheetData sheetId="14276"/>
      <sheetData sheetId="14277">
        <row r="8">
          <cell r="E8">
            <v>1939047</v>
          </cell>
        </row>
      </sheetData>
      <sheetData sheetId="14278"/>
      <sheetData sheetId="14279"/>
      <sheetData sheetId="14280"/>
      <sheetData sheetId="14281"/>
      <sheetData sheetId="14282"/>
      <sheetData sheetId="14283"/>
      <sheetData sheetId="14284"/>
      <sheetData sheetId="14285"/>
      <sheetData sheetId="14286"/>
      <sheetData sheetId="14287"/>
      <sheetData sheetId="14288"/>
      <sheetData sheetId="14289"/>
      <sheetData sheetId="14290"/>
      <sheetData sheetId="14291"/>
      <sheetData sheetId="14292"/>
      <sheetData sheetId="14293"/>
      <sheetData sheetId="14294"/>
      <sheetData sheetId="14295"/>
      <sheetData sheetId="14296"/>
      <sheetData sheetId="14297"/>
      <sheetData sheetId="14298"/>
      <sheetData sheetId="14299"/>
      <sheetData sheetId="14300"/>
      <sheetData sheetId="14301"/>
      <sheetData sheetId="14302"/>
      <sheetData sheetId="14303"/>
      <sheetData sheetId="14304"/>
      <sheetData sheetId="14305"/>
      <sheetData sheetId="14306"/>
      <sheetData sheetId="14307"/>
      <sheetData sheetId="14308"/>
      <sheetData sheetId="14309"/>
      <sheetData sheetId="14310"/>
      <sheetData sheetId="14311"/>
      <sheetData sheetId="14312"/>
      <sheetData sheetId="14313"/>
      <sheetData sheetId="14314"/>
      <sheetData sheetId="14315"/>
      <sheetData sheetId="14316"/>
      <sheetData sheetId="14317" refreshError="1"/>
      <sheetData sheetId="14318" refreshError="1"/>
      <sheetData sheetId="14319" refreshError="1"/>
      <sheetData sheetId="14320"/>
      <sheetData sheetId="14321"/>
      <sheetData sheetId="14322"/>
      <sheetData sheetId="14323" refreshError="1"/>
      <sheetData sheetId="14324" refreshError="1"/>
      <sheetData sheetId="14325" refreshError="1"/>
      <sheetData sheetId="14326" refreshError="1"/>
      <sheetData sheetId="14327" refreshError="1"/>
      <sheetData sheetId="14328" refreshError="1"/>
      <sheetData sheetId="14329" refreshError="1"/>
      <sheetData sheetId="14330" refreshError="1"/>
      <sheetData sheetId="14331" refreshError="1"/>
      <sheetData sheetId="14332" refreshError="1"/>
      <sheetData sheetId="14333" refreshError="1"/>
      <sheetData sheetId="14334" refreshError="1"/>
      <sheetData sheetId="14335" refreshError="1"/>
      <sheetData sheetId="14336" refreshError="1"/>
      <sheetData sheetId="14337" refreshError="1"/>
      <sheetData sheetId="14338" refreshError="1"/>
      <sheetData sheetId="14339" refreshError="1"/>
      <sheetData sheetId="14340" refreshError="1"/>
      <sheetData sheetId="14341" refreshError="1"/>
      <sheetData sheetId="14342" refreshError="1"/>
      <sheetData sheetId="14343" refreshError="1"/>
      <sheetData sheetId="14344" refreshError="1"/>
      <sheetData sheetId="14345" refreshError="1"/>
      <sheetData sheetId="14346" refreshError="1"/>
      <sheetData sheetId="14347" refreshError="1"/>
      <sheetData sheetId="14348" refreshError="1"/>
      <sheetData sheetId="14349" refreshError="1"/>
      <sheetData sheetId="14350" refreshError="1"/>
      <sheetData sheetId="14351" refreshError="1"/>
      <sheetData sheetId="14352" refreshError="1"/>
      <sheetData sheetId="14353" refreshError="1"/>
      <sheetData sheetId="14354" refreshError="1"/>
      <sheetData sheetId="14355" refreshError="1"/>
      <sheetData sheetId="14356" refreshError="1"/>
      <sheetData sheetId="14357" refreshError="1"/>
      <sheetData sheetId="14358" refreshError="1"/>
      <sheetData sheetId="14359" refreshError="1"/>
      <sheetData sheetId="14360" refreshError="1"/>
      <sheetData sheetId="14361" refreshError="1"/>
      <sheetData sheetId="14362" refreshError="1"/>
      <sheetData sheetId="14363" refreshError="1"/>
      <sheetData sheetId="14364" refreshError="1"/>
      <sheetData sheetId="14365" refreshError="1"/>
      <sheetData sheetId="14366" refreshError="1"/>
      <sheetData sheetId="14367" refreshError="1"/>
      <sheetData sheetId="14368" refreshError="1"/>
      <sheetData sheetId="14369" refreshError="1"/>
      <sheetData sheetId="14370" refreshError="1"/>
      <sheetData sheetId="14371" refreshError="1"/>
      <sheetData sheetId="14372" refreshError="1"/>
      <sheetData sheetId="14373" refreshError="1"/>
      <sheetData sheetId="14374" refreshError="1"/>
      <sheetData sheetId="14375" refreshError="1"/>
      <sheetData sheetId="14376" refreshError="1"/>
      <sheetData sheetId="14377" refreshError="1"/>
      <sheetData sheetId="14378" refreshError="1"/>
      <sheetData sheetId="14379" refreshError="1"/>
      <sheetData sheetId="14380" refreshError="1"/>
      <sheetData sheetId="14381" refreshError="1"/>
      <sheetData sheetId="14382" refreshError="1"/>
      <sheetData sheetId="14383" refreshError="1"/>
      <sheetData sheetId="14384" refreshError="1"/>
      <sheetData sheetId="14385" refreshError="1"/>
      <sheetData sheetId="14386" refreshError="1"/>
      <sheetData sheetId="14387" refreshError="1"/>
      <sheetData sheetId="14388" refreshError="1"/>
      <sheetData sheetId="14389" refreshError="1"/>
      <sheetData sheetId="14390" refreshError="1"/>
      <sheetData sheetId="14391" refreshError="1"/>
      <sheetData sheetId="14392" refreshError="1"/>
      <sheetData sheetId="14393" refreshError="1"/>
      <sheetData sheetId="14394" refreshError="1"/>
      <sheetData sheetId="14395" refreshError="1"/>
      <sheetData sheetId="14396" refreshError="1"/>
      <sheetData sheetId="14397"/>
      <sheetData sheetId="14398"/>
      <sheetData sheetId="14399"/>
      <sheetData sheetId="14400"/>
      <sheetData sheetId="14401"/>
      <sheetData sheetId="14402"/>
      <sheetData sheetId="14403"/>
      <sheetData sheetId="14404"/>
      <sheetData sheetId="14405"/>
      <sheetData sheetId="14406"/>
      <sheetData sheetId="14407"/>
      <sheetData sheetId="14408"/>
      <sheetData sheetId="14409"/>
      <sheetData sheetId="14410"/>
      <sheetData sheetId="14411"/>
      <sheetData sheetId="14412"/>
      <sheetData sheetId="14413"/>
      <sheetData sheetId="14414"/>
      <sheetData sheetId="14415"/>
      <sheetData sheetId="14416"/>
      <sheetData sheetId="14417"/>
      <sheetData sheetId="14418"/>
      <sheetData sheetId="14419" refreshError="1"/>
      <sheetData sheetId="14420" refreshError="1"/>
      <sheetData sheetId="14421" refreshError="1"/>
      <sheetData sheetId="14422" refreshError="1"/>
      <sheetData sheetId="14423" refreshError="1"/>
      <sheetData sheetId="14424" refreshError="1"/>
      <sheetData sheetId="14425" refreshError="1"/>
      <sheetData sheetId="14426" refreshError="1"/>
      <sheetData sheetId="14427" refreshError="1"/>
      <sheetData sheetId="14428" refreshError="1"/>
      <sheetData sheetId="14429" refreshError="1"/>
      <sheetData sheetId="14430" refreshError="1"/>
      <sheetData sheetId="14431" refreshError="1"/>
      <sheetData sheetId="14432"/>
      <sheetData sheetId="14433"/>
      <sheetData sheetId="14434"/>
      <sheetData sheetId="14435"/>
      <sheetData sheetId="14436" refreshError="1"/>
      <sheetData sheetId="14437" refreshError="1"/>
      <sheetData sheetId="14438" refreshError="1"/>
      <sheetData sheetId="14439" refreshError="1"/>
      <sheetData sheetId="14440" refreshError="1"/>
      <sheetData sheetId="14441" refreshError="1"/>
      <sheetData sheetId="14442" refreshError="1"/>
      <sheetData sheetId="14443" refreshError="1"/>
      <sheetData sheetId="14444" refreshError="1"/>
      <sheetData sheetId="14445" refreshError="1"/>
      <sheetData sheetId="14446" refreshError="1"/>
      <sheetData sheetId="14447" refreshError="1"/>
      <sheetData sheetId="14448" refreshError="1"/>
      <sheetData sheetId="14449" refreshError="1"/>
      <sheetData sheetId="14450" refreshError="1"/>
      <sheetData sheetId="14451"/>
      <sheetData sheetId="14452"/>
      <sheetData sheetId="14453" refreshError="1"/>
      <sheetData sheetId="14454" refreshError="1"/>
      <sheetData sheetId="14455" refreshError="1"/>
      <sheetData sheetId="14456" refreshError="1"/>
      <sheetData sheetId="14457" refreshError="1"/>
      <sheetData sheetId="14458" refreshError="1"/>
      <sheetData sheetId="14459" refreshError="1"/>
      <sheetData sheetId="14460" refreshError="1"/>
      <sheetData sheetId="14461" refreshError="1"/>
      <sheetData sheetId="14462" refreshError="1"/>
      <sheetData sheetId="14463" refreshError="1"/>
      <sheetData sheetId="14464" refreshError="1"/>
      <sheetData sheetId="14465"/>
      <sheetData sheetId="14466"/>
      <sheetData sheetId="14467"/>
      <sheetData sheetId="14468"/>
      <sheetData sheetId="14469"/>
      <sheetData sheetId="14470"/>
      <sheetData sheetId="14471"/>
      <sheetData sheetId="14472"/>
      <sheetData sheetId="14473"/>
      <sheetData sheetId="14474"/>
      <sheetData sheetId="14475"/>
      <sheetData sheetId="14476" refreshError="1"/>
      <sheetData sheetId="14477"/>
      <sheetData sheetId="14478" refreshError="1"/>
      <sheetData sheetId="14479" refreshError="1"/>
      <sheetData sheetId="14480"/>
      <sheetData sheetId="14481"/>
      <sheetData sheetId="14482" refreshError="1"/>
      <sheetData sheetId="14483" refreshError="1"/>
      <sheetData sheetId="14484" refreshError="1"/>
      <sheetData sheetId="14485" refreshError="1"/>
      <sheetData sheetId="14486" refreshError="1"/>
      <sheetData sheetId="14487" refreshError="1"/>
      <sheetData sheetId="14488" refreshError="1"/>
      <sheetData sheetId="14489" refreshError="1"/>
      <sheetData sheetId="14490" refreshError="1"/>
      <sheetData sheetId="14491" refreshError="1"/>
      <sheetData sheetId="14492" refreshError="1"/>
      <sheetData sheetId="14493" refreshError="1"/>
      <sheetData sheetId="14494" refreshError="1"/>
      <sheetData sheetId="14495" refreshError="1"/>
      <sheetData sheetId="14496" refreshError="1"/>
      <sheetData sheetId="14497" refreshError="1"/>
      <sheetData sheetId="14498" refreshError="1"/>
      <sheetData sheetId="14499" refreshError="1"/>
      <sheetData sheetId="14500" refreshError="1"/>
      <sheetData sheetId="14501" refreshError="1"/>
      <sheetData sheetId="14502" refreshError="1"/>
      <sheetData sheetId="14503" refreshError="1"/>
      <sheetData sheetId="14504" refreshError="1"/>
      <sheetData sheetId="14505" refreshError="1"/>
      <sheetData sheetId="14506" refreshError="1"/>
      <sheetData sheetId="14507" refreshError="1"/>
      <sheetData sheetId="14508" refreshError="1"/>
      <sheetData sheetId="14509" refreshError="1"/>
      <sheetData sheetId="14510" refreshError="1"/>
      <sheetData sheetId="14511" refreshError="1"/>
      <sheetData sheetId="14512" refreshError="1"/>
      <sheetData sheetId="14513" refreshError="1"/>
      <sheetData sheetId="14514" refreshError="1"/>
      <sheetData sheetId="14515" refreshError="1"/>
      <sheetData sheetId="14516" refreshError="1"/>
      <sheetData sheetId="14517" refreshError="1"/>
      <sheetData sheetId="14518" refreshError="1"/>
      <sheetData sheetId="14519"/>
      <sheetData sheetId="14520"/>
      <sheetData sheetId="14521"/>
      <sheetData sheetId="14522"/>
      <sheetData sheetId="14523"/>
      <sheetData sheetId="14524"/>
      <sheetData sheetId="14525"/>
      <sheetData sheetId="14526"/>
      <sheetData sheetId="14527"/>
      <sheetData sheetId="14528" refreshError="1"/>
      <sheetData sheetId="14529" refreshError="1"/>
      <sheetData sheetId="14530" refreshError="1"/>
      <sheetData sheetId="14531" refreshError="1"/>
      <sheetData sheetId="14532"/>
      <sheetData sheetId="14533"/>
      <sheetData sheetId="14534"/>
      <sheetData sheetId="14535"/>
      <sheetData sheetId="14536"/>
      <sheetData sheetId="14537"/>
      <sheetData sheetId="14538"/>
      <sheetData sheetId="14539"/>
      <sheetData sheetId="14540"/>
      <sheetData sheetId="14541"/>
      <sheetData sheetId="14542"/>
      <sheetData sheetId="14543"/>
      <sheetData sheetId="14544"/>
      <sheetData sheetId="14545"/>
      <sheetData sheetId="14546"/>
      <sheetData sheetId="14547"/>
      <sheetData sheetId="14548"/>
      <sheetData sheetId="14549"/>
      <sheetData sheetId="14550"/>
      <sheetData sheetId="14551"/>
      <sheetData sheetId="14552"/>
      <sheetData sheetId="14553"/>
      <sheetData sheetId="14554"/>
      <sheetData sheetId="14555"/>
      <sheetData sheetId="14556"/>
      <sheetData sheetId="14557"/>
      <sheetData sheetId="14558"/>
      <sheetData sheetId="14559"/>
      <sheetData sheetId="14560"/>
      <sheetData sheetId="14561"/>
      <sheetData sheetId="14562"/>
      <sheetData sheetId="14563"/>
      <sheetData sheetId="14564"/>
      <sheetData sheetId="14565"/>
      <sheetData sheetId="14566"/>
      <sheetData sheetId="14567"/>
      <sheetData sheetId="14568"/>
      <sheetData sheetId="14569"/>
      <sheetData sheetId="14570"/>
      <sheetData sheetId="14571"/>
      <sheetData sheetId="14572"/>
      <sheetData sheetId="14573"/>
      <sheetData sheetId="14574"/>
      <sheetData sheetId="14575"/>
      <sheetData sheetId="14576"/>
      <sheetData sheetId="14577"/>
      <sheetData sheetId="14578"/>
      <sheetData sheetId="14579"/>
      <sheetData sheetId="14580"/>
      <sheetData sheetId="14581"/>
      <sheetData sheetId="14582"/>
      <sheetData sheetId="14583"/>
      <sheetData sheetId="14584"/>
      <sheetData sheetId="14585"/>
      <sheetData sheetId="14586"/>
      <sheetData sheetId="14587"/>
      <sheetData sheetId="14588"/>
      <sheetData sheetId="14589"/>
      <sheetData sheetId="14590"/>
      <sheetData sheetId="14591"/>
      <sheetData sheetId="14592"/>
      <sheetData sheetId="14593"/>
      <sheetData sheetId="14594"/>
      <sheetData sheetId="14595"/>
      <sheetData sheetId="14596"/>
      <sheetData sheetId="14597"/>
      <sheetData sheetId="14598"/>
      <sheetData sheetId="14599"/>
      <sheetData sheetId="14600"/>
      <sheetData sheetId="14601"/>
      <sheetData sheetId="14602"/>
      <sheetData sheetId="14603"/>
      <sheetData sheetId="14604"/>
      <sheetData sheetId="14605"/>
      <sheetData sheetId="14606"/>
      <sheetData sheetId="14607"/>
      <sheetData sheetId="14608"/>
      <sheetData sheetId="14609"/>
      <sheetData sheetId="14610"/>
      <sheetData sheetId="14611"/>
      <sheetData sheetId="14612"/>
      <sheetData sheetId="14613"/>
      <sheetData sheetId="14614"/>
      <sheetData sheetId="14615"/>
      <sheetData sheetId="14616"/>
      <sheetData sheetId="14617"/>
      <sheetData sheetId="14618"/>
      <sheetData sheetId="14619"/>
      <sheetData sheetId="14620"/>
      <sheetData sheetId="14621"/>
      <sheetData sheetId="14622"/>
      <sheetData sheetId="14623"/>
      <sheetData sheetId="14624"/>
      <sheetData sheetId="14625"/>
      <sheetData sheetId="14626"/>
      <sheetData sheetId="14627"/>
      <sheetData sheetId="14628"/>
      <sheetData sheetId="14629"/>
      <sheetData sheetId="14630"/>
      <sheetData sheetId="14631"/>
      <sheetData sheetId="14632"/>
      <sheetData sheetId="14633"/>
      <sheetData sheetId="14634"/>
      <sheetData sheetId="14635"/>
      <sheetData sheetId="14636"/>
      <sheetData sheetId="14637"/>
      <sheetData sheetId="14638"/>
      <sheetData sheetId="14639"/>
      <sheetData sheetId="14640"/>
      <sheetData sheetId="14641"/>
      <sheetData sheetId="14642"/>
      <sheetData sheetId="14643"/>
      <sheetData sheetId="14644"/>
      <sheetData sheetId="14645"/>
      <sheetData sheetId="14646"/>
      <sheetData sheetId="14647"/>
      <sheetData sheetId="14648"/>
      <sheetData sheetId="14649"/>
      <sheetData sheetId="14650"/>
      <sheetData sheetId="14651"/>
      <sheetData sheetId="14652"/>
      <sheetData sheetId="14653"/>
      <sheetData sheetId="14654"/>
      <sheetData sheetId="14655"/>
      <sheetData sheetId="14656"/>
      <sheetData sheetId="14657"/>
      <sheetData sheetId="14658"/>
      <sheetData sheetId="14659"/>
      <sheetData sheetId="14660"/>
      <sheetData sheetId="14661"/>
      <sheetData sheetId="14662"/>
      <sheetData sheetId="14663"/>
      <sheetData sheetId="14664" refreshError="1"/>
      <sheetData sheetId="14665" refreshError="1"/>
      <sheetData sheetId="14666" refreshError="1"/>
      <sheetData sheetId="14667" refreshError="1"/>
      <sheetData sheetId="14668" refreshError="1"/>
      <sheetData sheetId="14669" refreshError="1"/>
      <sheetData sheetId="14670" refreshError="1"/>
      <sheetData sheetId="14671" refreshError="1"/>
      <sheetData sheetId="14672" refreshError="1"/>
      <sheetData sheetId="14673" refreshError="1"/>
      <sheetData sheetId="14674" refreshError="1"/>
      <sheetData sheetId="14675" refreshError="1"/>
      <sheetData sheetId="14676" refreshError="1"/>
      <sheetData sheetId="14677" refreshError="1"/>
      <sheetData sheetId="14678" refreshError="1"/>
      <sheetData sheetId="14679" refreshError="1"/>
      <sheetData sheetId="14680" refreshError="1"/>
      <sheetData sheetId="14681" refreshError="1"/>
      <sheetData sheetId="14682" refreshError="1"/>
      <sheetData sheetId="14683"/>
      <sheetData sheetId="14684" refreshError="1"/>
      <sheetData sheetId="14685" refreshError="1"/>
      <sheetData sheetId="14686" refreshError="1"/>
      <sheetData sheetId="14687"/>
      <sheetData sheetId="14688" refreshError="1"/>
      <sheetData sheetId="14689" refreshError="1"/>
      <sheetData sheetId="14690" refreshError="1"/>
      <sheetData sheetId="14691" refreshError="1"/>
      <sheetData sheetId="14692" refreshError="1"/>
      <sheetData sheetId="14693" refreshError="1"/>
      <sheetData sheetId="14694" refreshError="1"/>
      <sheetData sheetId="14695" refreshError="1"/>
      <sheetData sheetId="14696" refreshError="1"/>
      <sheetData sheetId="14697" refreshError="1"/>
      <sheetData sheetId="14698" refreshError="1"/>
      <sheetData sheetId="14699" refreshError="1"/>
      <sheetData sheetId="14700" refreshError="1"/>
      <sheetData sheetId="14701" refreshError="1"/>
      <sheetData sheetId="14702" refreshError="1"/>
      <sheetData sheetId="14703" refreshError="1"/>
      <sheetData sheetId="14704" refreshError="1"/>
      <sheetData sheetId="14705" refreshError="1"/>
      <sheetData sheetId="14706" refreshError="1"/>
      <sheetData sheetId="14707" refreshError="1"/>
      <sheetData sheetId="14708" refreshError="1"/>
      <sheetData sheetId="14709" refreshError="1"/>
      <sheetData sheetId="14710" refreshError="1"/>
      <sheetData sheetId="14711" refreshError="1"/>
      <sheetData sheetId="14712" refreshError="1"/>
      <sheetData sheetId="14713" refreshError="1"/>
      <sheetData sheetId="14714" refreshError="1"/>
      <sheetData sheetId="14715" refreshError="1"/>
      <sheetData sheetId="14716"/>
      <sheetData sheetId="14717" refreshError="1"/>
      <sheetData sheetId="14718"/>
      <sheetData sheetId="14719"/>
      <sheetData sheetId="14720"/>
      <sheetData sheetId="14721"/>
      <sheetData sheetId="14722"/>
      <sheetData sheetId="14723"/>
      <sheetData sheetId="14724"/>
      <sheetData sheetId="14725"/>
      <sheetData sheetId="14726"/>
      <sheetData sheetId="14727"/>
      <sheetData sheetId="14728"/>
      <sheetData sheetId="14729"/>
      <sheetData sheetId="14730"/>
      <sheetData sheetId="14731"/>
      <sheetData sheetId="14732"/>
      <sheetData sheetId="14733"/>
      <sheetData sheetId="14734"/>
      <sheetData sheetId="14735"/>
      <sheetData sheetId="14736"/>
      <sheetData sheetId="14737"/>
      <sheetData sheetId="14738"/>
      <sheetData sheetId="14739"/>
      <sheetData sheetId="14740"/>
      <sheetData sheetId="14741"/>
      <sheetData sheetId="14742"/>
      <sheetData sheetId="14743"/>
      <sheetData sheetId="14744"/>
      <sheetData sheetId="14745"/>
      <sheetData sheetId="14746"/>
      <sheetData sheetId="14747"/>
      <sheetData sheetId="14748"/>
      <sheetData sheetId="14749"/>
      <sheetData sheetId="14750"/>
      <sheetData sheetId="14751"/>
      <sheetData sheetId="14752"/>
      <sheetData sheetId="14753"/>
      <sheetData sheetId="14754"/>
      <sheetData sheetId="14755"/>
      <sheetData sheetId="14756"/>
      <sheetData sheetId="14757"/>
      <sheetData sheetId="14758"/>
      <sheetData sheetId="14759"/>
      <sheetData sheetId="14760"/>
      <sheetData sheetId="14761"/>
      <sheetData sheetId="14762"/>
      <sheetData sheetId="14763"/>
      <sheetData sheetId="14764"/>
      <sheetData sheetId="14765"/>
      <sheetData sheetId="14766"/>
      <sheetData sheetId="14767"/>
      <sheetData sheetId="14768"/>
      <sheetData sheetId="14769"/>
      <sheetData sheetId="14770"/>
      <sheetData sheetId="14771"/>
      <sheetData sheetId="14772"/>
      <sheetData sheetId="14773"/>
      <sheetData sheetId="14774"/>
      <sheetData sheetId="14775"/>
      <sheetData sheetId="14776"/>
      <sheetData sheetId="14777"/>
      <sheetData sheetId="14778"/>
      <sheetData sheetId="14779"/>
      <sheetData sheetId="14780"/>
      <sheetData sheetId="14781"/>
      <sheetData sheetId="14782"/>
      <sheetData sheetId="14783"/>
      <sheetData sheetId="14784"/>
      <sheetData sheetId="14785"/>
      <sheetData sheetId="14786"/>
      <sheetData sheetId="14787"/>
      <sheetData sheetId="14788"/>
      <sheetData sheetId="14789"/>
      <sheetData sheetId="14790"/>
      <sheetData sheetId="14791"/>
      <sheetData sheetId="14792"/>
      <sheetData sheetId="14793"/>
      <sheetData sheetId="14794"/>
      <sheetData sheetId="14795"/>
      <sheetData sheetId="14796"/>
      <sheetData sheetId="14797"/>
      <sheetData sheetId="14798" refreshError="1"/>
      <sheetData sheetId="14799" refreshError="1"/>
      <sheetData sheetId="14800" refreshError="1"/>
      <sheetData sheetId="14801" refreshError="1"/>
      <sheetData sheetId="14802" refreshError="1"/>
      <sheetData sheetId="14803" refreshError="1"/>
      <sheetData sheetId="14804" refreshError="1"/>
      <sheetData sheetId="14805"/>
      <sheetData sheetId="14806"/>
      <sheetData sheetId="14807"/>
      <sheetData sheetId="14808"/>
      <sheetData sheetId="14809"/>
      <sheetData sheetId="14810"/>
      <sheetData sheetId="14811"/>
      <sheetData sheetId="14812"/>
      <sheetData sheetId="14813"/>
      <sheetData sheetId="14814"/>
      <sheetData sheetId="14815"/>
      <sheetData sheetId="14816"/>
      <sheetData sheetId="14817"/>
      <sheetData sheetId="14818"/>
      <sheetData sheetId="14819" refreshError="1"/>
      <sheetData sheetId="14820" refreshError="1"/>
      <sheetData sheetId="14821" refreshError="1"/>
      <sheetData sheetId="14822" refreshError="1"/>
      <sheetData sheetId="14823" refreshError="1"/>
      <sheetData sheetId="14824" refreshError="1"/>
      <sheetData sheetId="14825" refreshError="1"/>
      <sheetData sheetId="14826" refreshError="1"/>
      <sheetData sheetId="14827" refreshError="1"/>
      <sheetData sheetId="14828" refreshError="1"/>
      <sheetData sheetId="14829" refreshError="1"/>
      <sheetData sheetId="14830" refreshError="1"/>
      <sheetData sheetId="14831" refreshError="1"/>
      <sheetData sheetId="14832" refreshError="1"/>
      <sheetData sheetId="14833" refreshError="1"/>
      <sheetData sheetId="14834" refreshError="1"/>
      <sheetData sheetId="14835" refreshError="1"/>
      <sheetData sheetId="14836" refreshError="1"/>
      <sheetData sheetId="14837" refreshError="1"/>
      <sheetData sheetId="14838" refreshError="1"/>
      <sheetData sheetId="14839" refreshError="1"/>
      <sheetData sheetId="14840" refreshError="1"/>
      <sheetData sheetId="14841" refreshError="1"/>
      <sheetData sheetId="14842" refreshError="1"/>
      <sheetData sheetId="14843" refreshError="1"/>
      <sheetData sheetId="14844" refreshError="1"/>
      <sheetData sheetId="14845" refreshError="1"/>
      <sheetData sheetId="14846" refreshError="1"/>
      <sheetData sheetId="14847" refreshError="1"/>
      <sheetData sheetId="14848" refreshError="1"/>
      <sheetData sheetId="14849" refreshError="1"/>
      <sheetData sheetId="14850" refreshError="1"/>
      <sheetData sheetId="14851" refreshError="1"/>
      <sheetData sheetId="14852" refreshError="1"/>
      <sheetData sheetId="14853" refreshError="1"/>
      <sheetData sheetId="14854" refreshError="1"/>
      <sheetData sheetId="14855" refreshError="1"/>
      <sheetData sheetId="14856" refreshError="1"/>
      <sheetData sheetId="14857" refreshError="1"/>
      <sheetData sheetId="14858" refreshError="1"/>
      <sheetData sheetId="14859" refreshError="1"/>
      <sheetData sheetId="14860" refreshError="1"/>
      <sheetData sheetId="14861" refreshError="1"/>
      <sheetData sheetId="14862" refreshError="1"/>
      <sheetData sheetId="14863" refreshError="1"/>
      <sheetData sheetId="14864" refreshError="1"/>
      <sheetData sheetId="14865" refreshError="1"/>
      <sheetData sheetId="14866" refreshError="1"/>
      <sheetData sheetId="14867" refreshError="1"/>
      <sheetData sheetId="14868" refreshError="1"/>
      <sheetData sheetId="14869" refreshError="1"/>
      <sheetData sheetId="14870" refreshError="1"/>
      <sheetData sheetId="14871" refreshError="1"/>
      <sheetData sheetId="14872" refreshError="1"/>
      <sheetData sheetId="14873" refreshError="1"/>
      <sheetData sheetId="14874" refreshError="1"/>
      <sheetData sheetId="14875" refreshError="1"/>
      <sheetData sheetId="14876" refreshError="1"/>
      <sheetData sheetId="14877" refreshError="1"/>
      <sheetData sheetId="14878" refreshError="1"/>
      <sheetData sheetId="14879" refreshError="1"/>
      <sheetData sheetId="14880" refreshError="1"/>
      <sheetData sheetId="14881" refreshError="1"/>
      <sheetData sheetId="14882" refreshError="1"/>
      <sheetData sheetId="14883" refreshError="1"/>
      <sheetData sheetId="14884" refreshError="1"/>
      <sheetData sheetId="14885" refreshError="1"/>
      <sheetData sheetId="14886" refreshError="1"/>
      <sheetData sheetId="14887" refreshError="1"/>
      <sheetData sheetId="14888" refreshError="1"/>
      <sheetData sheetId="14889" refreshError="1"/>
      <sheetData sheetId="14890" refreshError="1"/>
      <sheetData sheetId="14891" refreshError="1"/>
      <sheetData sheetId="14892" refreshError="1"/>
      <sheetData sheetId="14893" refreshError="1"/>
      <sheetData sheetId="14894" refreshError="1"/>
      <sheetData sheetId="14895" refreshError="1"/>
      <sheetData sheetId="14896" refreshError="1"/>
      <sheetData sheetId="14897" refreshError="1"/>
      <sheetData sheetId="14898" refreshError="1"/>
      <sheetData sheetId="14899" refreshError="1"/>
      <sheetData sheetId="14900" refreshError="1"/>
      <sheetData sheetId="14901" refreshError="1"/>
      <sheetData sheetId="14902" refreshError="1"/>
      <sheetData sheetId="14903" refreshError="1"/>
      <sheetData sheetId="14904" refreshError="1"/>
      <sheetData sheetId="14905" refreshError="1"/>
      <sheetData sheetId="14906" refreshError="1"/>
      <sheetData sheetId="14907" refreshError="1"/>
      <sheetData sheetId="14908" refreshError="1"/>
      <sheetData sheetId="14909" refreshError="1"/>
      <sheetData sheetId="14910" refreshError="1"/>
      <sheetData sheetId="14911" refreshError="1"/>
      <sheetData sheetId="14912" refreshError="1"/>
      <sheetData sheetId="14913" refreshError="1"/>
      <sheetData sheetId="14914" refreshError="1"/>
      <sheetData sheetId="14915" refreshError="1"/>
      <sheetData sheetId="14916" refreshError="1"/>
      <sheetData sheetId="14917" refreshError="1"/>
      <sheetData sheetId="14918" refreshError="1"/>
      <sheetData sheetId="14919" refreshError="1"/>
      <sheetData sheetId="14920" refreshError="1"/>
      <sheetData sheetId="14921" refreshError="1"/>
      <sheetData sheetId="14922" refreshError="1"/>
      <sheetData sheetId="14923" refreshError="1"/>
      <sheetData sheetId="14924" refreshError="1"/>
      <sheetData sheetId="14925" refreshError="1"/>
      <sheetData sheetId="14926" refreshError="1"/>
      <sheetData sheetId="14927" refreshError="1"/>
      <sheetData sheetId="14928" refreshError="1"/>
      <sheetData sheetId="14929" refreshError="1"/>
      <sheetData sheetId="14930" refreshError="1"/>
      <sheetData sheetId="14931" refreshError="1"/>
      <sheetData sheetId="14932" refreshError="1"/>
      <sheetData sheetId="14933" refreshError="1"/>
      <sheetData sheetId="14934" refreshError="1"/>
      <sheetData sheetId="14935" refreshError="1"/>
      <sheetData sheetId="14936" refreshError="1"/>
      <sheetData sheetId="14937" refreshError="1"/>
      <sheetData sheetId="14938" refreshError="1"/>
      <sheetData sheetId="14939" refreshError="1"/>
      <sheetData sheetId="14940" refreshError="1"/>
      <sheetData sheetId="14941" refreshError="1"/>
      <sheetData sheetId="14942" refreshError="1"/>
      <sheetData sheetId="14943" refreshError="1"/>
      <sheetData sheetId="14944" refreshError="1"/>
      <sheetData sheetId="14945" refreshError="1"/>
      <sheetData sheetId="14946" refreshError="1"/>
      <sheetData sheetId="14947" refreshError="1"/>
      <sheetData sheetId="14948" refreshError="1"/>
      <sheetData sheetId="14949" refreshError="1"/>
      <sheetData sheetId="14950" refreshError="1"/>
      <sheetData sheetId="14951" refreshError="1"/>
      <sheetData sheetId="14952" refreshError="1"/>
      <sheetData sheetId="14953" refreshError="1"/>
      <sheetData sheetId="14954" refreshError="1"/>
      <sheetData sheetId="14955" refreshError="1"/>
      <sheetData sheetId="14956" refreshError="1"/>
      <sheetData sheetId="14957" refreshError="1"/>
      <sheetData sheetId="14958"/>
      <sheetData sheetId="14959"/>
      <sheetData sheetId="14960"/>
      <sheetData sheetId="14961"/>
      <sheetData sheetId="14962"/>
      <sheetData sheetId="14963"/>
      <sheetData sheetId="14964"/>
      <sheetData sheetId="14965"/>
      <sheetData sheetId="14966"/>
      <sheetData sheetId="14967"/>
      <sheetData sheetId="14968"/>
      <sheetData sheetId="14969"/>
      <sheetData sheetId="14970"/>
      <sheetData sheetId="14971"/>
      <sheetData sheetId="14972"/>
      <sheetData sheetId="14973"/>
      <sheetData sheetId="14974"/>
      <sheetData sheetId="14975"/>
      <sheetData sheetId="14976"/>
      <sheetData sheetId="14977"/>
      <sheetData sheetId="14978"/>
      <sheetData sheetId="14979"/>
      <sheetData sheetId="14980"/>
      <sheetData sheetId="14981"/>
      <sheetData sheetId="14982"/>
      <sheetData sheetId="14983"/>
      <sheetData sheetId="14984"/>
      <sheetData sheetId="14985"/>
      <sheetData sheetId="14986"/>
      <sheetData sheetId="14987"/>
      <sheetData sheetId="14988"/>
      <sheetData sheetId="14989"/>
      <sheetData sheetId="14990"/>
      <sheetData sheetId="14991"/>
      <sheetData sheetId="14992"/>
      <sheetData sheetId="14993"/>
      <sheetData sheetId="14994"/>
      <sheetData sheetId="14995"/>
      <sheetData sheetId="14996"/>
      <sheetData sheetId="14997"/>
      <sheetData sheetId="14998"/>
      <sheetData sheetId="14999"/>
      <sheetData sheetId="15000"/>
      <sheetData sheetId="15001"/>
      <sheetData sheetId="15002"/>
      <sheetData sheetId="15003"/>
      <sheetData sheetId="15004"/>
      <sheetData sheetId="15005"/>
      <sheetData sheetId="15006"/>
      <sheetData sheetId="15007"/>
      <sheetData sheetId="15008"/>
      <sheetData sheetId="15009"/>
      <sheetData sheetId="15010"/>
      <sheetData sheetId="15011"/>
      <sheetData sheetId="15012"/>
      <sheetData sheetId="15013"/>
      <sheetData sheetId="15014"/>
      <sheetData sheetId="15015"/>
      <sheetData sheetId="15016"/>
      <sheetData sheetId="15017"/>
      <sheetData sheetId="15018"/>
      <sheetData sheetId="15019"/>
      <sheetData sheetId="15020"/>
      <sheetData sheetId="15021"/>
      <sheetData sheetId="15022"/>
      <sheetData sheetId="15023"/>
      <sheetData sheetId="15024"/>
      <sheetData sheetId="15025"/>
      <sheetData sheetId="15026"/>
      <sheetData sheetId="15027"/>
      <sheetData sheetId="15028"/>
      <sheetData sheetId="15029"/>
      <sheetData sheetId="15030"/>
      <sheetData sheetId="15031"/>
      <sheetData sheetId="15032"/>
      <sheetData sheetId="15033"/>
      <sheetData sheetId="15034" refreshError="1"/>
      <sheetData sheetId="15035" refreshError="1"/>
      <sheetData sheetId="15036" refreshError="1"/>
      <sheetData sheetId="15037" refreshError="1"/>
      <sheetData sheetId="15038" refreshError="1"/>
      <sheetData sheetId="15039" refreshError="1"/>
      <sheetData sheetId="15040" refreshError="1"/>
      <sheetData sheetId="15041"/>
      <sheetData sheetId="15042"/>
      <sheetData sheetId="15043"/>
      <sheetData sheetId="15044"/>
      <sheetData sheetId="15045"/>
      <sheetData sheetId="15046"/>
      <sheetData sheetId="15047"/>
      <sheetData sheetId="15048"/>
      <sheetData sheetId="15049"/>
      <sheetData sheetId="15050"/>
      <sheetData sheetId="15051"/>
      <sheetData sheetId="15052"/>
      <sheetData sheetId="15053"/>
      <sheetData sheetId="15054"/>
      <sheetData sheetId="15055"/>
      <sheetData sheetId="15056"/>
      <sheetData sheetId="15057"/>
      <sheetData sheetId="15058"/>
      <sheetData sheetId="15059"/>
      <sheetData sheetId="15060"/>
      <sheetData sheetId="15061"/>
      <sheetData sheetId="15062"/>
      <sheetData sheetId="15063"/>
      <sheetData sheetId="15064"/>
      <sheetData sheetId="15065"/>
      <sheetData sheetId="15066"/>
      <sheetData sheetId="15067"/>
      <sheetData sheetId="15068"/>
      <sheetData sheetId="15069"/>
      <sheetData sheetId="15070"/>
      <sheetData sheetId="15071"/>
      <sheetData sheetId="15072"/>
      <sheetData sheetId="15073"/>
      <sheetData sheetId="15074"/>
      <sheetData sheetId="15075"/>
      <sheetData sheetId="15076"/>
      <sheetData sheetId="15077"/>
      <sheetData sheetId="15078"/>
      <sheetData sheetId="15079"/>
      <sheetData sheetId="15080"/>
      <sheetData sheetId="15081"/>
      <sheetData sheetId="15082"/>
      <sheetData sheetId="15083"/>
      <sheetData sheetId="15084"/>
      <sheetData sheetId="15085"/>
      <sheetData sheetId="15086"/>
      <sheetData sheetId="15087"/>
      <sheetData sheetId="15088"/>
      <sheetData sheetId="15089"/>
      <sheetData sheetId="15090"/>
      <sheetData sheetId="15091"/>
      <sheetData sheetId="15092"/>
      <sheetData sheetId="15093" refreshError="1"/>
      <sheetData sheetId="15094"/>
      <sheetData sheetId="15095"/>
      <sheetData sheetId="15096"/>
      <sheetData sheetId="15097"/>
      <sheetData sheetId="15098"/>
      <sheetData sheetId="15099"/>
      <sheetData sheetId="15100"/>
      <sheetData sheetId="15101"/>
      <sheetData sheetId="15102"/>
      <sheetData sheetId="15103"/>
      <sheetData sheetId="15104"/>
      <sheetData sheetId="15105"/>
      <sheetData sheetId="15106"/>
      <sheetData sheetId="15107"/>
      <sheetData sheetId="15108"/>
      <sheetData sheetId="15109"/>
      <sheetData sheetId="15110"/>
      <sheetData sheetId="15111"/>
      <sheetData sheetId="15112"/>
      <sheetData sheetId="15113"/>
      <sheetData sheetId="15114"/>
      <sheetData sheetId="15115"/>
      <sheetData sheetId="15116"/>
      <sheetData sheetId="15117"/>
      <sheetData sheetId="15118"/>
      <sheetData sheetId="15119"/>
      <sheetData sheetId="15120"/>
      <sheetData sheetId="15121"/>
      <sheetData sheetId="15122"/>
      <sheetData sheetId="15123"/>
      <sheetData sheetId="15124"/>
      <sheetData sheetId="15125"/>
      <sheetData sheetId="15126"/>
      <sheetData sheetId="15127"/>
      <sheetData sheetId="15128"/>
      <sheetData sheetId="15129"/>
      <sheetData sheetId="15130"/>
      <sheetData sheetId="15131"/>
      <sheetData sheetId="15132"/>
      <sheetData sheetId="15133"/>
      <sheetData sheetId="15134"/>
      <sheetData sheetId="15135"/>
      <sheetData sheetId="15136"/>
      <sheetData sheetId="15137"/>
      <sheetData sheetId="15138"/>
      <sheetData sheetId="15139"/>
      <sheetData sheetId="15140"/>
      <sheetData sheetId="15141"/>
      <sheetData sheetId="15142"/>
      <sheetData sheetId="15143"/>
      <sheetData sheetId="15144"/>
      <sheetData sheetId="15145"/>
      <sheetData sheetId="15146"/>
      <sheetData sheetId="15147"/>
      <sheetData sheetId="15148"/>
      <sheetData sheetId="15149"/>
      <sheetData sheetId="15150"/>
      <sheetData sheetId="15151"/>
      <sheetData sheetId="15152"/>
      <sheetData sheetId="15153"/>
      <sheetData sheetId="15154"/>
      <sheetData sheetId="15155"/>
      <sheetData sheetId="15156"/>
      <sheetData sheetId="15157"/>
      <sheetData sheetId="15158"/>
      <sheetData sheetId="15159"/>
      <sheetData sheetId="15160"/>
      <sheetData sheetId="15161"/>
      <sheetData sheetId="15162"/>
      <sheetData sheetId="15163"/>
      <sheetData sheetId="15164"/>
      <sheetData sheetId="15165"/>
      <sheetData sheetId="15166"/>
      <sheetData sheetId="15167"/>
      <sheetData sheetId="15168"/>
      <sheetData sheetId="15169"/>
      <sheetData sheetId="15170"/>
      <sheetData sheetId="15171"/>
      <sheetData sheetId="15172"/>
      <sheetData sheetId="15173"/>
      <sheetData sheetId="15174"/>
      <sheetData sheetId="15175"/>
      <sheetData sheetId="15176"/>
      <sheetData sheetId="15177"/>
      <sheetData sheetId="15178"/>
      <sheetData sheetId="15179"/>
      <sheetData sheetId="15180"/>
      <sheetData sheetId="15181"/>
      <sheetData sheetId="15182"/>
      <sheetData sheetId="15183"/>
      <sheetData sheetId="15184"/>
      <sheetData sheetId="15185"/>
      <sheetData sheetId="15186"/>
      <sheetData sheetId="15187"/>
      <sheetData sheetId="15188"/>
      <sheetData sheetId="15189"/>
      <sheetData sheetId="15190"/>
      <sheetData sheetId="15191"/>
      <sheetData sheetId="15192"/>
      <sheetData sheetId="15193"/>
      <sheetData sheetId="15194"/>
      <sheetData sheetId="15195"/>
      <sheetData sheetId="15196"/>
      <sheetData sheetId="15197"/>
      <sheetData sheetId="15198"/>
      <sheetData sheetId="15199"/>
      <sheetData sheetId="15200"/>
      <sheetData sheetId="15201"/>
      <sheetData sheetId="15202"/>
      <sheetData sheetId="15203"/>
      <sheetData sheetId="15204"/>
      <sheetData sheetId="15205"/>
      <sheetData sheetId="15206"/>
      <sheetData sheetId="15207"/>
      <sheetData sheetId="15208"/>
      <sheetData sheetId="15209"/>
      <sheetData sheetId="15210"/>
      <sheetData sheetId="15211"/>
      <sheetData sheetId="15212"/>
      <sheetData sheetId="15213"/>
      <sheetData sheetId="15214"/>
      <sheetData sheetId="15215"/>
      <sheetData sheetId="15216"/>
      <sheetData sheetId="15217"/>
      <sheetData sheetId="15218"/>
      <sheetData sheetId="15219"/>
      <sheetData sheetId="15220"/>
      <sheetData sheetId="15221"/>
      <sheetData sheetId="15222"/>
      <sheetData sheetId="15223"/>
      <sheetData sheetId="15224"/>
      <sheetData sheetId="15225"/>
      <sheetData sheetId="15226"/>
      <sheetData sheetId="15227"/>
      <sheetData sheetId="15228"/>
      <sheetData sheetId="15229"/>
      <sheetData sheetId="15230" refreshError="1"/>
      <sheetData sheetId="15231" refreshError="1"/>
      <sheetData sheetId="1523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"/>
      <sheetName val="CUADRO RESUM"/>
      <sheetName val="CUADRO RESUM FALTANTE"/>
    </sheetNames>
    <sheetDataSet>
      <sheetData sheetId="0">
        <row r="1">
          <cell r="A1" t="str">
            <v>INSTITUTO NACIONAL DE VIAS</v>
          </cell>
        </row>
        <row r="2">
          <cell r="A2" t="str">
            <v>REGIONAL CASANARE</v>
          </cell>
        </row>
        <row r="5">
          <cell r="A5" t="str">
            <v>CALCULO DE CANTIDADES Y COSTOS ESTIMADOS DE NECESIDADES DE LAS VIAS</v>
          </cell>
        </row>
        <row r="6">
          <cell r="A6" t="str">
            <v>PARA MANTENIMIENTO</v>
          </cell>
        </row>
        <row r="9">
          <cell r="A9" t="str">
            <v>Administrador Vial:  CESAR FIGUEROA MELGAREJO</v>
          </cell>
        </row>
        <row r="10">
          <cell r="A10" t="str">
            <v>Carretera:   COROCORO - ARAUCA</v>
          </cell>
          <cell r="E10" t="str">
            <v>SECTOR: 6606</v>
          </cell>
          <cell r="H10" t="str">
            <v>Enero del 2001</v>
          </cell>
        </row>
        <row r="12">
          <cell r="A12" t="str">
            <v>ITEM DE PAGO</v>
          </cell>
          <cell r="B12" t="str">
            <v>ESPECIFICACIONES</v>
          </cell>
        </row>
        <row r="13">
          <cell r="B13" t="str">
            <v>GRAL</v>
          </cell>
          <cell r="C13" t="str">
            <v>PART</v>
          </cell>
          <cell r="D13" t="str">
            <v>DESCRIPCION</v>
          </cell>
          <cell r="E13" t="str">
            <v>UND</v>
          </cell>
          <cell r="F13" t="str">
            <v>CANTIDAD</v>
          </cell>
          <cell r="G13" t="str">
            <v>VALOR UNITARIO        $</v>
          </cell>
          <cell r="H13" t="str">
            <v>VALOR                  TOTAL                         $</v>
          </cell>
        </row>
        <row r="15">
          <cell r="A15" t="str">
            <v>CONSTRUCCION DE BOLSACRETOS PARA PROTECCION DEL ESTRIBO, PUENTE CAÑO JESUS PR 37+0768</v>
          </cell>
        </row>
        <row r="16">
          <cell r="A16">
            <v>310.10000000000002</v>
          </cell>
          <cell r="B16">
            <v>310</v>
          </cell>
          <cell r="C16" t="str">
            <v>310P</v>
          </cell>
          <cell r="D16" t="str">
            <v>EXCAVACION MANUAL</v>
          </cell>
          <cell r="E16" t="str">
            <v>m3</v>
          </cell>
          <cell r="F16">
            <v>27</v>
          </cell>
          <cell r="G16">
            <v>28624</v>
          </cell>
          <cell r="H16">
            <v>772848</v>
          </cell>
        </row>
        <row r="17">
          <cell r="D17" t="str">
            <v>BOLSACRETOS</v>
          </cell>
          <cell r="E17" t="str">
            <v>m3</v>
          </cell>
          <cell r="F17">
            <v>87</v>
          </cell>
          <cell r="G17">
            <v>484200</v>
          </cell>
          <cell r="H17">
            <v>42125400</v>
          </cell>
        </row>
        <row r="18">
          <cell r="D18" t="str">
            <v>MANEJO DE AGUAS</v>
          </cell>
          <cell r="E18" t="str">
            <v>GLOBAL</v>
          </cell>
          <cell r="F18">
            <v>1</v>
          </cell>
          <cell r="G18">
            <v>3000000</v>
          </cell>
          <cell r="H18">
            <v>3000000</v>
          </cell>
        </row>
        <row r="22">
          <cell r="G22" t="str">
            <v xml:space="preserve">Valor Basico : </v>
          </cell>
          <cell r="H22">
            <v>45898248</v>
          </cell>
        </row>
        <row r="23">
          <cell r="G23" t="str">
            <v xml:space="preserve">Valor I.V.A (16%) : </v>
          </cell>
          <cell r="H23">
            <v>451921.21107692301</v>
          </cell>
        </row>
        <row r="24">
          <cell r="G24" t="str">
            <v xml:space="preserve">VALOR TOTAL : </v>
          </cell>
          <cell r="H24">
            <v>46350169.211076923</v>
          </cell>
        </row>
        <row r="34">
          <cell r="A34" t="str">
            <v>Administrador Vial</v>
          </cell>
          <cell r="E34" t="str">
            <v>Vo. Bo. Director Regional</v>
          </cell>
        </row>
        <row r="40">
          <cell r="A40" t="str">
            <v>INSTITUTO NACIONAL DE VIAS</v>
          </cell>
        </row>
        <row r="41">
          <cell r="A41" t="str">
            <v>REGIONAL CASANARE</v>
          </cell>
        </row>
        <row r="44">
          <cell r="A44" t="str">
            <v>CALCULO DE CANTIDADES Y COSTOS ESTIMADOS DE NECESIDADES DE LAS VIAS</v>
          </cell>
        </row>
        <row r="45">
          <cell r="A45" t="str">
            <v>PARA MANTENIMIENTO</v>
          </cell>
        </row>
        <row r="48">
          <cell r="A48" t="str">
            <v>Administrador Vial:  CESAR FIGUEROA MELGAREJO</v>
          </cell>
        </row>
        <row r="49">
          <cell r="A49" t="str">
            <v>Carretera:   COROCORO - ARAUCA</v>
          </cell>
          <cell r="E49" t="str">
            <v>SECTOR: 6606</v>
          </cell>
          <cell r="H49" t="str">
            <v>Enero del 2001</v>
          </cell>
        </row>
        <row r="51">
          <cell r="A51" t="str">
            <v>ITEM DE PAGO</v>
          </cell>
          <cell r="B51" t="str">
            <v>ESPECIFICACIONES</v>
          </cell>
        </row>
        <row r="52">
          <cell r="B52" t="str">
            <v>GRAL</v>
          </cell>
          <cell r="C52" t="str">
            <v>PART</v>
          </cell>
          <cell r="D52" t="str">
            <v>DESCRIPCION</v>
          </cell>
          <cell r="E52" t="str">
            <v>UND</v>
          </cell>
          <cell r="F52" t="str">
            <v>CANTIDAD</v>
          </cell>
          <cell r="G52" t="str">
            <v>VALOR UNITARIO        $</v>
          </cell>
          <cell r="H52" t="str">
            <v>VALOR                  TOTAL                         $</v>
          </cell>
        </row>
        <row r="54">
          <cell r="A54" t="str">
            <v>CONSTRUCCION DE CUATRO ALETAS DE PROTECCION A LOS PUENTES CAÑO EL ARENAL PR 17+0834 Y CAÑO EL RUANO PR 36+0543</v>
          </cell>
        </row>
        <row r="55">
          <cell r="A55">
            <v>630.4</v>
          </cell>
          <cell r="B55">
            <v>630</v>
          </cell>
          <cell r="D55" t="str">
            <v>CONCRETO 3000 p.s.i.</v>
          </cell>
          <cell r="E55" t="str">
            <v>m3</v>
          </cell>
          <cell r="F55">
            <v>123</v>
          </cell>
          <cell r="G55">
            <v>318667</v>
          </cell>
          <cell r="H55">
            <v>39196041</v>
          </cell>
        </row>
        <row r="56">
          <cell r="A56">
            <v>600.4</v>
          </cell>
          <cell r="B56">
            <v>600</v>
          </cell>
          <cell r="D56" t="str">
            <v>EXCAVACION EN MATERIAL DE GRAVA</v>
          </cell>
          <cell r="E56" t="str">
            <v>m3</v>
          </cell>
          <cell r="F56">
            <v>342</v>
          </cell>
          <cell r="G56">
            <v>25561</v>
          </cell>
          <cell r="H56">
            <v>8741862</v>
          </cell>
        </row>
        <row r="57">
          <cell r="A57">
            <v>640.29999999999995</v>
          </cell>
          <cell r="B57">
            <v>640</v>
          </cell>
          <cell r="D57" t="str">
            <v>ACERO DE REFUERZO</v>
          </cell>
          <cell r="E57" t="str">
            <v>kg</v>
          </cell>
          <cell r="F57">
            <v>3310</v>
          </cell>
          <cell r="G57">
            <v>1966</v>
          </cell>
          <cell r="H57">
            <v>6507460</v>
          </cell>
        </row>
        <row r="58">
          <cell r="A58">
            <v>610.1</v>
          </cell>
          <cell r="B58">
            <v>610</v>
          </cell>
          <cell r="D58" t="str">
            <v>RELLENO ESTRUCTURAL</v>
          </cell>
          <cell r="E58" t="str">
            <v>m3</v>
          </cell>
          <cell r="F58">
            <v>340</v>
          </cell>
          <cell r="G58">
            <v>27365</v>
          </cell>
          <cell r="H58">
            <v>9304100</v>
          </cell>
        </row>
        <row r="59">
          <cell r="D59" t="str">
            <v>DEMOLICION ESTRUCTURA EXISTENTE</v>
          </cell>
          <cell r="E59" t="str">
            <v>m3</v>
          </cell>
          <cell r="F59">
            <v>67</v>
          </cell>
          <cell r="G59">
            <v>89300</v>
          </cell>
          <cell r="H59">
            <v>5983100</v>
          </cell>
        </row>
        <row r="63">
          <cell r="G63" t="str">
            <v xml:space="preserve">Valor Basico : </v>
          </cell>
          <cell r="H63">
            <v>69732563</v>
          </cell>
        </row>
        <row r="64">
          <cell r="G64" t="str">
            <v xml:space="preserve">Valor I.V.A (16%) : </v>
          </cell>
          <cell r="H64">
            <v>686597.54338461533</v>
          </cell>
        </row>
        <row r="65">
          <cell r="G65" t="str">
            <v xml:space="preserve">VALOR TOTAL : </v>
          </cell>
          <cell r="H65">
            <v>70419160.543384612</v>
          </cell>
        </row>
        <row r="76">
          <cell r="A76" t="str">
            <v>Administrador Vial</v>
          </cell>
          <cell r="E76" t="str">
            <v>Vo. Bo. Director Regional</v>
          </cell>
        </row>
        <row r="79">
          <cell r="A79" t="str">
            <v>INSTITUTO NACIONAL DE VIAS</v>
          </cell>
        </row>
        <row r="80">
          <cell r="A80" t="str">
            <v>REGIONAL CASANARE</v>
          </cell>
        </row>
        <row r="83">
          <cell r="A83" t="str">
            <v>CALCULO DE CANTIDADES Y COSTOS ESTIMADOS DE NECESIDADES DE LAS VIAS</v>
          </cell>
        </row>
        <row r="84">
          <cell r="A84" t="str">
            <v>PARA MANTENIMIENTO</v>
          </cell>
        </row>
        <row r="87">
          <cell r="A87" t="str">
            <v>Administrador Vial:  CESAR FIGUEROA MELGAREJO</v>
          </cell>
        </row>
        <row r="88">
          <cell r="A88" t="str">
            <v xml:space="preserve">Carretera:  TAME - COROCORO </v>
          </cell>
          <cell r="E88" t="str">
            <v xml:space="preserve">SECTOR: 6605 </v>
          </cell>
          <cell r="H88" t="str">
            <v>Enero del 2001</v>
          </cell>
        </row>
        <row r="90">
          <cell r="A90" t="str">
            <v>ITEM DE PAGO</v>
          </cell>
          <cell r="B90" t="str">
            <v>ESPECIFICACIONES</v>
          </cell>
        </row>
        <row r="91">
          <cell r="B91" t="str">
            <v>GRAL</v>
          </cell>
          <cell r="C91" t="str">
            <v>PART</v>
          </cell>
          <cell r="D91" t="str">
            <v>DESCRIPCION</v>
          </cell>
          <cell r="E91" t="str">
            <v>UND</v>
          </cell>
          <cell r="F91" t="str">
            <v>CANTIDAD</v>
          </cell>
          <cell r="G91" t="str">
            <v>VALOR UNITARIO        $</v>
          </cell>
          <cell r="H91" t="str">
            <v>VALOR                  TOTAL                         $</v>
          </cell>
        </row>
        <row r="93">
          <cell r="A93" t="str">
            <v xml:space="preserve">CONSTRUCCION DE BOX COULVERT 2,0 * 1,50 PR 0+0540 </v>
          </cell>
        </row>
        <row r="94">
          <cell r="D94" t="str">
            <v>DEMOLICIÓN ESTRUCTURA EXISTENTE</v>
          </cell>
          <cell r="E94" t="str">
            <v>m3</v>
          </cell>
          <cell r="F94">
            <v>3</v>
          </cell>
          <cell r="G94">
            <v>89300</v>
          </cell>
          <cell r="H94">
            <v>267900</v>
          </cell>
        </row>
        <row r="95">
          <cell r="A95">
            <v>600.4</v>
          </cell>
          <cell r="B95">
            <v>600</v>
          </cell>
          <cell r="D95" t="str">
            <v>EXCAVACION MANUAL EN GRAVA</v>
          </cell>
          <cell r="E95" t="str">
            <v>m3</v>
          </cell>
          <cell r="F95">
            <v>80</v>
          </cell>
          <cell r="G95">
            <v>25565</v>
          </cell>
          <cell r="H95">
            <v>2045200</v>
          </cell>
        </row>
        <row r="96">
          <cell r="A96">
            <v>630.4</v>
          </cell>
          <cell r="B96">
            <v>630</v>
          </cell>
          <cell r="D96" t="str">
            <v>CONCRETO 3000 p.s.i.</v>
          </cell>
          <cell r="E96" t="str">
            <v>m3</v>
          </cell>
          <cell r="F96">
            <v>35</v>
          </cell>
          <cell r="G96">
            <v>318667</v>
          </cell>
          <cell r="H96">
            <v>11153345</v>
          </cell>
        </row>
        <row r="97">
          <cell r="A97">
            <v>640.29999999999995</v>
          </cell>
          <cell r="B97">
            <v>640</v>
          </cell>
          <cell r="D97" t="str">
            <v>ACERO DE REFUERZO</v>
          </cell>
          <cell r="E97" t="str">
            <v>kg</v>
          </cell>
          <cell r="F97">
            <v>1330</v>
          </cell>
          <cell r="G97">
            <v>1960</v>
          </cell>
          <cell r="H97">
            <v>2606800</v>
          </cell>
        </row>
        <row r="98">
          <cell r="A98">
            <v>610.1</v>
          </cell>
          <cell r="B98">
            <v>610</v>
          </cell>
          <cell r="D98" t="str">
            <v>RELLENO ESTRUCTURAL</v>
          </cell>
          <cell r="E98" t="str">
            <v>m3</v>
          </cell>
          <cell r="F98">
            <v>30</v>
          </cell>
          <cell r="G98">
            <v>27365</v>
          </cell>
          <cell r="H98">
            <v>820950</v>
          </cell>
        </row>
        <row r="99">
          <cell r="A99">
            <v>450.1</v>
          </cell>
          <cell r="B99">
            <v>450</v>
          </cell>
          <cell r="D99" t="str">
            <v>CANCRETO ASFALTICO</v>
          </cell>
          <cell r="E99" t="str">
            <v>m3</v>
          </cell>
          <cell r="F99">
            <v>1.5</v>
          </cell>
          <cell r="G99">
            <v>215487</v>
          </cell>
          <cell r="H99">
            <v>323230.5</v>
          </cell>
        </row>
        <row r="104">
          <cell r="G104" t="str">
            <v xml:space="preserve">Valor Basico : </v>
          </cell>
          <cell r="H104">
            <v>17217425.5</v>
          </cell>
        </row>
        <row r="105">
          <cell r="G105" t="str">
            <v xml:space="preserve">Valor I.V.A (16%) : </v>
          </cell>
          <cell r="H105">
            <v>169525.42030769229</v>
          </cell>
        </row>
        <row r="106">
          <cell r="G106" t="str">
            <v xml:space="preserve">VALOR TOTAL : </v>
          </cell>
          <cell r="H106">
            <v>17386950.920307692</v>
          </cell>
        </row>
        <row r="108">
          <cell r="A108" t="str">
            <v>NOTA: El cual reemplazará una alcantarilla actualmente construida, que no está capacitada para evacuar las aguas del Río Cravo en la época invernal.</v>
          </cell>
        </row>
        <row r="115">
          <cell r="A115" t="str">
            <v>Administrador Vial</v>
          </cell>
          <cell r="E115" t="str">
            <v>Vo. Bo. Director Regional</v>
          </cell>
        </row>
        <row r="118">
          <cell r="A118" t="str">
            <v>INSTITUTO NACIONAL DE VIAS</v>
          </cell>
        </row>
        <row r="119">
          <cell r="A119" t="str">
            <v>REGIONAL CASANARE</v>
          </cell>
        </row>
        <row r="122">
          <cell r="A122" t="str">
            <v>CALCULO DE CANTIDADES Y COSTOS ESTIMADOS DE NECESIDADES DE LAS VIAS</v>
          </cell>
        </row>
        <row r="123">
          <cell r="A123" t="str">
            <v>PARA MANTENIMIENTO</v>
          </cell>
        </row>
        <row r="126">
          <cell r="A126" t="str">
            <v>Administrador Vial:  CESAR FIGUEROA MELGAREJO</v>
          </cell>
        </row>
        <row r="127">
          <cell r="A127" t="str">
            <v xml:space="preserve">Carretera:  TAME - COROCORO </v>
          </cell>
          <cell r="E127" t="str">
            <v xml:space="preserve">SECTOR: 6605 </v>
          </cell>
          <cell r="H127" t="str">
            <v>Enero del 2001</v>
          </cell>
        </row>
        <row r="129">
          <cell r="A129" t="str">
            <v>ITEM DE PAGO</v>
          </cell>
          <cell r="B129" t="str">
            <v>ESPECIFICACIONES</v>
          </cell>
        </row>
        <row r="130">
          <cell r="B130" t="str">
            <v>GRAL</v>
          </cell>
          <cell r="C130" t="str">
            <v>PART</v>
          </cell>
          <cell r="D130" t="str">
            <v>DESCRIPCION</v>
          </cell>
          <cell r="E130" t="str">
            <v>UND</v>
          </cell>
          <cell r="F130" t="str">
            <v>CANTIDAD</v>
          </cell>
          <cell r="G130" t="str">
            <v>VALOR UNITARIO        $</v>
          </cell>
          <cell r="H130" t="str">
            <v>VALOR                  TOTAL                         $</v>
          </cell>
        </row>
        <row r="132">
          <cell r="A132" t="str">
            <v>CONFORMACION DE LA BANCA CON ADICION DE MATERIAL Y ESTABILIZACION DE LA SUBRASANTE PR 116+0640 AL PR 117+0980</v>
          </cell>
        </row>
        <row r="133">
          <cell r="A133">
            <v>310</v>
          </cell>
          <cell r="B133">
            <v>310</v>
          </cell>
          <cell r="D133" t="str">
            <v>CONFORMACION DE LA CALZADA EXISTENTE</v>
          </cell>
          <cell r="E133" t="str">
            <v>m2</v>
          </cell>
          <cell r="F133">
            <v>10050</v>
          </cell>
          <cell r="G133">
            <v>446</v>
          </cell>
          <cell r="H133">
            <v>4482300</v>
          </cell>
        </row>
        <row r="134">
          <cell r="A134">
            <v>230.1</v>
          </cell>
          <cell r="B134">
            <v>230</v>
          </cell>
          <cell r="D134" t="str">
            <v>ESTABILIZACION DE LA SUBRASANTE</v>
          </cell>
          <cell r="E134" t="str">
            <v>m2</v>
          </cell>
          <cell r="F134">
            <v>10050</v>
          </cell>
          <cell r="G134">
            <v>1950</v>
          </cell>
          <cell r="H134">
            <v>19597500</v>
          </cell>
        </row>
        <row r="135">
          <cell r="B135">
            <v>230</v>
          </cell>
          <cell r="D135" t="str">
            <v>ADITIVO ESTABILIZANTE</v>
          </cell>
          <cell r="E135" t="str">
            <v>lt</v>
          </cell>
          <cell r="F135">
            <v>151</v>
          </cell>
          <cell r="G135">
            <v>67751</v>
          </cell>
          <cell r="H135">
            <v>10230401</v>
          </cell>
        </row>
        <row r="136">
          <cell r="A136">
            <v>320.10000000000002</v>
          </cell>
          <cell r="B136">
            <v>320</v>
          </cell>
          <cell r="D136" t="str">
            <v>SUB-BASE</v>
          </cell>
          <cell r="E136" t="str">
            <v>m3</v>
          </cell>
          <cell r="F136">
            <v>1650</v>
          </cell>
          <cell r="G136">
            <v>125400</v>
          </cell>
          <cell r="H136">
            <v>206910000</v>
          </cell>
        </row>
        <row r="141">
          <cell r="G141" t="str">
            <v xml:space="preserve">Valor Basico : </v>
          </cell>
          <cell r="H141">
            <v>241220201</v>
          </cell>
        </row>
        <row r="142">
          <cell r="G142" t="str">
            <v xml:space="preserve">Valor I.V.A (16%) : </v>
          </cell>
          <cell r="H142">
            <v>2375091.2098461539</v>
          </cell>
        </row>
        <row r="143">
          <cell r="G143" t="str">
            <v xml:space="preserve">VALOR TOTAL : </v>
          </cell>
          <cell r="H143">
            <v>243595292.20984614</v>
          </cell>
        </row>
        <row r="146">
          <cell r="A146" t="str">
            <v xml:space="preserve">Nota: </v>
          </cell>
          <cell r="B146" t="str">
            <v>Consiste en la conformación de 1 Km. de vía con aditivo estabilizante como tramo de prueba.</v>
          </cell>
        </row>
        <row r="154">
          <cell r="A154" t="str">
            <v>Administrador Vial</v>
          </cell>
          <cell r="E154" t="str">
            <v>Vo. Bo. Director Regional</v>
          </cell>
        </row>
        <row r="157">
          <cell r="A157" t="str">
            <v>INSTITUTO NACIONAL DE VIAS</v>
          </cell>
        </row>
        <row r="158">
          <cell r="A158" t="str">
            <v>REGIONAL CASANARE</v>
          </cell>
        </row>
        <row r="161">
          <cell r="A161" t="str">
            <v>CALCULO DE CANTIDADES Y COSTOS ESTIMADOS DE NECESIDADES DE LAS VIAS</v>
          </cell>
        </row>
        <row r="162">
          <cell r="A162" t="str">
            <v>PARA MANTENIMIENTO</v>
          </cell>
        </row>
        <row r="165">
          <cell r="A165" t="str">
            <v>Administrador Vial:  CESAR FIGUEROA MELGAREJO</v>
          </cell>
        </row>
        <row r="166">
          <cell r="A166" t="str">
            <v xml:space="preserve">Carretera:  TAME - COROCORO </v>
          </cell>
          <cell r="E166" t="str">
            <v xml:space="preserve">SECTOR: 6605 </v>
          </cell>
          <cell r="H166" t="str">
            <v>Enero del 2001</v>
          </cell>
        </row>
        <row r="168">
          <cell r="A168" t="str">
            <v>ITEM DE PAGO</v>
          </cell>
          <cell r="B168" t="str">
            <v>ESPECIFICACIONES</v>
          </cell>
        </row>
        <row r="169">
          <cell r="B169" t="str">
            <v>GRAL</v>
          </cell>
          <cell r="C169" t="str">
            <v>PART</v>
          </cell>
          <cell r="D169" t="str">
            <v>DESCRIPCION</v>
          </cell>
          <cell r="E169" t="str">
            <v>UND</v>
          </cell>
          <cell r="F169" t="str">
            <v>CANTIDAD</v>
          </cell>
          <cell r="G169" t="str">
            <v>VALOR UNITARIO        $</v>
          </cell>
          <cell r="H169" t="str">
            <v>VALOR                  TOTAL                         $</v>
          </cell>
        </row>
        <row r="171">
          <cell r="A171" t="str">
            <v>MANTENIMIENTO SITIOS CRITICOS PR 90+0480 AL PR 90+0700 Y DEL PR 118+0000 AL PR 131+0400</v>
          </cell>
        </row>
        <row r="172">
          <cell r="A172">
            <v>310</v>
          </cell>
          <cell r="B172">
            <v>300</v>
          </cell>
          <cell r="D172" t="str">
            <v>CONFORMACION DE LA CALZADA EXISTENTE</v>
          </cell>
          <cell r="E172" t="str">
            <v>m2</v>
          </cell>
          <cell r="F172">
            <v>20000</v>
          </cell>
          <cell r="G172">
            <v>446</v>
          </cell>
          <cell r="H172">
            <v>8920000</v>
          </cell>
        </row>
        <row r="173">
          <cell r="A173">
            <v>210.3</v>
          </cell>
          <cell r="B173">
            <v>210</v>
          </cell>
          <cell r="D173" t="str">
            <v>EXCAVACION DE LA CALZADA EXISTENTE</v>
          </cell>
          <cell r="E173" t="str">
            <v>m3</v>
          </cell>
          <cell r="F173">
            <v>815</v>
          </cell>
          <cell r="G173">
            <v>4118</v>
          </cell>
          <cell r="H173">
            <v>3356170</v>
          </cell>
        </row>
        <row r="174">
          <cell r="A174">
            <v>320.10000000000002</v>
          </cell>
          <cell r="B174">
            <v>320</v>
          </cell>
          <cell r="D174" t="str">
            <v>SUB-BASE GRANULAR</v>
          </cell>
          <cell r="E174" t="str">
            <v>m3</v>
          </cell>
          <cell r="F174">
            <v>2150</v>
          </cell>
          <cell r="G174">
            <v>32390</v>
          </cell>
          <cell r="H174">
            <v>69638500</v>
          </cell>
        </row>
        <row r="175">
          <cell r="A175">
            <v>900.2</v>
          </cell>
          <cell r="B175">
            <v>900</v>
          </cell>
          <cell r="D175" t="str">
            <v>TRANSPORTE SUB-BASE GRANULAR</v>
          </cell>
          <cell r="E175" t="str">
            <v>m3 - Km</v>
          </cell>
          <cell r="F175">
            <v>193500</v>
          </cell>
          <cell r="G175">
            <v>813</v>
          </cell>
          <cell r="H175">
            <v>157315500</v>
          </cell>
        </row>
        <row r="180">
          <cell r="G180" t="str">
            <v xml:space="preserve">Valor Basico : </v>
          </cell>
          <cell r="H180">
            <v>239230170</v>
          </cell>
        </row>
        <row r="181">
          <cell r="G181" t="str">
            <v xml:space="preserve">Valor I.V.A (16%) : </v>
          </cell>
          <cell r="H181">
            <v>2355497.0584615385</v>
          </cell>
        </row>
        <row r="182">
          <cell r="G182" t="str">
            <v xml:space="preserve">VALOR TOTAL : </v>
          </cell>
          <cell r="H182">
            <v>241585667.05846155</v>
          </cell>
        </row>
        <row r="184">
          <cell r="A184" t="str">
            <v xml:space="preserve">Nota: </v>
          </cell>
          <cell r="B184" t="str">
            <v xml:space="preserve">Consiste en la escarificación, la conformación, renivelación y compactación del afirmado existente en 2 Km. de vía. Con adición de </v>
          </cell>
        </row>
        <row r="185">
          <cell r="B185" t="str">
            <v>material de afirmado en los pasos críticos.</v>
          </cell>
        </row>
        <row r="194">
          <cell r="A194" t="str">
            <v>Administrador Vial</v>
          </cell>
          <cell r="E194" t="str">
            <v>Vo. Bo. Director Regional</v>
          </cell>
        </row>
      </sheetData>
      <sheetData sheetId="1" refreshError="1"/>
      <sheetData sheetId="2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"/>
      <sheetName val="CUADRO RESUM"/>
      <sheetName val="CUADRO RESUM FALTANTE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 refreshError="1">
        <row r="1">
          <cell r="B1" t="str">
            <v>CTO-102-2002</v>
          </cell>
        </row>
        <row r="2">
          <cell r="B2" t="str">
            <v>CTO-102-1-2002</v>
          </cell>
        </row>
        <row r="3">
          <cell r="B3" t="str">
            <v>CTO-102-2-2002</v>
          </cell>
        </row>
        <row r="5">
          <cell r="B5">
            <v>97044640</v>
          </cell>
        </row>
        <row r="6">
          <cell r="B6">
            <v>2340000</v>
          </cell>
        </row>
        <row r="7">
          <cell r="B7">
            <v>0</v>
          </cell>
        </row>
        <row r="8">
          <cell r="B8">
            <v>37678</v>
          </cell>
        </row>
        <row r="9">
          <cell r="B9">
            <v>37678</v>
          </cell>
        </row>
        <row r="10">
          <cell r="B10">
            <v>37723</v>
          </cell>
        </row>
        <row r="11">
          <cell r="B11" t="str">
            <v>Medellín - Caucasia</v>
          </cell>
        </row>
        <row r="12">
          <cell r="B12" t="str">
            <v>Los Llanos - Tarazá, PR73+0135</v>
          </cell>
        </row>
        <row r="13">
          <cell r="B13" t="str">
            <v>Castores Ingenieros Contratistas Ltda</v>
          </cell>
        </row>
        <row r="14">
          <cell r="B14" t="str">
            <v>José Rosendo Herrera Torres</v>
          </cell>
        </row>
        <row r="21">
          <cell r="B21">
            <v>0.05</v>
          </cell>
        </row>
      </sheetData>
      <sheetData sheetId="1"/>
      <sheetData sheetId="2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7 Database"/>
      <sheetName val="Report - Cash Flow"/>
      <sheetName val="Report - CCS not used"/>
      <sheetName val="Monthly Spent to date"/>
      <sheetName val="Report - Glencore"/>
      <sheetName val="Report CCS"/>
      <sheetName val="Report - AFE status"/>
      <sheetName val="Report - Capital investment"/>
      <sheetName val="Report - 1Q Forecast"/>
      <sheetName val="Paste in Cash Flow"/>
      <sheetName val="Paste in Cash Flow (2)"/>
      <sheetName val="REF - 2004 thru 2006 Database"/>
      <sheetName val="REF - CASH FLOW FEB 19 07"/>
      <sheetName val="REF - Capex in Models"/>
      <sheetName val="REF - Access Fee"/>
      <sheetName val="REF - Listas"/>
      <sheetName val="REF - Notas"/>
      <sheetName val="Report - Forecast"/>
      <sheetName val="Reporte por proyecto"/>
      <sheetName val="Reporte por responsible"/>
      <sheetName val="Nota"/>
      <sheetName val="Reporte"/>
      <sheetName val="JAG Total Cap"/>
      <sheetName val="JAG Other Cap"/>
      <sheetName val="CAL Total Cap"/>
      <sheetName val="CAL Other Cap"/>
      <sheetName val="Grafica Cash Flow"/>
      <sheetName val="Capital table"/>
      <sheetName val="Calenturitas - CAPITAL"/>
      <sheetName val="La Jagua - CAPITAL"/>
      <sheetName val="Statistics"/>
      <sheetName val="Capex projection (2)"/>
      <sheetName val="Sheet1"/>
      <sheetName val="La Jagua - CAPITAL 2008"/>
      <sheetName val="Prodeco - CAPITAL 2008"/>
      <sheetName val="Calenturitas - CAPITAL 2007"/>
      <sheetName val="La Jagua - CAPITAL  2007"/>
    </sheetNames>
    <sheetDataSet>
      <sheetData sheetId="0" refreshError="1">
        <row r="2">
          <cell r="E2" t="str">
            <v>A1-001</v>
          </cell>
        </row>
        <row r="3">
          <cell r="E3" t="str">
            <v>A1-002</v>
          </cell>
        </row>
        <row r="4">
          <cell r="E4" t="str">
            <v>A1-004</v>
          </cell>
        </row>
        <row r="5">
          <cell r="E5" t="str">
            <v>A1-005</v>
          </cell>
        </row>
        <row r="6">
          <cell r="E6" t="str">
            <v>M2-045</v>
          </cell>
        </row>
        <row r="7">
          <cell r="E7" t="str">
            <v>M2-047</v>
          </cell>
        </row>
        <row r="8">
          <cell r="E8" t="str">
            <v>M2-048</v>
          </cell>
        </row>
        <row r="9">
          <cell r="E9" t="str">
            <v>M2-027</v>
          </cell>
        </row>
        <row r="10">
          <cell r="E10" t="str">
            <v>M2-049</v>
          </cell>
        </row>
        <row r="11">
          <cell r="E11" t="str">
            <v>M2-056</v>
          </cell>
        </row>
        <row r="12">
          <cell r="E12" t="str">
            <v>M2-057</v>
          </cell>
        </row>
        <row r="13">
          <cell r="E13" t="str">
            <v>M2-061</v>
          </cell>
        </row>
        <row r="14">
          <cell r="E14" t="str">
            <v>M2-063</v>
          </cell>
        </row>
        <row r="15">
          <cell r="E15" t="str">
            <v>M2-064</v>
          </cell>
        </row>
        <row r="16">
          <cell r="E16" t="str">
            <v>M2-065</v>
          </cell>
        </row>
        <row r="17">
          <cell r="E17" t="str">
            <v>M2-066</v>
          </cell>
        </row>
        <row r="18">
          <cell r="E18" t="str">
            <v>M2-067</v>
          </cell>
        </row>
        <row r="19">
          <cell r="E19" t="str">
            <v>M2-069</v>
          </cell>
        </row>
        <row r="20">
          <cell r="E20" t="str">
            <v>M2-071</v>
          </cell>
        </row>
        <row r="21">
          <cell r="E21" t="str">
            <v>M2-073</v>
          </cell>
        </row>
        <row r="22">
          <cell r="E22" t="str">
            <v>M2-075</v>
          </cell>
        </row>
        <row r="23">
          <cell r="E23" t="str">
            <v>M2-078</v>
          </cell>
        </row>
        <row r="24">
          <cell r="E24" t="str">
            <v>M2-079</v>
          </cell>
        </row>
        <row r="25">
          <cell r="E25" t="str">
            <v>M2-080</v>
          </cell>
        </row>
        <row r="26">
          <cell r="E26" t="str">
            <v>M2-081</v>
          </cell>
        </row>
        <row r="27">
          <cell r="E27" t="str">
            <v>M2-082</v>
          </cell>
        </row>
        <row r="28">
          <cell r="E28" t="str">
            <v>M2-083</v>
          </cell>
        </row>
        <row r="29">
          <cell r="E29" t="str">
            <v>M2-086</v>
          </cell>
        </row>
        <row r="30">
          <cell r="E30" t="str">
            <v>M2-088</v>
          </cell>
        </row>
        <row r="31">
          <cell r="E31" t="str">
            <v>M2-090</v>
          </cell>
        </row>
        <row r="32">
          <cell r="E32" t="str">
            <v>M2-091</v>
          </cell>
        </row>
        <row r="33">
          <cell r="E33" t="str">
            <v>M2-050</v>
          </cell>
        </row>
        <row r="34">
          <cell r="E34" t="str">
            <v>M2-092</v>
          </cell>
        </row>
        <row r="35">
          <cell r="E35" t="str">
            <v>M2-096</v>
          </cell>
        </row>
        <row r="36">
          <cell r="E36" t="str">
            <v>M2-097</v>
          </cell>
        </row>
        <row r="37">
          <cell r="E37" t="str">
            <v>M2-098</v>
          </cell>
        </row>
        <row r="38">
          <cell r="E38" t="str">
            <v>M2-100</v>
          </cell>
        </row>
        <row r="39">
          <cell r="E39" t="str">
            <v>M2-102</v>
          </cell>
        </row>
        <row r="40">
          <cell r="E40" t="str">
            <v>M2-103</v>
          </cell>
        </row>
        <row r="41">
          <cell r="E41" t="str">
            <v>M2-104</v>
          </cell>
        </row>
        <row r="42">
          <cell r="E42" t="str">
            <v>M2-107</v>
          </cell>
        </row>
        <row r="43">
          <cell r="E43" t="str">
            <v>M2-108</v>
          </cell>
        </row>
        <row r="44">
          <cell r="E44" t="str">
            <v>M2-109</v>
          </cell>
        </row>
        <row r="45">
          <cell r="E45" t="str">
            <v>P1-137</v>
          </cell>
        </row>
        <row r="46">
          <cell r="E46" t="str">
            <v>P1-152</v>
          </cell>
        </row>
        <row r="47">
          <cell r="E47" t="str">
            <v>P1-149</v>
          </cell>
        </row>
        <row r="48">
          <cell r="E48" t="str">
            <v>P1-154</v>
          </cell>
        </row>
        <row r="49">
          <cell r="E49" t="str">
            <v>P1-142</v>
          </cell>
        </row>
        <row r="50">
          <cell r="E50" t="str">
            <v>P1-143</v>
          </cell>
        </row>
        <row r="51">
          <cell r="E51" t="str">
            <v>M1-083</v>
          </cell>
        </row>
        <row r="52">
          <cell r="E52" t="str">
            <v>M1-073</v>
          </cell>
        </row>
        <row r="53">
          <cell r="E53" t="str">
            <v>P1-117</v>
          </cell>
        </row>
        <row r="54">
          <cell r="E54" t="str">
            <v>P1-139</v>
          </cell>
        </row>
        <row r="55">
          <cell r="E55" t="str">
            <v>P1-150</v>
          </cell>
        </row>
        <row r="56">
          <cell r="E56" t="str">
            <v>P1-147</v>
          </cell>
        </row>
        <row r="57">
          <cell r="E57" t="str">
            <v>M1-084</v>
          </cell>
        </row>
        <row r="58">
          <cell r="E58" t="str">
            <v>P1-148</v>
          </cell>
        </row>
        <row r="59">
          <cell r="E59" t="str">
            <v>P1-141</v>
          </cell>
        </row>
        <row r="60">
          <cell r="E60" t="str">
            <v>M1-064</v>
          </cell>
        </row>
        <row r="61">
          <cell r="E61" t="str">
            <v>M1-082</v>
          </cell>
        </row>
        <row r="62">
          <cell r="E62" t="str">
            <v>RAI06-001</v>
          </cell>
        </row>
        <row r="63">
          <cell r="E63" t="str">
            <v>RAI06-002</v>
          </cell>
        </row>
        <row r="64">
          <cell r="E64" t="str">
            <v>F1-018</v>
          </cell>
        </row>
        <row r="65">
          <cell r="E65" t="str">
            <v>RAI06-003</v>
          </cell>
        </row>
        <row r="66">
          <cell r="E66" t="str">
            <v>RAI06-004</v>
          </cell>
        </row>
        <row r="67">
          <cell r="E67" t="str">
            <v>RAI06-005</v>
          </cell>
        </row>
        <row r="68">
          <cell r="E68" t="str">
            <v>F1-006</v>
          </cell>
        </row>
        <row r="69">
          <cell r="E69" t="str">
            <v>F1-007</v>
          </cell>
        </row>
        <row r="70">
          <cell r="E70" t="str">
            <v>M3-011</v>
          </cell>
        </row>
        <row r="71">
          <cell r="E71" t="str">
            <v>M3-024</v>
          </cell>
        </row>
        <row r="72">
          <cell r="E72" t="str">
            <v>M3-001</v>
          </cell>
        </row>
        <row r="73">
          <cell r="E73" t="str">
            <v>M3-023</v>
          </cell>
        </row>
        <row r="74">
          <cell r="E74" t="str">
            <v>M3-012</v>
          </cell>
        </row>
        <row r="75">
          <cell r="E75" t="str">
            <v>M3-022</v>
          </cell>
        </row>
        <row r="76">
          <cell r="E76" t="str">
            <v>M3-015</v>
          </cell>
        </row>
        <row r="77">
          <cell r="E77" t="str">
            <v>M3-016</v>
          </cell>
        </row>
        <row r="78">
          <cell r="E78" t="str">
            <v>M2-110</v>
          </cell>
        </row>
        <row r="79">
          <cell r="E79" t="str">
            <v>M1-075</v>
          </cell>
        </row>
        <row r="80">
          <cell r="E80" t="str">
            <v>M1-063</v>
          </cell>
        </row>
        <row r="81">
          <cell r="E81" t="str">
            <v>M2-111</v>
          </cell>
        </row>
        <row r="82">
          <cell r="E82" t="str">
            <v>M1-091</v>
          </cell>
        </row>
        <row r="83">
          <cell r="E83" t="str">
            <v>M2-112</v>
          </cell>
        </row>
        <row r="84">
          <cell r="E84" t="str">
            <v>M1-071</v>
          </cell>
        </row>
        <row r="85">
          <cell r="E85" t="str">
            <v>M1-042</v>
          </cell>
        </row>
        <row r="86">
          <cell r="E86" t="str">
            <v>P1-151</v>
          </cell>
        </row>
        <row r="87">
          <cell r="E87" t="str">
            <v>P1-115</v>
          </cell>
        </row>
        <row r="88">
          <cell r="E88" t="str">
            <v>P1-153</v>
          </cell>
        </row>
        <row r="89">
          <cell r="E89" t="str">
            <v>M1-080</v>
          </cell>
        </row>
        <row r="90">
          <cell r="E90" t="str">
            <v>P1-131</v>
          </cell>
        </row>
        <row r="91">
          <cell r="E91" t="str">
            <v>P1-140</v>
          </cell>
        </row>
        <row r="92">
          <cell r="E92" t="str">
            <v>P1-134</v>
          </cell>
        </row>
        <row r="93">
          <cell r="E93" t="str">
            <v>P1-133</v>
          </cell>
        </row>
        <row r="94">
          <cell r="E94" t="str">
            <v>P1-132</v>
          </cell>
        </row>
        <row r="95">
          <cell r="E95" t="str">
            <v>P1-098</v>
          </cell>
        </row>
        <row r="96">
          <cell r="E96" t="str">
            <v>M1-087</v>
          </cell>
        </row>
        <row r="97">
          <cell r="E97" t="str">
            <v>P1-128</v>
          </cell>
        </row>
        <row r="98">
          <cell r="E98" t="str">
            <v>P1-119</v>
          </cell>
        </row>
        <row r="99">
          <cell r="E99" t="str">
            <v>M1-092</v>
          </cell>
        </row>
        <row r="100">
          <cell r="E100" t="str">
            <v>M1-079</v>
          </cell>
        </row>
        <row r="101">
          <cell r="E101" t="str">
            <v>M1-078</v>
          </cell>
        </row>
        <row r="102">
          <cell r="E102" t="str">
            <v>P1-126</v>
          </cell>
        </row>
        <row r="103">
          <cell r="E103" t="str">
            <v>P1-138</v>
          </cell>
        </row>
        <row r="104">
          <cell r="E104" t="str">
            <v>M1-072</v>
          </cell>
        </row>
        <row r="105">
          <cell r="E105" t="str">
            <v>M1-076</v>
          </cell>
        </row>
        <row r="106">
          <cell r="E106" t="str">
            <v>M1-081</v>
          </cell>
        </row>
        <row r="107">
          <cell r="E107" t="str">
            <v>P1-136</v>
          </cell>
        </row>
        <row r="108">
          <cell r="E108" t="str">
            <v>P1-135</v>
          </cell>
        </row>
        <row r="109">
          <cell r="E109" t="str">
            <v>M1-077</v>
          </cell>
        </row>
        <row r="110">
          <cell r="E110" t="str">
            <v>P1-146</v>
          </cell>
        </row>
        <row r="111">
          <cell r="E111" t="str">
            <v>M1-088</v>
          </cell>
        </row>
        <row r="112">
          <cell r="E112" t="str">
            <v>P1-127</v>
          </cell>
        </row>
        <row r="113">
          <cell r="E113" t="str">
            <v>M1-049</v>
          </cell>
        </row>
        <row r="114">
          <cell r="E114" t="str">
            <v>P1-155</v>
          </cell>
        </row>
        <row r="115">
          <cell r="E115" t="str">
            <v>M1-085</v>
          </cell>
        </row>
        <row r="116">
          <cell r="E116" t="str">
            <v>M1-074</v>
          </cell>
        </row>
        <row r="117">
          <cell r="E117" t="str">
            <v>M2-113</v>
          </cell>
        </row>
        <row r="118">
          <cell r="E118" t="str">
            <v>M2-115</v>
          </cell>
        </row>
        <row r="119">
          <cell r="E119" t="str">
            <v>M1-093</v>
          </cell>
        </row>
        <row r="120">
          <cell r="E120" t="str">
            <v>M2-117</v>
          </cell>
        </row>
        <row r="121">
          <cell r="E121" t="str">
            <v>M1-095</v>
          </cell>
        </row>
        <row r="122">
          <cell r="E122" t="str">
            <v>P1-125</v>
          </cell>
        </row>
        <row r="123">
          <cell r="E123" t="str">
            <v>M1-055</v>
          </cell>
        </row>
        <row r="124">
          <cell r="E124" t="str">
            <v>JAG06-023</v>
          </cell>
        </row>
        <row r="125">
          <cell r="E125" t="str">
            <v>M3-003</v>
          </cell>
        </row>
        <row r="126">
          <cell r="E126" t="str">
            <v>M3-005</v>
          </cell>
        </row>
        <row r="127">
          <cell r="E127" t="str">
            <v>M3-006</v>
          </cell>
        </row>
        <row r="128">
          <cell r="E128" t="str">
            <v>M1-065</v>
          </cell>
        </row>
        <row r="129">
          <cell r="E129" t="str">
            <v>M1-094</v>
          </cell>
        </row>
        <row r="130">
          <cell r="E130" t="str">
            <v>M1-068</v>
          </cell>
        </row>
        <row r="131">
          <cell r="E131" t="str">
            <v>M1-050</v>
          </cell>
        </row>
        <row r="132">
          <cell r="E132" t="str">
            <v>M1-051</v>
          </cell>
        </row>
        <row r="133">
          <cell r="E133" t="str">
            <v>P1-158</v>
          </cell>
        </row>
        <row r="134">
          <cell r="E134" t="str">
            <v>M1-067</v>
          </cell>
        </row>
        <row r="135">
          <cell r="E135" t="str">
            <v>RAI06-003a</v>
          </cell>
        </row>
        <row r="136">
          <cell r="E136" t="str">
            <v>F1-005a</v>
          </cell>
        </row>
        <row r="137">
          <cell r="E137" t="str">
            <v>F1-007a</v>
          </cell>
        </row>
        <row r="138">
          <cell r="E138" t="str">
            <v>RAI06-003b</v>
          </cell>
        </row>
        <row r="139">
          <cell r="E139" t="str">
            <v>F1-005b</v>
          </cell>
        </row>
        <row r="140">
          <cell r="E140" t="str">
            <v>M1-074a</v>
          </cell>
        </row>
        <row r="141">
          <cell r="E141" t="str">
            <v>M1-086</v>
          </cell>
        </row>
        <row r="142">
          <cell r="E142" t="str">
            <v>M2-119</v>
          </cell>
        </row>
        <row r="143">
          <cell r="E143" t="str">
            <v>M2-120</v>
          </cell>
        </row>
        <row r="144">
          <cell r="E144" t="str">
            <v>M2-035</v>
          </cell>
        </row>
        <row r="145">
          <cell r="E145" t="str">
            <v>M2-043</v>
          </cell>
        </row>
        <row r="146">
          <cell r="E146" t="str">
            <v>M2-030</v>
          </cell>
        </row>
        <row r="147">
          <cell r="E147" t="str">
            <v>M2-039</v>
          </cell>
        </row>
        <row r="148">
          <cell r="E148" t="str">
            <v>M2-037</v>
          </cell>
        </row>
        <row r="149">
          <cell r="E149" t="str">
            <v>M2-042</v>
          </cell>
        </row>
        <row r="150">
          <cell r="E150" t="str">
            <v>M2-034</v>
          </cell>
        </row>
        <row r="151">
          <cell r="E151" t="str">
            <v>PSM05-076</v>
          </cell>
        </row>
        <row r="152">
          <cell r="E152" t="str">
            <v>A1-003</v>
          </cell>
        </row>
        <row r="153">
          <cell r="E153" t="str">
            <v>M3-013</v>
          </cell>
        </row>
        <row r="154">
          <cell r="E154" t="str">
            <v>M2-052</v>
          </cell>
        </row>
        <row r="155">
          <cell r="E155" t="str">
            <v>F1-008</v>
          </cell>
        </row>
        <row r="156">
          <cell r="E156" t="str">
            <v>M2-121</v>
          </cell>
        </row>
        <row r="157">
          <cell r="E157" t="str">
            <v>PSM06-118</v>
          </cell>
        </row>
        <row r="158">
          <cell r="E158" t="str">
            <v>M2-007</v>
          </cell>
        </row>
        <row r="159">
          <cell r="E159" t="str">
            <v>M3-004</v>
          </cell>
        </row>
        <row r="160">
          <cell r="E160" t="str">
            <v>N/A - BAQ</v>
          </cell>
        </row>
        <row r="161">
          <cell r="E161" t="str">
            <v>F1-009</v>
          </cell>
        </row>
        <row r="162">
          <cell r="E162" t="str">
            <v>F1-010</v>
          </cell>
        </row>
        <row r="163">
          <cell r="E163" t="str">
            <v>M1-096</v>
          </cell>
        </row>
        <row r="164">
          <cell r="E164" t="str">
            <v>M1-097</v>
          </cell>
        </row>
        <row r="165">
          <cell r="E165" t="str">
            <v>M1-098</v>
          </cell>
        </row>
        <row r="166">
          <cell r="E166" t="str">
            <v>M1-099</v>
          </cell>
        </row>
        <row r="167">
          <cell r="E167" t="str">
            <v>P1-156</v>
          </cell>
        </row>
        <row r="168">
          <cell r="E168" t="str">
            <v>M1-100</v>
          </cell>
        </row>
        <row r="169">
          <cell r="E169" t="str">
            <v>M1-089</v>
          </cell>
        </row>
        <row r="170">
          <cell r="E170" t="str">
            <v>F1-011</v>
          </cell>
        </row>
        <row r="171">
          <cell r="E171" t="str">
            <v>M1-101</v>
          </cell>
        </row>
        <row r="172">
          <cell r="E172" t="str">
            <v>M3-010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/>
      <sheetData sheetId="29"/>
      <sheetData sheetId="30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ndimiento"/>
      <sheetName val="analisis-precio"/>
      <sheetName val="lista-precio-mat-equipos"/>
      <sheetName val="lista costo directo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 refreshError="1"/>
      <sheetData sheetId="1" refreshError="1"/>
      <sheetData sheetId="2">
        <row r="9">
          <cell r="G9">
            <v>63358.04</v>
          </cell>
        </row>
        <row r="10">
          <cell r="G10">
            <v>72409.52</v>
          </cell>
        </row>
        <row r="11">
          <cell r="G11">
            <v>72409.52</v>
          </cell>
        </row>
        <row r="13">
          <cell r="G13">
            <v>52200</v>
          </cell>
        </row>
        <row r="14">
          <cell r="G14">
            <v>45240</v>
          </cell>
        </row>
        <row r="15">
          <cell r="G15">
            <v>696</v>
          </cell>
        </row>
        <row r="25">
          <cell r="G25">
            <v>446.6</v>
          </cell>
        </row>
        <row r="26">
          <cell r="G26">
            <v>5359.2</v>
          </cell>
        </row>
        <row r="27">
          <cell r="G27">
            <v>961.00200000000007</v>
          </cell>
        </row>
        <row r="43">
          <cell r="G43">
            <v>6206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007"/>
      <sheetName val="2.008"/>
      <sheetName val="2.009"/>
      <sheetName val="2.010"/>
      <sheetName val="2.011"/>
      <sheetName val="Produccion"/>
      <sheetName val="Gastos"/>
      <sheetName val="Dólar"/>
      <sheetName val="Activos"/>
      <sheetName val="Valoracion"/>
      <sheetName val="Módulo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_a  aaInformación GRUPO 4_A MIn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REQUISITOS INF INTERVENTORÍA"/>
      <sheetName val="gp05"/>
      <sheetName val="GP06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Hoja2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BASES"/>
      <sheetName val="COSTOS UNITARIOS"/>
      <sheetName val="CA-2909"/>
      <sheetName val="aactividad"/>
      <sheetName val="Formulario_N°_4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Formulario_N°_41"/>
      <sheetName val="Formulario_N°_42"/>
      <sheetName val="Formulario_N°_43"/>
      <sheetName val="\a__aaInformación_GRUPO_4\A_MI4"/>
      <sheetName val="ACTA_DE_MODIFICACION__(2)4"/>
      <sheetName val="Datos_Básicos4"/>
      <sheetName val="SUB_APU4"/>
      <sheetName val="Formulario_N°_44"/>
      <sheetName val="\a__aaInformación_GRUPO_4\A_MI5"/>
      <sheetName val="ACTA_DE_MODIFICACION__(2)5"/>
      <sheetName val="Datos_Básicos5"/>
      <sheetName val="SUB_APU5"/>
      <sheetName val="Formulario_N°_45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ARBOL DE PROBLEMAS final"/>
      <sheetName val="IDENTIFICACION DEL PROBLEMA fin"/>
      <sheetName val="OBJETIVOS FINALES"/>
      <sheetName val="ESTRUCTURA DE PROYECTO"/>
      <sheetName val="OBJETIVOS ESPECIFICOS final"/>
      <sheetName val="LISTADO "/>
      <sheetName val="M.O."/>
      <sheetName val="_aCCIDENTES_DE_1995___1996_xl_2"/>
      <sheetName val="//ccefici"/>
      <sheetName val="ACTA No.1 "/>
      <sheetName val="INST"/>
      <sheetName val="Equipo_Trans "/>
      <sheetName val="_aCCIDENTES_DE_1995___1996_xl_3"/>
      <sheetName val="0."/>
      <sheetName val="Base_Mater"/>
      <sheetName val="20."/>
      <sheetName val="17."/>
      <sheetName val="11."/>
      <sheetName val="\Users\ANDRES FELIPE MUÑOZ\Down"/>
      <sheetName val="ESTADO VÍA-CRIT.TECNICO"/>
      <sheetName val="aCCIDENTES_DE_1995_-_199638"/>
      <sheetName val="aCCIDENTES_DE_1995_-_1996_xls15"/>
      <sheetName val="aCCIDENTES_DE_1995_-_199639"/>
      <sheetName val="aCCIDENTES_DE_1995_-_199640"/>
      <sheetName val="aCCIDENTES_DE_1995_-_1996_xls16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EQUIPOS"/>
      <sheetName val="MANO DE OBRA"/>
      <sheetName val="TRANSPORTE"/>
      <sheetName val="//d.docs.live.net/a  aaInformac"/>
      <sheetName val="_aCCIDENTES_DE_1995___1996_xl_6"/>
      <sheetName val="_aCCIDENTES_DE_1995___1996_xl_4"/>
      <sheetName val="_aCCIDENTES_DE_1995___1996_xl_5"/>
      <sheetName val="_aCCIDENTES_DE_1995___1996_xl_7"/>
      <sheetName val="_aCCIDENTES_DE_1995___1996_xl_8"/>
      <sheetName val="CUMPLIMIENTO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\Users\rosalym\Desktop\BALANCE "/>
      <sheetName val="\Nuevos APU Córdoba\a  aaInform"/>
      <sheetName val="\E\Nuevos APU Córdoba\a  aaInfo"/>
      <sheetName val="\Users\JoseGabriel\Documents\Mi"/>
      <sheetName val="CANT OBRA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\Gabrielaapabone\d copias\a  a"/>
      <sheetName val="PU (2)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aCCIDENTES_DE_1995_-_199648"/>
      <sheetName val="\a__aaInformación_GRUPO_4\A_M12"/>
      <sheetName val="aCCIDENTES_DE_1995_-_1996_xls23"/>
      <sheetName val="ACTA_DE_MODIFICACION__(2)12"/>
      <sheetName val="Datos_Básicos12"/>
      <sheetName val="SUB_APU12"/>
      <sheetName val="Formulario_N°_48"/>
      <sheetName val="[aCCIDENTES_DE_1995_-_1996_xls8"/>
      <sheetName val="Base_Muestras8"/>
      <sheetName val="\\Escritorio\amv_2011\a__aaInf8"/>
      <sheetName val="\Mini_HP_Enero_2015\Proyectos_8"/>
      <sheetName val="\Volumes\USB_PIOLIN\Escritorio8"/>
      <sheetName val="Ruta_018"/>
      <sheetName val="AFECTACION_01_8"/>
      <sheetName val="EJECUCION_C8"/>
      <sheetName val="Inf_Financiera_018"/>
      <sheetName val="RUTA_028"/>
      <sheetName val="AFECTACION_028"/>
      <sheetName val="EJECUCION_C__028"/>
      <sheetName val="INF_FINANCIERA_028"/>
      <sheetName val="RUTA_038"/>
      <sheetName val="AFECTACION_038"/>
      <sheetName val="EJECUCION_C__038"/>
      <sheetName val="INF_FINANCIERA_038"/>
      <sheetName val="RUTA_048"/>
      <sheetName val="AFECTACION_048"/>
      <sheetName val="EJECUCION_C__048"/>
      <sheetName val="INF_FINANCIERA_048"/>
      <sheetName val="RUTA_058"/>
      <sheetName val="AFECTACION_058"/>
      <sheetName val="EJECUCION_C__058"/>
      <sheetName val="INF_FINANCIERA_058"/>
      <sheetName val="RUTA_068"/>
      <sheetName val="AFECTACION_068"/>
      <sheetName val="EJECUCION_C__068"/>
      <sheetName val="INF_FINANCIERA_068"/>
      <sheetName val="RUTA_078"/>
      <sheetName val="AFECTACION_078"/>
      <sheetName val="EJECUCION_C__078"/>
      <sheetName val="INF_FINANCIERA_078"/>
      <sheetName val="RUTA_088"/>
      <sheetName val="AFECTACION_088"/>
      <sheetName val="EJECUCION_C__088"/>
      <sheetName val="INF_FINANCIERA_088"/>
      <sheetName val="RUTA_098"/>
      <sheetName val="AFECTACION_098"/>
      <sheetName val="EJECUCION_C__098"/>
      <sheetName val="INF_FINANCIERA_098"/>
      <sheetName val="RUTA_108"/>
      <sheetName val="AFECTACION_108"/>
      <sheetName val="EJECUCION_C__108"/>
      <sheetName val="INF_FINANCIERA_108"/>
      <sheetName val="RUTA_118"/>
      <sheetName val="AFECTACION_118"/>
      <sheetName val="EJECUCION_C__118"/>
      <sheetName val="INF_FINANCIERA_118"/>
      <sheetName val="\AMV___no_borrar\PRESUPUESTOS\8"/>
      <sheetName val="\I\AMV___no_borrar\PRESUPUESTO8"/>
      <sheetName val="\G\I\AMV___no_borrar\PRESUPUES8"/>
      <sheetName val="\A\a__aaInformación_GRUPO_4\A_8"/>
      <sheetName val="\G\A\a__aaInformación_GRUPO_4\8"/>
      <sheetName val="_a__aaInformación_GRUPO_4_A_MI8"/>
      <sheetName val="\\Giovanni\administracion_vial8"/>
      <sheetName val="\MONTO_AGOTABLE_2010\a__aaInfo8"/>
      <sheetName val="\I\A\a__aaInformación_GRUPO_4\8"/>
      <sheetName val="\K\a__aaInformación_GRUPO_4\A_8"/>
      <sheetName val="\I\K\a__aaInformación_GRUPO_4\8"/>
      <sheetName val="\H\a__aaInformación_GRUPO_4\A_8"/>
      <sheetName val="\I\H\a__aaInformación_GRUPO_4\8"/>
      <sheetName val="\\INTERVIALNUBE\Documents_and_8"/>
      <sheetName val="Lista_obra8"/>
      <sheetName val="\Documents_and_Settings\Pedro_8"/>
      <sheetName val="\Documents_and_Settings\jviter8"/>
      <sheetName val="\\Sistemas_serv1\xx\Documents_8"/>
      <sheetName val="PR_18"/>
      <sheetName val="MURO_PR25+221-2358"/>
      <sheetName val="MURO_PR25+261-2678"/>
      <sheetName val="MURO_PR25+267-2738"/>
      <sheetName val="MURO_PR25+273-2778"/>
      <sheetName val="MURO_PR25+407,20-409,908"/>
      <sheetName val="MURO_PR25+409,90-416,408"/>
      <sheetName val="MURO_PR25+435-4478"/>
      <sheetName val="MURO_PR25+557,5-572_56I8"/>
      <sheetName val="MURO_PR25+572_56-576_56I8"/>
      <sheetName val="MURO_PR25+565-571D8"/>
      <sheetName val="MURO_PR25+587_5-596_5I8"/>
      <sheetName val="MURO_PR25+600-607,1I8"/>
      <sheetName val="MURO_PR25+607,1-614,18"/>
      <sheetName val="MURO_PR25+725-734D8"/>
      <sheetName val="MURO_PR25+786-792,4D8"/>
      <sheetName val="MURO_PR25+980D8"/>
      <sheetName val="MURO_PR25+019,5-PR26+026,8D8"/>
      <sheetName val="MURO_PR26+026,8-032,7D8"/>
      <sheetName val="MURO_PR26+032,7-038,7D8"/>
      <sheetName val="MURO_4__PR26+038,7-045_9D8"/>
      <sheetName val="MURO_PR26+059,6-066,4D8"/>
      <sheetName val="MURO_PR26+132,5-143,4D8"/>
      <sheetName val="MURO_PR26+159,25-169,38D8"/>
      <sheetName val="MURO_PR26+870-8748"/>
      <sheetName val="MURO_PR26+874,3-882,38"/>
      <sheetName val="MURO_PR27+128,6-133,338"/>
      <sheetName val="MURO_PR27+133,33-139,3D8"/>
      <sheetName val="MURO_PR27+281_9-287_98"/>
      <sheetName val="MURO_PR27+344-352,18"/>
      <sheetName val="MURO_PR27+352,1-358,28"/>
      <sheetName val="MURO_PR27+358,2-3648"/>
      <sheetName val="MURO_PR27+364-3708"/>
      <sheetName val="MURO_PR27+360-374D8"/>
      <sheetName val="MURO_PR27+388-394I8"/>
      <sheetName val="MURO_PR27+394-400I_8"/>
      <sheetName val="MURO_PR27+397-404D8"/>
      <sheetName val="MURO_PR27+457-463D_8"/>
      <sheetName val="MURO_PR27+480,20-488,95D_8"/>
      <sheetName val="MURO_PR27+785-793,68"/>
      <sheetName val="MURO_PR27+796,10,800D8"/>
      <sheetName val="MURO_PR27+819_8-829_95I8"/>
      <sheetName val="MURO_PR27+820-840D8"/>
      <sheetName val="MURO_PR27+852-864I8"/>
      <sheetName val="MURO_PR28+030-041D_8"/>
      <sheetName val="MURO_PR28+060-066_08D8"/>
      <sheetName val="MURO_PR28+105-111,25D_8"/>
      <sheetName val="MURO_PR28+111,25-115_75D_8"/>
      <sheetName val="MURO_PR28+240-263I8"/>
      <sheetName val="MURO_PR28+295-300_10D8"/>
      <sheetName val="MURO_PR28+300_10-306_1D_8"/>
      <sheetName val="MURO_PR28+306_10-312_1D_8"/>
      <sheetName val="MURO_PR28+312_1-318D_8"/>
      <sheetName val="MURO_PR28+318_1-324_1D8"/>
      <sheetName val="MURO_PR28+652_7-662_7D_8"/>
      <sheetName val="MURO_PR28+662_7D-668_8D8"/>
      <sheetName val="MURO_PR28+886-892_4D_8"/>
      <sheetName val="MURO_PR28+895-899_58"/>
      <sheetName val="REQUISITOS_INF_INTERVENTORÍA2"/>
      <sheetName val="GPI_5266"/>
      <sheetName val="VEA_3746"/>
      <sheetName val="COSTOS_UNITARIOS2"/>
      <sheetName val="\Users\USUARIO\Downloads\a__aa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Hoja1_(2)2"/>
      <sheetName val="Hoja1_(3)2"/>
      <sheetName val="ARBOL_DE_PROBLEMAS_final2"/>
      <sheetName val="IDENTIFICACION_DEL_PROBLEMA_fi2"/>
      <sheetName val="OBJETIVOS_FINALES2"/>
      <sheetName val="ESTRUCTURA_DE_PROYECTO2"/>
      <sheetName val="OBJETIVOS_ESPECIFICOS_final2"/>
      <sheetName val="[aCCIDENTES_DE_1995_-_1996_xls4"/>
      <sheetName val="_a__aaInformación_GRUPO_4_A_MI4"/>
      <sheetName val="Base_Muestras4"/>
      <sheetName val="\\Escritorio\amv_2011\a__aaInf4"/>
      <sheetName val="\Mini_HP_Enero_2015\Proyectos_4"/>
      <sheetName val="\Volumes\USB_PIOLIN\Escritorio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\Giovanni\administracion_vial4"/>
      <sheetName val="\MONTO_AGOTABLE_2010\a__aaInfo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Lista_obra4"/>
      <sheetName val="\Documents_and_Settings\Pedro_4"/>
      <sheetName val="\Documents_and_Settings\jviter4"/>
      <sheetName val="\\Sistemas_serv1\xx\Documents_4"/>
      <sheetName val="PR_1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[aCCIDENTES_DE_1995_-_1996_xls3"/>
      <sheetName val="_a__aaInformación_GRUPO_4_A_MI3"/>
      <sheetName val="Base_Muestras3"/>
      <sheetName val="\\Escritorio\amv_2011\a__aaInf3"/>
      <sheetName val="\Mini_HP_Enero_2015\Proyectos_3"/>
      <sheetName val="\Volumes\USB_PIOLIN\Escritorio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\Giovanni\administracion_vial3"/>
      <sheetName val="\MONTO_AGOTABLE_2010\a__aaInfo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Lista_obra3"/>
      <sheetName val="\Documents_and_Settings\Pedro_3"/>
      <sheetName val="\Documents_and_Settings\jviter3"/>
      <sheetName val="\\Sistemas_serv1\xx\Documents_3"/>
      <sheetName val="PR_13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[aCCIDENTES_DE_1995_-_1996_xls5"/>
      <sheetName val="_a__aaInformación_GRUPO_4_A_MI5"/>
      <sheetName val="Base_Muestras5"/>
      <sheetName val="\\Escritorio\amv_2011\a__aaInf5"/>
      <sheetName val="\Mini_HP_Enero_2015\Proyectos_5"/>
      <sheetName val="\Volumes\USB_PIOLIN\Escritorio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\Giovanni\administracion_vial5"/>
      <sheetName val="\MONTO_AGOTABLE_2010\a__aaInfo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Lista_obra5"/>
      <sheetName val="\Documents_and_Settings\Pedro_5"/>
      <sheetName val="\Documents_and_Settings\jviter5"/>
      <sheetName val="\\Sistemas_serv1\xx\Documents_5"/>
      <sheetName val="PR_15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LISTADO_2"/>
      <sheetName val="M_O_2"/>
      <sheetName val="\Users\rosalym\Desktop\BALANCE2"/>
      <sheetName val="SEGUIM_Y_REPROG_MES_1_(2)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HISTORICOS_FUEL_OIL_EXP2"/>
      <sheetName val="\Nuevos_APU_Córdoba\a__aaInfor2"/>
      <sheetName val="\E\Nuevos_APU_Córdoba\a__aaInf2"/>
      <sheetName val="MANO_DE_OBRA2"/>
      <sheetName val="//d_docs_live_net/a__aaInforma2"/>
      <sheetName val="CANT_OBRA2"/>
      <sheetName val="propuesta_economica_CF2"/>
      <sheetName val="AIU_CF2"/>
      <sheetName val="1_1_12"/>
      <sheetName val="1_2_12"/>
      <sheetName val="1_2_22"/>
      <sheetName val="1_2_32"/>
      <sheetName val="1_2_42"/>
      <sheetName val="1_3_1_2"/>
      <sheetName val="1_3_22"/>
      <sheetName val="1_3_32"/>
      <sheetName val="1_3_42"/>
      <sheetName val="2_1_12"/>
      <sheetName val="2_1_22"/>
      <sheetName val="2_2_12"/>
      <sheetName val="2_2_22"/>
      <sheetName val="2_2_32"/>
      <sheetName val="2_2_42"/>
      <sheetName val="2_2_52"/>
      <sheetName val="200_22"/>
      <sheetName val="201_72"/>
      <sheetName val="201_162"/>
      <sheetName val="210_2_22"/>
      <sheetName val="220_12"/>
      <sheetName val="320_12"/>
      <sheetName val="420_22"/>
      <sheetName val="421_1_2"/>
      <sheetName val="600_2_32"/>
      <sheetName val="630_12"/>
      <sheetName val="610_12"/>
      <sheetName val="630_32"/>
      <sheetName val="630_3_(2)2"/>
      <sheetName val="630_42"/>
      <sheetName val="630_4P2"/>
      <sheetName val="630_62"/>
      <sheetName val="641_12"/>
      <sheetName val="630_72"/>
      <sheetName val="632_1P2"/>
      <sheetName val="632_2P_2"/>
      <sheetName val="632_3P__2"/>
      <sheetName val="640_12"/>
      <sheetName val="661_12"/>
      <sheetName val="642_2"/>
      <sheetName val="671_12"/>
      <sheetName val="671_1_(2)2"/>
      <sheetName val="673_12"/>
      <sheetName val="673_22"/>
      <sheetName val="673_2_(2)2"/>
      <sheetName val="800_22"/>
      <sheetName val="810_22"/>
      <sheetName val="700_12"/>
      <sheetName val="730_12"/>
      <sheetName val="900_22"/>
      <sheetName val="450_3P_2"/>
      <sheetName val="340P_2"/>
      <sheetName val="220_1P2"/>
      <sheetName val="200,1,3p_2"/>
      <sheetName val="200,1,4p__2"/>
      <sheetName val="220_1P_(2)2"/>
      <sheetName val="630_4_2P2"/>
      <sheetName val="630_4_2P_(2)2"/>
      <sheetName val="630_4_3P2"/>
      <sheetName val="600_1P2"/>
      <sheetName val="210_2_12"/>
      <sheetName val="730_22"/>
      <sheetName val="740_12"/>
      <sheetName val="900_2_(1)2"/>
      <sheetName val="621_1_22"/>
      <sheetName val="683_4P2"/>
      <sheetName val="221_12"/>
      <sheetName val="683_1P2"/>
      <sheetName val="3P_2"/>
      <sheetName val="683_3P2"/>
      <sheetName val="673_1P2"/>
      <sheetName val="PNP_4_72"/>
      <sheetName val="201_152"/>
      <sheetName val="673_2P_2"/>
      <sheetName val="623_1P2"/>
      <sheetName val="621_1_32"/>
      <sheetName val="674_22"/>
      <sheetName val="220_2P2"/>
      <sheetName val="683_4P_2"/>
      <sheetName val="683_3P_(2)2"/>
      <sheetName val="683_4P__(2)2"/>
      <sheetName val="683_5P__2"/>
      <sheetName val="642_2P2"/>
      <sheetName val="INT_172"/>
      <sheetName val="INT_182"/>
      <sheetName val="aCCIDENTES_DE_1995_-_199646"/>
      <sheetName val="\a__aaInformación_GRUPO_4\A_M10"/>
      <sheetName val="aCCIDENTES_DE_1995_-_1996_xls21"/>
      <sheetName val="ACTA_DE_MODIFICACION__(2)10"/>
      <sheetName val="Datos_Básicos10"/>
      <sheetName val="SUB_APU10"/>
      <sheetName val="Formulario_N°_46"/>
      <sheetName val="[aCCIDENTES_DE_1995_-_1996_xls6"/>
      <sheetName val="Base_Muestras6"/>
      <sheetName val="\\Escritorio\amv_2011\a__aaInf6"/>
      <sheetName val="\Mini_HP_Enero_2015\Proyectos_6"/>
      <sheetName val="\Volumes\USB_PIOLIN\Escritorio6"/>
      <sheetName val="Ruta_016"/>
      <sheetName val="AFECTACION_01_6"/>
      <sheetName val="EJECUCION_C6"/>
      <sheetName val="Inf_Financiera_016"/>
      <sheetName val="RUTA_026"/>
      <sheetName val="AFECTACION_026"/>
      <sheetName val="EJECUCION_C__026"/>
      <sheetName val="INF_FINANCIERA_026"/>
      <sheetName val="RUTA_036"/>
      <sheetName val="AFECTACION_036"/>
      <sheetName val="EJECUCION_C__036"/>
      <sheetName val="INF_FINANCIERA_036"/>
      <sheetName val="RUTA_046"/>
      <sheetName val="AFECTACION_046"/>
      <sheetName val="EJECUCION_C__046"/>
      <sheetName val="INF_FINANCIERA_046"/>
      <sheetName val="RUTA_056"/>
      <sheetName val="AFECTACION_056"/>
      <sheetName val="EJECUCION_C__056"/>
      <sheetName val="INF_FINANCIERA_056"/>
      <sheetName val="RUTA_066"/>
      <sheetName val="AFECTACION_066"/>
      <sheetName val="EJECUCION_C__066"/>
      <sheetName val="INF_FINANCIERA_066"/>
      <sheetName val="RUTA_076"/>
      <sheetName val="AFECTACION_076"/>
      <sheetName val="EJECUCION_C__076"/>
      <sheetName val="INF_FINANCIERA_076"/>
      <sheetName val="RUTA_086"/>
      <sheetName val="AFECTACION_086"/>
      <sheetName val="EJECUCION_C__086"/>
      <sheetName val="INF_FINANCIERA_086"/>
      <sheetName val="RUTA_096"/>
      <sheetName val="AFECTACION_096"/>
      <sheetName val="EJECUCION_C__096"/>
      <sheetName val="INF_FINANCIERA_096"/>
      <sheetName val="RUTA_106"/>
      <sheetName val="AFECTACION_106"/>
      <sheetName val="EJECUCION_C__106"/>
      <sheetName val="INF_FINANCIERA_106"/>
      <sheetName val="RUTA_116"/>
      <sheetName val="AFECTACION_116"/>
      <sheetName val="EJECUCION_C__116"/>
      <sheetName val="INF_FINANCIERA_116"/>
      <sheetName val="\AMV___no_borrar\PRESUPUESTOS\6"/>
      <sheetName val="\I\AMV___no_borrar\PRESUPUESTO6"/>
      <sheetName val="\G\I\AMV___no_borrar\PRESUPUES6"/>
      <sheetName val="\A\a__aaInformación_GRUPO_4\A_6"/>
      <sheetName val="\G\A\a__aaInformación_GRUPO_4\6"/>
      <sheetName val="_a__aaInformación_GRUPO_4_A_MI6"/>
      <sheetName val="\\Giovanni\administracion_vial6"/>
      <sheetName val="\MONTO_AGOTABLE_2010\a__aaInfo6"/>
      <sheetName val="\I\A\a__aaInformación_GRUPO_4\6"/>
      <sheetName val="\K\a__aaInformación_GRUPO_4\A_6"/>
      <sheetName val="\I\K\a__aaInformación_GRUPO_4\6"/>
      <sheetName val="\H\a__aaInformación_GRUPO_4\A_6"/>
      <sheetName val="\I\H\a__aaInformación_GRUPO_4\6"/>
      <sheetName val="\\INTERVIALNUBE\Documents_and_6"/>
      <sheetName val="Lista_obra6"/>
      <sheetName val="\Documents_and_Settings\Pedro_6"/>
      <sheetName val="\Documents_and_Settings\jviter6"/>
      <sheetName val="\\Sistemas_serv1\xx\Documents_6"/>
      <sheetName val="PR_16"/>
      <sheetName val="MURO_PR25+221-2356"/>
      <sheetName val="MURO_PR25+261-2676"/>
      <sheetName val="MURO_PR25+267-2736"/>
      <sheetName val="MURO_PR25+273-2776"/>
      <sheetName val="MURO_PR25+407,20-409,906"/>
      <sheetName val="MURO_PR25+409,90-416,406"/>
      <sheetName val="MURO_PR25+435-4476"/>
      <sheetName val="MURO_PR25+557,5-572_56I6"/>
      <sheetName val="MURO_PR25+572_56-576_56I6"/>
      <sheetName val="MURO_PR25+565-571D6"/>
      <sheetName val="MURO_PR25+587_5-596_5I6"/>
      <sheetName val="MURO_PR25+600-607,1I6"/>
      <sheetName val="MURO_PR25+607,1-614,16"/>
      <sheetName val="MURO_PR25+725-734D6"/>
      <sheetName val="MURO_PR25+786-792,4D6"/>
      <sheetName val="MURO_PR25+980D6"/>
      <sheetName val="MURO_PR25+019,5-PR26+026,8D6"/>
      <sheetName val="MURO_PR26+026,8-032,7D6"/>
      <sheetName val="MURO_PR26+032,7-038,7D6"/>
      <sheetName val="MURO_4__PR26+038,7-045_9D6"/>
      <sheetName val="MURO_PR26+059,6-066,4D6"/>
      <sheetName val="MURO_PR26+132,5-143,4D6"/>
      <sheetName val="MURO_PR26+159,25-169,38D6"/>
      <sheetName val="MURO_PR26+870-8746"/>
      <sheetName val="MURO_PR26+874,3-882,36"/>
      <sheetName val="MURO_PR27+128,6-133,336"/>
      <sheetName val="MURO_PR27+133,33-139,3D6"/>
      <sheetName val="MURO_PR27+281_9-287_96"/>
      <sheetName val="MURO_PR27+344-352,16"/>
      <sheetName val="MURO_PR27+352,1-358,26"/>
      <sheetName val="MURO_PR27+358,2-3646"/>
      <sheetName val="MURO_PR27+364-3706"/>
      <sheetName val="MURO_PR27+360-374D6"/>
      <sheetName val="MURO_PR27+388-394I6"/>
      <sheetName val="MURO_PR27+394-400I_6"/>
      <sheetName val="MURO_PR27+397-404D6"/>
      <sheetName val="MURO_PR27+457-463D_6"/>
      <sheetName val="MURO_PR27+480,20-488,95D_6"/>
      <sheetName val="MURO_PR27+785-793,66"/>
      <sheetName val="MURO_PR27+796,10,800D6"/>
      <sheetName val="MURO_PR27+819_8-829_95I6"/>
      <sheetName val="MURO_PR27+820-840D6"/>
      <sheetName val="MURO_PR27+852-864I6"/>
      <sheetName val="MURO_PR28+030-041D_6"/>
      <sheetName val="MURO_PR28+060-066_08D6"/>
      <sheetName val="MURO_PR28+105-111,25D_6"/>
      <sheetName val="MURO_PR28+111,25-115_75D_6"/>
      <sheetName val="MURO_PR28+240-263I6"/>
      <sheetName val="MURO_PR28+295-300_10D6"/>
      <sheetName val="MURO_PR28+300_10-306_1D_6"/>
      <sheetName val="MURO_PR28+306_10-312_1D_6"/>
      <sheetName val="MURO_PR28+312_1-318D_6"/>
      <sheetName val="MURO_PR28+318_1-324_1D6"/>
      <sheetName val="MURO_PR28+652_7-662_7D_6"/>
      <sheetName val="MURO_PR28+662_7D-668_8D6"/>
      <sheetName val="MURO_PR28+886-892_4D_6"/>
      <sheetName val="MURO_PR28+895-899_56"/>
      <sheetName val="REQUISITOS_INF_INTERVENTORÍA"/>
      <sheetName val="GPI_5264"/>
      <sheetName val="VEA_3744"/>
      <sheetName val="COSTOS_UNITARIOS"/>
      <sheetName val="\Users\USUARIO\Downloads\a__aaI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Hoja1_(2)"/>
      <sheetName val="Hoja1_(3)"/>
      <sheetName val="ARBOL_DE_PROBLEMAS_final"/>
      <sheetName val="IDENTIFICACION_DEL_PROBLEMA_fin"/>
      <sheetName val="OBJETIVOS_FINALES"/>
      <sheetName val="ESTRUCTURA_DE_PROYECTO"/>
      <sheetName val="OBJETIVOS_ESPECIFICOS_final"/>
      <sheetName val="LISTADO_"/>
      <sheetName val="M_O_"/>
      <sheetName val="\Users\rosalym\Desktop\BALANCE_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ISTORICOS_FUEL_OIL_EXP"/>
      <sheetName val="\Nuevos_APU_Córdoba\a__aaInform"/>
      <sheetName val="\E\Nuevos_APU_Córdoba\a__aaInfo"/>
      <sheetName val="MANO_DE_OBRA"/>
      <sheetName val="//d_docs_live_net/a__aaInformac"/>
      <sheetName val="CANT_OBRA"/>
      <sheetName val="propuesta_economica_CF"/>
      <sheetName val="AIU_CF"/>
      <sheetName val="1_1_1"/>
      <sheetName val="1_2_1"/>
      <sheetName val="1_2_2"/>
      <sheetName val="1_2_3"/>
      <sheetName val="1_2_4"/>
      <sheetName val="1_3_1_"/>
      <sheetName val="1_3_2"/>
      <sheetName val="1_3_3"/>
      <sheetName val="1_3_4"/>
      <sheetName val="2_1_1"/>
      <sheetName val="2_1_2"/>
      <sheetName val="2_2_1"/>
      <sheetName val="2_2_2"/>
      <sheetName val="2_2_3"/>
      <sheetName val="2_2_4"/>
      <sheetName val="2_2_5"/>
      <sheetName val="200_2"/>
      <sheetName val="201_7"/>
      <sheetName val="201_16"/>
      <sheetName val="210_2_2"/>
      <sheetName val="220_1"/>
      <sheetName val="320_1"/>
      <sheetName val="420_2"/>
      <sheetName val="421_1_"/>
      <sheetName val="600_2_3"/>
      <sheetName val="630_1"/>
      <sheetName val="610_1"/>
      <sheetName val="630_3"/>
      <sheetName val="630_3_(2)"/>
      <sheetName val="630_4"/>
      <sheetName val="630_4P"/>
      <sheetName val="630_6"/>
      <sheetName val="641_1"/>
      <sheetName val="630_7"/>
      <sheetName val="632_1P"/>
      <sheetName val="632_2P_"/>
      <sheetName val="632_3P__"/>
      <sheetName val="640_1"/>
      <sheetName val="661_1"/>
      <sheetName val="642_"/>
      <sheetName val="671_1"/>
      <sheetName val="671_1_(2)"/>
      <sheetName val="673_1"/>
      <sheetName val="673_2"/>
      <sheetName val="673_2_(2)"/>
      <sheetName val="800_2"/>
      <sheetName val="810_2"/>
      <sheetName val="700_1"/>
      <sheetName val="730_1"/>
      <sheetName val="900_2"/>
      <sheetName val="450_3P_"/>
      <sheetName val="340P_"/>
      <sheetName val="220_1P"/>
      <sheetName val="200,1,3p_"/>
      <sheetName val="200,1,4p__"/>
      <sheetName val="220_1P_(2)"/>
      <sheetName val="630_4_2P"/>
      <sheetName val="630_4_2P_(2)"/>
      <sheetName val="630_4_3P"/>
      <sheetName val="600_1P"/>
      <sheetName val="210_2_1"/>
      <sheetName val="730_2"/>
      <sheetName val="740_1"/>
      <sheetName val="900_2_(1)"/>
      <sheetName val="621_1_2"/>
      <sheetName val="683_4P"/>
      <sheetName val="221_1"/>
      <sheetName val="683_1P"/>
      <sheetName val="3P_"/>
      <sheetName val="683_3P"/>
      <sheetName val="673_1P"/>
      <sheetName val="PNP_4_7"/>
      <sheetName val="201_15"/>
      <sheetName val="673_2P_"/>
      <sheetName val="623_1P"/>
      <sheetName val="621_1_3"/>
      <sheetName val="674_2"/>
      <sheetName val="220_2P"/>
      <sheetName val="683_4P_"/>
      <sheetName val="683_3P_(2)"/>
      <sheetName val="683_4P__(2)"/>
      <sheetName val="683_5P__"/>
      <sheetName val="642_2P"/>
      <sheetName val="INT_17"/>
      <sheetName val="INT_18"/>
      <sheetName val="aCCIDENTES_DE_1995_-_199647"/>
      <sheetName val="\a__aaInformación_GRUPO_4\A_M11"/>
      <sheetName val="aCCIDENTES_DE_1995_-_1996_xls22"/>
      <sheetName val="ACTA_DE_MODIFICACION__(2)11"/>
      <sheetName val="Datos_Básicos11"/>
      <sheetName val="SUB_APU11"/>
      <sheetName val="Formulario_N°_47"/>
      <sheetName val="[aCCIDENTES_DE_1995_-_1996_xls7"/>
      <sheetName val="Base_Muestras7"/>
      <sheetName val="\\Escritorio\amv_2011\a__aaInf7"/>
      <sheetName val="\Mini_HP_Enero_2015\Proyectos_7"/>
      <sheetName val="\Volumes\USB_PIOLIN\Escritorio7"/>
      <sheetName val="Ruta_017"/>
      <sheetName val="AFECTACION_01_7"/>
      <sheetName val="EJECUCION_C7"/>
      <sheetName val="Inf_Financiera_017"/>
      <sheetName val="RUTA_027"/>
      <sheetName val="AFECTACION_027"/>
      <sheetName val="EJECUCION_C__027"/>
      <sheetName val="INF_FINANCIERA_027"/>
      <sheetName val="RUTA_037"/>
      <sheetName val="AFECTACION_037"/>
      <sheetName val="EJECUCION_C__037"/>
      <sheetName val="INF_FINANCIERA_037"/>
      <sheetName val="RUTA_047"/>
      <sheetName val="AFECTACION_047"/>
      <sheetName val="EJECUCION_C__047"/>
      <sheetName val="INF_FINANCIERA_047"/>
      <sheetName val="RUTA_057"/>
      <sheetName val="AFECTACION_057"/>
      <sheetName val="EJECUCION_C__057"/>
      <sheetName val="INF_FINANCIERA_057"/>
      <sheetName val="RUTA_067"/>
      <sheetName val="AFECTACION_067"/>
      <sheetName val="EJECUCION_C__067"/>
      <sheetName val="INF_FINANCIERA_067"/>
      <sheetName val="RUTA_077"/>
      <sheetName val="AFECTACION_077"/>
      <sheetName val="EJECUCION_C__077"/>
      <sheetName val="INF_FINANCIERA_077"/>
      <sheetName val="RUTA_087"/>
      <sheetName val="AFECTACION_087"/>
      <sheetName val="EJECUCION_C__087"/>
      <sheetName val="INF_FINANCIERA_087"/>
      <sheetName val="RUTA_097"/>
      <sheetName val="AFECTACION_097"/>
      <sheetName val="EJECUCION_C__097"/>
      <sheetName val="INF_FINANCIERA_097"/>
      <sheetName val="RUTA_107"/>
      <sheetName val="AFECTACION_107"/>
      <sheetName val="EJECUCION_C__107"/>
      <sheetName val="INF_FINANCIERA_107"/>
      <sheetName val="RUTA_117"/>
      <sheetName val="AFECTACION_117"/>
      <sheetName val="EJECUCION_C__117"/>
      <sheetName val="INF_FINANCIERA_117"/>
      <sheetName val="\AMV___no_borrar\PRESUPUESTOS\7"/>
      <sheetName val="\I\AMV___no_borrar\PRESUPUESTO7"/>
      <sheetName val="\G\I\AMV___no_borrar\PRESUPUES7"/>
      <sheetName val="\A\a__aaInformación_GRUPO_4\A_7"/>
      <sheetName val="\G\A\a__aaInformación_GRUPO_4\7"/>
      <sheetName val="_a__aaInformación_GRUPO_4_A_MI7"/>
      <sheetName val="\\Giovanni\administracion_vial7"/>
      <sheetName val="\MONTO_AGOTABLE_2010\a__aaInfo7"/>
      <sheetName val="\I\A\a__aaInformación_GRUPO_4\7"/>
      <sheetName val="\K\a__aaInformación_GRUPO_4\A_7"/>
      <sheetName val="\I\K\a__aaInformación_GRUPO_4\7"/>
      <sheetName val="\H\a__aaInformación_GRUPO_4\A_7"/>
      <sheetName val="\I\H\a__aaInformación_GRUPO_4\7"/>
      <sheetName val="\\INTERVIALNUBE\Documents_and_7"/>
      <sheetName val="Lista_obra7"/>
      <sheetName val="\Documents_and_Settings\Pedro_7"/>
      <sheetName val="\Documents_and_Settings\jviter7"/>
      <sheetName val="\\Sistemas_serv1\xx\Documents_7"/>
      <sheetName val="PR_17"/>
      <sheetName val="MURO_PR25+221-2357"/>
      <sheetName val="MURO_PR25+261-2677"/>
      <sheetName val="MURO_PR25+267-2737"/>
      <sheetName val="MURO_PR25+273-2777"/>
      <sheetName val="MURO_PR25+407,20-409,907"/>
      <sheetName val="MURO_PR25+409,90-416,407"/>
      <sheetName val="MURO_PR25+435-4477"/>
      <sheetName val="MURO_PR25+557,5-572_56I7"/>
      <sheetName val="MURO_PR25+572_56-576_56I7"/>
      <sheetName val="MURO_PR25+565-571D7"/>
      <sheetName val="MURO_PR25+587_5-596_5I7"/>
      <sheetName val="MURO_PR25+600-607,1I7"/>
      <sheetName val="MURO_PR25+607,1-614,17"/>
      <sheetName val="MURO_PR25+725-734D7"/>
      <sheetName val="MURO_PR25+786-792,4D7"/>
      <sheetName val="MURO_PR25+980D7"/>
      <sheetName val="MURO_PR25+019,5-PR26+026,8D7"/>
      <sheetName val="MURO_PR26+026,8-032,7D7"/>
      <sheetName val="MURO_PR26+032,7-038,7D7"/>
      <sheetName val="MURO_4__PR26+038,7-045_9D7"/>
      <sheetName val="MURO_PR26+059,6-066,4D7"/>
      <sheetName val="MURO_PR26+132,5-143,4D7"/>
      <sheetName val="MURO_PR26+159,25-169,38D7"/>
      <sheetName val="MURO_PR26+870-8747"/>
      <sheetName val="MURO_PR26+874,3-882,37"/>
      <sheetName val="MURO_PR27+128,6-133,337"/>
      <sheetName val="MURO_PR27+133,33-139,3D7"/>
      <sheetName val="MURO_PR27+281_9-287_97"/>
      <sheetName val="MURO_PR27+344-352,17"/>
      <sheetName val="MURO_PR27+352,1-358,27"/>
      <sheetName val="MURO_PR27+358,2-3647"/>
      <sheetName val="MURO_PR27+364-3707"/>
      <sheetName val="MURO_PR27+360-374D7"/>
      <sheetName val="MURO_PR27+388-394I7"/>
      <sheetName val="MURO_PR27+394-400I_7"/>
      <sheetName val="MURO_PR27+397-404D7"/>
      <sheetName val="MURO_PR27+457-463D_7"/>
      <sheetName val="MURO_PR27+480,20-488,95D_7"/>
      <sheetName val="MURO_PR27+785-793,67"/>
      <sheetName val="MURO_PR27+796,10,800D7"/>
      <sheetName val="MURO_PR27+819_8-829_95I7"/>
      <sheetName val="MURO_PR27+820-840D7"/>
      <sheetName val="MURO_PR27+852-864I7"/>
      <sheetName val="MURO_PR28+030-041D_7"/>
      <sheetName val="MURO_PR28+060-066_08D7"/>
      <sheetName val="MURO_PR28+105-111,25D_7"/>
      <sheetName val="MURO_PR28+111,25-115_75D_7"/>
      <sheetName val="MURO_PR28+240-263I7"/>
      <sheetName val="MURO_PR28+295-300_10D7"/>
      <sheetName val="MURO_PR28+300_10-306_1D_7"/>
      <sheetName val="MURO_PR28+306_10-312_1D_7"/>
      <sheetName val="MURO_PR28+312_1-318D_7"/>
      <sheetName val="MURO_PR28+318_1-324_1D7"/>
      <sheetName val="MURO_PR28+652_7-662_7D_7"/>
      <sheetName val="MURO_PR28+662_7D-668_8D7"/>
      <sheetName val="MURO_PR28+886-892_4D_7"/>
      <sheetName val="MURO_PR28+895-899_57"/>
      <sheetName val="REQUISITOS_INF_INTERVENTORÍA1"/>
      <sheetName val="GPI_5265"/>
      <sheetName val="VEA_3745"/>
      <sheetName val="COSTOS_UNITARIOS1"/>
      <sheetName val="\Users\USUARIO\Downloads\a__aa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Hoja1_(2)1"/>
      <sheetName val="Hoja1_(3)1"/>
      <sheetName val="ARBOL_DE_PROBLEMAS_final1"/>
      <sheetName val="IDENTIFICACION_DEL_PROBLEMA_fi1"/>
      <sheetName val="OBJETIVOS_FINALES1"/>
      <sheetName val="ESTRUCTURA_DE_PROYECTO1"/>
      <sheetName val="OBJETIVOS_ESPECIFICOS_final1"/>
      <sheetName val="LISTADO_1"/>
      <sheetName val="M_O_1"/>
      <sheetName val="\Users\rosalym\Desktop\BALANCE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ISTORICOS_FUEL_OIL_EXP1"/>
      <sheetName val="\Nuevos_APU_Córdoba\a__aaInfor1"/>
      <sheetName val="\E\Nuevos_APU_Córdoba\a__aaInf1"/>
      <sheetName val="MANO_DE_OBRA1"/>
      <sheetName val="//d_docs_live_net/a__aaInforma1"/>
      <sheetName val="CANT_OBRA1"/>
      <sheetName val="propuesta_economica_CF1"/>
      <sheetName val="AIU_CF1"/>
      <sheetName val="1_1_11"/>
      <sheetName val="1_2_11"/>
      <sheetName val="1_2_21"/>
      <sheetName val="1_2_31"/>
      <sheetName val="1_2_41"/>
      <sheetName val="1_3_1_1"/>
      <sheetName val="1_3_21"/>
      <sheetName val="1_3_31"/>
      <sheetName val="1_3_41"/>
      <sheetName val="2_1_11"/>
      <sheetName val="2_1_21"/>
      <sheetName val="2_2_11"/>
      <sheetName val="2_2_21"/>
      <sheetName val="2_2_31"/>
      <sheetName val="2_2_41"/>
      <sheetName val="2_2_51"/>
      <sheetName val="200_21"/>
      <sheetName val="201_71"/>
      <sheetName val="201_161"/>
      <sheetName val="210_2_21"/>
      <sheetName val="220_11"/>
      <sheetName val="320_11"/>
      <sheetName val="420_21"/>
      <sheetName val="421_1_1"/>
      <sheetName val="600_2_31"/>
      <sheetName val="630_11"/>
      <sheetName val="610_11"/>
      <sheetName val="630_31"/>
      <sheetName val="630_3_(2)1"/>
      <sheetName val="630_41"/>
      <sheetName val="630_4P1"/>
      <sheetName val="630_61"/>
      <sheetName val="641_11"/>
      <sheetName val="630_71"/>
      <sheetName val="632_1P1"/>
      <sheetName val="632_2P_1"/>
      <sheetName val="632_3P__1"/>
      <sheetName val="640_11"/>
      <sheetName val="661_11"/>
      <sheetName val="642_1"/>
      <sheetName val="671_11"/>
      <sheetName val="671_1_(2)1"/>
      <sheetName val="673_11"/>
      <sheetName val="673_21"/>
      <sheetName val="673_2_(2)1"/>
      <sheetName val="800_21"/>
      <sheetName val="810_21"/>
      <sheetName val="700_11"/>
      <sheetName val="730_11"/>
      <sheetName val="900_21"/>
      <sheetName val="450_3P_1"/>
      <sheetName val="340P_1"/>
      <sheetName val="220_1P1"/>
      <sheetName val="200,1,3p_1"/>
      <sheetName val="200,1,4p__1"/>
      <sheetName val="220_1P_(2)1"/>
      <sheetName val="630_4_2P1"/>
      <sheetName val="630_4_2P_(2)1"/>
      <sheetName val="630_4_3P1"/>
      <sheetName val="600_1P1"/>
      <sheetName val="210_2_11"/>
      <sheetName val="730_21"/>
      <sheetName val="740_11"/>
      <sheetName val="900_2_(1)1"/>
      <sheetName val="621_1_21"/>
      <sheetName val="683_4P1"/>
      <sheetName val="221_11"/>
      <sheetName val="683_1P1"/>
      <sheetName val="3P_1"/>
      <sheetName val="683_3P1"/>
      <sheetName val="673_1P1"/>
      <sheetName val="PNP_4_71"/>
      <sheetName val="201_151"/>
      <sheetName val="673_2P_1"/>
      <sheetName val="623_1P1"/>
      <sheetName val="621_1_31"/>
      <sheetName val="674_21"/>
      <sheetName val="220_2P1"/>
      <sheetName val="683_4P_1"/>
      <sheetName val="683_3P_(2)1"/>
      <sheetName val="683_4P__(2)1"/>
      <sheetName val="683_5P__1"/>
      <sheetName val="642_2P1"/>
      <sheetName val="INT_171"/>
      <sheetName val="INT_181"/>
      <sheetName val="aCCIDENTES_DE_1995_-_199649"/>
      <sheetName val="\a__aaInformación_GRUPO_4\A_M13"/>
      <sheetName val="aCCIDENTES_DE_1995_-_1996_xls24"/>
      <sheetName val="ACTA_DE_MODIFICACION__(2)13"/>
      <sheetName val="Datos_Básicos13"/>
      <sheetName val="SUB_APU13"/>
      <sheetName val="Formulario_N°_49"/>
      <sheetName val="[aCCIDENTES_DE_1995_-_1996_xls9"/>
      <sheetName val="Base_Muestras9"/>
      <sheetName val="\\Escritorio\amv_2011\a__aaInf9"/>
      <sheetName val="\Mini_HP_Enero_2015\Proyectos_9"/>
      <sheetName val="\Volumes\USB_PIOLIN\Escritorio9"/>
      <sheetName val="Ruta_019"/>
      <sheetName val="AFECTACION_01_9"/>
      <sheetName val="EJECUCION_C9"/>
      <sheetName val="Inf_Financiera_019"/>
      <sheetName val="RUTA_029"/>
      <sheetName val="AFECTACION_029"/>
      <sheetName val="EJECUCION_C__029"/>
      <sheetName val="INF_FINANCIERA_029"/>
      <sheetName val="RUTA_039"/>
      <sheetName val="AFECTACION_039"/>
      <sheetName val="EJECUCION_C__039"/>
      <sheetName val="INF_FINANCIERA_039"/>
      <sheetName val="RUTA_049"/>
      <sheetName val="AFECTACION_049"/>
      <sheetName val="EJECUCION_C__049"/>
      <sheetName val="INF_FINANCIERA_049"/>
      <sheetName val="RUTA_059"/>
      <sheetName val="AFECTACION_059"/>
      <sheetName val="EJECUCION_C__059"/>
      <sheetName val="INF_FINANCIERA_059"/>
      <sheetName val="RUTA_069"/>
      <sheetName val="AFECTACION_069"/>
      <sheetName val="EJECUCION_C__069"/>
      <sheetName val="INF_FINANCIERA_069"/>
      <sheetName val="RUTA_079"/>
      <sheetName val="AFECTACION_079"/>
      <sheetName val="EJECUCION_C__079"/>
      <sheetName val="INF_FINANCIERA_079"/>
      <sheetName val="RUTA_089"/>
      <sheetName val="AFECTACION_089"/>
      <sheetName val="EJECUCION_C__089"/>
      <sheetName val="INF_FINANCIERA_089"/>
      <sheetName val="RUTA_099"/>
      <sheetName val="AFECTACION_099"/>
      <sheetName val="EJECUCION_C__099"/>
      <sheetName val="INF_FINANCIERA_099"/>
      <sheetName val="RUTA_109"/>
      <sheetName val="AFECTACION_109"/>
      <sheetName val="EJECUCION_C__109"/>
      <sheetName val="INF_FINANCIERA_109"/>
      <sheetName val="RUTA_119"/>
      <sheetName val="AFECTACION_119"/>
      <sheetName val="EJECUCION_C__119"/>
      <sheetName val="INF_FINANCIERA_119"/>
      <sheetName val="\AMV___no_borrar\PRESUPUESTOS\9"/>
      <sheetName val="\I\AMV___no_borrar\PRESUPUESTO9"/>
      <sheetName val="\G\I\AMV___no_borrar\PRESUPUES9"/>
      <sheetName val="\A\a__aaInformación_GRUPO_4\A_9"/>
      <sheetName val="\G\A\a__aaInformación_GRUPO_4\9"/>
      <sheetName val="_a__aaInformación_GRUPO_4_A_MI9"/>
      <sheetName val="\\Giovanni\administracion_vial9"/>
      <sheetName val="\MONTO_AGOTABLE_2010\a__aaInfo9"/>
      <sheetName val="\I\A\a__aaInformación_GRUPO_4\9"/>
      <sheetName val="\K\a__aaInformación_GRUPO_4\A_9"/>
      <sheetName val="\I\K\a__aaInformación_GRUPO_4\9"/>
      <sheetName val="\H\a__aaInformación_GRUPO_4\A_9"/>
      <sheetName val="\I\H\a__aaInformación_GRUPO_4\9"/>
      <sheetName val="\\INTERVIALNUBE\Documents_and_9"/>
      <sheetName val="Lista_obra9"/>
      <sheetName val="\Documents_and_Settings\Pedro_9"/>
      <sheetName val="\Documents_and_Settings\jviter9"/>
      <sheetName val="\\Sistemas_serv1\xx\Documents_9"/>
      <sheetName val="PR_19"/>
      <sheetName val="MURO_PR25+221-2359"/>
      <sheetName val="MURO_PR25+261-2679"/>
      <sheetName val="MURO_PR25+267-2739"/>
      <sheetName val="MURO_PR25+273-2779"/>
      <sheetName val="MURO_PR25+407,20-409,909"/>
      <sheetName val="MURO_PR25+409,90-416,409"/>
      <sheetName val="MURO_PR25+435-4479"/>
      <sheetName val="MURO_PR25+557,5-572_56I9"/>
      <sheetName val="MURO_PR25+572_56-576_56I9"/>
      <sheetName val="MURO_PR25+565-571D9"/>
      <sheetName val="MURO_PR25+587_5-596_5I9"/>
      <sheetName val="MURO_PR25+600-607,1I9"/>
      <sheetName val="MURO_PR25+607,1-614,19"/>
      <sheetName val="MURO_PR25+725-734D9"/>
      <sheetName val="MURO_PR25+786-792,4D9"/>
      <sheetName val="MURO_PR25+980D9"/>
      <sheetName val="MURO_PR25+019,5-PR26+026,8D9"/>
      <sheetName val="MURO_PR26+026,8-032,7D9"/>
      <sheetName val="MURO_PR26+032,7-038,7D9"/>
      <sheetName val="MURO_4__PR26+038,7-045_9D9"/>
      <sheetName val="MURO_PR26+059,6-066,4D9"/>
      <sheetName val="MURO_PR26+132,5-143,4D9"/>
      <sheetName val="MURO_PR26+159,25-169,38D9"/>
      <sheetName val="MURO_PR26+870-8749"/>
      <sheetName val="MURO_PR26+874,3-882,39"/>
      <sheetName val="MURO_PR27+128,6-133,339"/>
      <sheetName val="MURO_PR27+133,33-139,3D9"/>
      <sheetName val="MURO_PR27+281_9-287_99"/>
      <sheetName val="MURO_PR27+344-352,19"/>
      <sheetName val="MURO_PR27+352,1-358,29"/>
      <sheetName val="MURO_PR27+358,2-3649"/>
      <sheetName val="MURO_PR27+364-3709"/>
      <sheetName val="MURO_PR27+360-374D9"/>
      <sheetName val="MURO_PR27+388-394I9"/>
      <sheetName val="MURO_PR27+394-400I_9"/>
      <sheetName val="MURO_PR27+397-404D9"/>
      <sheetName val="MURO_PR27+457-463D_9"/>
      <sheetName val="MURO_PR27+480,20-488,95D_9"/>
      <sheetName val="MURO_PR27+785-793,69"/>
      <sheetName val="MURO_PR27+796,10,800D9"/>
      <sheetName val="MURO_PR27+819_8-829_95I9"/>
      <sheetName val="MURO_PR27+820-840D9"/>
      <sheetName val="MURO_PR27+852-864I9"/>
      <sheetName val="MURO_PR28+030-041D_9"/>
      <sheetName val="MURO_PR28+060-066_08D9"/>
      <sheetName val="MURO_PR28+105-111,25D_9"/>
      <sheetName val="MURO_PR28+111,25-115_75D_9"/>
      <sheetName val="MURO_PR28+240-263I9"/>
      <sheetName val="MURO_PR28+295-300_10D9"/>
      <sheetName val="MURO_PR28+300_10-306_1D_9"/>
      <sheetName val="MURO_PR28+306_10-312_1D_9"/>
      <sheetName val="MURO_PR28+312_1-318D_9"/>
      <sheetName val="MURO_PR28+318_1-324_1D9"/>
      <sheetName val="MURO_PR28+652_7-662_7D_9"/>
      <sheetName val="MURO_PR28+662_7D-668_8D9"/>
      <sheetName val="MURO_PR28+886-892_4D_9"/>
      <sheetName val="MURO_PR28+895-899_59"/>
      <sheetName val="REQUISITOS_INF_INTERVENTORÍA3"/>
      <sheetName val="GPI_5267"/>
      <sheetName val="VEA_3747"/>
      <sheetName val="COSTOS_UNITARIOS3"/>
      <sheetName val="\Users\USUARIO\Downloads\a__aa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Hoja1_(2)3"/>
      <sheetName val="Hoja1_(3)3"/>
      <sheetName val="ARBOL_DE_PROBLEMAS_final3"/>
      <sheetName val="IDENTIFICACION_DEL_PROBLEMA_fi3"/>
      <sheetName val="OBJETIVOS_FINALES3"/>
      <sheetName val="ESTRUCTURA_DE_PROYECTO3"/>
      <sheetName val="OBJETIVOS_ESPECIFICOS_final3"/>
      <sheetName val="LISTADO_3"/>
      <sheetName val="M_O_3"/>
      <sheetName val="\Users\rosalym\Desktop\BALANCE3"/>
      <sheetName val="SEGUIM_Y_REPROG_MES_1_(2)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HISTORICOS_FUEL_OIL_EXP3"/>
      <sheetName val="\Nuevos_APU_Córdoba\a__aaInfor3"/>
      <sheetName val="\E\Nuevos_APU_Córdoba\a__aaInf3"/>
      <sheetName val="MANO_DE_OBRA3"/>
      <sheetName val="//d_docs_live_net/a__aaInforma3"/>
      <sheetName val="CANT_OBRA3"/>
      <sheetName val="propuesta_economica_CF3"/>
      <sheetName val="AIU_CF3"/>
      <sheetName val="1_1_13"/>
      <sheetName val="1_2_13"/>
      <sheetName val="1_2_23"/>
      <sheetName val="1_2_33"/>
      <sheetName val="1_2_43"/>
      <sheetName val="1_3_1_3"/>
      <sheetName val="1_3_23"/>
      <sheetName val="1_3_33"/>
      <sheetName val="1_3_43"/>
      <sheetName val="2_1_13"/>
      <sheetName val="2_1_23"/>
      <sheetName val="2_2_13"/>
      <sheetName val="2_2_23"/>
      <sheetName val="2_2_33"/>
      <sheetName val="2_2_43"/>
      <sheetName val="2_2_53"/>
      <sheetName val="200_23"/>
      <sheetName val="201_73"/>
      <sheetName val="201_163"/>
      <sheetName val="210_2_23"/>
      <sheetName val="220_13"/>
      <sheetName val="320_13"/>
      <sheetName val="420_23"/>
      <sheetName val="421_1_3"/>
      <sheetName val="600_2_33"/>
      <sheetName val="630_13"/>
      <sheetName val="610_13"/>
      <sheetName val="630_33"/>
      <sheetName val="630_3_(2)3"/>
      <sheetName val="630_43"/>
      <sheetName val="630_4P3"/>
      <sheetName val="630_63"/>
      <sheetName val="641_13"/>
      <sheetName val="630_73"/>
      <sheetName val="632_1P3"/>
      <sheetName val="632_2P_3"/>
      <sheetName val="632_3P__3"/>
      <sheetName val="640_13"/>
      <sheetName val="661_13"/>
      <sheetName val="642_3"/>
      <sheetName val="671_13"/>
      <sheetName val="671_1_(2)3"/>
      <sheetName val="673_13"/>
      <sheetName val="673_23"/>
      <sheetName val="673_2_(2)3"/>
      <sheetName val="800_23"/>
      <sheetName val="810_23"/>
      <sheetName val="700_13"/>
      <sheetName val="730_13"/>
      <sheetName val="900_23"/>
      <sheetName val="450_3P_3"/>
      <sheetName val="340P_3"/>
      <sheetName val="220_1P3"/>
      <sheetName val="200,1,3p_3"/>
      <sheetName val="200,1,4p__3"/>
      <sheetName val="220_1P_(2)3"/>
      <sheetName val="630_4_2P3"/>
      <sheetName val="630_4_2P_(2)3"/>
      <sheetName val="630_4_3P3"/>
      <sheetName val="600_1P3"/>
      <sheetName val="210_2_13"/>
      <sheetName val="730_23"/>
      <sheetName val="740_13"/>
      <sheetName val="900_2_(1)3"/>
      <sheetName val="621_1_23"/>
      <sheetName val="683_4P3"/>
      <sheetName val="221_13"/>
      <sheetName val="683_1P3"/>
      <sheetName val="3P_3"/>
      <sheetName val="683_3P3"/>
      <sheetName val="673_1P3"/>
      <sheetName val="PNP_4_73"/>
      <sheetName val="201_153"/>
      <sheetName val="673_2P_3"/>
      <sheetName val="623_1P3"/>
      <sheetName val="621_1_33"/>
      <sheetName val="674_23"/>
      <sheetName val="220_2P3"/>
      <sheetName val="683_4P_3"/>
      <sheetName val="683_3P_(2)3"/>
      <sheetName val="683_4P__(2)3"/>
      <sheetName val="683_5P__3"/>
      <sheetName val="642_2P3"/>
      <sheetName val="INT_173"/>
      <sheetName val="INT_183"/>
      <sheetName val="aCCIDENTES_DE_1995_-_199650"/>
      <sheetName val="\a__aaInformación_GRUPO_4\A_M14"/>
      <sheetName val="ACTA_DE_MODIFICACION__(2)14"/>
      <sheetName val="aCCIDENTES_DE_1995_-_1996_xls25"/>
      <sheetName val="Datos_Básicos14"/>
      <sheetName val="SUB_APU14"/>
      <sheetName val="Formulario_N°_410"/>
      <sheetName val="[aCCIDENTES_DE_1995_-_1996_xl10"/>
      <sheetName val="Base_Muestras10"/>
      <sheetName val="\\Escritorio\amv_2011\a__aaIn10"/>
      <sheetName val="\Mini_HP_Enero_2015\Proyectos10"/>
      <sheetName val="\Volumes\USB_PIOLIN\Escritori10"/>
      <sheetName val="Ruta_0110"/>
      <sheetName val="AFECTACION_01_10"/>
      <sheetName val="EJECUCION_C10"/>
      <sheetName val="Inf_Financiera_0110"/>
      <sheetName val="RUTA_0210"/>
      <sheetName val="AFECTACION_0210"/>
      <sheetName val="EJECUCION_C__0210"/>
      <sheetName val="INF_FINANCIERA_0210"/>
      <sheetName val="RUTA_0310"/>
      <sheetName val="AFECTACION_0310"/>
      <sheetName val="EJECUCION_C__0310"/>
      <sheetName val="INF_FINANCIERA_0310"/>
      <sheetName val="RUTA_0410"/>
      <sheetName val="AFECTACION_0410"/>
      <sheetName val="EJECUCION_C__0410"/>
      <sheetName val="INF_FINANCIERA_0410"/>
      <sheetName val="RUTA_0510"/>
      <sheetName val="AFECTACION_0510"/>
      <sheetName val="EJECUCION_C__0510"/>
      <sheetName val="INF_FINANCIERA_0510"/>
      <sheetName val="RUTA_0610"/>
      <sheetName val="AFECTACION_0610"/>
      <sheetName val="EJECUCION_C__0610"/>
      <sheetName val="INF_FINANCIERA_0610"/>
      <sheetName val="RUTA_0710"/>
      <sheetName val="AFECTACION_0710"/>
      <sheetName val="EJECUCION_C__0710"/>
      <sheetName val="INF_FINANCIERA_0710"/>
      <sheetName val="RUTA_0810"/>
      <sheetName val="AFECTACION_0810"/>
      <sheetName val="EJECUCION_C__0810"/>
      <sheetName val="INF_FINANCIERA_0810"/>
      <sheetName val="RUTA_0910"/>
      <sheetName val="AFECTACION_0910"/>
      <sheetName val="EJECUCION_C__0910"/>
      <sheetName val="INF_FINANCIERA_0910"/>
      <sheetName val="RUTA_1010"/>
      <sheetName val="AFECTACION_1010"/>
      <sheetName val="EJECUCION_C__1010"/>
      <sheetName val="INF_FINANCIERA_1010"/>
      <sheetName val="RUTA_1110"/>
      <sheetName val="AFECTACION_1110"/>
      <sheetName val="EJECUCION_C__1110"/>
      <sheetName val="INF_FINANCIERA_1110"/>
      <sheetName val="200_24"/>
      <sheetName val="201_74"/>
      <sheetName val="201_164"/>
      <sheetName val="210_2_24"/>
      <sheetName val="220_14"/>
      <sheetName val="320_14"/>
      <sheetName val="420_24"/>
      <sheetName val="421_1_4"/>
      <sheetName val="600_2_34"/>
      <sheetName val="630_14"/>
      <sheetName val="610_14"/>
      <sheetName val="630_34"/>
      <sheetName val="630_3_(2)4"/>
      <sheetName val="630_44"/>
      <sheetName val="630_4P4"/>
      <sheetName val="630_64"/>
      <sheetName val="641_14"/>
      <sheetName val="630_74"/>
      <sheetName val="632_1P4"/>
      <sheetName val="632_2P_4"/>
      <sheetName val="632_3P__4"/>
      <sheetName val="640_14"/>
      <sheetName val="661_14"/>
      <sheetName val="642_4"/>
      <sheetName val="671_14"/>
      <sheetName val="671_1_(2)4"/>
      <sheetName val="673_14"/>
      <sheetName val="673_24"/>
      <sheetName val="673_2_(2)4"/>
      <sheetName val="800_24"/>
      <sheetName val="810_24"/>
      <sheetName val="700_14"/>
      <sheetName val="730_14"/>
      <sheetName val="900_24"/>
      <sheetName val="450_3P_4"/>
      <sheetName val="340P_4"/>
      <sheetName val="220_1P4"/>
      <sheetName val="200,1,3p_4"/>
      <sheetName val="200,1,4p__4"/>
      <sheetName val="220_1P_(2)4"/>
      <sheetName val="630_4_2P4"/>
      <sheetName val="630_4_2P_(2)4"/>
      <sheetName val="630_4_3P4"/>
      <sheetName val="600_1P4"/>
      <sheetName val="210_2_14"/>
      <sheetName val="730_24"/>
      <sheetName val="740_14"/>
      <sheetName val="900_2_(1)4"/>
      <sheetName val="621_1_24"/>
      <sheetName val="683_4P4"/>
      <sheetName val="221_14"/>
      <sheetName val="683_1P4"/>
      <sheetName val="3P_4"/>
      <sheetName val="683_3P4"/>
      <sheetName val="673_1P4"/>
      <sheetName val="PNP_4_74"/>
      <sheetName val="201_154"/>
      <sheetName val="673_2P_4"/>
      <sheetName val="623_1P4"/>
      <sheetName val="621_1_34"/>
      <sheetName val="674_24"/>
      <sheetName val="220_2P4"/>
      <sheetName val="683_4P_4"/>
      <sheetName val="683_3P_(2)4"/>
      <sheetName val="683_4P__(2)4"/>
      <sheetName val="683_5P__4"/>
      <sheetName val="642_2P4"/>
      <sheetName val="INT_174"/>
      <sheetName val="INT_184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 refreshError="1"/>
      <sheetData sheetId="400" refreshError="1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 refreshError="1"/>
      <sheetData sheetId="411" refreshError="1"/>
      <sheetData sheetId="412" refreshError="1"/>
      <sheetData sheetId="413" refreshError="1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 refreshError="1"/>
      <sheetData sheetId="547" refreshError="1"/>
      <sheetData sheetId="548" refreshError="1"/>
      <sheetData sheetId="549" refreshError="1"/>
      <sheetData sheetId="550"/>
      <sheetData sheetId="551"/>
      <sheetData sheetId="552"/>
      <sheetData sheetId="553" refreshError="1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/>
      <sheetData sheetId="651"/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/>
      <sheetData sheetId="663"/>
      <sheetData sheetId="664"/>
      <sheetData sheetId="665"/>
      <sheetData sheetId="666"/>
      <sheetData sheetId="667" refreshError="1"/>
      <sheetData sheetId="668" refreshError="1"/>
      <sheetData sheetId="669" refreshError="1"/>
      <sheetData sheetId="670" refreshError="1"/>
      <sheetData sheetId="671"/>
      <sheetData sheetId="672" refreshError="1"/>
      <sheetData sheetId="673" refreshError="1"/>
      <sheetData sheetId="674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 refreshError="1"/>
      <sheetData sheetId="724" refreshError="1"/>
      <sheetData sheetId="725" refreshError="1"/>
      <sheetData sheetId="726"/>
      <sheetData sheetId="727" refreshError="1"/>
      <sheetData sheetId="728"/>
      <sheetData sheetId="729"/>
      <sheetData sheetId="730"/>
      <sheetData sheetId="731"/>
      <sheetData sheetId="732" refreshError="1"/>
      <sheetData sheetId="733" refreshError="1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 refreshError="1"/>
      <sheetData sheetId="860" refreshError="1"/>
      <sheetData sheetId="861" refreshError="1"/>
      <sheetData sheetId="862"/>
      <sheetData sheetId="863" refreshError="1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dget Book"/>
      <sheetName val="Budget 2009"/>
      <sheetName val="Pivot"/>
      <sheetName val="Hoja1"/>
      <sheetName val="2009 Jagua"/>
      <sheetName val="Carry Over Jagua"/>
      <sheetName val="M1-229- 2009"/>
      <sheetName val="M1-229-2010"/>
      <sheetName val="M1-229-2011"/>
      <sheetName val="M3-026-2009"/>
      <sheetName val="M3-026-2010"/>
      <sheetName val="M3-026-2011"/>
      <sheetName val="M2-312"/>
      <sheetName val="M2-313"/>
      <sheetName val="M2-314"/>
      <sheetName val="M2-315"/>
      <sheetName val="M2-110"/>
      <sheetName val="M2-162"/>
      <sheetName val="M2-165"/>
      <sheetName val="M2-169"/>
      <sheetName val="M2-180"/>
      <sheetName val="M2-203"/>
      <sheetName val="M2-219"/>
      <sheetName val="M2-280"/>
      <sheetName val="M2-281"/>
      <sheetName val="M2-282"/>
      <sheetName val="M2-283"/>
      <sheetName val="M2-284"/>
      <sheetName val="M2-285"/>
      <sheetName val="M2-286"/>
      <sheetName val="M2-287"/>
      <sheetName val="M2-288"/>
      <sheetName val="M2-289"/>
      <sheetName val="M2-290"/>
      <sheetName val="M2-291"/>
      <sheetName val="M2-292"/>
      <sheetName val="M2-293"/>
      <sheetName val="M2-294"/>
      <sheetName val="M2-295"/>
      <sheetName val="M2-296"/>
      <sheetName val="M2-297"/>
      <sheetName val="M2-298"/>
      <sheetName val="M2-299"/>
      <sheetName val="M2-300"/>
      <sheetName val="M2-301"/>
      <sheetName val="M2-302"/>
      <sheetName val="M2-303"/>
      <sheetName val="M2-304"/>
      <sheetName val="M2-305"/>
      <sheetName val="M2-306"/>
      <sheetName val="M2-307"/>
      <sheetName val="M2-308"/>
      <sheetName val="M2-309"/>
      <sheetName val="M2-310"/>
      <sheetName val="M2-311"/>
      <sheetName val="REF - Listas"/>
      <sheetName val="% aprobados"/>
      <sheetName val="M2-210"/>
      <sheetName val="M2-231"/>
      <sheetName val="Forecast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C2" t="str">
            <v>Los proyectos en color amarillo tienen pendiente por definir algun item como cotizaciones, alcance</v>
          </cell>
        </row>
        <row r="3">
          <cell r="C3" t="str">
            <v>M2-280</v>
          </cell>
        </row>
        <row r="4">
          <cell r="C4" t="str">
            <v>No. AFE</v>
          </cell>
          <cell r="G4" t="str">
            <v>Responsible</v>
          </cell>
        </row>
        <row r="5">
          <cell r="C5" t="str">
            <v>M2-280</v>
          </cell>
          <cell r="G5" t="str">
            <v>Fabio Carrillo</v>
          </cell>
        </row>
        <row r="6">
          <cell r="C6" t="str">
            <v>M2-281</v>
          </cell>
          <cell r="G6" t="str">
            <v>Fabio Carrillo</v>
          </cell>
        </row>
        <row r="7">
          <cell r="C7" t="str">
            <v>M2-282</v>
          </cell>
          <cell r="G7" t="str">
            <v>Fabio Carrillo</v>
          </cell>
        </row>
        <row r="8">
          <cell r="C8" t="str">
            <v>M2-283</v>
          </cell>
          <cell r="G8" t="str">
            <v>Fabio Carrillo</v>
          </cell>
        </row>
        <row r="9">
          <cell r="C9" t="str">
            <v>M2-284</v>
          </cell>
          <cell r="G9" t="str">
            <v>Fabio carrillo</v>
          </cell>
        </row>
        <row r="10">
          <cell r="C10" t="str">
            <v>M2-285</v>
          </cell>
          <cell r="G10" t="str">
            <v>Fabio Carrillo</v>
          </cell>
        </row>
        <row r="11">
          <cell r="C11" t="str">
            <v>M2-286</v>
          </cell>
          <cell r="G11" t="str">
            <v>Juan Aguilar</v>
          </cell>
        </row>
        <row r="12">
          <cell r="C12" t="str">
            <v>M2-287</v>
          </cell>
          <cell r="G12" t="str">
            <v>Juan Aguilar</v>
          </cell>
        </row>
        <row r="13">
          <cell r="C13" t="str">
            <v>M2-288</v>
          </cell>
          <cell r="G13" t="str">
            <v>Juan Aguilar</v>
          </cell>
        </row>
        <row r="14">
          <cell r="C14" t="str">
            <v>M2-289</v>
          </cell>
          <cell r="G14" t="str">
            <v>Justin Martin</v>
          </cell>
        </row>
        <row r="15">
          <cell r="C15" t="str">
            <v>M2-290</v>
          </cell>
          <cell r="G15" t="str">
            <v>Justin Martin</v>
          </cell>
        </row>
        <row r="16">
          <cell r="C16" t="str">
            <v>M2-291</v>
          </cell>
          <cell r="G16" t="str">
            <v>Carlos Baena</v>
          </cell>
        </row>
        <row r="17">
          <cell r="C17" t="str">
            <v>M2-292</v>
          </cell>
          <cell r="G17" t="str">
            <v>Justin Martin</v>
          </cell>
        </row>
        <row r="18">
          <cell r="C18" t="str">
            <v>M2-293</v>
          </cell>
          <cell r="G18" t="str">
            <v>Justin Martin</v>
          </cell>
        </row>
        <row r="19">
          <cell r="C19" t="str">
            <v>M2-294</v>
          </cell>
          <cell r="G19" t="str">
            <v>Carlos Baena</v>
          </cell>
        </row>
        <row r="20">
          <cell r="C20" t="str">
            <v>M2-295</v>
          </cell>
          <cell r="G20" t="str">
            <v>Eneira Torres</v>
          </cell>
        </row>
        <row r="21">
          <cell r="C21" t="str">
            <v>M2-296</v>
          </cell>
          <cell r="G21" t="str">
            <v>Edward Delilla</v>
          </cell>
        </row>
        <row r="22">
          <cell r="C22" t="str">
            <v>M2-297</v>
          </cell>
          <cell r="G22" t="str">
            <v>Justin Martin</v>
          </cell>
        </row>
        <row r="23">
          <cell r="C23" t="str">
            <v>M2-298</v>
          </cell>
          <cell r="G23" t="str">
            <v>Ivan Woodcock</v>
          </cell>
        </row>
        <row r="24">
          <cell r="C24" t="str">
            <v>M2-299</v>
          </cell>
          <cell r="G24" t="str">
            <v>Justin Martin</v>
          </cell>
        </row>
        <row r="25">
          <cell r="C25" t="str">
            <v>M2-300</v>
          </cell>
          <cell r="G25" t="str">
            <v>Hernan  Restrepo</v>
          </cell>
        </row>
        <row r="26">
          <cell r="C26" t="str">
            <v>M2-301</v>
          </cell>
          <cell r="G26" t="str">
            <v>Gerardo Espitia</v>
          </cell>
        </row>
        <row r="27">
          <cell r="C27" t="str">
            <v>M2-302</v>
          </cell>
          <cell r="G27" t="str">
            <v>Alejandro Mena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CONT_ADI"/>
      <sheetName val="Formulario N° 4"/>
      <sheetName val="MATERIALES"/>
      <sheetName val="EQUIPO"/>
      <sheetName val="otros"/>
      <sheetName val="Presupuesto"/>
      <sheetName val="Datos"/>
      <sheetName val="Cuadrillas"/>
      <sheetName val="Jornal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\\SERVIDOR\Public2\MANTENIMIENT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\Users\USUARIO\Downloads\MANTEN"/>
      <sheetName val="HER"/>
      <sheetName val="MAT"/>
      <sheetName val="PER"/>
      <sheetName val="TRANS"/>
      <sheetName val="Concretos y morteros"/>
      <sheetName val="Datos iniciales "/>
      <sheetName val="Transporte"/>
      <sheetName val="Fornato 6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INDICMICROEMP"/>
      <sheetName val="INDICE"/>
      <sheetName val="[a  aaInformación]__cceficien_2"/>
      <sheetName val="M.O."/>
      <sheetName val="precios-básicos2002"/>
      <sheetName val="[a  aaInformación]__cceficien_4"/>
      <sheetName val="[a  aaInformación]__cceficien_3"/>
      <sheetName val="[a  aaInformación]__cceficien_5"/>
      <sheetName val="[a  aaInformación]__cceficien_6"/>
      <sheetName val="[a  aaInformación]__cceficien_7"/>
      <sheetName val="\Users\LENOVO\Downloads\Users\A"/>
      <sheetName val="[a  aaInformación]//cceficiente"/>
      <sheetName val="Emboquillar"/>
      <sheetName val="Acometidacobrerígido"/>
      <sheetName val="Acometidatoma"/>
      <sheetName val="Acometidahasta1&quot;"/>
      <sheetName val="AIU"/>
      <sheetName val="[a  aaInformación]__192_168_0_2"/>
      <sheetName val="a  aaInformaci%C3%B3n"/>
      <sheetName val="[a  aaInformación]__192_168_0_3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cceficien_8"/>
      <sheetName val="[a  aaInformación]__cceficie_10"/>
      <sheetName val="[a  aaInformación]__cceficien_9"/>
      <sheetName val="[a  aaInformación]__192_168_0_9"/>
      <sheetName val="[a  aaInformación]__192_168_0_7"/>
      <sheetName val="[a  aaInformación]__192_168_0_8"/>
      <sheetName val="[a  aaInformación]__cceficie_12"/>
      <sheetName val="[a  aaInformación]__cceficie_11"/>
      <sheetName val="[a  aaInformación]__cceficie_13"/>
      <sheetName val="[a  aaInformación]__cceficie_14"/>
      <sheetName val="[a  aaInformación]__cceficie_16"/>
      <sheetName val="[a  aaInformación]__cceficie_15"/>
      <sheetName val="[a  aaInformación]__cceficie_19"/>
      <sheetName val="[a  aaInformación]__cceficie_18"/>
      <sheetName val="[a  aaInformación]__cceficie_17"/>
      <sheetName val="[a  aaInformación]__cceficie_20"/>
      <sheetName val="[a  aaInformación]__cceficie_22"/>
      <sheetName val="[a  aaInformación]__cceficie_21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Banderas"/>
      <sheetName val="\G\MANTENIMIENTO RUTA 1001_MARZ"/>
      <sheetName val="PRESUP"/>
      <sheetName val="46W9"/>
      <sheetName val="Presentacion"/>
      <sheetName val="AJIZAL 3335"/>
      <sheetName val="SABANETA 3335"/>
      <sheetName val="Datos Generales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_MANTENIMIENTO RUTA 1001_MARZO "/>
      <sheetName val="_I_MANTENIMIENTO RUTA 1001_MARZ"/>
      <sheetName val="_F_MANTENIMIENTO RUTA 1001_MARZ"/>
      <sheetName val="[a  aaInformación]__192_168__16"/>
      <sheetName val="[a  aaInformación]__192_168__15"/>
      <sheetName val="[a  aaInformación]__192_168__17"/>
      <sheetName val="[a  aaInformación]__192_168__18"/>
      <sheetName val="INFORME SEMANAL"/>
      <sheetName val="AVANCE SEMANAL"/>
      <sheetName val="CLIMA mes"/>
      <sheetName val="REG FOTO"/>
      <sheetName val="SISOMA"/>
      <sheetName val="ITEMS"/>
      <sheetName val="[a  aaInformación]__cceficie_51"/>
      <sheetName val="//cceficiente_sharepoint_com/MA"/>
      <sheetName val="[a  aaInformación]__cceficie_47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49"/>
      <sheetName val="[a  aaInformación]__cceficie_50"/>
      <sheetName val="[a  aaInformación]__cceficie_52"/>
      <sheetName val="[a  aaInformación]__cceficie_53"/>
      <sheetName val="[a  aaInformación]__cceficie_62"/>
      <sheetName val="[a  aaInformación]__cceficie_61"/>
      <sheetName val="[a  aaInformación]__cceficie_58"/>
      <sheetName val="[a  aaInformación]__cceficie_54"/>
      <sheetName val="[a  aaInformación]__cceficie_55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3"/>
      <sheetName val="[a  aaInformación]__cceficie_64"/>
      <sheetName val="[a  aaInformación]__cceficie_65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4"/>
      <sheetName val="[a  aaInformación]__cceficie_73"/>
      <sheetName val="[a  aaInformación]__cceficie_77"/>
      <sheetName val="[a  aaInformación]__cceficie_76"/>
      <sheetName val="[a  aaInformación]__cceficie_75"/>
      <sheetName val="[a  aaInformación]__cceficie_79"/>
      <sheetName val="[a  aaInformación]__cceficie_78"/>
      <sheetName val="[a  aaInformación]__cceficie_80"/>
      <sheetName val="[a  aaInformación]__cceficie_81"/>
      <sheetName val="[a  aaInformación]__cceficie_82"/>
      <sheetName val="[a  aaInformación]__cceficie_87"/>
      <sheetName val="[a  aaInformación]__cceficie_83"/>
      <sheetName val="[a  aaInformación]__cceficie_84"/>
      <sheetName val="[a  aaInformación]__cceficie_85"/>
      <sheetName val="[a  aaInformación]__cceficie_86"/>
      <sheetName val="[a  aaInformación]__cceficie_88"/>
      <sheetName val="[a  aaInformación]__cceficie_92"/>
      <sheetName val="[a  aaInformación]__cceficie_89"/>
      <sheetName val="[a  aaInformación]__cceficie_90"/>
      <sheetName val="[a  aaInformación]__cceficie_91"/>
      <sheetName val="[a  aaInformación]__cceficie_93"/>
      <sheetName val="[a  aaInformación]__cceficie_95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[a  aaInformación]__ccefici_100"/>
      <sheetName val="[a  aaInformación]__ccefici_101"/>
      <sheetName val="[a  aaInformación]__ccefici_105"/>
      <sheetName val="[a  aaInformación]__ccefici_102"/>
      <sheetName val="[a  aaInformación]__ccefici_103"/>
      <sheetName val="[a  aaInformación]__ccefici_104"/>
      <sheetName val="PRECIOS"/>
      <sheetName val="M_O_"/>
      <sheetName val="PANEL"/>
      <sheetName val="\MANTENIMIENTO%20RUTA%201001_MA"/>
      <sheetName val="Base Datos"/>
      <sheetName val="a__aaInformación7"/>
      <sheetName val="aCCIDENTES_DE_1995_-_19964"/>
      <sheetName val="\MANTENIMIENTO_RUTA_1001_MARZO1"/>
      <sheetName val="\I\MANTENIMIENTO_RUTA_1001_MAR1"/>
      <sheetName val="\F\MANTENIMIENTO_RUTA_1001_MAR1"/>
      <sheetName val="[a__aaInformación][a__aaInforma"/>
      <sheetName val="PRESTACIONES_SOCIALES"/>
      <sheetName val="Concretos_y_morteros"/>
      <sheetName val="Datos_iniciales_"/>
      <sheetName val="Formulario_N°_41"/>
      <sheetName val="ANEXO_IX1"/>
      <sheetName val="Fornato_61"/>
      <sheetName val="\G\I\MANTENIMIENTO_RUTA_1001_M1"/>
      <sheetName val="\D\MANTENIMIENTO_RUTA_1001_MAR1"/>
      <sheetName val="\G\D\MANTENIMIENTO_RUTA_1001_M1"/>
      <sheetName val="\I\I\MANTENIMIENTO_RUTA_1001_M1"/>
      <sheetName val="[a__aaInformación]__cceficien_2"/>
      <sheetName val="[a__aaInformación]__cceficien_4"/>
      <sheetName val="[a__aaInformación]__cceficien_3"/>
      <sheetName val="[a__aaInformación]//cceficiente"/>
      <sheetName val="[a__aaInformación]__cceficien_5"/>
      <sheetName val="[a__aaInformación]__cceficien_9"/>
      <sheetName val="[a__aaInformación]__cceficien_6"/>
      <sheetName val="[a__aaInformación]__cceficien_7"/>
      <sheetName val="[a__aaInformación]__cceficien_8"/>
      <sheetName val="[a__aaInformación]__cceficie_10"/>
      <sheetName val="[a__aaInformación]__cceficie_11"/>
      <sheetName val="[a__aaInformación]__cceficie_12"/>
      <sheetName val="[a__aaInformación]__cceficie_16"/>
      <sheetName val="[a__aaInformación]__cceficie_14"/>
      <sheetName val="[a__aaInformación]__cceficie_13"/>
      <sheetName val="[a__aaInformación]__cceficie_15"/>
      <sheetName val="[a__aaInformación]__cceficie_17"/>
      <sheetName val="[a__aaInformación]__cceficie_51"/>
      <sheetName val="[a__aaInformación]__cceficie_18"/>
      <sheetName val="[a__aaInformación]__cceficie_19"/>
      <sheetName val="[a__aaInformación]__cceficie_26"/>
      <sheetName val="[a__aaInformación]__cceficie_20"/>
      <sheetName val="[a__aaInformación]__cceficie_21"/>
      <sheetName val="[a__aaInformación]__cceficie_22"/>
      <sheetName val="[a__aaInformación]__cceficie_23"/>
      <sheetName val="[a__aaInformación]__cceficie_25"/>
      <sheetName val="[a__aaInformación]__cceficie_24"/>
      <sheetName val="[a__aaInformación]__cceficie_28"/>
      <sheetName val="[a__aaInformación]__cceficie_27"/>
      <sheetName val="[a__aaInformación]__cceficie_29"/>
      <sheetName val="[a__aaInformación]__cceficie_32"/>
      <sheetName val="[a__aaInformación]__cceficie_30"/>
      <sheetName val="[a__aaInformación]__cceficie_31"/>
      <sheetName val="[a__aaInformación]__cceficie_33"/>
      <sheetName val="[a__aaInformación]__cceficie_35"/>
      <sheetName val="[a__aaInformación]__cceficie_34"/>
      <sheetName val="[a__aaInformación]__cceficie_36"/>
      <sheetName val="[a__aaInformación]__cceficie_37"/>
      <sheetName val="[a__aaInformación]__cceficie_47"/>
      <sheetName val="[a__aaInformación]__cceficie_40"/>
      <sheetName val="[a__aaInformación]__cceficie_38"/>
      <sheetName val="[a__aaInformación]__cceficie_39"/>
      <sheetName val="[a__aaInformación]__cceficie_41"/>
      <sheetName val="[a__aaInformación]__cceficie_45"/>
      <sheetName val="[a__aaInformación]__cceficie_42"/>
      <sheetName val="[a__aaInformación]__cceficie_43"/>
      <sheetName val="[a__aaInformación]__cceficie_44"/>
      <sheetName val="[a__aaInformación]__cceficie_46"/>
      <sheetName val="[a__aaInformación]__cceficie_48"/>
      <sheetName val="[a__aaInformación]__cceficie_49"/>
      <sheetName val="[a__aaInformación]__cceficie_50"/>
      <sheetName val="[a__aaInformación]__cceficie_52"/>
      <sheetName val="[a__aaInformación]__cceficie_53"/>
      <sheetName val="[a__aaInformación]__cceficie_62"/>
      <sheetName val="[a__aaInformación]__cceficie_61"/>
      <sheetName val="[a__aaInformación]__cceficie_58"/>
      <sheetName val="[a__aaInformación]__cceficie_54"/>
      <sheetName val="[a__aaInformación]__cceficie_55"/>
      <sheetName val="[a__aaInformación]__cceficie_56"/>
      <sheetName val="[a__aaInformación]__cceficie_57"/>
      <sheetName val="[a__aaInformación]__cceficie_59"/>
      <sheetName val="[a__aaInformación]__cceficie_60"/>
      <sheetName val="[a__aaInformación]__cceficie_63"/>
      <sheetName val="[a__aaInformación]__cceficie_64"/>
      <sheetName val="[a__aaInformación]__cceficie_65"/>
      <sheetName val="[a__aaInformación]__192_168_0_2"/>
      <sheetName val="a__aaInformaci%C3%B3n"/>
      <sheetName val="[a__aaInformación]__192_168_0_3"/>
      <sheetName val="[a__aaInformación]__192_168_0_4"/>
      <sheetName val="CRA_MODI"/>
      <sheetName val="[a__aaInformación]__192_168_0_5"/>
      <sheetName val="[a__aaInformación]__192_168_0_6"/>
      <sheetName val="[a__aaInformación]__192_168_0_9"/>
      <sheetName val="[a__aaInformación]__192_168_0_7"/>
      <sheetName val="[a__aaInformación]__192_168_0_8"/>
      <sheetName val="Itemes_Renovación"/>
      <sheetName val="STA_ROSA"/>
      <sheetName val="[a__aaInformación]__192_168__10"/>
      <sheetName val="[a__aaInformación]\\192_168_0_4"/>
      <sheetName val="[a__aaInformación]__192_168__11"/>
      <sheetName val="[a__aaInformación]__192_168__12"/>
      <sheetName val="[a__aaInformación]__192_168__14"/>
      <sheetName val="[a__aaInformación]__192_168__13"/>
      <sheetName val="días_habiles_2015"/>
      <sheetName val="Ppto_Rev__A"/>
      <sheetName val="\G\MANTENIMIENTO_RUTA_1001_MARZ"/>
      <sheetName val="AJIZAL_3335"/>
      <sheetName val="SABANETA_3335"/>
      <sheetName val="Datos_Generales"/>
      <sheetName val="_MANTENIMIENTO_RUTA_1001_MARZO_"/>
      <sheetName val="_I_MANTENIMIENTO_RUTA_1001_MARZ"/>
      <sheetName val="_F_MANTENIMIENTO_RUTA_1001_MARZ"/>
      <sheetName val="[a__aaInformación]__192_168__16"/>
      <sheetName val="[a__aaInformación]__192_168__15"/>
      <sheetName val="[a__aaInformación]__192_168__17"/>
      <sheetName val="[a__aaInformación]__192_168__18"/>
      <sheetName val="INFORME_SEMANAL"/>
      <sheetName val="AVANCE_SEMANAL"/>
      <sheetName val="CLIMA_mes"/>
      <sheetName val="REG_FOTO"/>
      <sheetName val="[a__aaInformación]__cceficie_66"/>
      <sheetName val="a__aaInformación8"/>
      <sheetName val="a__aaInformación9"/>
      <sheetName val="aCCIDENTES_DE_1995_-_19965"/>
      <sheetName val="\MANTENIMIENTO_RUTA_1001_MARZO2"/>
      <sheetName val="\I\MANTENIMIENTO_RUTA_1001_MAR2"/>
      <sheetName val="\F\MANTENIMIENTO_RUTA_1001_MAR2"/>
      <sheetName val="ANEXO_IX2"/>
      <sheetName val="[a__aaInformación][a__aaInform1"/>
      <sheetName val="PRESTACIONES_SOCIALES1"/>
      <sheetName val="Formulario_N°_42"/>
      <sheetName val="Concretos_y_morteros1"/>
      <sheetName val="Datos_iniciales_1"/>
      <sheetName val="Fornato_62"/>
      <sheetName val="\I\I\MANTENIMIENTO_RUTA_1001_M2"/>
      <sheetName val="\G\I\MANTENIMIENTO_RUTA_1001_M2"/>
      <sheetName val="\D\MANTENIMIENTO_RUTA_1001_MAR2"/>
      <sheetName val="\G\D\MANTENIMIENTO_RUTA_1001_M2"/>
      <sheetName val="[a__aaInformación]__cceficien_1"/>
      <sheetName val="M_O_1"/>
      <sheetName val="[a__aaInformación]__cceficien10"/>
      <sheetName val="[a__aaInformación]__cceficien11"/>
      <sheetName val="[a__aaInformación]__cceficien12"/>
      <sheetName val="[a__aaInformación]__cceficien13"/>
      <sheetName val="[a__aaInformación]__cceficien14"/>
      <sheetName val="[a__aaInformación]//cceficient1"/>
      <sheetName val="[a__aaInformación]__192_168_0_1"/>
      <sheetName val="a__aaInformaci%C3%B3n1"/>
      <sheetName val="[a__aaInformación]__192_168_010"/>
      <sheetName val="[a__aaInformación]__192_168_011"/>
      <sheetName val="CRA_MODI1"/>
      <sheetName val="[a__aaInformación]__192_168_012"/>
      <sheetName val="[a__aaInformación]__192_168_013"/>
      <sheetName val="[a__aaInformación]__cceficien15"/>
      <sheetName val="[a__aaInformación]__cceficie_67"/>
      <sheetName val="[a__aaInformación]__cceficien16"/>
      <sheetName val="[a__aaInformación]__192_168_014"/>
      <sheetName val="[a__aaInformación]__192_168_015"/>
      <sheetName val="[a__aaInformación]__192_168_016"/>
      <sheetName val="[a__aaInformación]__cceficie_68"/>
      <sheetName val="[a__aaInformación]__cceficie_69"/>
      <sheetName val="[a__aaInformación]__cceficie_70"/>
      <sheetName val="[a__aaInformación]__cceficie_71"/>
      <sheetName val="[a__aaInformación]__cceficie_72"/>
      <sheetName val="[a__aaInformación]__cceficie_73"/>
      <sheetName val="[a__aaInformación]__cceficie_74"/>
      <sheetName val="[a__aaInformación]__cceficie_75"/>
      <sheetName val="[a__aaInformación]__cceficie_76"/>
      <sheetName val="[a__aaInformación]__cceficie_77"/>
      <sheetName val="[a__aaInformación]__cceficie_78"/>
      <sheetName val="[a__aaInformación]__cceficie_79"/>
      <sheetName val="[a__aaInformación]__cceficie_80"/>
      <sheetName val="[a__aaInformación]__cceficie_81"/>
      <sheetName val="[a__aaInformación]__cceficie_82"/>
      <sheetName val="[a__aaInformación]__cceficie_83"/>
      <sheetName val="[a__aaInformación]__cceficie_84"/>
      <sheetName val="[a__aaInformación]__cceficie_85"/>
      <sheetName val="[a__aaInformación]__cceficie_86"/>
      <sheetName val="Itemes_Renovación1"/>
      <sheetName val="STA_ROSA1"/>
      <sheetName val="[a__aaInformación]__cceficie_87"/>
      <sheetName val="[a__aaInformación]__192_168__19"/>
      <sheetName val="[a__aaInformación]\\192_168_0_1"/>
      <sheetName val="[a__aaInformación]__192_168__20"/>
      <sheetName val="[a__aaInformación]__192_168__21"/>
      <sheetName val="[a__aaInformación]__192_168__22"/>
      <sheetName val="[a__aaInformación]__192_168__23"/>
      <sheetName val="[a__aaInformación]__cceficie_88"/>
      <sheetName val="[a__aaInformación]__cceficie_89"/>
      <sheetName val="[a__aaInformación]__cceficie_90"/>
      <sheetName val="días_habiles_20151"/>
      <sheetName val="[a__aaInformación]__cceficie_91"/>
      <sheetName val="[a__aaInformación]__cceficie_92"/>
      <sheetName val="[a__aaInformación]__cceficie_93"/>
      <sheetName val="[a__aaInformación]__cceficie_94"/>
      <sheetName val="[a__aaInformación]__cceficie_95"/>
      <sheetName val="[a__aaInformación]__cceficie_96"/>
      <sheetName val="Ppto_Rev__A1"/>
      <sheetName val="[a__aaInformación]__cceficie_97"/>
      <sheetName val="\G\MANTENIMIENTO_RUTA_1001_MAR1"/>
      <sheetName val="AJIZAL_33351"/>
      <sheetName val="SABANETA_33351"/>
      <sheetName val="Datos_Generales1"/>
      <sheetName val="_MANTENIMIENTO_RUTA_1001_MARZO1"/>
      <sheetName val="_I_MANTENIMIENTO_RUTA_1001_MAR1"/>
      <sheetName val="_F_MANTENIMIENTO_RUTA_1001_MAR1"/>
      <sheetName val="CrudosA"/>
      <sheetName val="casosWTI"/>
      <sheetName val="Res-Accide-10"/>
      <sheetName val="[a  aaInformación]__ccefici_106"/>
      <sheetName val="PLAN DE INVERSION ANTICIPO"/>
      <sheetName val="inv mensual"/>
      <sheetName val="borrador flujo inv"/>
      <sheetName val="social-ambiental"/>
      <sheetName val="AU"/>
      <sheetName val="Hoja 1 "/>
      <sheetName val="Presup_Cancha"/>
      <sheetName val="PROBLEMA"/>
      <sheetName val="Insum"/>
      <sheetName val="Circuit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 refreshError="1"/>
      <sheetData sheetId="244" refreshError="1"/>
      <sheetData sheetId="245" refreshError="1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 refreshError="1"/>
      <sheetData sheetId="449" refreshError="1"/>
      <sheetData sheetId="450" refreshError="1"/>
      <sheetData sheetId="451" refreshError="1"/>
      <sheetData sheetId="452"/>
      <sheetData sheetId="453"/>
      <sheetData sheetId="454"/>
      <sheetData sheetId="455"/>
      <sheetData sheetId="456"/>
      <sheetData sheetId="457" refreshError="1"/>
      <sheetData sheetId="458" refreshError="1"/>
      <sheetData sheetId="459" refreshError="1"/>
      <sheetData sheetId="460" refreshError="1"/>
      <sheetData sheetId="46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table"/>
      <sheetName val="Summary"/>
      <sheetName val="Pivot table (2)"/>
      <sheetName val="Budget Book"/>
      <sheetName val="Cal forecast"/>
      <sheetName val="Items"/>
      <sheetName val="% aprobados"/>
      <sheetName val="M1-157"/>
      <sheetName val="M1-158"/>
      <sheetName val="M1-161"/>
      <sheetName val="M1-166"/>
      <sheetName val="M1-179"/>
      <sheetName val="M1-188 A"/>
      <sheetName val="M1-188 B"/>
      <sheetName val="M1-188 2009 C"/>
      <sheetName val="M1-188 2010 C"/>
      <sheetName val="M1-188 D"/>
      <sheetName val="M1-188 E"/>
      <sheetName val="M1-193"/>
      <sheetName val="M1-196"/>
      <sheetName val="M1-204"/>
      <sheetName val="M1-228 A"/>
      <sheetName val="M1-228 B"/>
      <sheetName val="M1-228 C"/>
      <sheetName val="M1-229-2009"/>
      <sheetName val="M1-229-2010"/>
      <sheetName val="M1-229-2011"/>
      <sheetName val="M1-234"/>
      <sheetName val="M1-244"/>
      <sheetName val="M1-251"/>
      <sheetName val="M1-252"/>
      <sheetName val="M1-256"/>
      <sheetName val="M1-257"/>
      <sheetName val="M1-259"/>
      <sheetName val="M1-260"/>
      <sheetName val="M1-261"/>
      <sheetName val="M1-262"/>
      <sheetName val="M1-263"/>
      <sheetName val="M1-264"/>
      <sheetName val="M1-266"/>
      <sheetName val="M1-267 A"/>
      <sheetName val="M1-267 B"/>
      <sheetName val="M1-267 C"/>
      <sheetName val="M1-267 D"/>
      <sheetName val="M1-267 E"/>
      <sheetName val="M1-267 F"/>
      <sheetName val="M1-267 G"/>
      <sheetName val="M1-268"/>
      <sheetName val="M1-270"/>
      <sheetName val="M1-272"/>
      <sheetName val="M1-273"/>
      <sheetName val="M1-274"/>
      <sheetName val="M1-275"/>
      <sheetName val="M1-276"/>
      <sheetName val="M1-277"/>
      <sheetName val="M1-279"/>
      <sheetName val="M1-283"/>
      <sheetName val="M1-289"/>
      <sheetName val="M1-290"/>
      <sheetName val="M1-291"/>
      <sheetName val="M1-293"/>
      <sheetName val="M1-294"/>
      <sheetName val="M1-308"/>
      <sheetName val="M1-313"/>
      <sheetName val="M1-314"/>
      <sheetName val="M1-315"/>
      <sheetName val="M1-316"/>
      <sheetName val="M1-317"/>
      <sheetName val="M1-318"/>
      <sheetName val="M1-319"/>
      <sheetName val="M1-320"/>
      <sheetName val="M1-322-2009"/>
      <sheetName val="M1-322-2010"/>
      <sheetName val="M1-322-2011"/>
      <sheetName val="M1-324"/>
      <sheetName val="M1-325"/>
      <sheetName val="M1-326"/>
      <sheetName val="REF - Lista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>
        <row r="4">
          <cell r="B4" t="str">
            <v>TBD</v>
          </cell>
          <cell r="F4" t="str">
            <v>Exploration works</v>
          </cell>
        </row>
        <row r="5">
          <cell r="B5" t="str">
            <v>Defining scope</v>
          </cell>
          <cell r="F5" t="str">
            <v>Mining operations</v>
          </cell>
        </row>
        <row r="6">
          <cell r="B6" t="str">
            <v>In progress</v>
          </cell>
          <cell r="F6" t="str">
            <v>Health, Safety, Environment &amp; Community (HSEC)</v>
          </cell>
        </row>
        <row r="7">
          <cell r="B7" t="str">
            <v>For Approval</v>
          </cell>
          <cell r="F7" t="str">
            <v>Other</v>
          </cell>
        </row>
        <row r="8">
          <cell r="B8" t="str">
            <v>Partially Approved</v>
          </cell>
        </row>
        <row r="9">
          <cell r="B9" t="str">
            <v>Approved</v>
          </cell>
        </row>
        <row r="10">
          <cell r="B10" t="str">
            <v>Voided</v>
          </cell>
        </row>
        <row r="11">
          <cell r="B11" t="str">
            <v>Completed</v>
          </cell>
        </row>
        <row r="14">
          <cell r="B14" t="str">
            <v>Capital projects</v>
          </cell>
        </row>
        <row r="15">
          <cell r="B15" t="str">
            <v>Project Responsible</v>
          </cell>
        </row>
        <row r="16">
          <cell r="B16" t="str">
            <v>Purchasing</v>
          </cell>
          <cell r="D16" t="str">
            <v>Admin &amp; Infrastructure</v>
          </cell>
        </row>
        <row r="17">
          <cell r="B17" t="str">
            <v>Legal</v>
          </cell>
          <cell r="D17" t="str">
            <v>Mining - Support</v>
          </cell>
        </row>
        <row r="18">
          <cell r="B18" t="str">
            <v>Peter Tilston</v>
          </cell>
          <cell r="D18" t="str">
            <v>Mining - Waste Removal</v>
          </cell>
        </row>
        <row r="19">
          <cell r="B19" t="str">
            <v>Edward Delilla</v>
          </cell>
          <cell r="D19" t="str">
            <v>Coal Handling</v>
          </cell>
        </row>
        <row r="20">
          <cell r="B20" t="str">
            <v>Harold McBride</v>
          </cell>
          <cell r="D20" t="str">
            <v>HO &amp; Marketing</v>
          </cell>
        </row>
        <row r="21">
          <cell r="B21" t="str">
            <v>Chris Phillips</v>
          </cell>
          <cell r="D21" t="str">
            <v>Mining - Coal Mining</v>
          </cell>
        </row>
        <row r="22">
          <cell r="B22" t="str">
            <v>Darren Bowden</v>
          </cell>
          <cell r="D22" t="str">
            <v>Rail &amp; Transport</v>
          </cell>
        </row>
        <row r="23">
          <cell r="B23" t="str">
            <v>Gary Nagle</v>
          </cell>
          <cell r="D23" t="str">
            <v>Fenoco: Access Fees</v>
          </cell>
        </row>
        <row r="24">
          <cell r="D24" t="str">
            <v>Port</v>
          </cell>
        </row>
        <row r="27">
          <cell r="D27" t="str">
            <v>Expansion</v>
          </cell>
        </row>
        <row r="28">
          <cell r="D28" t="str">
            <v>Stay in business</v>
          </cell>
        </row>
        <row r="32">
          <cell r="D32" t="str">
            <v>Other</v>
          </cell>
        </row>
        <row r="33">
          <cell r="D33" t="str">
            <v>Electrical Infrastructure</v>
          </cell>
        </row>
        <row r="34">
          <cell r="D34" t="str">
            <v>Purchase New Equip</v>
          </cell>
        </row>
        <row r="35">
          <cell r="D35" t="str">
            <v>Civil Infrastructure</v>
          </cell>
        </row>
        <row r="36">
          <cell r="D36" t="str">
            <v>Overhaul</v>
          </cell>
        </row>
        <row r="37">
          <cell r="D37" t="str">
            <v>Engineering Studies</v>
          </cell>
        </row>
        <row r="38">
          <cell r="D38" t="str">
            <v>Purchase Used Equip</v>
          </cell>
        </row>
      </sheetData>
      <sheetData sheetId="78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turitas Valuation Summary"/>
      <sheetName val="Title"/>
      <sheetName val="Options"/>
      <sheetName val="Project Finance"/>
      <sheetName val="Equipment Leasing"/>
      <sheetName val="Parameters"/>
      <sheetName val="Pricing"/>
      <sheetName val="NPV Summary"/>
      <sheetName val="Cost Summ"/>
      <sheetName val="Sensitivities"/>
      <sheetName val="Economic  Graphs"/>
      <sheetName val="Quantity Graphs"/>
      <sheetName val="Deprec"/>
      <sheetName val="Coal Stocks &amp; Wkg Cap"/>
      <sheetName val="Total Cap"/>
      <sheetName val="Other Cap"/>
      <sheetName val="Init Cap"/>
      <sheetName val="Repl Cap"/>
      <sheetName val="Init"/>
      <sheetName val="Repl"/>
      <sheetName val="Total Op Costs"/>
      <sheetName val="Other Op Costs"/>
      <sheetName val="Royalties"/>
      <sheetName val="Blasting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Utilisation"/>
      <sheetName val="Roster"/>
      <sheetName val="Fleet"/>
      <sheetName val="Combined Schedule Summary"/>
      <sheetName val="Paste in 2007 Capex"/>
      <sheetName val="Paste In Schedule_CDJ"/>
      <sheetName val="Paste In Schedule_Cal"/>
      <sheetName val="Paste In Utilisation"/>
      <sheetName val="Paste In Fleet"/>
      <sheetName val="Paste in Roster"/>
      <sheetName val="Equip Data"/>
      <sheetName val="Not Used ------&gt;"/>
      <sheetName val="Update_Header_Foot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5">
          <cell r="K15">
            <v>0.1</v>
          </cell>
          <cell r="R15">
            <v>0.08</v>
          </cell>
        </row>
        <row r="16">
          <cell r="K16">
            <v>2.5000000000000001E-2</v>
          </cell>
        </row>
        <row r="17">
          <cell r="D17">
            <v>38353</v>
          </cell>
        </row>
        <row r="18">
          <cell r="K18">
            <v>11300</v>
          </cell>
          <cell r="R18">
            <v>0.55000000000000004</v>
          </cell>
        </row>
        <row r="19">
          <cell r="R19">
            <v>1800</v>
          </cell>
        </row>
        <row r="26">
          <cell r="O26">
            <v>4</v>
          </cell>
          <cell r="P26">
            <v>2</v>
          </cell>
          <cell r="Q26">
            <v>4</v>
          </cell>
          <cell r="R26">
            <v>5</v>
          </cell>
        </row>
        <row r="27">
          <cell r="O27">
            <v>7</v>
          </cell>
          <cell r="P27">
            <v>5</v>
          </cell>
          <cell r="Q27">
            <v>6</v>
          </cell>
          <cell r="R27">
            <v>7</v>
          </cell>
        </row>
        <row r="28">
          <cell r="O28">
            <v>2</v>
          </cell>
          <cell r="P28">
            <v>2</v>
          </cell>
          <cell r="Q28">
            <v>2</v>
          </cell>
          <cell r="R28">
            <v>3</v>
          </cell>
        </row>
        <row r="29">
          <cell r="O29">
            <v>12</v>
          </cell>
          <cell r="P29">
            <v>12</v>
          </cell>
          <cell r="Q29">
            <v>12</v>
          </cell>
          <cell r="R29">
            <v>8</v>
          </cell>
        </row>
        <row r="30">
          <cell r="O30" t="str">
            <v>4p7d</v>
          </cell>
          <cell r="P30" t="str">
            <v>2p5d2</v>
          </cell>
          <cell r="Q30" t="str">
            <v>4p6d</v>
          </cell>
          <cell r="R30" t="str">
            <v>5p7d</v>
          </cell>
        </row>
      </sheetData>
      <sheetData sheetId="6" refreshError="1"/>
      <sheetData sheetId="7" refreshError="1"/>
      <sheetData sheetId="8" refreshError="1"/>
      <sheetData sheetId="9" refreshError="1">
        <row r="10">
          <cell r="I10">
            <v>1</v>
          </cell>
        </row>
        <row r="12">
          <cell r="I12">
            <v>1</v>
          </cell>
        </row>
        <row r="13">
          <cell r="I13">
            <v>1</v>
          </cell>
        </row>
      </sheetData>
      <sheetData sheetId="10" refreshError="1"/>
      <sheetData sheetId="11" refreshError="1"/>
      <sheetData sheetId="12" refreshError="1">
        <row r="58">
          <cell r="H58">
            <v>0</v>
          </cell>
        </row>
        <row r="132">
          <cell r="H132">
            <v>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>
        <row r="14">
          <cell r="B14">
            <v>110</v>
          </cell>
          <cell r="C14" t="str">
            <v>Front End Loader</v>
          </cell>
          <cell r="D14" t="str">
            <v>Caterpillar992G</v>
          </cell>
          <cell r="E14" t="str">
            <v>11.5 cu.m.</v>
          </cell>
          <cell r="F14">
            <v>0.75</v>
          </cell>
          <cell r="G14" t="str">
            <v>USA</v>
          </cell>
          <cell r="I14">
            <v>1681500</v>
          </cell>
          <cell r="J14">
            <v>1681500</v>
          </cell>
          <cell r="K14">
            <v>42500</v>
          </cell>
          <cell r="L14">
            <v>2</v>
          </cell>
          <cell r="M14">
            <v>5530.91</v>
          </cell>
          <cell r="Q14">
            <v>17.411240975383745</v>
          </cell>
          <cell r="S14">
            <v>30.401868770238533</v>
          </cell>
          <cell r="T14">
            <v>3.8002335962798166</v>
          </cell>
          <cell r="Y14">
            <v>107.46</v>
          </cell>
          <cell r="Z14">
            <v>59.103000000000002</v>
          </cell>
          <cell r="AA14">
            <v>0.1</v>
          </cell>
          <cell r="AB14">
            <v>5.9103000000000003</v>
          </cell>
          <cell r="AC14">
            <v>12.1653</v>
          </cell>
          <cell r="AD14">
            <v>6.2774999999999999</v>
          </cell>
          <cell r="AE14">
            <v>30.195</v>
          </cell>
          <cell r="AI14">
            <v>113.65109999999999</v>
          </cell>
          <cell r="AJ14">
            <v>19147</v>
          </cell>
          <cell r="AN14">
            <v>0.42</v>
          </cell>
        </row>
        <row r="15">
          <cell r="B15">
            <v>111</v>
          </cell>
          <cell r="C15" t="str">
            <v>Front End Loader</v>
          </cell>
          <cell r="D15" t="str">
            <v>Caterpillar994D</v>
          </cell>
          <cell r="E15" t="str">
            <v>18.0 cu.m.</v>
          </cell>
          <cell r="F15">
            <v>0.75</v>
          </cell>
          <cell r="G15" t="str">
            <v>USA</v>
          </cell>
          <cell r="I15">
            <v>3847500</v>
          </cell>
          <cell r="J15">
            <v>3847500</v>
          </cell>
          <cell r="K15">
            <v>45000</v>
          </cell>
          <cell r="L15">
            <v>2</v>
          </cell>
          <cell r="M15">
            <v>5530.91</v>
          </cell>
          <cell r="N15">
            <v>4200</v>
          </cell>
          <cell r="Q15">
            <v>39.839280197911968</v>
          </cell>
          <cell r="S15">
            <v>69.563598033596648</v>
          </cell>
          <cell r="T15">
            <v>8.695449754199581</v>
          </cell>
          <cell r="Y15">
            <v>167.94</v>
          </cell>
          <cell r="Z15">
            <v>92.367000000000004</v>
          </cell>
          <cell r="AA15">
            <v>0.1</v>
          </cell>
          <cell r="AB15">
            <v>9.2367000000000008</v>
          </cell>
          <cell r="AC15">
            <v>44.579587500000002</v>
          </cell>
          <cell r="AD15">
            <v>6.5175000000000001</v>
          </cell>
          <cell r="AE15">
            <v>47.61</v>
          </cell>
          <cell r="AI15">
            <v>200.3107875</v>
          </cell>
          <cell r="AJ15">
            <v>19147</v>
          </cell>
          <cell r="AN15">
            <v>0.48</v>
          </cell>
        </row>
        <row r="16">
          <cell r="B16">
            <v>118</v>
          </cell>
          <cell r="C16" t="str">
            <v>Front End Loader</v>
          </cell>
          <cell r="D16" t="str">
            <v>Caterpillar988G</v>
          </cell>
          <cell r="E16" t="str">
            <v>6.4 cu.m.</v>
          </cell>
          <cell r="F16">
            <v>0.75</v>
          </cell>
          <cell r="G16" t="str">
            <v>USA</v>
          </cell>
          <cell r="I16">
            <v>754500</v>
          </cell>
          <cell r="J16">
            <v>754500</v>
          </cell>
          <cell r="K16">
            <v>30000</v>
          </cell>
          <cell r="L16">
            <v>2</v>
          </cell>
          <cell r="M16">
            <v>5530.91</v>
          </cell>
          <cell r="Q16">
            <v>7.8125372084014515</v>
          </cell>
          <cell r="S16">
            <v>13.641516495477237</v>
          </cell>
          <cell r="T16">
            <v>1.7051895619346547</v>
          </cell>
          <cell r="Y16">
            <v>53.1</v>
          </cell>
          <cell r="Z16">
            <v>29.205000000000002</v>
          </cell>
          <cell r="AA16">
            <v>0.1</v>
          </cell>
          <cell r="AB16">
            <v>2.9205000000000005</v>
          </cell>
          <cell r="AC16">
            <v>4.8399749999999999</v>
          </cell>
          <cell r="AD16">
            <v>0</v>
          </cell>
          <cell r="AE16">
            <v>0</v>
          </cell>
          <cell r="AI16">
            <v>36.965475000000005</v>
          </cell>
          <cell r="AJ16">
            <v>19147</v>
          </cell>
          <cell r="AN16">
            <v>0.36</v>
          </cell>
        </row>
        <row r="17">
          <cell r="B17">
            <v>120</v>
          </cell>
          <cell r="C17" t="str">
            <v>Front End Loader</v>
          </cell>
          <cell r="D17" t="str">
            <v>Le TourneauL1850</v>
          </cell>
          <cell r="E17" t="str">
            <v>25.2 cu.m.</v>
          </cell>
          <cell r="F17">
            <v>0.79</v>
          </cell>
          <cell r="G17" t="str">
            <v>USA</v>
          </cell>
          <cell r="I17">
            <v>4521840</v>
          </cell>
          <cell r="J17">
            <v>4521840</v>
          </cell>
          <cell r="K17">
            <v>47000</v>
          </cell>
          <cell r="L17">
            <v>2</v>
          </cell>
          <cell r="M17">
            <v>5530.91</v>
          </cell>
          <cell r="Q17">
            <v>46.821793572482463</v>
          </cell>
          <cell r="S17">
            <v>81.755805102596142</v>
          </cell>
          <cell r="T17">
            <v>10.219475637824518</v>
          </cell>
          <cell r="Y17">
            <v>201.42</v>
          </cell>
          <cell r="Z17">
            <v>110.78100000000001</v>
          </cell>
          <cell r="AA17">
            <v>0.1</v>
          </cell>
          <cell r="AB17">
            <v>11.078100000000001</v>
          </cell>
          <cell r="AC17">
            <v>40.614525</v>
          </cell>
          <cell r="AD17">
            <v>0</v>
          </cell>
          <cell r="AE17">
            <v>100.515</v>
          </cell>
          <cell r="AI17">
            <v>262.98862500000001</v>
          </cell>
          <cell r="AJ17">
            <v>19147</v>
          </cell>
          <cell r="AN17">
            <v>0.5</v>
          </cell>
        </row>
        <row r="18">
          <cell r="B18">
            <v>202</v>
          </cell>
          <cell r="C18" t="str">
            <v>Hydraulic Excavator</v>
          </cell>
          <cell r="D18" t="str">
            <v>HitachiEX 2500</v>
          </cell>
          <cell r="E18" t="str">
            <v>238 t</v>
          </cell>
          <cell r="F18">
            <v>0.74</v>
          </cell>
          <cell r="G18" t="str">
            <v>Japan</v>
          </cell>
          <cell r="I18">
            <v>2479312.5</v>
          </cell>
          <cell r="J18">
            <v>2479312.5</v>
          </cell>
          <cell r="K18">
            <v>40000</v>
          </cell>
          <cell r="L18">
            <v>2</v>
          </cell>
          <cell r="M18">
            <v>5530.91</v>
          </cell>
          <cell r="Q18">
            <v>25.672261308820186</v>
          </cell>
          <cell r="S18">
            <v>44.82648424942731</v>
          </cell>
          <cell r="T18">
            <v>5.6033105311784137</v>
          </cell>
          <cell r="Y18">
            <v>174.6</v>
          </cell>
          <cell r="Z18">
            <v>96.03</v>
          </cell>
          <cell r="AA18">
            <v>0.12</v>
          </cell>
          <cell r="AB18">
            <v>11.5236</v>
          </cell>
          <cell r="AC18">
            <v>0</v>
          </cell>
          <cell r="AD18">
            <v>15.0375</v>
          </cell>
          <cell r="AE18">
            <v>67.875</v>
          </cell>
          <cell r="AI18">
            <v>190.46609999999998</v>
          </cell>
          <cell r="AJ18">
            <v>19147</v>
          </cell>
          <cell r="AN18">
            <v>0.9</v>
          </cell>
        </row>
        <row r="19">
          <cell r="B19">
            <v>204</v>
          </cell>
          <cell r="C19" t="str">
            <v>Hydraulic Excavator</v>
          </cell>
          <cell r="D19" t="str">
            <v>HitachiEX 5500</v>
          </cell>
          <cell r="E19" t="str">
            <v>515 t</v>
          </cell>
          <cell r="F19">
            <v>0.76</v>
          </cell>
          <cell r="G19" t="str">
            <v>Japan</v>
          </cell>
          <cell r="I19">
            <v>5587275</v>
          </cell>
          <cell r="J19">
            <v>5587275</v>
          </cell>
          <cell r="K19">
            <v>50000</v>
          </cell>
          <cell r="L19">
            <v>2</v>
          </cell>
          <cell r="M19">
            <v>5530.91</v>
          </cell>
          <cell r="Q19">
            <v>57.853934832433687</v>
          </cell>
          <cell r="S19">
            <v>101.01909089101071</v>
          </cell>
          <cell r="T19">
            <v>12.627386361376338</v>
          </cell>
          <cell r="Y19">
            <v>349.2</v>
          </cell>
          <cell r="Z19">
            <v>192.06</v>
          </cell>
          <cell r="AA19">
            <v>0.12</v>
          </cell>
          <cell r="AB19">
            <v>23.0472</v>
          </cell>
          <cell r="AC19">
            <v>0</v>
          </cell>
          <cell r="AD19">
            <v>37.005000000000003</v>
          </cell>
          <cell r="AE19">
            <v>130.5</v>
          </cell>
          <cell r="AI19">
            <v>382.61220000000003</v>
          </cell>
          <cell r="AJ19">
            <v>19147</v>
          </cell>
          <cell r="AN19">
            <v>1.2</v>
          </cell>
        </row>
        <row r="20">
          <cell r="B20">
            <v>207</v>
          </cell>
          <cell r="C20" t="str">
            <v>Hydraulic Excavator</v>
          </cell>
          <cell r="D20" t="str">
            <v>O&amp;KRH120-E</v>
          </cell>
          <cell r="E20" t="str">
            <v>250 t</v>
          </cell>
          <cell r="F20">
            <v>0.84</v>
          </cell>
          <cell r="G20" t="str">
            <v>Germany</v>
          </cell>
          <cell r="I20">
            <v>2500800</v>
          </cell>
          <cell r="J20">
            <v>2500800</v>
          </cell>
          <cell r="K20">
            <v>40000</v>
          </cell>
          <cell r="L20">
            <v>2</v>
          </cell>
          <cell r="M20">
            <v>5530.91</v>
          </cell>
          <cell r="N20">
            <v>4200</v>
          </cell>
          <cell r="Q20">
            <v>25.894755534486876</v>
          </cell>
          <cell r="S20">
            <v>45.21498270628161</v>
          </cell>
          <cell r="T20">
            <v>5.6518728382852013</v>
          </cell>
          <cell r="Y20">
            <v>171.72</v>
          </cell>
          <cell r="Z20">
            <v>94.446000000000012</v>
          </cell>
          <cell r="AA20">
            <v>0.12</v>
          </cell>
          <cell r="AB20">
            <v>11.333520000000002</v>
          </cell>
          <cell r="AC20">
            <v>0</v>
          </cell>
          <cell r="AD20">
            <v>10.2225</v>
          </cell>
          <cell r="AE20">
            <v>77.88</v>
          </cell>
          <cell r="AI20">
            <v>193.88202000000001</v>
          </cell>
          <cell r="AJ20">
            <v>19147</v>
          </cell>
          <cell r="AN20">
            <v>0.9</v>
          </cell>
        </row>
        <row r="21">
          <cell r="B21">
            <v>209</v>
          </cell>
          <cell r="C21" t="str">
            <v>Hydraulic Excavator</v>
          </cell>
          <cell r="D21" t="str">
            <v>O&amp;KRH170</v>
          </cell>
          <cell r="E21" t="str">
            <v>360 t</v>
          </cell>
          <cell r="F21">
            <v>0.86</v>
          </cell>
          <cell r="G21" t="str">
            <v>Germany</v>
          </cell>
          <cell r="I21">
            <v>3520125</v>
          </cell>
          <cell r="J21">
            <v>3520125</v>
          </cell>
          <cell r="K21">
            <v>45000</v>
          </cell>
          <cell r="L21">
            <v>2</v>
          </cell>
          <cell r="M21">
            <v>5530.91</v>
          </cell>
          <cell r="Q21">
            <v>36.449446707387892</v>
          </cell>
          <cell r="S21">
            <v>63.644590130737981</v>
          </cell>
          <cell r="T21">
            <v>7.9555737663422477</v>
          </cell>
          <cell r="Y21">
            <v>201.6</v>
          </cell>
          <cell r="Z21">
            <v>110.88000000000001</v>
          </cell>
          <cell r="AA21">
            <v>0.12</v>
          </cell>
          <cell r="AB21">
            <v>13.3056</v>
          </cell>
          <cell r="AC21">
            <v>0</v>
          </cell>
          <cell r="AD21">
            <v>10.8</v>
          </cell>
          <cell r="AE21">
            <v>81.412499999999994</v>
          </cell>
          <cell r="AI21">
            <v>216.3981</v>
          </cell>
          <cell r="AJ21">
            <v>19147</v>
          </cell>
          <cell r="AN21">
            <v>1.08</v>
          </cell>
        </row>
        <row r="22">
          <cell r="B22">
            <v>210</v>
          </cell>
          <cell r="C22" t="str">
            <v>Hydraulic Excavator</v>
          </cell>
          <cell r="D22" t="str">
            <v>O&amp;KRH200</v>
          </cell>
          <cell r="E22" t="str">
            <v>480 t</v>
          </cell>
          <cell r="F22">
            <v>0.87</v>
          </cell>
          <cell r="G22" t="str">
            <v>Germany</v>
          </cell>
          <cell r="I22">
            <v>5087062.5</v>
          </cell>
          <cell r="J22">
            <v>5087062.5</v>
          </cell>
          <cell r="K22">
            <v>50000</v>
          </cell>
          <cell r="L22">
            <v>2</v>
          </cell>
          <cell r="M22">
            <v>5530.91</v>
          </cell>
          <cell r="Q22">
            <v>52.674440109627177</v>
          </cell>
          <cell r="S22">
            <v>91.975145138865045</v>
          </cell>
          <cell r="T22">
            <v>11.496893142358131</v>
          </cell>
          <cell r="Y22">
            <v>286.52</v>
          </cell>
          <cell r="Z22">
            <v>157.58600000000001</v>
          </cell>
          <cell r="AA22">
            <v>0.12</v>
          </cell>
          <cell r="AB22">
            <v>18.910320000000002</v>
          </cell>
          <cell r="AC22">
            <v>0</v>
          </cell>
          <cell r="AD22">
            <v>15.615</v>
          </cell>
          <cell r="AE22">
            <v>123</v>
          </cell>
          <cell r="AI22">
            <v>315.11131999999998</v>
          </cell>
          <cell r="AJ22">
            <v>19147</v>
          </cell>
          <cell r="AN22">
            <v>1.2</v>
          </cell>
        </row>
        <row r="23">
          <cell r="B23">
            <v>211</v>
          </cell>
          <cell r="C23" t="str">
            <v>Hydraulic Excavator</v>
          </cell>
          <cell r="D23" t="str">
            <v>O&amp;KRH400</v>
          </cell>
          <cell r="E23" t="str">
            <v>800 t</v>
          </cell>
          <cell r="F23">
            <v>0.89</v>
          </cell>
          <cell r="G23" t="str">
            <v>Germany</v>
          </cell>
          <cell r="I23">
            <v>9792187.5</v>
          </cell>
          <cell r="J23">
            <v>9792187.5</v>
          </cell>
          <cell r="K23">
            <v>60000</v>
          </cell>
          <cell r="L23">
            <v>2</v>
          </cell>
          <cell r="M23">
            <v>5530.91</v>
          </cell>
          <cell r="Q23">
            <v>101.3940744803096</v>
          </cell>
          <cell r="S23">
            <v>177.0447810577283</v>
          </cell>
          <cell r="T23">
            <v>22.130597632216038</v>
          </cell>
          <cell r="Y23">
            <v>537.12</v>
          </cell>
          <cell r="Z23">
            <v>295.41600000000005</v>
          </cell>
          <cell r="AA23">
            <v>0.12</v>
          </cell>
          <cell r="AB23">
            <v>35.449920000000006</v>
          </cell>
          <cell r="AC23">
            <v>0</v>
          </cell>
          <cell r="AD23">
            <v>30.052499999999998</v>
          </cell>
          <cell r="AE23">
            <v>213</v>
          </cell>
          <cell r="AI23">
            <v>573.91842000000008</v>
          </cell>
          <cell r="AJ23">
            <v>19147</v>
          </cell>
          <cell r="AN23">
            <v>1.2</v>
          </cell>
        </row>
        <row r="24">
          <cell r="B24">
            <v>223</v>
          </cell>
          <cell r="C24" t="str">
            <v>Hydraulic Excavator</v>
          </cell>
          <cell r="D24" t="str">
            <v>Liebherr994 B</v>
          </cell>
          <cell r="E24" t="str">
            <v>296 t</v>
          </cell>
          <cell r="F24">
            <v>0.93</v>
          </cell>
          <cell r="G24" t="str">
            <v>Europe</v>
          </cell>
          <cell r="I24">
            <v>2804234.25</v>
          </cell>
          <cell r="J24">
            <v>2804234.25</v>
          </cell>
          <cell r="K24">
            <v>45000</v>
          </cell>
          <cell r="L24">
            <v>2</v>
          </cell>
          <cell r="M24">
            <v>5530.91</v>
          </cell>
          <cell r="Q24">
            <v>29.036692404504613</v>
          </cell>
          <cell r="S24">
            <v>50.701136883442331</v>
          </cell>
          <cell r="T24">
            <v>6.3376421104302905</v>
          </cell>
          <cell r="Y24">
            <v>204.96</v>
          </cell>
          <cell r="Z24">
            <v>112.72800000000001</v>
          </cell>
          <cell r="AA24">
            <v>0.12</v>
          </cell>
          <cell r="AB24">
            <v>13.52736</v>
          </cell>
          <cell r="AC24">
            <v>0</v>
          </cell>
          <cell r="AD24">
            <v>0</v>
          </cell>
          <cell r="AE24">
            <v>112.36499999999999</v>
          </cell>
          <cell r="AI24">
            <v>238.62036000000001</v>
          </cell>
          <cell r="AJ24">
            <v>19147</v>
          </cell>
          <cell r="AN24">
            <v>0.8</v>
          </cell>
        </row>
        <row r="25">
          <cell r="B25">
            <v>224</v>
          </cell>
          <cell r="C25" t="str">
            <v>Hydraulic Excavator</v>
          </cell>
          <cell r="D25" t="str">
            <v>Liebherr995</v>
          </cell>
          <cell r="E25" t="str">
            <v>390 t</v>
          </cell>
          <cell r="F25">
            <v>0.90400000000000003</v>
          </cell>
          <cell r="G25" t="str">
            <v>Europe</v>
          </cell>
          <cell r="I25">
            <v>4917230.25</v>
          </cell>
          <cell r="J25">
            <v>4917230.25</v>
          </cell>
          <cell r="K25">
            <v>45000</v>
          </cell>
          <cell r="L25">
            <v>2</v>
          </cell>
          <cell r="M25">
            <v>5530.91</v>
          </cell>
          <cell r="Q25">
            <v>50.915897005171885</v>
          </cell>
          <cell r="S25">
            <v>88.904542832915382</v>
          </cell>
          <cell r="T25">
            <v>11.113067854114425</v>
          </cell>
          <cell r="Y25">
            <v>302.39999999999998</v>
          </cell>
          <cell r="Z25">
            <v>166.32</v>
          </cell>
          <cell r="AA25">
            <v>0.15</v>
          </cell>
          <cell r="AB25">
            <v>24.947999999999997</v>
          </cell>
          <cell r="AC25">
            <v>0</v>
          </cell>
          <cell r="AD25">
            <v>0</v>
          </cell>
          <cell r="AE25">
            <v>191.625</v>
          </cell>
          <cell r="AI25">
            <v>382.89300000000003</v>
          </cell>
          <cell r="AJ25">
            <v>19147</v>
          </cell>
          <cell r="AN25">
            <v>0.9</v>
          </cell>
        </row>
        <row r="26">
          <cell r="B26">
            <v>225</v>
          </cell>
          <cell r="C26" t="str">
            <v>Hydraulic Excavator</v>
          </cell>
          <cell r="D26" t="str">
            <v>Liebherr996</v>
          </cell>
          <cell r="E26" t="str">
            <v>530 t</v>
          </cell>
          <cell r="F26">
            <v>0.91</v>
          </cell>
          <cell r="G26" t="str">
            <v>Europe</v>
          </cell>
          <cell r="I26">
            <v>5896669.5</v>
          </cell>
          <cell r="J26">
            <v>5896669.5</v>
          </cell>
          <cell r="K26">
            <v>50000</v>
          </cell>
          <cell r="L26">
            <v>2</v>
          </cell>
          <cell r="M26">
            <v>5530.91</v>
          </cell>
          <cell r="N26">
            <v>4200</v>
          </cell>
          <cell r="Q26">
            <v>61.05758764002119</v>
          </cell>
          <cell r="S26">
            <v>106.61300762442347</v>
          </cell>
          <cell r="T26">
            <v>13.326625953052936</v>
          </cell>
          <cell r="Y26">
            <v>436.8</v>
          </cell>
          <cell r="Z26">
            <v>240.24000000000004</v>
          </cell>
          <cell r="AA26">
            <v>0.15</v>
          </cell>
          <cell r="AB26">
            <v>36.036000000000001</v>
          </cell>
          <cell r="AC26">
            <v>0</v>
          </cell>
          <cell r="AD26">
            <v>20.475000000000001</v>
          </cell>
          <cell r="AE26">
            <v>270.375</v>
          </cell>
          <cell r="AI26">
            <v>567.12599999999998</v>
          </cell>
          <cell r="AJ26">
            <v>19147</v>
          </cell>
          <cell r="AN26">
            <v>1.1000000000000001</v>
          </cell>
        </row>
        <row r="27">
          <cell r="B27">
            <v>230</v>
          </cell>
          <cell r="C27" t="str">
            <v>Hydraulic Excavator</v>
          </cell>
          <cell r="D27" t="str">
            <v>HitachiEX 1200</v>
          </cell>
          <cell r="E27" t="str">
            <v>109 t</v>
          </cell>
          <cell r="F27">
            <v>0.8</v>
          </cell>
          <cell r="G27" t="str">
            <v>Japan</v>
          </cell>
          <cell r="I27">
            <v>881250</v>
          </cell>
          <cell r="J27">
            <v>881250</v>
          </cell>
          <cell r="K27">
            <v>30000</v>
          </cell>
          <cell r="L27">
            <v>2</v>
          </cell>
          <cell r="M27">
            <v>5530.91</v>
          </cell>
          <cell r="Q27">
            <v>9.1249813318804254</v>
          </cell>
          <cell r="S27">
            <v>15.933182785472916</v>
          </cell>
          <cell r="T27">
            <v>1.9916478481841144</v>
          </cell>
          <cell r="Y27">
            <v>90.34</v>
          </cell>
          <cell r="Z27">
            <v>49.687000000000005</v>
          </cell>
          <cell r="AA27">
            <v>0.12</v>
          </cell>
          <cell r="AB27">
            <v>5.96244</v>
          </cell>
          <cell r="AC27">
            <v>0</v>
          </cell>
          <cell r="AD27">
            <v>4.125</v>
          </cell>
          <cell r="AE27">
            <v>27.3</v>
          </cell>
          <cell r="AI27">
            <v>87.07444000000001</v>
          </cell>
          <cell r="AJ27">
            <v>19147</v>
          </cell>
          <cell r="AN27">
            <v>0.52</v>
          </cell>
        </row>
        <row r="28">
          <cell r="B28">
            <v>231</v>
          </cell>
          <cell r="C28" t="str">
            <v>Hydraulic Excavator</v>
          </cell>
          <cell r="D28" t="str">
            <v>HitachiEX 1900</v>
          </cell>
          <cell r="E28" t="str">
            <v>186 t</v>
          </cell>
          <cell r="F28">
            <v>0.74</v>
          </cell>
          <cell r="G28" t="str">
            <v>Japan</v>
          </cell>
          <cell r="I28">
            <v>1770937.5</v>
          </cell>
          <cell r="J28">
            <v>1770937.5</v>
          </cell>
          <cell r="K28">
            <v>35000</v>
          </cell>
          <cell r="L28">
            <v>2</v>
          </cell>
          <cell r="M28">
            <v>5530.91</v>
          </cell>
          <cell r="Q28">
            <v>18.337329506300133</v>
          </cell>
          <cell r="S28">
            <v>32.018917321019508</v>
          </cell>
          <cell r="T28">
            <v>4.0023646651274385</v>
          </cell>
          <cell r="Y28">
            <v>140.4</v>
          </cell>
          <cell r="Z28">
            <v>77.220000000000013</v>
          </cell>
          <cell r="AA28">
            <v>0.12</v>
          </cell>
          <cell r="AB28">
            <v>9.2664000000000009</v>
          </cell>
          <cell r="AC28">
            <v>0</v>
          </cell>
          <cell r="AD28">
            <v>11.25</v>
          </cell>
          <cell r="AE28">
            <v>52.8</v>
          </cell>
          <cell r="AI28">
            <v>150.53640000000001</v>
          </cell>
          <cell r="AJ28">
            <v>19147</v>
          </cell>
          <cell r="AN28">
            <v>0.72</v>
          </cell>
        </row>
        <row r="29">
          <cell r="B29">
            <v>232</v>
          </cell>
          <cell r="C29" t="str">
            <v>Hydraulic Excavator</v>
          </cell>
          <cell r="D29" t="str">
            <v>HitachiEX 3600</v>
          </cell>
          <cell r="E29" t="str">
            <v>348 t</v>
          </cell>
          <cell r="F29">
            <v>0.74</v>
          </cell>
          <cell r="G29" t="str">
            <v>Japan</v>
          </cell>
          <cell r="I29">
            <v>3754387.5</v>
          </cell>
          <cell r="J29">
            <v>3754387.5</v>
          </cell>
          <cell r="K29">
            <v>45000</v>
          </cell>
          <cell r="L29">
            <v>2</v>
          </cell>
          <cell r="M29">
            <v>5530.91</v>
          </cell>
          <cell r="Q29">
            <v>38.875138553356258</v>
          </cell>
          <cell r="S29">
            <v>67.880104720561363</v>
          </cell>
          <cell r="T29">
            <v>8.4850130900701703</v>
          </cell>
          <cell r="Y29">
            <v>252</v>
          </cell>
          <cell r="Z29">
            <v>138.60000000000002</v>
          </cell>
          <cell r="AA29">
            <v>0.12</v>
          </cell>
          <cell r="AB29">
            <v>16.632000000000001</v>
          </cell>
          <cell r="AC29">
            <v>0</v>
          </cell>
          <cell r="AD29">
            <v>21</v>
          </cell>
          <cell r="AE29">
            <v>97.95</v>
          </cell>
          <cell r="AI29">
            <v>274.18200000000002</v>
          </cell>
          <cell r="AJ29">
            <v>19147</v>
          </cell>
          <cell r="AN29">
            <v>1.08</v>
          </cell>
        </row>
        <row r="30">
          <cell r="B30">
            <v>300</v>
          </cell>
          <cell r="C30" t="str">
            <v>Truck - Rear Dump</v>
          </cell>
          <cell r="D30" t="str">
            <v>Caterpillar769D</v>
          </cell>
          <cell r="E30" t="str">
            <v>38.0 t</v>
          </cell>
          <cell r="F30">
            <v>0.75</v>
          </cell>
          <cell r="G30" t="str">
            <v>USA</v>
          </cell>
          <cell r="I30">
            <v>618690</v>
          </cell>
          <cell r="J30">
            <v>618690</v>
          </cell>
          <cell r="K30">
            <v>30000</v>
          </cell>
          <cell r="L30">
            <v>2</v>
          </cell>
          <cell r="M30">
            <v>5765.65</v>
          </cell>
          <cell r="Q30">
            <v>6.1454581773923387</v>
          </cell>
          <cell r="S30">
            <v>10.730620138232464</v>
          </cell>
          <cell r="T30">
            <v>1.341327517279058</v>
          </cell>
          <cell r="Y30">
            <v>35.840000000000003</v>
          </cell>
          <cell r="Z30">
            <v>19.712000000000003</v>
          </cell>
          <cell r="AA30">
            <v>0.1</v>
          </cell>
          <cell r="AB30">
            <v>1.9712000000000005</v>
          </cell>
          <cell r="AC30">
            <v>3.8969437500000002</v>
          </cell>
          <cell r="AD30">
            <v>0.63749999999999996</v>
          </cell>
          <cell r="AE30">
            <v>7.3425000000000002</v>
          </cell>
          <cell r="AI30">
            <v>33.560143750000002</v>
          </cell>
          <cell r="AJ30">
            <v>19147</v>
          </cell>
          <cell r="AN30">
            <v>0.24</v>
          </cell>
        </row>
        <row r="31">
          <cell r="B31">
            <v>301</v>
          </cell>
          <cell r="C31" t="str">
            <v>Truck - Rear Dump</v>
          </cell>
          <cell r="D31" t="str">
            <v>Caterpillar773D</v>
          </cell>
          <cell r="E31" t="str">
            <v>53.0 t</v>
          </cell>
          <cell r="F31">
            <v>0.75</v>
          </cell>
          <cell r="G31" t="str">
            <v>USA</v>
          </cell>
          <cell r="I31">
            <v>867675</v>
          </cell>
          <cell r="J31">
            <v>867675</v>
          </cell>
          <cell r="K31">
            <v>35000</v>
          </cell>
          <cell r="L31">
            <v>2</v>
          </cell>
          <cell r="M31">
            <v>5765.65</v>
          </cell>
          <cell r="Q31">
            <v>8.6186303707331557</v>
          </cell>
          <cell r="S31">
            <v>15.04904043776504</v>
          </cell>
          <cell r="T31">
            <v>1.88113005472063</v>
          </cell>
          <cell r="Y31">
            <v>48.02</v>
          </cell>
          <cell r="Z31">
            <v>26.411000000000005</v>
          </cell>
          <cell r="AA31">
            <v>0.1</v>
          </cell>
          <cell r="AB31">
            <v>2.6411000000000007</v>
          </cell>
          <cell r="AC31">
            <v>6.6291750000000009</v>
          </cell>
          <cell r="AD31">
            <v>1.125</v>
          </cell>
          <cell r="AE31">
            <v>17.625</v>
          </cell>
          <cell r="AI31">
            <v>54.431275000000007</v>
          </cell>
          <cell r="AJ31">
            <v>19147</v>
          </cell>
          <cell r="AN31">
            <v>0.3</v>
          </cell>
        </row>
        <row r="32">
          <cell r="B32">
            <v>302</v>
          </cell>
          <cell r="C32" t="str">
            <v>Truck - Rear Dump</v>
          </cell>
          <cell r="D32" t="str">
            <v>Caterpillar777D</v>
          </cell>
          <cell r="E32" t="str">
            <v>97.0 t</v>
          </cell>
          <cell r="F32">
            <v>0.75</v>
          </cell>
          <cell r="G32" t="str">
            <v>USA</v>
          </cell>
          <cell r="I32">
            <v>1140000</v>
          </cell>
          <cell r="J32">
            <v>1140000</v>
          </cell>
          <cell r="K32">
            <v>40000</v>
          </cell>
          <cell r="L32">
            <v>2</v>
          </cell>
          <cell r="M32">
            <v>5765.65</v>
          </cell>
          <cell r="Q32">
            <v>11.323639176691502</v>
          </cell>
          <cell r="S32">
            <v>19.772271990148553</v>
          </cell>
          <cell r="T32">
            <v>2.4715339987685692</v>
          </cell>
          <cell r="Y32">
            <v>69.2</v>
          </cell>
          <cell r="Z32">
            <v>38.06</v>
          </cell>
          <cell r="AA32">
            <v>0.1</v>
          </cell>
          <cell r="AB32">
            <v>3.8060000000000005</v>
          </cell>
          <cell r="AC32">
            <v>10.8037125</v>
          </cell>
          <cell r="AD32">
            <v>1.38</v>
          </cell>
          <cell r="AE32">
            <v>22.05</v>
          </cell>
          <cell r="AI32">
            <v>76.099712499999995</v>
          </cell>
          <cell r="AJ32">
            <v>19147</v>
          </cell>
          <cell r="AN32">
            <v>0.36</v>
          </cell>
        </row>
        <row r="33">
          <cell r="B33">
            <v>303</v>
          </cell>
          <cell r="C33" t="str">
            <v>Truck - Rear Dump</v>
          </cell>
          <cell r="D33" t="str">
            <v>Caterpillar785C</v>
          </cell>
          <cell r="E33" t="str">
            <v>154 t</v>
          </cell>
          <cell r="F33">
            <v>0.7</v>
          </cell>
          <cell r="G33" t="str">
            <v>USA</v>
          </cell>
          <cell r="I33">
            <v>1734660</v>
          </cell>
          <cell r="J33">
            <v>1734660</v>
          </cell>
          <cell r="K33">
            <v>45000</v>
          </cell>
          <cell r="L33">
            <v>2</v>
          </cell>
          <cell r="M33">
            <v>5765.65</v>
          </cell>
          <cell r="Q33">
            <v>17.230406959859366</v>
          </cell>
          <cell r="S33">
            <v>30.08611344774657</v>
          </cell>
          <cell r="T33">
            <v>3.7607641809683212</v>
          </cell>
          <cell r="Y33">
            <v>99.5</v>
          </cell>
          <cell r="Z33">
            <v>54.725000000000001</v>
          </cell>
          <cell r="AA33">
            <v>0.1</v>
          </cell>
          <cell r="AB33">
            <v>5.4725000000000001</v>
          </cell>
          <cell r="AC33">
            <v>18.1274625</v>
          </cell>
          <cell r="AD33">
            <v>1.56</v>
          </cell>
          <cell r="AE33">
            <v>22.454999999999998</v>
          </cell>
          <cell r="AI33">
            <v>102.3399625</v>
          </cell>
          <cell r="AJ33">
            <v>19147</v>
          </cell>
          <cell r="AN33">
            <v>0.4</v>
          </cell>
        </row>
        <row r="34">
          <cell r="B34">
            <v>304</v>
          </cell>
          <cell r="C34" t="str">
            <v>Truck - Rear Dump</v>
          </cell>
          <cell r="D34" t="str">
            <v>Caterpillar789C</v>
          </cell>
          <cell r="E34" t="str">
            <v>196 t</v>
          </cell>
          <cell r="F34">
            <v>0.7</v>
          </cell>
          <cell r="G34" t="str">
            <v>USA</v>
          </cell>
          <cell r="I34">
            <v>1930500</v>
          </cell>
          <cell r="J34">
            <v>1930500</v>
          </cell>
          <cell r="K34">
            <v>50000</v>
          </cell>
          <cell r="L34">
            <v>2</v>
          </cell>
          <cell r="M34">
            <v>5765.65</v>
          </cell>
          <cell r="Q34">
            <v>19.175688974213109</v>
          </cell>
          <cell r="S34">
            <v>33.482781646475246</v>
          </cell>
          <cell r="T34">
            <v>4.1853477058094057</v>
          </cell>
          <cell r="Y34">
            <v>124.16</v>
          </cell>
          <cell r="Z34">
            <v>68.287999999999997</v>
          </cell>
          <cell r="AA34">
            <v>0.1</v>
          </cell>
          <cell r="AB34">
            <v>6.8288000000000002</v>
          </cell>
          <cell r="AC34">
            <v>25.810312499999998</v>
          </cell>
          <cell r="AD34">
            <v>1.8825000000000001</v>
          </cell>
          <cell r="AE34">
            <v>39</v>
          </cell>
          <cell r="AI34">
            <v>141.80961249999999</v>
          </cell>
          <cell r="AJ34">
            <v>19147</v>
          </cell>
          <cell r="AN34">
            <v>0.4</v>
          </cell>
        </row>
        <row r="35">
          <cell r="B35">
            <v>305</v>
          </cell>
          <cell r="C35" t="str">
            <v>Truck - Rear Dump</v>
          </cell>
          <cell r="D35" t="str">
            <v>Caterpillar793C</v>
          </cell>
          <cell r="E35" t="str">
            <v>232 t</v>
          </cell>
          <cell r="F35">
            <v>0.77</v>
          </cell>
          <cell r="G35" t="str">
            <v>USA</v>
          </cell>
          <cell r="I35">
            <v>2490249.75</v>
          </cell>
          <cell r="J35">
            <v>2490249.75</v>
          </cell>
          <cell r="K35">
            <v>57500</v>
          </cell>
          <cell r="L35">
            <v>2</v>
          </cell>
          <cell r="M35">
            <v>5765.65</v>
          </cell>
          <cell r="N35">
            <v>4200</v>
          </cell>
          <cell r="Q35">
            <v>24.735692656882648</v>
          </cell>
          <cell r="S35">
            <v>43.191136298596</v>
          </cell>
          <cell r="T35">
            <v>5.3988920373245</v>
          </cell>
          <cell r="Y35">
            <v>145.44</v>
          </cell>
          <cell r="Z35">
            <v>79.992000000000004</v>
          </cell>
          <cell r="AA35">
            <v>0.1</v>
          </cell>
          <cell r="AB35">
            <v>7.999200000000001</v>
          </cell>
          <cell r="AC35">
            <v>31.825237500000004</v>
          </cell>
          <cell r="AD35">
            <v>1.6425000000000001</v>
          </cell>
          <cell r="AE35">
            <v>40.215000000000003</v>
          </cell>
          <cell r="AI35">
            <v>161.67393750000002</v>
          </cell>
          <cell r="AJ35">
            <v>19147</v>
          </cell>
          <cell r="AN35">
            <v>0.45</v>
          </cell>
        </row>
        <row r="36">
          <cell r="B36">
            <v>603</v>
          </cell>
          <cell r="C36" t="str">
            <v>Grader</v>
          </cell>
          <cell r="D36" t="str">
            <v>Caterpillar14H</v>
          </cell>
          <cell r="E36" t="str">
            <v>160 kW</v>
          </cell>
          <cell r="F36">
            <v>0.85</v>
          </cell>
          <cell r="G36" t="str">
            <v>USA</v>
          </cell>
          <cell r="I36">
            <v>517998.75</v>
          </cell>
          <cell r="J36">
            <v>517998.75</v>
          </cell>
          <cell r="K36">
            <v>25000</v>
          </cell>
          <cell r="L36">
            <v>2</v>
          </cell>
          <cell r="M36">
            <v>5826.6</v>
          </cell>
          <cell r="Q36">
            <v>5.0914672369661655</v>
          </cell>
          <cell r="S36">
            <v>8.8902404489753888</v>
          </cell>
          <cell r="T36">
            <v>1.1112800561219236</v>
          </cell>
          <cell r="Y36">
            <v>26.4</v>
          </cell>
          <cell r="Z36">
            <v>14.52</v>
          </cell>
          <cell r="AA36">
            <v>0.1</v>
          </cell>
          <cell r="AB36">
            <v>1.452</v>
          </cell>
          <cell r="AC36">
            <v>1.1963699999999999</v>
          </cell>
          <cell r="AD36">
            <v>2.7974999999999999</v>
          </cell>
          <cell r="AE36">
            <v>8.2424999999999997</v>
          </cell>
          <cell r="AI36">
            <v>28.208369999999999</v>
          </cell>
          <cell r="AJ36">
            <v>19147</v>
          </cell>
          <cell r="AN36">
            <v>0.18</v>
          </cell>
        </row>
        <row r="37">
          <cell r="B37">
            <v>604</v>
          </cell>
          <cell r="C37" t="str">
            <v>Grader</v>
          </cell>
          <cell r="D37" t="str">
            <v>Caterpillar16H</v>
          </cell>
          <cell r="E37" t="str">
            <v>205 kW</v>
          </cell>
          <cell r="F37">
            <v>0.78</v>
          </cell>
          <cell r="G37" t="str">
            <v>USA</v>
          </cell>
          <cell r="I37">
            <v>639900</v>
          </cell>
          <cell r="J37">
            <v>639900</v>
          </cell>
          <cell r="K37">
            <v>30000</v>
          </cell>
          <cell r="L37">
            <v>2</v>
          </cell>
          <cell r="M37">
            <v>5826.6</v>
          </cell>
          <cell r="Q37">
            <v>6.2896481602217182</v>
          </cell>
          <cell r="S37">
            <v>10.982391102873031</v>
          </cell>
          <cell r="T37">
            <v>1.3727988878591288</v>
          </cell>
          <cell r="Y37">
            <v>33.83</v>
          </cell>
          <cell r="Z37">
            <v>18.6065</v>
          </cell>
          <cell r="AA37">
            <v>0.1</v>
          </cell>
          <cell r="AB37">
            <v>1.8606500000000001</v>
          </cell>
          <cell r="AC37">
            <v>1.5762600000000002</v>
          </cell>
          <cell r="AD37">
            <v>3.5474999999999999</v>
          </cell>
          <cell r="AE37">
            <v>18.862500000000001</v>
          </cell>
          <cell r="AI37">
            <v>44.453410000000005</v>
          </cell>
          <cell r="AJ37">
            <v>19147</v>
          </cell>
          <cell r="AN37">
            <v>0.18</v>
          </cell>
        </row>
        <row r="38">
          <cell r="B38">
            <v>605</v>
          </cell>
          <cell r="C38" t="str">
            <v>Grader</v>
          </cell>
          <cell r="D38" t="str">
            <v>Caterpillar24H</v>
          </cell>
          <cell r="E38" t="str">
            <v>373 kW</v>
          </cell>
          <cell r="F38">
            <v>0.85</v>
          </cell>
          <cell r="G38" t="str">
            <v>USA</v>
          </cell>
          <cell r="I38">
            <v>1485750</v>
          </cell>
          <cell r="J38">
            <v>1485750</v>
          </cell>
          <cell r="K38">
            <v>45000</v>
          </cell>
          <cell r="L38">
            <v>2</v>
          </cell>
          <cell r="M38">
            <v>5826.6</v>
          </cell>
          <cell r="Q38">
            <v>14.60360174097424</v>
          </cell>
          <cell r="S38">
            <v>25.49943363196375</v>
          </cell>
          <cell r="T38">
            <v>3.1874292039954688</v>
          </cell>
          <cell r="Y38">
            <v>61.55</v>
          </cell>
          <cell r="Z38">
            <v>33.852499999999999</v>
          </cell>
          <cell r="AA38">
            <v>0.1</v>
          </cell>
          <cell r="AB38">
            <v>3.3852500000000001</v>
          </cell>
          <cell r="AC38">
            <v>4.4263800000000009</v>
          </cell>
          <cell r="AD38">
            <v>7.7925000000000004</v>
          </cell>
          <cell r="AE38">
            <v>30.824999999999999</v>
          </cell>
          <cell r="AI38">
            <v>80.281630000000007</v>
          </cell>
          <cell r="AJ38">
            <v>19147</v>
          </cell>
          <cell r="AN38">
            <v>0.24</v>
          </cell>
        </row>
        <row r="39">
          <cell r="B39">
            <v>701</v>
          </cell>
          <cell r="C39" t="str">
            <v>Dozer - Track</v>
          </cell>
          <cell r="D39" t="str">
            <v>CaterpillarD7R</v>
          </cell>
          <cell r="E39" t="str">
            <v>171 kW</v>
          </cell>
          <cell r="F39">
            <v>0.86</v>
          </cell>
          <cell r="G39" t="str">
            <v>USA</v>
          </cell>
          <cell r="I39">
            <v>509733</v>
          </cell>
          <cell r="J39">
            <v>509733</v>
          </cell>
          <cell r="K39">
            <v>22500</v>
          </cell>
          <cell r="L39">
            <v>2</v>
          </cell>
          <cell r="M39">
            <v>5887.1</v>
          </cell>
          <cell r="Q39">
            <v>4.9587336776332709</v>
          </cell>
          <cell r="S39">
            <v>8.6584736117952801</v>
          </cell>
          <cell r="T39">
            <v>1.0823092014744102</v>
          </cell>
          <cell r="Y39">
            <v>30.78</v>
          </cell>
          <cell r="Z39">
            <v>16.929000000000002</v>
          </cell>
          <cell r="AA39">
            <v>0.12</v>
          </cell>
          <cell r="AB39">
            <v>2.0314800000000002</v>
          </cell>
          <cell r="AC39">
            <v>0</v>
          </cell>
          <cell r="AD39">
            <v>3</v>
          </cell>
          <cell r="AE39">
            <v>13.125</v>
          </cell>
          <cell r="AI39">
            <v>35.085480000000004</v>
          </cell>
          <cell r="AJ39">
            <v>19147</v>
          </cell>
          <cell r="AN39">
            <v>0.3</v>
          </cell>
        </row>
        <row r="40">
          <cell r="B40">
            <v>702</v>
          </cell>
          <cell r="C40" t="str">
            <v>Dozer - Track</v>
          </cell>
          <cell r="D40" t="str">
            <v>CaterpillarD8R</v>
          </cell>
          <cell r="E40" t="str">
            <v>228 kW</v>
          </cell>
          <cell r="F40">
            <v>0.86</v>
          </cell>
          <cell r="G40" t="str">
            <v>USA</v>
          </cell>
          <cell r="I40">
            <v>677378.25</v>
          </cell>
          <cell r="J40">
            <v>677378.25</v>
          </cell>
          <cell r="K40">
            <v>25000</v>
          </cell>
          <cell r="L40">
            <v>2</v>
          </cell>
          <cell r="M40">
            <v>5887.1</v>
          </cell>
          <cell r="Q40">
            <v>6.5896034605789451</v>
          </cell>
          <cell r="S40">
            <v>11.50614479115354</v>
          </cell>
          <cell r="T40">
            <v>1.438268098894192</v>
          </cell>
          <cell r="Y40">
            <v>41.04</v>
          </cell>
          <cell r="Z40">
            <v>22.572000000000003</v>
          </cell>
          <cell r="AA40">
            <v>0.12</v>
          </cell>
          <cell r="AB40">
            <v>2.7086400000000004</v>
          </cell>
          <cell r="AC40">
            <v>0</v>
          </cell>
          <cell r="AD40">
            <v>3.8025000000000002</v>
          </cell>
          <cell r="AE40">
            <v>20.212499999999999</v>
          </cell>
          <cell r="AI40">
            <v>49.295640000000006</v>
          </cell>
          <cell r="AJ40">
            <v>19147</v>
          </cell>
          <cell r="AN40">
            <v>0.3</v>
          </cell>
        </row>
        <row r="41">
          <cell r="B41">
            <v>703</v>
          </cell>
          <cell r="C41" t="str">
            <v>Dozer - Track</v>
          </cell>
          <cell r="D41" t="str">
            <v>CaterpillarD9R</v>
          </cell>
          <cell r="E41" t="str">
            <v>302 kW</v>
          </cell>
          <cell r="F41">
            <v>0.86</v>
          </cell>
          <cell r="G41" t="str">
            <v>USA</v>
          </cell>
          <cell r="I41">
            <v>724953.75</v>
          </cell>
          <cell r="J41">
            <v>724953.75</v>
          </cell>
          <cell r="K41">
            <v>27500</v>
          </cell>
          <cell r="L41">
            <v>2</v>
          </cell>
          <cell r="M41">
            <v>5887.1</v>
          </cell>
          <cell r="Q41">
            <v>7.0524226896267868</v>
          </cell>
          <cell r="S41">
            <v>12.314276129163764</v>
          </cell>
          <cell r="T41">
            <v>1.5392845161454705</v>
          </cell>
          <cell r="Y41">
            <v>54.36</v>
          </cell>
          <cell r="Z41">
            <v>29.898000000000003</v>
          </cell>
          <cell r="AA41">
            <v>0.12</v>
          </cell>
          <cell r="AB41">
            <v>3.5877600000000003</v>
          </cell>
          <cell r="AC41">
            <v>0</v>
          </cell>
          <cell r="AD41">
            <v>5.0625</v>
          </cell>
          <cell r="AE41">
            <v>28.567499999999999</v>
          </cell>
          <cell r="AI41">
            <v>67.115759999999995</v>
          </cell>
          <cell r="AJ41">
            <v>19147</v>
          </cell>
          <cell r="AN41">
            <v>0.36</v>
          </cell>
        </row>
        <row r="42">
          <cell r="B42">
            <v>704</v>
          </cell>
          <cell r="C42" t="str">
            <v>Dozer - Track</v>
          </cell>
          <cell r="D42" t="str">
            <v>CaterpillarD10R</v>
          </cell>
          <cell r="E42" t="str">
            <v>425 kW</v>
          </cell>
          <cell r="F42">
            <v>0.86</v>
          </cell>
          <cell r="G42" t="str">
            <v>USA</v>
          </cell>
          <cell r="I42">
            <v>1046360.25</v>
          </cell>
          <cell r="J42">
            <v>1046360.25</v>
          </cell>
          <cell r="K42">
            <v>30000</v>
          </cell>
          <cell r="L42">
            <v>2</v>
          </cell>
          <cell r="M42">
            <v>5887.1</v>
          </cell>
          <cell r="Q42">
            <v>10.179097312930034</v>
          </cell>
          <cell r="S42">
            <v>17.773780808887228</v>
          </cell>
          <cell r="T42">
            <v>2.2217226011109035</v>
          </cell>
          <cell r="Y42">
            <v>76.5</v>
          </cell>
          <cell r="Z42">
            <v>42.075000000000003</v>
          </cell>
          <cell r="AA42">
            <v>0.12</v>
          </cell>
          <cell r="AB42">
            <v>5.0490000000000004</v>
          </cell>
          <cell r="AC42">
            <v>0</v>
          </cell>
          <cell r="AD42">
            <v>4.8600000000000003</v>
          </cell>
          <cell r="AE42">
            <v>60.15</v>
          </cell>
          <cell r="AI42">
            <v>112.134</v>
          </cell>
          <cell r="AJ42">
            <v>19147</v>
          </cell>
          <cell r="AN42">
            <v>0.36</v>
          </cell>
        </row>
        <row r="43">
          <cell r="B43">
            <v>705</v>
          </cell>
          <cell r="C43" t="str">
            <v>Dozer - Track</v>
          </cell>
          <cell r="D43" t="str">
            <v>CaterpillarD11R</v>
          </cell>
          <cell r="E43" t="str">
            <v>634 kW</v>
          </cell>
          <cell r="F43">
            <v>0.8</v>
          </cell>
          <cell r="G43" t="str">
            <v>USA</v>
          </cell>
          <cell r="I43">
            <v>1540700.25</v>
          </cell>
          <cell r="J43">
            <v>1540700.25</v>
          </cell>
          <cell r="K43">
            <v>32500</v>
          </cell>
          <cell r="L43">
            <v>2</v>
          </cell>
          <cell r="M43">
            <v>5887.1</v>
          </cell>
          <cell r="Q43">
            <v>14.98808634483739</v>
          </cell>
          <cell r="S43">
            <v>26.170784426967437</v>
          </cell>
          <cell r="T43">
            <v>3.2713480533709292</v>
          </cell>
          <cell r="Y43">
            <v>114.12</v>
          </cell>
          <cell r="Z43">
            <v>62.766000000000005</v>
          </cell>
          <cell r="AA43">
            <v>0.12</v>
          </cell>
          <cell r="AB43">
            <v>7.5319200000000004</v>
          </cell>
          <cell r="AC43">
            <v>0</v>
          </cell>
          <cell r="AD43">
            <v>11.5875</v>
          </cell>
          <cell r="AE43">
            <v>61.424999999999997</v>
          </cell>
          <cell r="AI43">
            <v>143.31042000000002</v>
          </cell>
          <cell r="AJ43">
            <v>19147</v>
          </cell>
          <cell r="AN43">
            <v>0.42</v>
          </cell>
        </row>
        <row r="44">
          <cell r="B44">
            <v>706</v>
          </cell>
          <cell r="C44" t="str">
            <v>Dozer - Track</v>
          </cell>
          <cell r="D44" t="str">
            <v>CaterpillarD11R CD</v>
          </cell>
          <cell r="E44" t="str">
            <v>634 kW</v>
          </cell>
          <cell r="F44">
            <v>0.86</v>
          </cell>
          <cell r="G44" t="str">
            <v>USA</v>
          </cell>
          <cell r="I44">
            <v>1397046</v>
          </cell>
          <cell r="J44">
            <v>1397046</v>
          </cell>
          <cell r="K44">
            <v>32500</v>
          </cell>
          <cell r="L44">
            <v>2</v>
          </cell>
          <cell r="M44">
            <v>5887.1</v>
          </cell>
          <cell r="Q44">
            <v>13.590603412772662</v>
          </cell>
          <cell r="S44">
            <v>23.730631380475952</v>
          </cell>
          <cell r="T44">
            <v>2.9663289225594944</v>
          </cell>
          <cell r="Y44">
            <v>114.12</v>
          </cell>
          <cell r="Z44">
            <v>62.766000000000005</v>
          </cell>
          <cell r="AA44">
            <v>0.12</v>
          </cell>
          <cell r="AB44">
            <v>7.5319200000000004</v>
          </cell>
          <cell r="AC44">
            <v>0</v>
          </cell>
          <cell r="AD44">
            <v>11.5875</v>
          </cell>
          <cell r="AE44">
            <v>42.674999999999997</v>
          </cell>
          <cell r="AI44">
            <v>124.56042000000001</v>
          </cell>
          <cell r="AJ44">
            <v>19147</v>
          </cell>
          <cell r="AN44">
            <v>0.42</v>
          </cell>
        </row>
        <row r="45">
          <cell r="B45">
            <v>800</v>
          </cell>
          <cell r="C45" t="str">
            <v>Dozer - Rubber Tyre</v>
          </cell>
          <cell r="D45" t="str">
            <v>Caterpillar824G</v>
          </cell>
          <cell r="E45" t="str">
            <v>235 kW</v>
          </cell>
          <cell r="F45">
            <v>0.9</v>
          </cell>
          <cell r="G45" t="str">
            <v>USA</v>
          </cell>
          <cell r="I45">
            <v>626982</v>
          </cell>
          <cell r="J45">
            <v>626982</v>
          </cell>
          <cell r="K45">
            <v>25000</v>
          </cell>
          <cell r="L45">
            <v>2</v>
          </cell>
          <cell r="M45">
            <v>5887.1</v>
          </cell>
          <cell r="Q45">
            <v>6.0993436930115585</v>
          </cell>
          <cell r="S45">
            <v>10.650099369808565</v>
          </cell>
          <cell r="T45">
            <v>1.3312624212260706</v>
          </cell>
          <cell r="Y45">
            <v>35.25</v>
          </cell>
          <cell r="Z45">
            <v>19.387500000000003</v>
          </cell>
          <cell r="AA45">
            <v>0.1</v>
          </cell>
          <cell r="AB45">
            <v>1.9387500000000004</v>
          </cell>
          <cell r="AC45">
            <v>2.8294874999999999</v>
          </cell>
          <cell r="AD45">
            <v>1.8075000000000001</v>
          </cell>
          <cell r="AE45">
            <v>13.875</v>
          </cell>
          <cell r="AI45">
            <v>39.838237500000005</v>
          </cell>
          <cell r="AJ45">
            <v>19147</v>
          </cell>
          <cell r="AN45">
            <v>0.3</v>
          </cell>
        </row>
        <row r="46">
          <cell r="B46">
            <v>801</v>
          </cell>
          <cell r="C46" t="str">
            <v>Dozer - Rubber Tyre</v>
          </cell>
          <cell r="D46" t="str">
            <v>Caterpillar834G</v>
          </cell>
          <cell r="E46" t="str">
            <v>358 kW</v>
          </cell>
          <cell r="F46">
            <v>0.9</v>
          </cell>
          <cell r="G46" t="str">
            <v>USA</v>
          </cell>
          <cell r="I46">
            <v>830940</v>
          </cell>
          <cell r="J46">
            <v>830940</v>
          </cell>
          <cell r="K46">
            <v>32500</v>
          </cell>
          <cell r="L46">
            <v>2</v>
          </cell>
          <cell r="M46">
            <v>5887.1</v>
          </cell>
          <cell r="Q46">
            <v>8.083467544955079</v>
          </cell>
          <cell r="S46">
            <v>14.114589526252313</v>
          </cell>
          <cell r="T46">
            <v>1.7643236907815392</v>
          </cell>
          <cell r="Y46">
            <v>53.7</v>
          </cell>
          <cell r="Z46">
            <v>29.535000000000004</v>
          </cell>
          <cell r="AA46">
            <v>0.1</v>
          </cell>
          <cell r="AB46">
            <v>2.9535000000000005</v>
          </cell>
          <cell r="AC46">
            <v>4.8399749999999999</v>
          </cell>
          <cell r="AD46">
            <v>0</v>
          </cell>
          <cell r="AE46">
            <v>0</v>
          </cell>
          <cell r="AI46">
            <v>37.328475000000005</v>
          </cell>
          <cell r="AJ46">
            <v>19147</v>
          </cell>
          <cell r="AN46">
            <v>0.3</v>
          </cell>
        </row>
        <row r="47">
          <cell r="B47">
            <v>802</v>
          </cell>
          <cell r="C47" t="str">
            <v>Dozer - Rubber Tyre</v>
          </cell>
          <cell r="D47" t="str">
            <v>Caterpillar844</v>
          </cell>
          <cell r="E47" t="str">
            <v>466 kW</v>
          </cell>
          <cell r="F47">
            <v>0.75</v>
          </cell>
          <cell r="G47" t="str">
            <v>USA</v>
          </cell>
          <cell r="I47">
            <v>1282500</v>
          </cell>
          <cell r="J47">
            <v>1282500</v>
          </cell>
          <cell r="K47">
            <v>32500</v>
          </cell>
          <cell r="L47">
            <v>2</v>
          </cell>
          <cell r="M47">
            <v>5887.1</v>
          </cell>
          <cell r="Q47">
            <v>12.476288452120361</v>
          </cell>
          <cell r="S47">
            <v>21.784919569907082</v>
          </cell>
          <cell r="T47">
            <v>2.7231149462383852</v>
          </cell>
          <cell r="Y47">
            <v>69.900000000000006</v>
          </cell>
          <cell r="Z47">
            <v>38.445000000000007</v>
          </cell>
          <cell r="AA47">
            <v>0.1</v>
          </cell>
          <cell r="AB47">
            <v>3.8445000000000009</v>
          </cell>
          <cell r="AC47">
            <v>9.0704250000000002</v>
          </cell>
          <cell r="AD47">
            <v>4.4400000000000004</v>
          </cell>
          <cell r="AE47">
            <v>27.824999999999999</v>
          </cell>
          <cell r="AI47">
            <v>83.624925000000005</v>
          </cell>
          <cell r="AJ47">
            <v>19147</v>
          </cell>
          <cell r="AN47">
            <v>0.33</v>
          </cell>
        </row>
        <row r="48">
          <cell r="B48">
            <v>803</v>
          </cell>
          <cell r="C48" t="str">
            <v>Dozer - Rubber Tyre</v>
          </cell>
          <cell r="D48" t="str">
            <v>Caterpillar854G</v>
          </cell>
          <cell r="E48" t="str">
            <v>597 kW</v>
          </cell>
          <cell r="F48">
            <v>0.9</v>
          </cell>
          <cell r="G48" t="str">
            <v>USA</v>
          </cell>
          <cell r="I48">
            <v>1473030</v>
          </cell>
          <cell r="J48">
            <v>1473030</v>
          </cell>
          <cell r="K48">
            <v>35000</v>
          </cell>
          <cell r="L48">
            <v>2</v>
          </cell>
          <cell r="M48">
            <v>5887.1</v>
          </cell>
          <cell r="Q48">
            <v>14.329783375147644</v>
          </cell>
          <cell r="S48">
            <v>25.021317796538192</v>
          </cell>
          <cell r="T48">
            <v>3.127664724567274</v>
          </cell>
          <cell r="Y48">
            <v>89.55</v>
          </cell>
          <cell r="Z48">
            <v>49.252500000000005</v>
          </cell>
          <cell r="AA48">
            <v>0.1</v>
          </cell>
          <cell r="AB48">
            <v>4.925250000000001</v>
          </cell>
          <cell r="AC48">
            <v>13.362300000000001</v>
          </cell>
          <cell r="AD48">
            <v>5.4074999999999998</v>
          </cell>
          <cell r="AE48">
            <v>37.65</v>
          </cell>
          <cell r="AI48">
            <v>110.59755000000001</v>
          </cell>
          <cell r="AJ48">
            <v>19147</v>
          </cell>
          <cell r="AN48">
            <v>0.36</v>
          </cell>
        </row>
        <row r="49">
          <cell r="B49">
            <v>1101</v>
          </cell>
          <cell r="C49" t="str">
            <v>Watercart</v>
          </cell>
          <cell r="D49" t="str">
            <v>Caterpillar773D</v>
          </cell>
          <cell r="E49" t="str">
            <v>45.0 kl</v>
          </cell>
          <cell r="F49">
            <v>0.75</v>
          </cell>
          <cell r="G49" t="str">
            <v>USA</v>
          </cell>
          <cell r="I49">
            <v>727462.5</v>
          </cell>
          <cell r="J49">
            <v>727462.5</v>
          </cell>
          <cell r="K49">
            <v>27500</v>
          </cell>
          <cell r="L49">
            <v>2</v>
          </cell>
          <cell r="M49">
            <v>4773.2</v>
          </cell>
          <cell r="Q49">
            <v>8.7283152763989946</v>
          </cell>
          <cell r="S49">
            <v>15.240561887203553</v>
          </cell>
          <cell r="T49">
            <v>1.9050702359004441</v>
          </cell>
          <cell r="Y49">
            <v>48.02</v>
          </cell>
          <cell r="Z49">
            <v>26.411000000000005</v>
          </cell>
          <cell r="AA49">
            <v>0.1</v>
          </cell>
          <cell r="AB49">
            <v>2.6411000000000007</v>
          </cell>
          <cell r="AC49">
            <v>6.6291750000000009</v>
          </cell>
          <cell r="AD49">
            <v>1.125</v>
          </cell>
          <cell r="AE49">
            <v>29.07</v>
          </cell>
          <cell r="AI49">
            <v>65.876275000000007</v>
          </cell>
          <cell r="AJ49">
            <v>19147</v>
          </cell>
          <cell r="AN49">
            <v>0.3</v>
          </cell>
        </row>
        <row r="50">
          <cell r="B50">
            <v>1102</v>
          </cell>
          <cell r="C50" t="str">
            <v>Watercart</v>
          </cell>
          <cell r="D50" t="str">
            <v>Caterpillar777D</v>
          </cell>
          <cell r="E50" t="str">
            <v>80.0 kl</v>
          </cell>
          <cell r="F50">
            <v>0.75</v>
          </cell>
          <cell r="G50" t="str">
            <v>USA</v>
          </cell>
          <cell r="I50">
            <v>1068750</v>
          </cell>
          <cell r="J50">
            <v>1068750</v>
          </cell>
          <cell r="K50">
            <v>30000</v>
          </cell>
          <cell r="L50">
            <v>2</v>
          </cell>
          <cell r="M50">
            <v>4773.2</v>
          </cell>
          <cell r="Q50">
            <v>12.823186008421638</v>
          </cell>
          <cell r="S50">
            <v>22.390639403335289</v>
          </cell>
          <cell r="T50">
            <v>2.7988299254169111</v>
          </cell>
          <cell r="Y50">
            <v>69.2</v>
          </cell>
          <cell r="Z50">
            <v>38.06</v>
          </cell>
          <cell r="AA50">
            <v>0.1</v>
          </cell>
          <cell r="AB50">
            <v>3.8060000000000005</v>
          </cell>
          <cell r="AC50">
            <v>10.8037125</v>
          </cell>
          <cell r="AD50">
            <v>1.5</v>
          </cell>
          <cell r="AE50">
            <v>37.935000000000002</v>
          </cell>
          <cell r="AI50">
            <v>92.104712500000005</v>
          </cell>
          <cell r="AJ50">
            <v>19147</v>
          </cell>
          <cell r="AN50">
            <v>0.36</v>
          </cell>
        </row>
        <row r="51">
          <cell r="B51">
            <v>1103</v>
          </cell>
          <cell r="C51" t="str">
            <v>Watercart</v>
          </cell>
          <cell r="D51" t="str">
            <v>Caterpillar785C</v>
          </cell>
          <cell r="E51" t="str">
            <v>120 kl</v>
          </cell>
          <cell r="F51">
            <v>0.7</v>
          </cell>
          <cell r="G51" t="str">
            <v>USA</v>
          </cell>
          <cell r="I51">
            <v>1734660</v>
          </cell>
          <cell r="J51">
            <v>1734660</v>
          </cell>
          <cell r="K51">
            <v>30000</v>
          </cell>
          <cell r="L51">
            <v>2</v>
          </cell>
          <cell r="M51">
            <v>4773.2</v>
          </cell>
          <cell r="Q51">
            <v>20.812975758005773</v>
          </cell>
          <cell r="S51">
            <v>36.341657588200789</v>
          </cell>
          <cell r="T51">
            <v>4.5427071985250986</v>
          </cell>
          <cell r="Y51">
            <v>99.5</v>
          </cell>
          <cell r="Z51">
            <v>54.725000000000001</v>
          </cell>
          <cell r="AA51">
            <v>0.1</v>
          </cell>
          <cell r="AB51">
            <v>5.4725000000000001</v>
          </cell>
          <cell r="AC51">
            <v>18.1274625</v>
          </cell>
          <cell r="AD51">
            <v>1.7250000000000001</v>
          </cell>
          <cell r="AE51">
            <v>39.75</v>
          </cell>
          <cell r="AI51">
            <v>119.79996250000001</v>
          </cell>
          <cell r="AJ51">
            <v>19147</v>
          </cell>
          <cell r="AN51">
            <v>0.4</v>
          </cell>
        </row>
        <row r="52">
          <cell r="B52">
            <v>1318</v>
          </cell>
          <cell r="C52" t="str">
            <v>Drill - Diesel</v>
          </cell>
          <cell r="D52" t="str">
            <v>DrillTechD40KS (LP)</v>
          </cell>
          <cell r="E52" t="str">
            <v>40000 lb</v>
          </cell>
          <cell r="F52">
            <v>0.91</v>
          </cell>
          <cell r="G52" t="str">
            <v>USA</v>
          </cell>
          <cell r="I52">
            <v>864531.75</v>
          </cell>
          <cell r="J52">
            <v>864531.75</v>
          </cell>
          <cell r="K52">
            <v>45000</v>
          </cell>
          <cell r="L52">
            <v>2</v>
          </cell>
          <cell r="M52">
            <v>5826.6</v>
          </cell>
          <cell r="Q52">
            <v>8.4975785760912075</v>
          </cell>
          <cell r="S52">
            <v>14.837671197610955</v>
          </cell>
          <cell r="T52">
            <v>1.8547088997013697</v>
          </cell>
          <cell r="Y52">
            <v>67.41</v>
          </cell>
          <cell r="Z52">
            <v>37.075499999999998</v>
          </cell>
          <cell r="AA52">
            <v>0.12</v>
          </cell>
          <cell r="AB52">
            <v>4.4490599999999993</v>
          </cell>
          <cell r="AC52">
            <v>0</v>
          </cell>
          <cell r="AD52">
            <v>0</v>
          </cell>
          <cell r="AE52">
            <v>26.25</v>
          </cell>
          <cell r="AI52">
            <v>67.774559999999994</v>
          </cell>
          <cell r="AJ52">
            <v>19147</v>
          </cell>
          <cell r="AN52">
            <v>0.8</v>
          </cell>
        </row>
        <row r="53">
          <cell r="B53">
            <v>1319</v>
          </cell>
          <cell r="C53" t="str">
            <v>Drill - Diesel</v>
          </cell>
          <cell r="D53" t="str">
            <v>DrillTechD55SP</v>
          </cell>
          <cell r="E53" t="str">
            <v>55000 lb</v>
          </cell>
          <cell r="F53">
            <v>1</v>
          </cell>
          <cell r="G53" t="str">
            <v>Australia</v>
          </cell>
          <cell r="I53">
            <v>1097180</v>
          </cell>
          <cell r="J53">
            <v>1097180</v>
          </cell>
          <cell r="K53">
            <v>45000</v>
          </cell>
          <cell r="L53">
            <v>2</v>
          </cell>
          <cell r="M53">
            <v>5826.6</v>
          </cell>
          <cell r="Q53">
            <v>10.784304060684583</v>
          </cell>
          <cell r="S53">
            <v>18.830535818487625</v>
          </cell>
          <cell r="T53">
            <v>2.3538169773109532</v>
          </cell>
          <cell r="Y53">
            <v>86.1</v>
          </cell>
          <cell r="Z53">
            <v>47.355000000000004</v>
          </cell>
          <cell r="AA53">
            <v>0.12</v>
          </cell>
          <cell r="AB53">
            <v>5.6825999999999999</v>
          </cell>
          <cell r="AC53">
            <v>0</v>
          </cell>
          <cell r="AD53">
            <v>0</v>
          </cell>
          <cell r="AE53">
            <v>0</v>
          </cell>
          <cell r="AI53">
            <v>53.037600000000005</v>
          </cell>
          <cell r="AJ53">
            <v>19147</v>
          </cell>
          <cell r="AN53">
            <v>0.8</v>
          </cell>
        </row>
        <row r="54">
          <cell r="B54">
            <v>1320</v>
          </cell>
          <cell r="C54" t="str">
            <v>Drill - Diesel</v>
          </cell>
          <cell r="D54" t="str">
            <v>DrillTechD60KS</v>
          </cell>
          <cell r="E54" t="str">
            <v>60000 lb</v>
          </cell>
          <cell r="F54">
            <v>0.93</v>
          </cell>
          <cell r="G54" t="str">
            <v>USA</v>
          </cell>
          <cell r="I54">
            <v>1097181</v>
          </cell>
          <cell r="J54">
            <v>1097181</v>
          </cell>
          <cell r="K54">
            <v>45000</v>
          </cell>
          <cell r="L54">
            <v>2</v>
          </cell>
          <cell r="M54">
            <v>5826.6</v>
          </cell>
          <cell r="Q54">
            <v>10.784313889795632</v>
          </cell>
          <cell r="S54">
            <v>18.830552981155389</v>
          </cell>
          <cell r="T54">
            <v>2.3538191226444241</v>
          </cell>
          <cell r="Y54">
            <v>98.7</v>
          </cell>
          <cell r="Z54">
            <v>54.285000000000004</v>
          </cell>
          <cell r="AA54">
            <v>0.12</v>
          </cell>
          <cell r="AB54">
            <v>6.5141999999999998</v>
          </cell>
          <cell r="AC54">
            <v>0</v>
          </cell>
          <cell r="AD54">
            <v>0</v>
          </cell>
          <cell r="AE54">
            <v>0</v>
          </cell>
          <cell r="AI54">
            <v>60.799200000000006</v>
          </cell>
          <cell r="AJ54">
            <v>19147</v>
          </cell>
          <cell r="AN54">
            <v>0.8</v>
          </cell>
        </row>
        <row r="55">
          <cell r="B55">
            <v>1321</v>
          </cell>
          <cell r="C55" t="str">
            <v>Drill - Diesel</v>
          </cell>
          <cell r="D55" t="str">
            <v>DrillTechD75KS</v>
          </cell>
          <cell r="E55" t="str">
            <v>75000 lb</v>
          </cell>
          <cell r="F55">
            <v>0.93</v>
          </cell>
          <cell r="G55" t="str">
            <v>USA</v>
          </cell>
          <cell r="I55">
            <v>1152136.5</v>
          </cell>
          <cell r="J55">
            <v>1152136.5</v>
          </cell>
          <cell r="K55">
            <v>45000</v>
          </cell>
          <cell r="L55">
            <v>2</v>
          </cell>
          <cell r="M55">
            <v>5826.6</v>
          </cell>
          <cell r="Q55">
            <v>11.32447760204608</v>
          </cell>
          <cell r="S55">
            <v>19.773735969519102</v>
          </cell>
          <cell r="T55">
            <v>2.4717169961898877</v>
          </cell>
          <cell r="Y55">
            <v>98.7</v>
          </cell>
          <cell r="Z55">
            <v>54.285000000000004</v>
          </cell>
          <cell r="AA55">
            <v>0.12</v>
          </cell>
          <cell r="AB55">
            <v>6.5141999999999998</v>
          </cell>
          <cell r="AC55">
            <v>1</v>
          </cell>
          <cell r="AD55">
            <v>0</v>
          </cell>
          <cell r="AE55">
            <v>31.5</v>
          </cell>
          <cell r="AI55">
            <v>93.299200000000013</v>
          </cell>
          <cell r="AJ55">
            <v>19147</v>
          </cell>
          <cell r="AN55">
            <v>1</v>
          </cell>
        </row>
        <row r="56">
          <cell r="B56">
            <v>247</v>
          </cell>
          <cell r="C56" t="str">
            <v>Hydraulic Excavator</v>
          </cell>
          <cell r="D56" t="str">
            <v>Caterpillar345CL</v>
          </cell>
          <cell r="E56" t="str">
            <v>44 t</v>
          </cell>
          <cell r="F56">
            <v>1</v>
          </cell>
          <cell r="G56" t="str">
            <v>USA</v>
          </cell>
          <cell r="H56">
            <v>1</v>
          </cell>
          <cell r="I56">
            <v>582937</v>
          </cell>
          <cell r="J56">
            <v>582937</v>
          </cell>
          <cell r="K56">
            <v>45000</v>
          </cell>
          <cell r="L56">
            <v>2</v>
          </cell>
          <cell r="M56">
            <v>5530.91</v>
          </cell>
          <cell r="Q56">
            <v>9.1249813318804254</v>
          </cell>
          <cell r="S56">
            <v>15.933182785472916</v>
          </cell>
          <cell r="T56">
            <v>1.9916478481841144</v>
          </cell>
          <cell r="Y56">
            <v>90.34</v>
          </cell>
          <cell r="Z56">
            <v>49.687000000000005</v>
          </cell>
          <cell r="AA56">
            <v>0.12</v>
          </cell>
          <cell r="AB56">
            <v>5.96244</v>
          </cell>
          <cell r="AC56">
            <v>0</v>
          </cell>
          <cell r="AD56">
            <v>4.125</v>
          </cell>
          <cell r="AE56">
            <v>27.3</v>
          </cell>
          <cell r="AI56">
            <v>87.07444000000001</v>
          </cell>
          <cell r="AJ56">
            <v>19147</v>
          </cell>
          <cell r="AN56">
            <v>0.52</v>
          </cell>
        </row>
      </sheetData>
      <sheetData sheetId="52" refreshError="1"/>
      <sheetData sheetId="53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D"/>
      <sheetName val="CARRETERAS"/>
      <sheetName val="GENERALIDADES "/>
      <sheetName val="PORTADA"/>
      <sheetName val="TABLA DE CONTENIDO"/>
      <sheetName val="CUMPLIMIENTO % "/>
      <sheetName val="CUMPLIMIENTO %  (2)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</sheetNames>
    <sheetDataSet>
      <sheetData sheetId="0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 - Port Expansion"/>
      <sheetName val="M&amp;N"/>
      <sheetName val="Phase 2 - RAPISCOL"/>
      <sheetName val="PSM05-053"/>
      <sheetName val="PSM04-049"/>
      <sheetName val="PSM05-054"/>
      <sheetName val="PSM05-055"/>
      <sheetName val="Tiburon recv 12-9-05"/>
      <sheetName val="PSM05-057"/>
      <sheetName val="PSM05-060"/>
      <sheetName val="PSM05-062"/>
      <sheetName val="PSM05-063"/>
      <sheetName val="PSM05-064"/>
      <sheetName val="PSM05-071"/>
      <sheetName val="PSM05-072"/>
      <sheetName val="PSM05-076"/>
      <sheetName val="PSM05-078"/>
      <sheetName val="PSM05-081"/>
      <sheetName val="PSM05-083"/>
      <sheetName val="PSM05-088"/>
      <sheetName val="PSM05-090"/>
      <sheetName val="PSM05-091"/>
      <sheetName val="PSM05-095"/>
      <sheetName val="PSM06-097"/>
      <sheetName val="PSM06-099"/>
      <sheetName val="PSM06-100"/>
      <sheetName val="PSM06-103"/>
      <sheetName val="PSM06-1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289">
          <cell r="C289">
            <v>2340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luation Summary"/>
      <sheetName val="Options"/>
      <sheetName val="Rail Capex Depreciation"/>
      <sheetName val="Title"/>
      <sheetName val="Parameters"/>
      <sheetName val="NPV Summary"/>
      <sheetName val="NPV Summary 100% Carboandes"/>
      <sheetName val="NPV Summary only Carboandes"/>
      <sheetName val="Cost Summ"/>
      <sheetName val="Economic  Graphs"/>
      <sheetName val="Sensitivities"/>
      <sheetName val="Quantity Graphs"/>
      <sheetName val="Deprec"/>
      <sheetName val="Coal Stocks &amp; Wkg Cap"/>
      <sheetName val="Total Cap"/>
      <sheetName val="Other Cap"/>
      <sheetName val="Init Cap"/>
      <sheetName val="Repl Cap"/>
      <sheetName val="Init"/>
      <sheetName val="Repl"/>
      <sheetName val="Total Op Costs"/>
      <sheetName val="Other Op Costs"/>
      <sheetName val="Blasting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Utilisation"/>
      <sheetName val="Roster"/>
      <sheetName val="Fleet"/>
      <sheetName val="Combined Schedule Summary"/>
      <sheetName val="Paste In Schedule_LJ"/>
      <sheetName val="Paste In Schedule_LJ2"/>
      <sheetName val="Paste In Utilisation"/>
      <sheetName val="Paste In Fleet"/>
      <sheetName val="Paste in Roster"/>
      <sheetName val="Equip Data"/>
      <sheetName val="Not Used ------&gt;"/>
      <sheetName val="Update_Header_Footer"/>
    </sheetNames>
    <sheetDataSet>
      <sheetData sheetId="0"/>
      <sheetData sheetId="1"/>
      <sheetData sheetId="2"/>
      <sheetData sheetId="3"/>
      <sheetData sheetId="4" refreshError="1">
        <row r="31">
          <cell r="I31">
            <v>10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turitas Valuation Summary"/>
      <sheetName val="Title"/>
      <sheetName val="Options"/>
      <sheetName val="Project Finance"/>
      <sheetName val="Equipment Leasing"/>
      <sheetName val="Parameters"/>
      <sheetName val="Pricing"/>
      <sheetName val="NPV Summary"/>
      <sheetName val="Cost Summ"/>
      <sheetName val="Sensitivities"/>
      <sheetName val="Economic  Graphs"/>
      <sheetName val="Quantity Graphs"/>
      <sheetName val="Deprec"/>
      <sheetName val="Coal Stocks &amp; Wkg Cap"/>
      <sheetName val="Total Cap"/>
      <sheetName val="Other Cap"/>
      <sheetName val="Init Cap"/>
      <sheetName val="Repl Cap"/>
      <sheetName val="Init"/>
      <sheetName val="Repl"/>
      <sheetName val="Total Op Costs"/>
      <sheetName val="Other Op Costs"/>
      <sheetName val="Royalties"/>
      <sheetName val="Blasting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Utilisation"/>
      <sheetName val="Roster"/>
      <sheetName val="Fleet"/>
      <sheetName val="Combined Schedule Summary"/>
      <sheetName val="Paste in 2007 Capex"/>
      <sheetName val="Paste In Schedule_CDJ"/>
      <sheetName val="Paste In Schedule_Cal"/>
      <sheetName val="Paste In Utilisation"/>
      <sheetName val="Paste In Fleet"/>
      <sheetName val="Paste in Roster"/>
      <sheetName val="Equip Data"/>
      <sheetName val="Not Used ------&gt;"/>
      <sheetName val="Update_Header_Footer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>
        <row r="31">
          <cell r="I31">
            <v>5</v>
          </cell>
          <cell r="J31">
            <v>0.2</v>
          </cell>
        </row>
        <row r="33">
          <cell r="I33">
            <v>20</v>
          </cell>
          <cell r="J33">
            <v>0.05</v>
          </cell>
        </row>
        <row r="34">
          <cell r="I34">
            <v>20</v>
          </cell>
          <cell r="J34">
            <v>0.05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BITDA Summary"/>
      <sheetName val="Cover"/>
      <sheetName val="Summary for IG"/>
      <sheetName val="Summary page"/>
      <sheetName val="Index"/>
      <sheetName val="Title"/>
      <sheetName val="NPV Summary"/>
      <sheetName val="Price"/>
      <sheetName val="Cost Summ"/>
      <sheetName val="Tax workings"/>
      <sheetName val="Sensitivities"/>
      <sheetName val="Tax summary"/>
      <sheetName val="Economic  Graphs"/>
      <sheetName val="Quantity Graphs"/>
      <sheetName val="Deprec"/>
      <sheetName val="Coal Stocks &amp; Wkg Cap"/>
      <sheetName val="Total Cap"/>
      <sheetName val="Other Cap GIAG"/>
      <sheetName val="Other Cap JG"/>
      <sheetName val="mine capital"/>
      <sheetName val="Propuerto op costs"/>
      <sheetName val="Propuerto capex"/>
      <sheetName val="Updated CAPEX"/>
      <sheetName val="Repl Cap"/>
      <sheetName val="Repl Cap - Contractor"/>
      <sheetName val="Init Cap"/>
      <sheetName val="Init Cap - Contractor"/>
      <sheetName val="Init"/>
      <sheetName val="Repl"/>
      <sheetName val="Total Op Costs"/>
      <sheetName val="Other Op Costs"/>
      <sheetName val="Royalties"/>
      <sheetName val="Other Op Costs-Security"/>
      <sheetName val="Rail Opex"/>
      <sheetName val="Blasting"/>
      <sheetName val="Contractors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Power Consump"/>
      <sheetName val="Fuel Cons"/>
      <sheetName val="Equip Annual Hours"/>
      <sheetName val="Fleet Cost Hrs"/>
      <sheetName val="Fleet Op Hrs"/>
      <sheetName val="Roster"/>
      <sheetName val="Utilisation"/>
      <sheetName val="Fleet"/>
      <sheetName val="Combined Schedule Summary"/>
      <sheetName val="Waste Sched"/>
      <sheetName val="Coal Sched"/>
      <sheetName val="Waste Sched GIAG"/>
      <sheetName val="Coal Sched GIAG"/>
      <sheetName val="Waste Sched Update"/>
      <sheetName val="Coal Sched Update"/>
      <sheetName val="Paste In Utilisation"/>
      <sheetName val="Paste in Roster"/>
      <sheetName val="Paste In Fleet"/>
      <sheetName val="Paste In Utilisation GIAG"/>
      <sheetName val="Paste in Roster GIAG"/>
      <sheetName val="Paste In Fleet GIAG"/>
      <sheetName val="Paste In Utilisation Update"/>
      <sheetName val="Paste in Roster Update"/>
      <sheetName val="Paste In Fleet Update"/>
      <sheetName val="Equip Data"/>
      <sheetName val="Depr Custom duties - Prodeco"/>
      <sheetName val="Cashflow"/>
      <sheetName val="Summary"/>
      <sheetName val="PV -JV"/>
      <sheetName val="Not Used ------&gt;"/>
      <sheetName val="Nom IS&amp;BS"/>
      <sheetName val="Update_Header_Foot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7">
          <cell r="L57">
            <v>12</v>
          </cell>
        </row>
        <row r="66">
          <cell r="T66">
            <v>10</v>
          </cell>
          <cell r="U66">
            <v>0.1</v>
          </cell>
        </row>
      </sheetData>
      <sheetData sheetId="5" refreshError="1">
        <row r="28">
          <cell r="L28" t="str">
            <v xml:space="preserve">PRODECO/CDJ RAIL ACCESS - OPTION 1 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 refreshError="1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 refreshError="1"/>
      <sheetData sheetId="2"/>
      <sheetData sheetId="3" refreshError="1"/>
      <sheetData sheetId="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t1"/>
      <sheetName val=" Summary Page"/>
      <sheetName val="Log"/>
      <sheetName val="Drivers"/>
      <sheetName val="Inputs_28kt"/>
      <sheetName val="Inputs_28upID"/>
      <sheetName val="Inputs_32t"/>
      <sheetName val="Inputs_37kt"/>
      <sheetName val="Inputs-SUMMARY"/>
      <sheetName val="Toggles"/>
      <sheetName val="Workings"/>
      <sheetName val="Output"/>
      <sheetName val="DBOutput"/>
      <sheetName val="Core"/>
      <sheetName val="Core_real"/>
      <sheetName val="Tax"/>
      <sheetName val="Royalties"/>
      <sheetName val="Financi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H3">
            <v>1</v>
          </cell>
          <cell r="I3">
            <v>1</v>
          </cell>
          <cell r="J3">
            <v>2</v>
          </cell>
          <cell r="K3">
            <v>3</v>
          </cell>
          <cell r="L3">
            <v>4</v>
          </cell>
          <cell r="M3">
            <v>5</v>
          </cell>
          <cell r="N3">
            <v>6</v>
          </cell>
          <cell r="O3">
            <v>7</v>
          </cell>
          <cell r="P3">
            <v>8</v>
          </cell>
          <cell r="Q3">
            <v>9</v>
          </cell>
          <cell r="R3">
            <v>10</v>
          </cell>
          <cell r="S3">
            <v>11</v>
          </cell>
          <cell r="T3">
            <v>12</v>
          </cell>
          <cell r="U3">
            <v>13</v>
          </cell>
          <cell r="V3">
            <v>14</v>
          </cell>
          <cell r="W3">
            <v>15</v>
          </cell>
          <cell r="X3">
            <v>16</v>
          </cell>
          <cell r="Y3">
            <v>17</v>
          </cell>
          <cell r="Z3">
            <v>18</v>
          </cell>
          <cell r="AA3">
            <v>19</v>
          </cell>
          <cell r="AB3">
            <v>20</v>
          </cell>
          <cell r="AC3">
            <v>21</v>
          </cell>
          <cell r="AD3">
            <v>22</v>
          </cell>
          <cell r="AE3">
            <v>23</v>
          </cell>
          <cell r="AF3">
            <v>24</v>
          </cell>
          <cell r="AG3">
            <v>25</v>
          </cell>
          <cell r="AH3">
            <v>26</v>
          </cell>
          <cell r="AI3">
            <v>27</v>
          </cell>
          <cell r="AJ3">
            <v>28</v>
          </cell>
          <cell r="AK3">
            <v>29</v>
          </cell>
          <cell r="AL3">
            <v>30</v>
          </cell>
          <cell r="AM3">
            <v>31</v>
          </cell>
          <cell r="AN3">
            <v>32</v>
          </cell>
          <cell r="AO3">
            <v>33</v>
          </cell>
          <cell r="AP3">
            <v>34</v>
          </cell>
          <cell r="AQ3">
            <v>35</v>
          </cell>
          <cell r="AR3">
            <v>36</v>
          </cell>
          <cell r="AS3">
            <v>37</v>
          </cell>
          <cell r="AT3">
            <v>38</v>
          </cell>
          <cell r="AU3">
            <v>39</v>
          </cell>
          <cell r="AV3">
            <v>40</v>
          </cell>
          <cell r="AW3">
            <v>41</v>
          </cell>
          <cell r="AX3">
            <v>42</v>
          </cell>
          <cell r="AY3">
            <v>43</v>
          </cell>
          <cell r="AZ3">
            <v>44</v>
          </cell>
          <cell r="BA3">
            <v>45</v>
          </cell>
          <cell r="BB3">
            <v>46</v>
          </cell>
          <cell r="BC3">
            <v>47</v>
          </cell>
          <cell r="BD3">
            <v>48</v>
          </cell>
          <cell r="BE3">
            <v>49</v>
          </cell>
          <cell r="BF3">
            <v>50</v>
          </cell>
          <cell r="BG3">
            <v>51</v>
          </cell>
          <cell r="BH3">
            <v>52</v>
          </cell>
          <cell r="BI3">
            <v>53</v>
          </cell>
          <cell r="BJ3">
            <v>54</v>
          </cell>
          <cell r="BK3">
            <v>55</v>
          </cell>
          <cell r="BL3">
            <v>56</v>
          </cell>
          <cell r="BM3">
            <v>57</v>
          </cell>
          <cell r="BN3">
            <v>58</v>
          </cell>
          <cell r="BO3">
            <v>59</v>
          </cell>
          <cell r="BP3">
            <v>60</v>
          </cell>
          <cell r="BQ3">
            <v>61</v>
          </cell>
          <cell r="BR3">
            <v>62</v>
          </cell>
        </row>
        <row r="266">
          <cell r="H266">
            <v>1</v>
          </cell>
          <cell r="I266">
            <v>1</v>
          </cell>
          <cell r="J266">
            <v>1</v>
          </cell>
          <cell r="K266">
            <v>1</v>
          </cell>
          <cell r="L266">
            <v>1</v>
          </cell>
          <cell r="M266">
            <v>1</v>
          </cell>
          <cell r="N266">
            <v>1</v>
          </cell>
          <cell r="O266">
            <v>1</v>
          </cell>
          <cell r="P266">
            <v>1</v>
          </cell>
          <cell r="Q266">
            <v>1</v>
          </cell>
          <cell r="R266">
            <v>1</v>
          </cell>
          <cell r="S266">
            <v>1</v>
          </cell>
          <cell r="T266">
            <v>1</v>
          </cell>
          <cell r="U266">
            <v>1</v>
          </cell>
          <cell r="V266">
            <v>1</v>
          </cell>
          <cell r="W266">
            <v>1</v>
          </cell>
          <cell r="X266">
            <v>1</v>
          </cell>
          <cell r="Y266">
            <v>1</v>
          </cell>
          <cell r="Z266">
            <v>1</v>
          </cell>
          <cell r="AA266">
            <v>1</v>
          </cell>
          <cell r="AB266">
            <v>1</v>
          </cell>
          <cell r="AC266">
            <v>1</v>
          </cell>
          <cell r="AD266">
            <v>1</v>
          </cell>
          <cell r="AE266">
            <v>1</v>
          </cell>
          <cell r="AF266">
            <v>1</v>
          </cell>
          <cell r="AG266">
            <v>1</v>
          </cell>
          <cell r="AH266">
            <v>1</v>
          </cell>
          <cell r="AI266">
            <v>1</v>
          </cell>
          <cell r="AJ266">
            <v>1</v>
          </cell>
          <cell r="AK266">
            <v>1</v>
          </cell>
          <cell r="AL266">
            <v>1</v>
          </cell>
          <cell r="AM266">
            <v>1</v>
          </cell>
          <cell r="AN266">
            <v>1</v>
          </cell>
          <cell r="AO266">
            <v>1</v>
          </cell>
          <cell r="AP266">
            <v>1</v>
          </cell>
          <cell r="AQ266">
            <v>1</v>
          </cell>
          <cell r="AR266">
            <v>1</v>
          </cell>
          <cell r="AS266">
            <v>1</v>
          </cell>
          <cell r="AT266">
            <v>1</v>
          </cell>
          <cell r="AU266">
            <v>1</v>
          </cell>
          <cell r="AV266">
            <v>1</v>
          </cell>
          <cell r="AW266">
            <v>1</v>
          </cell>
          <cell r="AX266">
            <v>1</v>
          </cell>
          <cell r="AY266">
            <v>1</v>
          </cell>
          <cell r="AZ266">
            <v>1</v>
          </cell>
          <cell r="BA266">
            <v>1</v>
          </cell>
          <cell r="BB266">
            <v>1</v>
          </cell>
          <cell r="BC266">
            <v>1</v>
          </cell>
          <cell r="BD266">
            <v>1</v>
          </cell>
          <cell r="BE266">
            <v>1</v>
          </cell>
          <cell r="BF266">
            <v>1</v>
          </cell>
          <cell r="BG266">
            <v>1</v>
          </cell>
          <cell r="BH266">
            <v>1</v>
          </cell>
          <cell r="BI266">
            <v>1</v>
          </cell>
          <cell r="BJ266">
            <v>1</v>
          </cell>
          <cell r="BK266">
            <v>1</v>
          </cell>
          <cell r="BL266">
            <v>1</v>
          </cell>
          <cell r="BM266">
            <v>1</v>
          </cell>
          <cell r="BN266">
            <v>1</v>
          </cell>
          <cell r="BO266">
            <v>1</v>
          </cell>
          <cell r="BP266">
            <v>1</v>
          </cell>
          <cell r="BQ266">
            <v>1</v>
          </cell>
          <cell r="BR266">
            <v>1</v>
          </cell>
        </row>
        <row r="279"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R279">
            <v>0</v>
          </cell>
        </row>
        <row r="464">
          <cell r="H464">
            <v>8.2600000000000007E-2</v>
          </cell>
          <cell r="I464">
            <v>7.0211197026236405E-2</v>
          </cell>
          <cell r="J464">
            <v>7.7699999899087602E-2</v>
          </cell>
          <cell r="K464">
            <v>7.8425000111062501E-2</v>
          </cell>
          <cell r="L464">
            <v>7.8424999980129209E-2</v>
          </cell>
          <cell r="M464">
            <v>7.842499994123911E-2</v>
          </cell>
          <cell r="N464">
            <v>0.08</v>
          </cell>
          <cell r="O464">
            <v>0.08</v>
          </cell>
          <cell r="P464">
            <v>0.08</v>
          </cell>
          <cell r="Q464">
            <v>0.08</v>
          </cell>
          <cell r="R464">
            <v>0.08</v>
          </cell>
          <cell r="S464">
            <v>0.08</v>
          </cell>
          <cell r="T464">
            <v>0.08</v>
          </cell>
          <cell r="U464">
            <v>0.08</v>
          </cell>
          <cell r="V464">
            <v>0.08</v>
          </cell>
          <cell r="W464">
            <v>0.08</v>
          </cell>
          <cell r="X464">
            <v>0.08</v>
          </cell>
          <cell r="Y464">
            <v>0.08</v>
          </cell>
          <cell r="Z464">
            <v>0.08</v>
          </cell>
          <cell r="AA464">
            <v>0.08</v>
          </cell>
          <cell r="AB464">
            <v>0.08</v>
          </cell>
          <cell r="AC464">
            <v>0.08</v>
          </cell>
          <cell r="AD464">
            <v>0.08</v>
          </cell>
          <cell r="AE464">
            <v>0.08</v>
          </cell>
          <cell r="AF464">
            <v>0.08</v>
          </cell>
          <cell r="AG464">
            <v>0.08</v>
          </cell>
          <cell r="AH464">
            <v>0.08</v>
          </cell>
          <cell r="AI464">
            <v>0.08</v>
          </cell>
          <cell r="AJ464">
            <v>0.08</v>
          </cell>
          <cell r="AK464">
            <v>0.08</v>
          </cell>
          <cell r="AL464">
            <v>0.08</v>
          </cell>
          <cell r="AM464">
            <v>0.08</v>
          </cell>
          <cell r="AN464">
            <v>0.08</v>
          </cell>
          <cell r="AO464">
            <v>0.08</v>
          </cell>
          <cell r="AP464">
            <v>0.08</v>
          </cell>
          <cell r="AQ464">
            <v>0.08</v>
          </cell>
          <cell r="AR464">
            <v>0.08</v>
          </cell>
          <cell r="AS464">
            <v>0.08</v>
          </cell>
          <cell r="AT464">
            <v>0.08</v>
          </cell>
          <cell r="AU464">
            <v>0.08</v>
          </cell>
          <cell r="AV464">
            <v>0.08</v>
          </cell>
          <cell r="AW464">
            <v>0.08</v>
          </cell>
          <cell r="AX464">
            <v>0.08</v>
          </cell>
          <cell r="AY464">
            <v>0.08</v>
          </cell>
          <cell r="AZ464">
            <v>0.08</v>
          </cell>
          <cell r="BA464">
            <v>0.08</v>
          </cell>
          <cell r="BB464">
            <v>0.08</v>
          </cell>
          <cell r="BC464">
            <v>0.08</v>
          </cell>
          <cell r="BD464">
            <v>0.08</v>
          </cell>
          <cell r="BE464">
            <v>0.08</v>
          </cell>
          <cell r="BF464">
            <v>0.08</v>
          </cell>
          <cell r="BG464">
            <v>0.08</v>
          </cell>
          <cell r="BH464">
            <v>0.08</v>
          </cell>
          <cell r="BI464">
            <v>0.08</v>
          </cell>
          <cell r="BJ464">
            <v>0.08</v>
          </cell>
          <cell r="BK464">
            <v>0.08</v>
          </cell>
          <cell r="BL464">
            <v>0.08</v>
          </cell>
          <cell r="BM464">
            <v>0.08</v>
          </cell>
          <cell r="BN464">
            <v>0.08</v>
          </cell>
          <cell r="BO464">
            <v>0.08</v>
          </cell>
          <cell r="BP464">
            <v>0.08</v>
          </cell>
          <cell r="BQ464">
            <v>0.08</v>
          </cell>
          <cell r="BR464">
            <v>0.08</v>
          </cell>
        </row>
        <row r="466">
          <cell r="H466">
            <v>0.38500000000000001</v>
          </cell>
          <cell r="I466">
            <v>0.38500000000000001</v>
          </cell>
          <cell r="J466">
            <v>0.38500000000000001</v>
          </cell>
          <cell r="K466">
            <v>0.38500000000000001</v>
          </cell>
          <cell r="L466">
            <v>0.35</v>
          </cell>
          <cell r="M466">
            <v>0.35</v>
          </cell>
          <cell r="N466">
            <v>0.35</v>
          </cell>
          <cell r="O466">
            <v>0.35</v>
          </cell>
          <cell r="P466">
            <v>0.35</v>
          </cell>
          <cell r="Q466">
            <v>0.35</v>
          </cell>
          <cell r="R466">
            <v>0.35</v>
          </cell>
          <cell r="S466">
            <v>0.35</v>
          </cell>
          <cell r="T466">
            <v>0.35</v>
          </cell>
          <cell r="U466">
            <v>0.35</v>
          </cell>
          <cell r="V466">
            <v>0.35</v>
          </cell>
          <cell r="W466">
            <v>0.35</v>
          </cell>
          <cell r="X466">
            <v>0.35</v>
          </cell>
          <cell r="Y466">
            <v>0.35</v>
          </cell>
          <cell r="Z466">
            <v>0.35</v>
          </cell>
          <cell r="AA466">
            <v>0.35</v>
          </cell>
          <cell r="AB466">
            <v>0.35</v>
          </cell>
          <cell r="AC466">
            <v>0.35</v>
          </cell>
          <cell r="AD466">
            <v>0.35</v>
          </cell>
          <cell r="AE466">
            <v>0.35</v>
          </cell>
          <cell r="AF466">
            <v>0.35</v>
          </cell>
          <cell r="AG466">
            <v>0.35</v>
          </cell>
          <cell r="AH466">
            <v>0.35</v>
          </cell>
          <cell r="AI466">
            <v>0.35</v>
          </cell>
          <cell r="AJ466">
            <v>0.35</v>
          </cell>
          <cell r="AK466">
            <v>0.35</v>
          </cell>
          <cell r="AL466">
            <v>0.35</v>
          </cell>
          <cell r="AM466">
            <v>0.35</v>
          </cell>
          <cell r="AN466">
            <v>0.35</v>
          </cell>
          <cell r="AO466">
            <v>0.35</v>
          </cell>
          <cell r="AP466">
            <v>0.35</v>
          </cell>
          <cell r="AQ466">
            <v>0.35</v>
          </cell>
          <cell r="AR466">
            <v>0.35</v>
          </cell>
          <cell r="AS466">
            <v>0.35</v>
          </cell>
          <cell r="AT466">
            <v>0.35</v>
          </cell>
          <cell r="AU466">
            <v>0.35</v>
          </cell>
          <cell r="AV466">
            <v>0.35</v>
          </cell>
          <cell r="AW466">
            <v>0.35</v>
          </cell>
          <cell r="AX466">
            <v>0.35</v>
          </cell>
          <cell r="AY466">
            <v>0.35</v>
          </cell>
          <cell r="AZ466">
            <v>0.35</v>
          </cell>
          <cell r="BA466">
            <v>0.35</v>
          </cell>
          <cell r="BB466">
            <v>0.35</v>
          </cell>
          <cell r="BC466">
            <v>0.35</v>
          </cell>
          <cell r="BD466">
            <v>0.35</v>
          </cell>
          <cell r="BE466">
            <v>0.35</v>
          </cell>
          <cell r="BF466">
            <v>0.35</v>
          </cell>
          <cell r="BG466">
            <v>0.35</v>
          </cell>
          <cell r="BH466">
            <v>0.35</v>
          </cell>
          <cell r="BI466">
            <v>0.35</v>
          </cell>
          <cell r="BJ466">
            <v>0.35</v>
          </cell>
          <cell r="BK466">
            <v>0.35</v>
          </cell>
          <cell r="BL466">
            <v>0.35</v>
          </cell>
          <cell r="BM466">
            <v>0.35</v>
          </cell>
          <cell r="BN466">
            <v>0.35</v>
          </cell>
          <cell r="BO466">
            <v>0.35</v>
          </cell>
          <cell r="BP466">
            <v>0.35</v>
          </cell>
          <cell r="BQ466">
            <v>0.35</v>
          </cell>
          <cell r="BR466">
            <v>0.35</v>
          </cell>
        </row>
      </sheetData>
      <sheetData sheetId="9" refreshError="1"/>
      <sheetData sheetId="10" refreshError="1">
        <row r="8">
          <cell r="H8">
            <v>1.0189999999999999</v>
          </cell>
          <cell r="I8">
            <v>1</v>
          </cell>
          <cell r="J8">
            <v>1.0249999999999999</v>
          </cell>
          <cell r="K8">
            <v>1.0506249999999999</v>
          </cell>
          <cell r="L8">
            <v>1.0768906249999999</v>
          </cell>
          <cell r="M8">
            <v>1.1038128906249998</v>
          </cell>
          <cell r="N8">
            <v>1.1314082128906247</v>
          </cell>
          <cell r="O8">
            <v>1.1596934182128902</v>
          </cell>
          <cell r="P8">
            <v>1.1886857536682123</v>
          </cell>
          <cell r="Q8">
            <v>1.2184028975099175</v>
          </cell>
          <cell r="R8">
            <v>1.2488629699476652</v>
          </cell>
          <cell r="S8">
            <v>1.2800845441963566</v>
          </cell>
          <cell r="T8">
            <v>1.3120866578012655</v>
          </cell>
          <cell r="U8">
            <v>1.3448888242462971</v>
          </cell>
          <cell r="V8">
            <v>1.3785110448524545</v>
          </cell>
          <cell r="W8">
            <v>1.4129738209737657</v>
          </cell>
          <cell r="X8">
            <v>1.4482981664981096</v>
          </cell>
          <cell r="Y8">
            <v>1.4845056206605622</v>
          </cell>
          <cell r="Z8">
            <v>1.5216182611770761</v>
          </cell>
          <cell r="AA8">
            <v>1.5596587177065029</v>
          </cell>
          <cell r="AB8">
            <v>1.5986501856491653</v>
          </cell>
          <cell r="AC8">
            <v>1.6386164402903942</v>
          </cell>
          <cell r="AD8">
            <v>1.6795818512976539</v>
          </cell>
          <cell r="AE8">
            <v>1.721571397580095</v>
          </cell>
          <cell r="AF8">
            <v>1.7646106825195973</v>
          </cell>
          <cell r="AG8">
            <v>1.8087259495825871</v>
          </cell>
          <cell r="AH8">
            <v>1.8539440983221516</v>
          </cell>
          <cell r="AI8">
            <v>1.9002927007802053</v>
          </cell>
          <cell r="AJ8">
            <v>1.9478000182997102</v>
          </cell>
          <cell r="AK8">
            <v>1.9964950187572028</v>
          </cell>
          <cell r="AL8">
            <v>2.0464073942261325</v>
          </cell>
          <cell r="AM8">
            <v>2.0464073942261325</v>
          </cell>
          <cell r="AN8">
            <v>2.0464073942261325</v>
          </cell>
          <cell r="AO8">
            <v>2.0464073942261325</v>
          </cell>
          <cell r="AP8">
            <v>2.0464073942261325</v>
          </cell>
          <cell r="AQ8">
            <v>2.0464073942261325</v>
          </cell>
          <cell r="AR8">
            <v>2.0464073942261325</v>
          </cell>
          <cell r="AS8">
            <v>2.0464073942261325</v>
          </cell>
          <cell r="AT8">
            <v>2.0464073942261325</v>
          </cell>
          <cell r="AU8">
            <v>2.0464073942261325</v>
          </cell>
          <cell r="AV8">
            <v>2.0464073942261325</v>
          </cell>
          <cell r="AW8">
            <v>2.0464073942261325</v>
          </cell>
          <cell r="AX8">
            <v>2.0464073942261325</v>
          </cell>
          <cell r="AY8">
            <v>2.0464073942261325</v>
          </cell>
          <cell r="AZ8">
            <v>2.0464073942261325</v>
          </cell>
          <cell r="BA8">
            <v>2.0464073942261325</v>
          </cell>
          <cell r="BB8">
            <v>2.0464073942261325</v>
          </cell>
          <cell r="BC8">
            <v>2.0464073942261325</v>
          </cell>
          <cell r="BD8">
            <v>2.0464073942261325</v>
          </cell>
          <cell r="BE8">
            <v>2.0464073942261325</v>
          </cell>
          <cell r="BF8">
            <v>2.0464073942261325</v>
          </cell>
          <cell r="BG8">
            <v>2.0464073942261325</v>
          </cell>
          <cell r="BH8">
            <v>2.0464073942261325</v>
          </cell>
          <cell r="BI8">
            <v>2.0464073942261325</v>
          </cell>
          <cell r="BJ8">
            <v>2.0464073942261325</v>
          </cell>
          <cell r="BK8">
            <v>2.0464073942261325</v>
          </cell>
          <cell r="BL8">
            <v>2.0464073942261325</v>
          </cell>
          <cell r="BM8">
            <v>2.0464073942261325</v>
          </cell>
          <cell r="BN8">
            <v>2.0464073942261325</v>
          </cell>
          <cell r="BO8">
            <v>2.0464073942261325</v>
          </cell>
          <cell r="BP8">
            <v>2.0464073942261325</v>
          </cell>
          <cell r="BQ8">
            <v>2.0464073942261325</v>
          </cell>
          <cell r="BR8">
            <v>2.0464073942261325</v>
          </cell>
        </row>
        <row r="299">
          <cell r="H299">
            <v>0.97799999999999998</v>
          </cell>
          <cell r="I299">
            <v>10.586175000000001</v>
          </cell>
          <cell r="J299">
            <v>2.2945351621093746</v>
          </cell>
          <cell r="K299">
            <v>0.56323233958544916</v>
          </cell>
          <cell r="L299">
            <v>5.174012543515623</v>
          </cell>
          <cell r="M299">
            <v>6.4781730204488372</v>
          </cell>
          <cell r="N299">
            <v>5.7668306546156041</v>
          </cell>
          <cell r="O299">
            <v>8.0815986640953259</v>
          </cell>
          <cell r="P299">
            <v>14.200878096211088</v>
          </cell>
          <cell r="Q299">
            <v>13.411840410243737</v>
          </cell>
          <cell r="R299">
            <v>15.707658864755569</v>
          </cell>
          <cell r="S299">
            <v>9.6425615866079184</v>
          </cell>
          <cell r="T299">
            <v>9.343671591781769</v>
          </cell>
          <cell r="U299">
            <v>9.9972695052330032</v>
          </cell>
          <cell r="V299">
            <v>8.7397093640836641</v>
          </cell>
          <cell r="W299">
            <v>9.1751470254400047</v>
          </cell>
          <cell r="X299">
            <v>9.1034961668128354</v>
          </cell>
          <cell r="Y299">
            <v>9.06904416860759</v>
          </cell>
          <cell r="Z299">
            <v>9.5341641078242159</v>
          </cell>
          <cell r="AA299">
            <v>7.6841087512955486</v>
          </cell>
          <cell r="AB299">
            <v>10.307367692344945</v>
          </cell>
          <cell r="AC299">
            <v>17.190244796607878</v>
          </cell>
          <cell r="AD299">
            <v>27.201885126603621</v>
          </cell>
          <cell r="AE299">
            <v>11.853327577933403</v>
          </cell>
          <cell r="AF299">
            <v>10.363704868778445</v>
          </cell>
          <cell r="AG299">
            <v>6.0755676203879174</v>
          </cell>
          <cell r="AH299">
            <v>5.9737886385631649</v>
          </cell>
          <cell r="AI299">
            <v>0.39100721907353875</v>
          </cell>
          <cell r="AJ299">
            <v>0.68763680735039334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Versión_Final_Telecomun"/>
      <sheetName val="Versión_Final_EAAB"/>
      <sheetName val="Versión_Final_IDU"/>
      <sheetName val="Mano_de_Obra"/>
      <sheetName val="Presupuestos_Daños_IDU"/>
      <sheetName val="Workings"/>
      <sheetName val="Inputs-SUMMARY"/>
      <sheetName val="Tax"/>
      <sheetName val="5094-2003"/>
      <sheetName val="resumen"/>
      <sheetName val="AIU"/>
      <sheetName val="9.4"/>
      <sheetName val="Hoja1"/>
      <sheetName val="A. P. U."/>
      <sheetName val="PRESUPUESTO"/>
      <sheetName val="ANÁL MERCADO"/>
      <sheetName val="Equipos"/>
      <sheetName val="Transporte"/>
      <sheetName val="APU"/>
      <sheetName val="ANALISIS MERCA"/>
      <sheetName val="1,1"/>
      <sheetName val="2,01"/>
      <sheetName val="2,02"/>
      <sheetName val="2,03"/>
      <sheetName val="2,04"/>
      <sheetName val="2,05"/>
      <sheetName val="2,06"/>
      <sheetName val="2,07"/>
      <sheetName val="2,08"/>
      <sheetName val="2,09"/>
      <sheetName val="2,10"/>
      <sheetName val="2,11"/>
      <sheetName val="3,1,01"/>
      <sheetName val="3,1,02"/>
      <sheetName val="3,1,03"/>
      <sheetName val="3,1,04"/>
      <sheetName val="3,1,05"/>
      <sheetName val="3,1,06"/>
      <sheetName val="4,1,01"/>
      <sheetName val="4,1,02"/>
      <sheetName val="4,1,03"/>
      <sheetName val="4,1,04"/>
      <sheetName val="4,1,05"/>
      <sheetName val="4,1,06"/>
      <sheetName val="4,1,07"/>
      <sheetName val="4,2,01"/>
      <sheetName val="4,2,02"/>
      <sheetName val="4,2,03"/>
      <sheetName val="4,2,04"/>
      <sheetName val="4,2,05"/>
      <sheetName val="5,1,01"/>
      <sheetName val="5,1,02"/>
      <sheetName val="5,1,03"/>
      <sheetName val="5,1,04"/>
      <sheetName val="5,1,05"/>
      <sheetName val="5,1,06"/>
      <sheetName val="5,1,07"/>
      <sheetName val="5,2,01"/>
      <sheetName val="5,2,02"/>
      <sheetName val="5,2,03"/>
      <sheetName val="5,2,04"/>
      <sheetName val="5,2,05"/>
      <sheetName val="5,2,06"/>
      <sheetName val="6,1,01"/>
      <sheetName val="6,1,02"/>
      <sheetName val="6,1,03"/>
      <sheetName val="6,1,04"/>
      <sheetName val="6,1,05"/>
      <sheetName val="6,1,06"/>
      <sheetName val="6,2,01"/>
      <sheetName val="6,2,02"/>
      <sheetName val="6,2,03"/>
      <sheetName val="7,1,1,01"/>
      <sheetName val="7,1,1,02"/>
      <sheetName val="7,1,1,03"/>
      <sheetName val="7,1,1,04"/>
      <sheetName val="7,1,1,05"/>
      <sheetName val="7,1,2,01"/>
      <sheetName val="7,1,2,02"/>
      <sheetName val="7,1,2,03"/>
      <sheetName val="7,1,2,04"/>
      <sheetName val="7,1,2,05"/>
      <sheetName val="7,1,2,06"/>
      <sheetName val="7,1,2,07"/>
      <sheetName val="7,1,2,08"/>
      <sheetName val="7,1,2,09"/>
      <sheetName val="7,1,2,10"/>
      <sheetName val="7,1,3,01"/>
      <sheetName val="7,2,1,01"/>
      <sheetName val="7,2,1,02"/>
      <sheetName val="7,2,1,03"/>
      <sheetName val="7,2,1,04"/>
      <sheetName val="7,2,2,01"/>
      <sheetName val="7,2,2,02"/>
      <sheetName val="8,1,01"/>
      <sheetName val="8,1,02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 refreshError="1"/>
      <sheetData sheetId="1" refreshError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ty Returns"/>
      <sheetName val="Balance Sheet"/>
      <sheetName val="Dividends"/>
      <sheetName val="Equipment Assumptions"/>
      <sheetName val="Budget Assumptions"/>
      <sheetName val="Material Assumptions"/>
      <sheetName val="Cash Costs"/>
      <sheetName val="Loading Type RH200W - hours"/>
      <sheetName val="Loading Type EX3600 - hours"/>
      <sheetName val="Loading Type RH120W - hours"/>
      <sheetName val="Loading Type OtherW - hours"/>
      <sheetName val="Loading Type RH40C - hours"/>
      <sheetName val="Loading Type 992C - hours"/>
      <sheetName val="Drill&amp;Blast"/>
      <sheetName val="Mine Hours"/>
      <sheetName val="MARC Rates"/>
      <sheetName val="MineSupportCostsandContractors"/>
      <sheetName val="MineEquipmentCosts"/>
      <sheetName val="EquipDeprnReplmt~"/>
      <sheetName val="Opex~"/>
      <sheetName val="Operations CAL"/>
      <sheetName val="Maintenance CAL"/>
      <sheetName val="Dates &amp; Flags"/>
      <sheetName val="Cuentas"/>
      <sheetName val="CtaGeneral-A"/>
      <sheetName val="Hoja3"/>
      <sheetName val="Hoja2"/>
      <sheetName val="Hoja1"/>
      <sheetName val="Fixed Assets~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J3">
            <v>0.55000000000000004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>
        <row r="11">
          <cell r="A11" t="str">
            <v>Hydraulic Shovels RH200</v>
          </cell>
          <cell r="F11" t="str">
            <v>Feed</v>
          </cell>
          <cell r="G11" t="str">
            <v>Hrs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</row>
        <row r="12">
          <cell r="A12" t="str">
            <v>Hydraulic Shovels RH170</v>
          </cell>
          <cell r="F12" t="str">
            <v>Feed</v>
          </cell>
          <cell r="G12" t="str">
            <v>Hrs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2835.2213624000001</v>
          </cell>
          <cell r="Q12">
            <v>2535.0354366749993</v>
          </cell>
          <cell r="R12">
            <v>2613.64131</v>
          </cell>
          <cell r="S12">
            <v>2402.8089658999997</v>
          </cell>
          <cell r="T12">
            <v>2473.4938686450005</v>
          </cell>
          <cell r="U12">
            <v>2464.4452424000001</v>
          </cell>
          <cell r="V12">
            <v>2622.39912</v>
          </cell>
          <cell r="W12">
            <v>2539.4440499999996</v>
          </cell>
          <cell r="X12">
            <v>2431.8425999999999</v>
          </cell>
          <cell r="Y12">
            <v>2369.9099430399997</v>
          </cell>
          <cell r="Z12">
            <v>2367.9786995200002</v>
          </cell>
          <cell r="AA12">
            <v>2738.3718758400009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</row>
        <row r="13">
          <cell r="A13" t="str">
            <v>Hydraulic Shovels RH120</v>
          </cell>
          <cell r="F13" t="str">
            <v>Feed</v>
          </cell>
          <cell r="G13" t="str">
            <v>Hrs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1167.4440904000001</v>
          </cell>
          <cell r="Q13">
            <v>1023.5708558796875</v>
          </cell>
          <cell r="R13">
            <v>1055.3095368749998</v>
          </cell>
          <cell r="S13">
            <v>1013.6850324890621</v>
          </cell>
          <cell r="T13">
            <v>1020.3162208160621</v>
          </cell>
          <cell r="U13">
            <v>971.28136024000003</v>
          </cell>
          <cell r="V13">
            <v>1097.6329649999998</v>
          </cell>
          <cell r="W13">
            <v>1059.7295362500001</v>
          </cell>
          <cell r="X13">
            <v>1002.2139200000003</v>
          </cell>
          <cell r="Y13">
            <v>999.8057572199998</v>
          </cell>
          <cell r="Z13">
            <v>998.99101385999995</v>
          </cell>
          <cell r="AA13">
            <v>1116.742280616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</row>
        <row r="14">
          <cell r="A14" t="str">
            <v>Hydraulic Shovels Other</v>
          </cell>
          <cell r="F14" t="str">
            <v>Feed</v>
          </cell>
          <cell r="G14" t="str">
            <v>Hrs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1053.3330138947372</v>
          </cell>
          <cell r="Q14">
            <v>1763.0885555822369</v>
          </cell>
          <cell r="R14">
            <v>1817.7580539473686</v>
          </cell>
          <cell r="S14">
            <v>1422.7158350723685</v>
          </cell>
          <cell r="T14">
            <v>1057.986968953026</v>
          </cell>
          <cell r="U14">
            <v>1007.1417089684214</v>
          </cell>
          <cell r="V14">
            <v>1244.2802842105261</v>
          </cell>
          <cell r="W14">
            <v>1367.3929500000008</v>
          </cell>
          <cell r="X14">
            <v>1186.8322736842106</v>
          </cell>
          <cell r="Y14">
            <v>1403.2361504842102</v>
          </cell>
          <cell r="Z14">
            <v>1402.0926510315787</v>
          </cell>
          <cell r="AA14">
            <v>1702.4746201768419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</row>
        <row r="15">
          <cell r="A15" t="str">
            <v>Hydraulic Shovels RH40</v>
          </cell>
          <cell r="F15" t="str">
            <v>Feed</v>
          </cell>
          <cell r="G15" t="str">
            <v>Hrs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883.89590800044164</v>
          </cell>
          <cell r="Y15">
            <v>920.10201384246545</v>
          </cell>
          <cell r="Z15">
            <v>909.28013220430933</v>
          </cell>
          <cell r="AA15">
            <v>959.10349229670067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</row>
        <row r="16">
          <cell r="A16" t="str">
            <v>Front End Loaders</v>
          </cell>
          <cell r="F16" t="str">
            <v>Feed</v>
          </cell>
          <cell r="G16" t="str">
            <v>Hrs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353.55836320017664</v>
          </cell>
          <cell r="Y16">
            <v>368.04080553698611</v>
          </cell>
          <cell r="Z16">
            <v>363.71205288172371</v>
          </cell>
          <cell r="AA16">
            <v>383.64139691868036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</row>
        <row r="17">
          <cell r="A17" t="str">
            <v>CAT793</v>
          </cell>
          <cell r="F17" t="str">
            <v>Feed</v>
          </cell>
          <cell r="G17" t="str">
            <v>Hrs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  <cell r="BV17">
            <v>0</v>
          </cell>
          <cell r="BW17">
            <v>0</v>
          </cell>
          <cell r="BX17">
            <v>0</v>
          </cell>
        </row>
        <row r="18">
          <cell r="A18" t="str">
            <v>CAT789</v>
          </cell>
          <cell r="F18" t="str">
            <v>Feed</v>
          </cell>
          <cell r="G18" t="str">
            <v>Hrs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9979.9791956480003</v>
          </cell>
          <cell r="Q18">
            <v>9024.7261545629972</v>
          </cell>
          <cell r="R18">
            <v>9931.8369779999994</v>
          </cell>
          <cell r="S18">
            <v>8986.5055324659988</v>
          </cell>
          <cell r="T18">
            <v>9300.3369461052007</v>
          </cell>
          <cell r="U18">
            <v>9217.0252065760014</v>
          </cell>
          <cell r="V18">
            <v>9860.2206912000001</v>
          </cell>
          <cell r="W18">
            <v>9548.3096279999972</v>
          </cell>
          <cell r="X18">
            <v>9143.7281759999987</v>
          </cell>
          <cell r="Y18">
            <v>9005.6577835519984</v>
          </cell>
          <cell r="Z18">
            <v>8998.3190581760009</v>
          </cell>
          <cell r="AA18">
            <v>10241.510815641604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</row>
        <row r="19">
          <cell r="A19" t="str">
            <v>CAT777</v>
          </cell>
          <cell r="F19" t="str">
            <v>Feed</v>
          </cell>
          <cell r="G19" t="str">
            <v>Hrs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13420.542938571662</v>
          </cell>
          <cell r="Q19">
            <v>14200.336347834313</v>
          </cell>
          <cell r="R19">
            <v>13434.361556477732</v>
          </cell>
          <cell r="S19">
            <v>12145.372445045141</v>
          </cell>
          <cell r="T19">
            <v>11006.292917957609</v>
          </cell>
          <cell r="U19">
            <v>10622.821306220245</v>
          </cell>
          <cell r="V19">
            <v>12149.065828663966</v>
          </cell>
          <cell r="W19">
            <v>12244.058792307696</v>
          </cell>
          <cell r="X19">
            <v>14374.459870123013</v>
          </cell>
          <cell r="Y19">
            <v>14941.151623900398</v>
          </cell>
          <cell r="Z19">
            <v>14893.557719897628</v>
          </cell>
          <cell r="AA19">
            <v>17214.199098940207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</row>
        <row r="20">
          <cell r="A20" t="str">
            <v>Production Drills</v>
          </cell>
          <cell r="F20" t="str">
            <v>Feed</v>
          </cell>
          <cell r="G20" t="str">
            <v>Hrs</v>
          </cell>
          <cell r="J20">
            <v>872.92402526491389</v>
          </cell>
          <cell r="K20">
            <v>872.92402526491389</v>
          </cell>
          <cell r="L20">
            <v>872.92402526491389</v>
          </cell>
          <cell r="M20">
            <v>872.92402526491389</v>
          </cell>
          <cell r="N20">
            <v>872.92402526491389</v>
          </cell>
          <cell r="O20">
            <v>872.92402526491389</v>
          </cell>
          <cell r="P20">
            <v>2254.3412155616156</v>
          </cell>
          <cell r="Q20">
            <v>2180.6037875502043</v>
          </cell>
          <cell r="R20">
            <v>2245.4681844040965</v>
          </cell>
          <cell r="S20">
            <v>2036.2819772784264</v>
          </cell>
          <cell r="T20">
            <v>2000.4486578907199</v>
          </cell>
          <cell r="U20">
            <v>1963.343112878038</v>
          </cell>
          <cell r="V20">
            <v>2153.2330594724754</v>
          </cell>
          <cell r="W20">
            <v>2117.1128666333698</v>
          </cell>
          <cell r="X20">
            <v>1996.4465792857252</v>
          </cell>
          <cell r="Y20">
            <v>2007.2135719347566</v>
          </cell>
          <cell r="Z20">
            <v>2005.320949239906</v>
          </cell>
          <cell r="AA20">
            <v>2316.6308843953248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</row>
        <row r="21">
          <cell r="A21" t="str">
            <v>Coal Drills</v>
          </cell>
          <cell r="F21" t="str">
            <v>Feed</v>
          </cell>
          <cell r="G21" t="str">
            <v>Hrs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40</v>
          </cell>
          <cell r="AK21">
            <v>40</v>
          </cell>
          <cell r="AL21">
            <v>40</v>
          </cell>
          <cell r="AM21">
            <v>40</v>
          </cell>
          <cell r="AN21">
            <v>40</v>
          </cell>
          <cell r="AO21">
            <v>40</v>
          </cell>
          <cell r="AP21">
            <v>40</v>
          </cell>
          <cell r="AQ21">
            <v>40</v>
          </cell>
          <cell r="AR21">
            <v>40</v>
          </cell>
          <cell r="AS21">
            <v>40</v>
          </cell>
          <cell r="AT21">
            <v>40</v>
          </cell>
          <cell r="AU21">
            <v>40</v>
          </cell>
          <cell r="AV21">
            <v>40</v>
          </cell>
          <cell r="AW21">
            <v>40</v>
          </cell>
          <cell r="AX21">
            <v>40</v>
          </cell>
          <cell r="AY21">
            <v>40</v>
          </cell>
          <cell r="AZ21">
            <v>40</v>
          </cell>
          <cell r="BA21">
            <v>40</v>
          </cell>
          <cell r="BB21">
            <v>40</v>
          </cell>
          <cell r="BC21">
            <v>40</v>
          </cell>
          <cell r="BD21">
            <v>40</v>
          </cell>
          <cell r="BE21">
            <v>40</v>
          </cell>
          <cell r="BF21">
            <v>40</v>
          </cell>
          <cell r="BG21">
            <v>40</v>
          </cell>
          <cell r="BH21">
            <v>40</v>
          </cell>
          <cell r="BI21">
            <v>40</v>
          </cell>
          <cell r="BJ21">
            <v>40</v>
          </cell>
          <cell r="BK21">
            <v>40</v>
          </cell>
          <cell r="BL21">
            <v>40</v>
          </cell>
          <cell r="BM21">
            <v>40</v>
          </cell>
          <cell r="BN21">
            <v>40</v>
          </cell>
          <cell r="BO21">
            <v>40</v>
          </cell>
          <cell r="BP21">
            <v>40</v>
          </cell>
          <cell r="BQ21">
            <v>40</v>
          </cell>
          <cell r="BR21">
            <v>40</v>
          </cell>
          <cell r="BS21">
            <v>40</v>
          </cell>
          <cell r="BT21">
            <v>40</v>
          </cell>
          <cell r="BU21">
            <v>40</v>
          </cell>
          <cell r="BV21">
            <v>40</v>
          </cell>
          <cell r="BW21">
            <v>40</v>
          </cell>
          <cell r="BX21">
            <v>40</v>
          </cell>
        </row>
        <row r="22">
          <cell r="A22" t="str">
            <v>Track Dozers D10</v>
          </cell>
          <cell r="F22" t="str">
            <v>Feed</v>
          </cell>
          <cell r="G22" t="str">
            <v>Hrs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962.95718504687511</v>
          </cell>
          <cell r="T22">
            <v>2402.4981123750003</v>
          </cell>
          <cell r="U22">
            <v>2348.348465</v>
          </cell>
          <cell r="V22">
            <v>2530.1737499999999</v>
          </cell>
          <cell r="W22">
            <v>2500.02</v>
          </cell>
          <cell r="X22">
            <v>2375.75</v>
          </cell>
          <cell r="Y22">
            <v>2407.5781055000007</v>
          </cell>
          <cell r="Z22">
            <v>2382.7138714999996</v>
          </cell>
          <cell r="AA22">
            <v>2668.6529279999995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</row>
        <row r="23">
          <cell r="A23" t="str">
            <v>Track Dozers D9</v>
          </cell>
          <cell r="F23" t="str">
            <v>Feed</v>
          </cell>
          <cell r="G23" t="str">
            <v>Hrs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1609.9975290000002</v>
          </cell>
          <cell r="Q23">
            <v>1503.6586848749998</v>
          </cell>
          <cell r="R23">
            <v>1565.8019999999999</v>
          </cell>
          <cell r="S23">
            <v>2888.8715551406253</v>
          </cell>
          <cell r="T23">
            <v>3363.4973573250004</v>
          </cell>
          <cell r="U23">
            <v>3287.6878509999997</v>
          </cell>
          <cell r="V23">
            <v>3542.24325</v>
          </cell>
          <cell r="W23">
            <v>3500.0279999999998</v>
          </cell>
          <cell r="X23">
            <v>3326.05</v>
          </cell>
          <cell r="Y23">
            <v>3370.6093477000004</v>
          </cell>
          <cell r="Z23">
            <v>3335.7994200999992</v>
          </cell>
          <cell r="AA23">
            <v>3736.1140992000001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</row>
        <row r="24">
          <cell r="A24" t="str">
            <v>Track Dozers D7</v>
          </cell>
          <cell r="F24" t="str">
            <v>Feed</v>
          </cell>
          <cell r="G24" t="str">
            <v>Hrs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481.47859252343756</v>
          </cell>
          <cell r="T24">
            <v>480.49962247500002</v>
          </cell>
          <cell r="U24">
            <v>469.669693</v>
          </cell>
          <cell r="V24">
            <v>506.03474999999997</v>
          </cell>
          <cell r="W24">
            <v>500.00400000000002</v>
          </cell>
          <cell r="X24">
            <v>475.15</v>
          </cell>
          <cell r="Y24">
            <v>481.51562110000009</v>
          </cell>
          <cell r="Z24">
            <v>476.54277429999991</v>
          </cell>
          <cell r="AA24">
            <v>533.73058559999993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</row>
        <row r="25">
          <cell r="A25" t="str">
            <v>Wheel Dozers 834</v>
          </cell>
          <cell r="F25" t="str">
            <v>Feed</v>
          </cell>
          <cell r="G25" t="str">
            <v>Hrs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1398.7522649999999</v>
          </cell>
          <cell r="R25">
            <v>1456.56</v>
          </cell>
          <cell r="S25">
            <v>1343.6611884375</v>
          </cell>
          <cell r="T25">
            <v>1340.929179</v>
          </cell>
          <cell r="U25">
            <v>1310.7061199999998</v>
          </cell>
          <cell r="V25">
            <v>1412.19</v>
          </cell>
          <cell r="W25">
            <v>1395.36</v>
          </cell>
          <cell r="X25">
            <v>1768</v>
          </cell>
          <cell r="Y25">
            <v>1791.6860320000001</v>
          </cell>
          <cell r="Z25">
            <v>1773.1824159999996</v>
          </cell>
          <cell r="AA25">
            <v>1985.9742719999999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</row>
        <row r="26">
          <cell r="A26" t="str">
            <v>Graders</v>
          </cell>
          <cell r="F26" t="str">
            <v>Feed</v>
          </cell>
          <cell r="G26" t="str">
            <v>Hrs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1747.2841399999998</v>
          </cell>
          <cell r="Q26">
            <v>1631.8776424999999</v>
          </cell>
          <cell r="R26">
            <v>1699.32</v>
          </cell>
          <cell r="S26">
            <v>1567.60471984375</v>
          </cell>
          <cell r="T26">
            <v>1564.4173755000002</v>
          </cell>
          <cell r="U26">
            <v>1529.1571399999996</v>
          </cell>
          <cell r="V26">
            <v>1647.5550000000001</v>
          </cell>
          <cell r="W26">
            <v>1627.92</v>
          </cell>
          <cell r="X26">
            <v>1547</v>
          </cell>
          <cell r="Y26">
            <v>1567.7252780000001</v>
          </cell>
          <cell r="Z26">
            <v>1551.5346139999997</v>
          </cell>
          <cell r="AA26">
            <v>1737.727488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</row>
        <row r="27">
          <cell r="A27" t="str">
            <v>Water Trucks</v>
          </cell>
          <cell r="F27" t="str">
            <v>Feed</v>
          </cell>
          <cell r="G27" t="str">
            <v>Hrs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873.64206999999988</v>
          </cell>
          <cell r="Q27">
            <v>815.93882124999993</v>
          </cell>
          <cell r="R27">
            <v>849.66</v>
          </cell>
          <cell r="S27">
            <v>783.802359921875</v>
          </cell>
          <cell r="T27">
            <v>782.20868775000008</v>
          </cell>
          <cell r="U27">
            <v>764.57856999999979</v>
          </cell>
          <cell r="V27">
            <v>823.77750000000003</v>
          </cell>
          <cell r="W27">
            <v>813.96</v>
          </cell>
          <cell r="X27">
            <v>773.5</v>
          </cell>
          <cell r="Y27">
            <v>783.86263900000006</v>
          </cell>
          <cell r="Z27">
            <v>775.76730699999985</v>
          </cell>
          <cell r="AA27">
            <v>868.863744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</row>
        <row r="28">
          <cell r="A28" t="str">
            <v>Ancillary Excavator 330</v>
          </cell>
          <cell r="F28" t="str">
            <v>Feed</v>
          </cell>
          <cell r="G28" t="str">
            <v>Hrs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663</v>
          </cell>
          <cell r="Y28">
            <v>671.88226200000008</v>
          </cell>
          <cell r="Z28">
            <v>664.94340599999987</v>
          </cell>
          <cell r="AA28">
            <v>744.74035200000003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</row>
        <row r="29">
          <cell r="A29" t="str">
            <v>Crushers</v>
          </cell>
          <cell r="F29" t="str">
            <v>Feed</v>
          </cell>
          <cell r="G29" t="str">
            <v>Hrs</v>
          </cell>
          <cell r="J29">
            <v>778.78125</v>
          </cell>
          <cell r="K29">
            <v>769.5</v>
          </cell>
          <cell r="L29">
            <v>731.25</v>
          </cell>
          <cell r="M29">
            <v>741.04661250000004</v>
          </cell>
          <cell r="N29">
            <v>733.39346249999983</v>
          </cell>
          <cell r="O29">
            <v>821.40479999999991</v>
          </cell>
          <cell r="P29">
            <v>693.77458500000012</v>
          </cell>
          <cell r="Q29">
            <v>771.37073437499998</v>
          </cell>
          <cell r="R29">
            <v>726.94125000000008</v>
          </cell>
          <cell r="S29">
            <v>733.57972971679692</v>
          </cell>
          <cell r="T29">
            <v>321.67510635937498</v>
          </cell>
          <cell r="U29">
            <v>299.96858812499994</v>
          </cell>
          <cell r="V29">
            <v>338.76984375000001</v>
          </cell>
          <cell r="W29">
            <v>338.58</v>
          </cell>
          <cell r="X29">
            <v>321.75</v>
          </cell>
          <cell r="Y29">
            <v>333.47097562499999</v>
          </cell>
          <cell r="Z29">
            <v>330.02705812499994</v>
          </cell>
          <cell r="AA29">
            <v>369.63216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</row>
        <row r="30">
          <cell r="A30" t="str">
            <v>Stockpile Loaders</v>
          </cell>
          <cell r="F30" t="str">
            <v>Feed</v>
          </cell>
          <cell r="G30" t="str">
            <v>Hrs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335.91529710937505</v>
          </cell>
          <cell r="T30">
            <v>335.23229475000005</v>
          </cell>
          <cell r="U30">
            <v>327.67652999999996</v>
          </cell>
          <cell r="V30">
            <v>353.04750000000001</v>
          </cell>
          <cell r="W30">
            <v>348.84</v>
          </cell>
          <cell r="X30">
            <v>331.5</v>
          </cell>
          <cell r="Y30">
            <v>335.94113100000004</v>
          </cell>
          <cell r="Z30">
            <v>332.47170299999993</v>
          </cell>
          <cell r="AA30">
            <v>372.37017600000001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</row>
        <row r="94">
          <cell r="A94" t="str">
            <v>Hydraulic Shovels RH200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  <cell r="BF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  <cell r="BK94">
            <v>0</v>
          </cell>
          <cell r="BL94">
            <v>0</v>
          </cell>
          <cell r="BM94">
            <v>0</v>
          </cell>
          <cell r="BN94">
            <v>0</v>
          </cell>
          <cell r="BO94">
            <v>0</v>
          </cell>
          <cell r="BP94">
            <v>0</v>
          </cell>
          <cell r="BQ94">
            <v>0</v>
          </cell>
          <cell r="BR94">
            <v>0</v>
          </cell>
          <cell r="BS94">
            <v>0</v>
          </cell>
          <cell r="BT94">
            <v>0</v>
          </cell>
          <cell r="BU94">
            <v>0</v>
          </cell>
          <cell r="BV94">
            <v>0</v>
          </cell>
          <cell r="BW94">
            <v>0</v>
          </cell>
          <cell r="BX94">
            <v>0</v>
          </cell>
        </row>
        <row r="95">
          <cell r="A95" t="str">
            <v>Hydraulic Shovels RH170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</v>
          </cell>
          <cell r="BW95">
            <v>0</v>
          </cell>
          <cell r="BX95">
            <v>0</v>
          </cell>
        </row>
        <row r="96">
          <cell r="A96" t="str">
            <v>Hydraulic Shovels RH120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R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</v>
          </cell>
        </row>
        <row r="97">
          <cell r="A97" t="str">
            <v>Hydraulic Shovels RH40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  <cell r="BK97">
            <v>0</v>
          </cell>
          <cell r="BL97">
            <v>0</v>
          </cell>
          <cell r="BM97">
            <v>0</v>
          </cell>
          <cell r="BN97">
            <v>0</v>
          </cell>
          <cell r="BO97">
            <v>0</v>
          </cell>
          <cell r="BP97">
            <v>0</v>
          </cell>
          <cell r="BQ97">
            <v>0</v>
          </cell>
          <cell r="BR97">
            <v>0</v>
          </cell>
          <cell r="BS97">
            <v>0</v>
          </cell>
          <cell r="BT97">
            <v>0</v>
          </cell>
          <cell r="BU97">
            <v>0</v>
          </cell>
          <cell r="BV97">
            <v>0</v>
          </cell>
          <cell r="BW97">
            <v>0</v>
          </cell>
          <cell r="BX97">
            <v>0</v>
          </cell>
        </row>
        <row r="98">
          <cell r="A98" t="str">
            <v>Front End Loaders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</row>
        <row r="99">
          <cell r="A99" t="str">
            <v>CAT793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</row>
        <row r="100">
          <cell r="A100" t="str">
            <v>CAT789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  <cell r="BK100">
            <v>0</v>
          </cell>
          <cell r="BL100">
            <v>0</v>
          </cell>
          <cell r="BM100">
            <v>0</v>
          </cell>
          <cell r="BN100">
            <v>0</v>
          </cell>
          <cell r="BO100">
            <v>0</v>
          </cell>
          <cell r="BP100">
            <v>0</v>
          </cell>
          <cell r="BQ100">
            <v>0</v>
          </cell>
          <cell r="BR100">
            <v>0</v>
          </cell>
          <cell r="BS100">
            <v>0</v>
          </cell>
          <cell r="BT100">
            <v>0</v>
          </cell>
          <cell r="BU100">
            <v>0</v>
          </cell>
          <cell r="BV100">
            <v>0</v>
          </cell>
          <cell r="BW100">
            <v>0</v>
          </cell>
          <cell r="BX100">
            <v>0</v>
          </cell>
        </row>
        <row r="101">
          <cell r="A101" t="str">
            <v>CAT777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</row>
        <row r="102">
          <cell r="A102" t="str">
            <v>Production Drills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R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</row>
        <row r="103">
          <cell r="A103" t="str">
            <v>Coal Drills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  <cell r="BF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  <cell r="BK103">
            <v>0</v>
          </cell>
          <cell r="BL103">
            <v>0</v>
          </cell>
          <cell r="BM103">
            <v>0</v>
          </cell>
          <cell r="BN103">
            <v>0</v>
          </cell>
          <cell r="BO103">
            <v>0</v>
          </cell>
          <cell r="BP103">
            <v>0</v>
          </cell>
          <cell r="BQ103">
            <v>0</v>
          </cell>
          <cell r="BR103">
            <v>0</v>
          </cell>
          <cell r="BS103">
            <v>0</v>
          </cell>
          <cell r="BT103">
            <v>0</v>
          </cell>
          <cell r="BU103">
            <v>0</v>
          </cell>
          <cell r="BV103">
            <v>0</v>
          </cell>
          <cell r="BW103">
            <v>0</v>
          </cell>
          <cell r="BX103">
            <v>0</v>
          </cell>
        </row>
        <row r="104">
          <cell r="A104" t="str">
            <v>Track Dozers D10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Q104">
            <v>0</v>
          </cell>
          <cell r="BR104">
            <v>0</v>
          </cell>
          <cell r="BS104">
            <v>0</v>
          </cell>
          <cell r="BT104">
            <v>0</v>
          </cell>
          <cell r="BU104">
            <v>0</v>
          </cell>
          <cell r="BV104">
            <v>0</v>
          </cell>
          <cell r="BW104">
            <v>0</v>
          </cell>
          <cell r="BX104">
            <v>0</v>
          </cell>
        </row>
        <row r="105">
          <cell r="A105" t="str">
            <v>Track Dozers D9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0</v>
          </cell>
          <cell r="BO105">
            <v>0</v>
          </cell>
          <cell r="BP105">
            <v>0</v>
          </cell>
          <cell r="BQ105">
            <v>0</v>
          </cell>
          <cell r="BR105">
            <v>0</v>
          </cell>
          <cell r="BS105">
            <v>0</v>
          </cell>
          <cell r="BT105">
            <v>0</v>
          </cell>
          <cell r="BU105">
            <v>0</v>
          </cell>
          <cell r="BV105">
            <v>0</v>
          </cell>
          <cell r="BW105">
            <v>0</v>
          </cell>
          <cell r="BX105">
            <v>0</v>
          </cell>
        </row>
        <row r="106">
          <cell r="A106" t="str">
            <v>Track Dozers D7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  <cell r="BF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  <cell r="BK106">
            <v>0</v>
          </cell>
          <cell r="BL106">
            <v>0</v>
          </cell>
          <cell r="BM106">
            <v>0</v>
          </cell>
          <cell r="BN106">
            <v>0</v>
          </cell>
          <cell r="BO106">
            <v>0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0</v>
          </cell>
          <cell r="BU106">
            <v>0</v>
          </cell>
          <cell r="BV106">
            <v>0</v>
          </cell>
          <cell r="BW106">
            <v>0</v>
          </cell>
          <cell r="BX106">
            <v>0</v>
          </cell>
        </row>
        <row r="107">
          <cell r="A107" t="str">
            <v>Wheel Dozers 834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</v>
          </cell>
          <cell r="BL107">
            <v>0</v>
          </cell>
          <cell r="BM107">
            <v>0</v>
          </cell>
          <cell r="BN107">
            <v>0</v>
          </cell>
          <cell r="BO107">
            <v>0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0</v>
          </cell>
          <cell r="BU107">
            <v>0</v>
          </cell>
          <cell r="BV107">
            <v>0</v>
          </cell>
          <cell r="BW107">
            <v>0</v>
          </cell>
          <cell r="BX107">
            <v>0</v>
          </cell>
        </row>
        <row r="108">
          <cell r="A108" t="str">
            <v>Graders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  <cell r="BK108">
            <v>0</v>
          </cell>
          <cell r="BL108">
            <v>0</v>
          </cell>
          <cell r="BM108">
            <v>0</v>
          </cell>
          <cell r="BN108">
            <v>0</v>
          </cell>
          <cell r="BO108">
            <v>0</v>
          </cell>
          <cell r="BP108">
            <v>0</v>
          </cell>
          <cell r="BQ108">
            <v>0</v>
          </cell>
          <cell r="BR108">
            <v>0</v>
          </cell>
          <cell r="BS108">
            <v>0</v>
          </cell>
          <cell r="BT108">
            <v>0</v>
          </cell>
          <cell r="BU108">
            <v>0</v>
          </cell>
          <cell r="BV108">
            <v>0</v>
          </cell>
          <cell r="BW108">
            <v>0</v>
          </cell>
          <cell r="BX108">
            <v>0</v>
          </cell>
        </row>
        <row r="109">
          <cell r="A109" t="str">
            <v>Water Trucks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BU109">
            <v>0</v>
          </cell>
          <cell r="BV109">
            <v>0</v>
          </cell>
          <cell r="BW109">
            <v>0</v>
          </cell>
          <cell r="BX109">
            <v>0</v>
          </cell>
        </row>
        <row r="110">
          <cell r="A110" t="str">
            <v>Ancillary Excavator 330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</row>
        <row r="111">
          <cell r="A111" t="str">
            <v>Crushers</v>
          </cell>
        </row>
        <row r="112">
          <cell r="A112" t="str">
            <v>Stockpile Loaders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  <cell r="BK112">
            <v>0</v>
          </cell>
          <cell r="BL112">
            <v>0</v>
          </cell>
          <cell r="BM112">
            <v>0</v>
          </cell>
          <cell r="BN112">
            <v>0</v>
          </cell>
          <cell r="BO112">
            <v>0</v>
          </cell>
          <cell r="BP112">
            <v>0</v>
          </cell>
          <cell r="BQ112">
            <v>0</v>
          </cell>
          <cell r="BR112">
            <v>0</v>
          </cell>
          <cell r="BS112">
            <v>0</v>
          </cell>
          <cell r="BT112">
            <v>0</v>
          </cell>
          <cell r="BU112">
            <v>0</v>
          </cell>
          <cell r="BV112">
            <v>0</v>
          </cell>
          <cell r="BW112">
            <v>0</v>
          </cell>
          <cell r="BX112">
            <v>0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>
        <row r="11">
          <cell r="P11" t="str">
            <v>5300  Materials and Supplies  DO NOT USE</v>
          </cell>
          <cell r="Q11" t="str">
            <v>MINING CODES</v>
          </cell>
          <cell r="S11" t="str">
            <v>5220  Utillities  DO NOT USE</v>
          </cell>
          <cell r="T11" t="str">
            <v>Process ProductionPrimary Cushing-22060100</v>
          </cell>
        </row>
        <row r="12">
          <cell r="P12" t="str">
            <v>1000  Production Statistics</v>
          </cell>
          <cell r="Q12" t="str">
            <v>Mine Drilling 22020010</v>
          </cell>
          <cell r="S12" t="str">
            <v xml:space="preserve">5221       Utilities - Electricity   </v>
          </cell>
          <cell r="T12" t="str">
            <v>Process ProductionConveying and feeding-22060110</v>
          </cell>
        </row>
        <row r="13">
          <cell r="P13" t="str">
            <v>1001      Waste Mined</v>
          </cell>
          <cell r="Q13" t="str">
            <v>Mine Blasting 22020020</v>
          </cell>
          <cell r="S13" t="str">
            <v xml:space="preserve">5222       Utilities - Natural Gas   </v>
          </cell>
          <cell r="T13" t="str">
            <v>Process ProductionGrinding-22060120</v>
          </cell>
        </row>
        <row r="14">
          <cell r="P14" t="str">
            <v>1002      Oxide Mined</v>
          </cell>
          <cell r="Q14" t="str">
            <v>Mine Loading 22020030</v>
          </cell>
          <cell r="S14" t="str">
            <v xml:space="preserve">5223       Utilities - Water   </v>
          </cell>
          <cell r="T14" t="str">
            <v>Process ProductionSAG Mill-22060121</v>
          </cell>
        </row>
        <row r="15">
          <cell r="P15" t="str">
            <v>1003      VC Sulphide Mined</v>
          </cell>
          <cell r="Q15" t="str">
            <v>Mine CAT 375 22020031</v>
          </cell>
          <cell r="S15" t="str">
            <v xml:space="preserve">5224       Utilities - Sewer   </v>
          </cell>
          <cell r="T15" t="str">
            <v>Process ProductionBall Mill 1-22060122</v>
          </cell>
        </row>
        <row r="16">
          <cell r="P16" t="str">
            <v>1004      IN Sulphide Mined</v>
          </cell>
          <cell r="Q16" t="str">
            <v>Mine CAT 994 22020032</v>
          </cell>
          <cell r="S16" t="str">
            <v xml:space="preserve">5225       Utilities - Compressed Air   </v>
          </cell>
          <cell r="T16" t="str">
            <v>Process ProductionBall Mill 2-22060123</v>
          </cell>
        </row>
        <row r="17">
          <cell r="P17" t="str">
            <v>1005      Oxide Ag HG</v>
          </cell>
          <cell r="Q17" t="str">
            <v>Mine Hydraulic Shovels 22020033</v>
          </cell>
          <cell r="S17" t="str">
            <v>5300  Materials and Supplies  DO NOT USE</v>
          </cell>
          <cell r="T17" t="str">
            <v>Process ProductionPebble Crusher-22060124</v>
          </cell>
        </row>
        <row r="18">
          <cell r="P18" t="str">
            <v>1006      VCS AG Head Grade</v>
          </cell>
          <cell r="Q18" t="str">
            <v>Mine Hauling 22020040</v>
          </cell>
          <cell r="S18" t="str">
            <v xml:space="preserve">5302       Supplies - Operating   </v>
          </cell>
          <cell r="T18" t="str">
            <v>Process ProductionLead Flotation Circuit-22060130</v>
          </cell>
        </row>
        <row r="19">
          <cell r="P19" t="str">
            <v>1007      INS AG Head Grade</v>
          </cell>
          <cell r="Q19" t="str">
            <v>Mine CAT 785 22020041</v>
          </cell>
          <cell r="S19" t="str">
            <v xml:space="preserve">5303       Supplies - Field   </v>
          </cell>
          <cell r="T19" t="str">
            <v>Process ProductionLead Regrind-22060131</v>
          </cell>
        </row>
        <row r="20">
          <cell r="P20" t="str">
            <v>1008      Oxide Pg HG</v>
          </cell>
          <cell r="Q20" t="str">
            <v>Mine CAT 789 22020042</v>
          </cell>
          <cell r="S20" t="str">
            <v xml:space="preserve">5304       Supplies - Office   </v>
          </cell>
          <cell r="T20" t="str">
            <v>Process ProductionZinc Flotation Circuit-22060140</v>
          </cell>
        </row>
        <row r="21">
          <cell r="P21" t="str">
            <v>1009       VCS Pb HG</v>
          </cell>
          <cell r="Q21" t="str">
            <v>Mine Rehandle 22020049</v>
          </cell>
          <cell r="S21" t="str">
            <v xml:space="preserve">5305       Small Equipment and Tools   </v>
          </cell>
          <cell r="T21" t="str">
            <v>Process ProductionZinc Regrind-22060141</v>
          </cell>
        </row>
        <row r="22">
          <cell r="P22" t="str">
            <v>1010       INS Pb HG</v>
          </cell>
          <cell r="Q22" t="str">
            <v>Mine Dozing 22020050</v>
          </cell>
          <cell r="S22" t="str">
            <v>5321       Grinding Balls  DO NOT USE</v>
          </cell>
          <cell r="T22" t="str">
            <v>Process ProductionConcentrate Dewatering-22060150</v>
          </cell>
        </row>
        <row r="23">
          <cell r="P23" t="str">
            <v>1011       Oxide Zn HG</v>
          </cell>
          <cell r="Q23" t="str">
            <v>Mine Road Maintenance 22020060</v>
          </cell>
          <cell r="S23" t="str">
            <v xml:space="preserve">5321010       Grinding Balls -125mm  </v>
          </cell>
          <cell r="T23" t="str">
            <v>Process ProductionThickening-22060151</v>
          </cell>
        </row>
        <row r="24">
          <cell r="P24" t="str">
            <v>1012       VCS Zn HG</v>
          </cell>
          <cell r="Q24" t="str">
            <v>Mine Dewatering 22020070</v>
          </cell>
          <cell r="S24" t="str">
            <v xml:space="preserve">5321020       Grinding Balls - 50mm  </v>
          </cell>
          <cell r="T24" t="str">
            <v>Process ProductionFiltering-22060152</v>
          </cell>
        </row>
        <row r="25">
          <cell r="P25" t="str">
            <v>1013       INS Zn HG</v>
          </cell>
          <cell r="Q25" t="str">
            <v>Mine Suport (Lighting Plants, RTD) 22020080</v>
          </cell>
          <cell r="S25" t="str">
            <v xml:space="preserve">5321030       Grinding Balls - 25mm  </v>
          </cell>
          <cell r="T25" t="str">
            <v>Process ProductionThickener/Tailings-22060160</v>
          </cell>
        </row>
        <row r="26">
          <cell r="P26" t="str">
            <v>1014      Mill Feed VCS</v>
          </cell>
          <cell r="Q26" t="str">
            <v>Mine Planning 22020510</v>
          </cell>
          <cell r="S26" t="str">
            <v xml:space="preserve">5330       Liners &amp; Bolts   </v>
          </cell>
          <cell r="T26" t="str">
            <v>Process ProductionConcentrate Loadout-22060170</v>
          </cell>
        </row>
        <row r="27">
          <cell r="P27" t="str">
            <v>1015      Mill Feed INS</v>
          </cell>
          <cell r="Q27" t="str">
            <v>Mine Survey 22020520</v>
          </cell>
          <cell r="S27" t="str">
            <v xml:space="preserve">5331       Tires   </v>
          </cell>
          <cell r="T27" t="str">
            <v>Process ProductionWater systems-22060180</v>
          </cell>
        </row>
        <row r="28">
          <cell r="P28" t="str">
            <v>1016      Mill Feed Ag HG</v>
          </cell>
          <cell r="Q28" t="str">
            <v>Mine Geology 22020530</v>
          </cell>
          <cell r="S28" t="str">
            <v xml:space="preserve">5340       Filter Cloth   </v>
          </cell>
          <cell r="T28" t="str">
            <v>Process ProductionUtilities-22060190</v>
          </cell>
        </row>
        <row r="29">
          <cell r="P29" t="str">
            <v>1017      Mill Feed Pb Head Grade</v>
          </cell>
          <cell r="Q29" t="str">
            <v>Exploration Services 22020540</v>
          </cell>
          <cell r="S29" t="str">
            <v>5350  Components &amp; Parts  DO NOT USE</v>
          </cell>
          <cell r="T29" t="str">
            <v>Process ProductionLaboratory Services-22060200</v>
          </cell>
        </row>
        <row r="30">
          <cell r="P30" t="str">
            <v>1018      Mill feed Zn HG</v>
          </cell>
          <cell r="Q30" t="str">
            <v>Mine G &amp; A 22020930</v>
          </cell>
          <cell r="S30" t="str">
            <v xml:space="preserve">5351       Mechanical   </v>
          </cell>
          <cell r="T30" t="str">
            <v>Process ProductionMetallurgical Laboratory-22060210</v>
          </cell>
        </row>
        <row r="31">
          <cell r="P31" t="str">
            <v>1019      Mill Recov Ag</v>
          </cell>
          <cell r="Q31" t="str">
            <v>MINE MAINTENANCE CODES</v>
          </cell>
          <cell r="S31" t="str">
            <v xml:space="preserve">5352       Electrical/Instrumentation   </v>
          </cell>
          <cell r="T31" t="str">
            <v>Process ProductionAdminsitration-22060930</v>
          </cell>
        </row>
        <row r="32">
          <cell r="P32" t="str">
            <v>1020      Mill Recov Pb</v>
          </cell>
          <cell r="Q32" t="str">
            <v>MMaint- Drilling 22021010</v>
          </cell>
          <cell r="S32" t="str">
            <v xml:space="preserve">5353       Ground Engaging Tools   </v>
          </cell>
          <cell r="T32" t="str">
            <v>Process MaintenancePrimary Cushing-22061100</v>
          </cell>
        </row>
        <row r="33">
          <cell r="P33" t="str">
            <v>1021      Mill Recov Zn</v>
          </cell>
          <cell r="Q33" t="str">
            <v>MMaint- Blasting 22021020</v>
          </cell>
          <cell r="S33" t="str">
            <v xml:space="preserve">5354       Piping / Plumbing   </v>
          </cell>
          <cell r="T33" t="str">
            <v>Process MaintenanceConveying and feeding-22061110</v>
          </cell>
        </row>
        <row r="34">
          <cell r="P34" t="str">
            <v>1022      Vol Pb Conc</v>
          </cell>
          <cell r="Q34" t="str">
            <v>MMaint- Loading 22021030</v>
          </cell>
          <cell r="S34" t="str">
            <v xml:space="preserve">5355       Buildings   </v>
          </cell>
          <cell r="T34" t="str">
            <v>Process MaintenanceGrinding-22061120</v>
          </cell>
        </row>
        <row r="35">
          <cell r="P35" t="str">
            <v>1023      Vol Zn Con</v>
          </cell>
          <cell r="Q35" t="str">
            <v>MMaint- CAT 375 22021031</v>
          </cell>
          <cell r="S35" t="str">
            <v xml:space="preserve">5356       Undercarriage   </v>
          </cell>
          <cell r="T35" t="str">
            <v>Process MaintenanceSAG Mill-22061121</v>
          </cell>
        </row>
        <row r="36">
          <cell r="P36" t="str">
            <v>1024      Ag in Pb con</v>
          </cell>
          <cell r="Q36" t="str">
            <v>MMaint- CAT 994 22021032</v>
          </cell>
          <cell r="S36" t="str">
            <v xml:space="preserve">5360       Rubber Wear Parts   </v>
          </cell>
          <cell r="T36" t="str">
            <v>Process MaintenanceBall Mill 1-22061122</v>
          </cell>
        </row>
        <row r="37">
          <cell r="P37" t="str">
            <v>1025      Ag in Zn con</v>
          </cell>
          <cell r="Q37" t="str">
            <v>MMaint- Hydraulic Shovels 22021033</v>
          </cell>
          <cell r="S37" t="str">
            <v xml:space="preserve">5365       Steel Sections   </v>
          </cell>
          <cell r="T37" t="str">
            <v>Process MaintenanceBall Mill 2-22061123</v>
          </cell>
        </row>
        <row r="38">
          <cell r="P38" t="str">
            <v>1026      Gross Silver Prod</v>
          </cell>
          <cell r="Q38" t="str">
            <v>MMaint- Hauling 22021040</v>
          </cell>
          <cell r="S38" t="str">
            <v>5370  Fuel Oil and Grease  DO NOT USE</v>
          </cell>
          <cell r="T38" t="str">
            <v>Process MaintenancePebble Crusher-22061124</v>
          </cell>
        </row>
        <row r="39">
          <cell r="P39" t="str">
            <v>1027      Gross Pb Prod</v>
          </cell>
          <cell r="Q39" t="str">
            <v>MMaint- CAT 785 22021041</v>
          </cell>
          <cell r="S39" t="str">
            <v xml:space="preserve">5371       Diesel   </v>
          </cell>
          <cell r="T39" t="str">
            <v>Process MaintenanceLead Flotation Circuit-22061130</v>
          </cell>
        </row>
        <row r="40">
          <cell r="P40" t="str">
            <v>1028      Gross Zn Prod</v>
          </cell>
          <cell r="Q40" t="str">
            <v>MMaint- CAT 789 22021042</v>
          </cell>
          <cell r="S40" t="str">
            <v xml:space="preserve">5372       Gasoline   </v>
          </cell>
          <cell r="T40" t="str">
            <v>Process MaintenanceLead Regrind-22061131</v>
          </cell>
        </row>
        <row r="41">
          <cell r="P41" t="str">
            <v>1029      Net Payable Ag</v>
          </cell>
          <cell r="Q41" t="str">
            <v>MMaint- Rehandle 22021049</v>
          </cell>
          <cell r="S41" t="str">
            <v xml:space="preserve">5373       Oil and Grease   </v>
          </cell>
          <cell r="T41" t="str">
            <v>Process MaintenanceZinc Flotation Circuit-22061140</v>
          </cell>
        </row>
        <row r="42">
          <cell r="P42" t="str">
            <v>1030      Net Payable Pb</v>
          </cell>
          <cell r="Q42" t="str">
            <v>MMaint- Dozing 22021050</v>
          </cell>
          <cell r="S42" t="str">
            <v xml:space="preserve">5375       General Consumables   </v>
          </cell>
          <cell r="T42" t="str">
            <v>Process MaintenanceZinc Regrind-22061141</v>
          </cell>
        </row>
        <row r="43">
          <cell r="P43" t="str">
            <v>1031      Net Payable Zn</v>
          </cell>
          <cell r="Q43" t="str">
            <v>MMaint- Road Maintenance 22021060</v>
          </cell>
          <cell r="S43" t="str">
            <v>5400  Reagents  DO NOT USE</v>
          </cell>
          <cell r="T43" t="str">
            <v>Process MaintenanceConcentrate Dewatering-22061150</v>
          </cell>
        </row>
        <row r="44">
          <cell r="P44" t="str">
            <v>1032      Gross Revenue</v>
          </cell>
          <cell r="Q44" t="str">
            <v>MMaint- Dewatering 22021070</v>
          </cell>
          <cell r="S44" t="str">
            <v>5401       Collector - Primary  DO NOT USE</v>
          </cell>
          <cell r="T44" t="str">
            <v>Process MaintenanceThickening-22061151</v>
          </cell>
        </row>
        <row r="45">
          <cell r="P45" t="str">
            <v>1033      Net Revenue</v>
          </cell>
          <cell r="Q45" t="str">
            <v>MMaint- Suport 22021080</v>
          </cell>
          <cell r="S45" t="str">
            <v xml:space="preserve">5401010           Aero 65  </v>
          </cell>
          <cell r="T45" t="str">
            <v>Process MaintenanceFiltering-22061152</v>
          </cell>
        </row>
        <row r="46">
          <cell r="P46" t="str">
            <v>5301  DO NOT USE  DO NOT USE</v>
          </cell>
          <cell r="Q46" t="str">
            <v>MMaint- G &amp; A 22021930</v>
          </cell>
          <cell r="S46" t="str">
            <v xml:space="preserve">5401020           Aero 238  </v>
          </cell>
          <cell r="T46" t="str">
            <v>Process MaintenanceThickener/Tailings-22061160</v>
          </cell>
        </row>
        <row r="47">
          <cell r="P47" t="str">
            <v>6301       Depreciation</v>
          </cell>
          <cell r="S47" t="str">
            <v xml:space="preserve">5401030           SIPX  </v>
          </cell>
          <cell r="T47" t="str">
            <v>Process MaintenanceConcentrate Loadout-22061170</v>
          </cell>
        </row>
        <row r="48">
          <cell r="P48" t="str">
            <v>5842       Leasing costs</v>
          </cell>
          <cell r="S48" t="str">
            <v xml:space="preserve">5401040           PAX  </v>
          </cell>
          <cell r="T48" t="str">
            <v>Process MaintenanceWater systems-22061180</v>
          </cell>
        </row>
        <row r="49">
          <cell r="P49" t="str">
            <v xml:space="preserve">5302       Supplies - Operating   </v>
          </cell>
          <cell r="S49" t="str">
            <v xml:space="preserve">5405       Flocculants   </v>
          </cell>
          <cell r="T49" t="str">
            <v>Process MaintenanceUtilities-22061190</v>
          </cell>
        </row>
        <row r="50">
          <cell r="P50" t="str">
            <v xml:space="preserve">5303       Supplies - Field   </v>
          </cell>
          <cell r="S50" t="str">
            <v xml:space="preserve">5410       Chemicals - Other   </v>
          </cell>
          <cell r="T50" t="str">
            <v>Process MaintenanceBuilding Maintenance-22061470</v>
          </cell>
        </row>
        <row r="51">
          <cell r="P51" t="str">
            <v xml:space="preserve">5304       Supplies - Office   </v>
          </cell>
          <cell r="S51" t="str">
            <v xml:space="preserve">5415       Frother   </v>
          </cell>
          <cell r="T51" t="str">
            <v>Process MaintenanceCraneage and Rigging Services-22061480</v>
          </cell>
        </row>
        <row r="52">
          <cell r="P52" t="str">
            <v xml:space="preserve">5305       Small Equipment and Tools   </v>
          </cell>
          <cell r="S52" t="str">
            <v xml:space="preserve">5420       Lime   </v>
          </cell>
          <cell r="T52" t="str">
            <v>Process MaintenanceAdminsitration-22061930</v>
          </cell>
        </row>
        <row r="53">
          <cell r="P53" t="str">
            <v xml:space="preserve">5306       Office Equipment   </v>
          </cell>
          <cell r="S53" t="str">
            <v>5425       Depressants  DO NOT USE</v>
          </cell>
        </row>
        <row r="54">
          <cell r="P54" t="str">
            <v xml:space="preserve">5307       Computer Equipment   </v>
          </cell>
          <cell r="S54" t="str">
            <v xml:space="preserve">5425010           Zn Oxide  </v>
          </cell>
        </row>
        <row r="55">
          <cell r="P55" t="str">
            <v xml:space="preserve">5310       Software   </v>
          </cell>
          <cell r="S55" t="str">
            <v xml:space="preserve">5425020           Na Cyanide  </v>
          </cell>
        </row>
        <row r="56">
          <cell r="P56" t="str">
            <v>5315  Explosives &amp; Accessories  DO NOT USE</v>
          </cell>
          <cell r="S56" t="str">
            <v xml:space="preserve">5430       Activator   </v>
          </cell>
        </row>
        <row r="57">
          <cell r="P57" t="str">
            <v xml:space="preserve">5316       Bulk   </v>
          </cell>
        </row>
        <row r="58">
          <cell r="P58" t="str">
            <v xml:space="preserve">5317       Accessories   </v>
          </cell>
        </row>
        <row r="59">
          <cell r="P59" t="str">
            <v xml:space="preserve">5318       Explosives   </v>
          </cell>
        </row>
        <row r="60">
          <cell r="P60" t="str">
            <v xml:space="preserve">5331  Tires   </v>
          </cell>
        </row>
        <row r="61">
          <cell r="P61" t="str">
            <v>5350  Components &amp; Parts  DO NOT USE</v>
          </cell>
        </row>
        <row r="62">
          <cell r="P62" t="str">
            <v xml:space="preserve">5351       Mechanical   </v>
          </cell>
        </row>
        <row r="63">
          <cell r="P63" t="str">
            <v xml:space="preserve">5352       Electrical/Instrumentation   </v>
          </cell>
        </row>
        <row r="64">
          <cell r="P64" t="str">
            <v xml:space="preserve">5353       Ground Engaging Tools   </v>
          </cell>
        </row>
        <row r="65">
          <cell r="P65" t="str">
            <v xml:space="preserve">5354       Piping / Plumbing   </v>
          </cell>
        </row>
        <row r="66">
          <cell r="P66" t="str">
            <v xml:space="preserve">5355       Buildings   </v>
          </cell>
        </row>
        <row r="67">
          <cell r="P67" t="str">
            <v xml:space="preserve">5356       Undercarriage   </v>
          </cell>
        </row>
        <row r="68">
          <cell r="P68" t="str">
            <v xml:space="preserve">5360       Rubber Wear Parts   </v>
          </cell>
        </row>
        <row r="69">
          <cell r="P69" t="str">
            <v xml:space="preserve">5365       Steel Sections   </v>
          </cell>
        </row>
        <row r="70">
          <cell r="P70" t="str">
            <v>5370  Fuel Oil and Grease  DO NOT USE</v>
          </cell>
        </row>
        <row r="71">
          <cell r="P71" t="str">
            <v xml:space="preserve">5371       Diesel   </v>
          </cell>
        </row>
        <row r="72">
          <cell r="P72" t="str">
            <v xml:space="preserve">5372       Gasoline   </v>
          </cell>
        </row>
        <row r="73">
          <cell r="P73" t="str">
            <v xml:space="preserve">5373       Oil and Grease   </v>
          </cell>
        </row>
        <row r="74">
          <cell r="P74" t="str">
            <v xml:space="preserve">5375       General Consumables   </v>
          </cell>
        </row>
        <row r="75">
          <cell r="P75" t="str">
            <v>5500  Contractors  DO NOT USE</v>
          </cell>
        </row>
        <row r="76">
          <cell r="P76" t="str">
            <v xml:space="preserve">5501       Contract - ECPM   </v>
          </cell>
        </row>
        <row r="77">
          <cell r="P77" t="str">
            <v xml:space="preserve">5502       Contract - Drilling Services   </v>
          </cell>
        </row>
        <row r="78">
          <cell r="P78" t="str">
            <v xml:space="preserve">5503       Contract - Maintenance and Rep   </v>
          </cell>
        </row>
        <row r="79">
          <cell r="P79" t="str">
            <v xml:space="preserve">5504       Contract - Mining   </v>
          </cell>
        </row>
        <row r="80">
          <cell r="P80" t="str">
            <v xml:space="preserve">5510       Contract - Construction   </v>
          </cell>
        </row>
        <row r="81">
          <cell r="P81" t="str">
            <v xml:space="preserve">5529       Contract - Other   </v>
          </cell>
        </row>
        <row r="82">
          <cell r="P82" t="str">
            <v>5530  Professional Fees  DO NOT USE</v>
          </cell>
        </row>
        <row r="83">
          <cell r="P83" t="str">
            <v xml:space="preserve">5534       Professional Fees: Legal Fees   </v>
          </cell>
        </row>
        <row r="84">
          <cell r="P84" t="str">
            <v xml:space="preserve">5535       IT Consulting   </v>
          </cell>
        </row>
        <row r="85">
          <cell r="P85" t="str">
            <v xml:space="preserve">5536       Other Professional Services   </v>
          </cell>
        </row>
        <row r="86">
          <cell r="P86" t="str">
            <v xml:space="preserve">5623       Permit Costs   </v>
          </cell>
        </row>
        <row r="87">
          <cell r="P87" t="str">
            <v xml:space="preserve">5624       Licenses Costs   </v>
          </cell>
        </row>
        <row r="88">
          <cell r="P88" t="str">
            <v xml:space="preserve">5625       Fines   </v>
          </cell>
        </row>
        <row r="89">
          <cell r="P89" t="str">
            <v>5640  Freight, Shipping &amp; Postage  DO NOT USE</v>
          </cell>
        </row>
        <row r="90">
          <cell r="P90" t="str">
            <v xml:space="preserve">5641       Postage   </v>
          </cell>
        </row>
        <row r="91">
          <cell r="P91" t="str">
            <v xml:space="preserve">5642       Shipping Service   </v>
          </cell>
        </row>
        <row r="92">
          <cell r="P92" t="str">
            <v xml:space="preserve">5643       Freight &amp; Delivery   </v>
          </cell>
        </row>
        <row r="93">
          <cell r="P93" t="str">
            <v xml:space="preserve">5644       Customs And Duties   </v>
          </cell>
        </row>
        <row r="94">
          <cell r="P94" t="str">
            <v>5700  Travel &amp; Entertainment  DO NOT USE</v>
          </cell>
        </row>
        <row r="95">
          <cell r="P95" t="str">
            <v xml:space="preserve">5701       Travel: Transportation   </v>
          </cell>
        </row>
        <row r="96">
          <cell r="P96" t="str">
            <v xml:space="preserve">5702       Travel: Fares   </v>
          </cell>
        </row>
        <row r="97">
          <cell r="P97" t="str">
            <v xml:space="preserve">5703       Travel: Lodging   </v>
          </cell>
        </row>
        <row r="98">
          <cell r="P98" t="str">
            <v xml:space="preserve">5704       Travel: Meals   </v>
          </cell>
        </row>
        <row r="99">
          <cell r="P99" t="str">
            <v xml:space="preserve">5705       External Visitors   </v>
          </cell>
        </row>
        <row r="100">
          <cell r="P100" t="str">
            <v xml:space="preserve">5706       Entertainment   </v>
          </cell>
        </row>
        <row r="101">
          <cell r="P101" t="str">
            <v xml:space="preserve">5710       Travel: Other   </v>
          </cell>
        </row>
        <row r="102">
          <cell r="P102" t="str">
            <v xml:space="preserve">5711       Travel: Vehicles and Other   </v>
          </cell>
        </row>
        <row r="103">
          <cell r="P103" t="str">
            <v xml:space="preserve">5712       Gasoline &amp; Minor Maint.   </v>
          </cell>
        </row>
        <row r="104">
          <cell r="P104" t="str">
            <v>5800  Other Costs  DO NOT USE</v>
          </cell>
        </row>
        <row r="105">
          <cell r="P105" t="str">
            <v xml:space="preserve">5801       Copying &amp; Reproduction   </v>
          </cell>
        </row>
        <row r="106">
          <cell r="P106" t="str">
            <v xml:space="preserve">5802       Photos and maps   </v>
          </cell>
        </row>
        <row r="107">
          <cell r="P107" t="str">
            <v xml:space="preserve">5803       Subscriptions &amp; Publications   </v>
          </cell>
        </row>
        <row r="108">
          <cell r="P108" t="str">
            <v xml:space="preserve">5804       Education, Seminars, Conferences   </v>
          </cell>
        </row>
        <row r="109">
          <cell r="P109" t="str">
            <v xml:space="preserve">5805       Membership Dues   </v>
          </cell>
        </row>
        <row r="110">
          <cell r="P110" t="str">
            <v xml:space="preserve">5808       Other General Costs   </v>
          </cell>
        </row>
        <row r="111">
          <cell r="P111" t="str">
            <v xml:space="preserve">5809       Medical Expenses   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"/>
      <sheetName val="PRESUP"/>
      <sheetName val="Informe"/>
      <sheetName val="Cantidades"/>
    </sheetNames>
    <sheetDataSet>
      <sheetData sheetId="0"/>
      <sheetData sheetId="1">
        <row r="1">
          <cell r="A1" t="str">
            <v>DISELECSA LTDA</v>
          </cell>
          <cell r="E1" t="str">
            <v>Pagina:</v>
          </cell>
          <cell r="F1">
            <v>1</v>
          </cell>
        </row>
        <row r="2">
          <cell r="A2" t="str">
            <v xml:space="preserve">PROYECTO : CONSTRUCCION REDES EN MEDIA Y BAJA TENSION - </v>
          </cell>
          <cell r="E2" t="str">
            <v>Fecha :</v>
          </cell>
          <cell r="F2" t="str">
            <v>JUL 27/05</v>
          </cell>
        </row>
        <row r="3">
          <cell r="B3" t="str">
            <v>ETAPA 8 SECCION B - MANZ 120 y 147</v>
          </cell>
          <cell r="E3" t="str">
            <v>Informe:</v>
          </cell>
          <cell r="F3" t="str">
            <v>F. PRECIOS</v>
          </cell>
        </row>
        <row r="4">
          <cell r="A4" t="str">
            <v xml:space="preserve">URBANIZACION LOS ROBLES                       </v>
          </cell>
          <cell r="E4" t="str">
            <v xml:space="preserve"> </v>
          </cell>
        </row>
        <row r="5">
          <cell r="A5" t="str">
            <v>CASTRO TCHERASSI S.A.</v>
          </cell>
          <cell r="E5" t="str">
            <v>VERSION 01</v>
          </cell>
        </row>
        <row r="6">
          <cell r="E6" t="str">
            <v xml:space="preserve"> </v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CANT</v>
          </cell>
          <cell r="E7" t="str">
            <v>V/UNIT</v>
          </cell>
          <cell r="F7" t="str">
            <v>V/TOTAL</v>
          </cell>
        </row>
        <row r="9">
          <cell r="A9">
            <v>1</v>
          </cell>
          <cell r="B9" t="str">
            <v>REDES MEDIA Y BAJA TENSION AEREAS</v>
          </cell>
          <cell r="F9">
            <v>0</v>
          </cell>
        </row>
        <row r="10">
          <cell r="A10">
            <v>1.01</v>
          </cell>
          <cell r="B10" t="str">
            <v>Sum e Inst de Poste de Concreto de 12 x 750 Kgs ( Excv, Hincada y aplomada, Tpte)</v>
          </cell>
          <cell r="C10" t="str">
            <v>UN</v>
          </cell>
          <cell r="D10">
            <v>1</v>
          </cell>
          <cell r="E10">
            <v>699535</v>
          </cell>
          <cell r="F10">
            <v>699535</v>
          </cell>
        </row>
        <row r="11">
          <cell r="A11">
            <v>1.02</v>
          </cell>
          <cell r="B11" t="str">
            <v>Sum e Inst de Poste Autosoportado de Concreto de 12 x 1750 Kgs (Hincada y aplomada, Tpte)</v>
          </cell>
          <cell r="C11" t="str">
            <v>UN</v>
          </cell>
          <cell r="D11">
            <v>2</v>
          </cell>
          <cell r="E11">
            <v>1730445</v>
          </cell>
          <cell r="F11">
            <v>3460890</v>
          </cell>
        </row>
        <row r="12">
          <cell r="A12">
            <v>1.03</v>
          </cell>
          <cell r="B12" t="str">
            <v xml:space="preserve">Construccion de Base Autosoportada </v>
          </cell>
          <cell r="C12" t="str">
            <v>UN</v>
          </cell>
          <cell r="D12">
            <v>2</v>
          </cell>
          <cell r="E12">
            <v>686236</v>
          </cell>
          <cell r="F12">
            <v>1372472</v>
          </cell>
        </row>
        <row r="13">
          <cell r="A13">
            <v>1.04</v>
          </cell>
          <cell r="B13" t="str">
            <v>Sum e Inst de Estruc Paso tipo Senc  3 FASES (LINE POST)</v>
          </cell>
          <cell r="C13" t="str">
            <v>UN</v>
          </cell>
          <cell r="D13">
            <v>0</v>
          </cell>
          <cell r="E13">
            <v>509799</v>
          </cell>
          <cell r="F13">
            <v>0</v>
          </cell>
        </row>
        <row r="14">
          <cell r="A14">
            <v>1.05</v>
          </cell>
          <cell r="B14" t="str">
            <v>Sum e Inst de Estruc Term Corrida      3 FASES (LINE POST)</v>
          </cell>
          <cell r="C14" t="str">
            <v>UN</v>
          </cell>
          <cell r="D14">
            <v>0</v>
          </cell>
          <cell r="E14">
            <v>1410677</v>
          </cell>
          <cell r="F14">
            <v>0</v>
          </cell>
        </row>
        <row r="15">
          <cell r="A15">
            <v>1.06</v>
          </cell>
          <cell r="B15" t="str">
            <v xml:space="preserve">Sum e Inst de Estructura Terminal       3 FASES </v>
          </cell>
          <cell r="C15" t="str">
            <v>UN</v>
          </cell>
          <cell r="D15">
            <v>1</v>
          </cell>
          <cell r="E15">
            <v>719772</v>
          </cell>
          <cell r="F15">
            <v>719772</v>
          </cell>
        </row>
        <row r="16">
          <cell r="A16">
            <v>1.07</v>
          </cell>
          <cell r="B16" t="str">
            <v>Sum e Inst de Estruc Paso tipo Senc   2 FASES (LINE POST)</v>
          </cell>
          <cell r="C16" t="str">
            <v>UN</v>
          </cell>
          <cell r="D16">
            <v>0</v>
          </cell>
          <cell r="E16">
            <v>399350</v>
          </cell>
          <cell r="F16">
            <v>0</v>
          </cell>
        </row>
        <row r="17">
          <cell r="A17">
            <v>1.08</v>
          </cell>
          <cell r="B17" t="str">
            <v>Sum e Inst de Estructura de Terminal Corrida      2 FASES</v>
          </cell>
          <cell r="C17" t="str">
            <v>UN</v>
          </cell>
          <cell r="E17">
            <v>1057487</v>
          </cell>
          <cell r="F17">
            <v>0</v>
          </cell>
        </row>
        <row r="18">
          <cell r="A18">
            <v>1.0900000000000001</v>
          </cell>
          <cell r="B18" t="str">
            <v>Sum e Inst de Estructura Terminal       2 FASES</v>
          </cell>
          <cell r="C18" t="str">
            <v>UN</v>
          </cell>
          <cell r="D18">
            <v>2</v>
          </cell>
          <cell r="E18">
            <v>602437</v>
          </cell>
          <cell r="F18">
            <v>1204874</v>
          </cell>
        </row>
        <row r="19">
          <cell r="A19">
            <v>1.1000000000000001</v>
          </cell>
          <cell r="B19" t="str">
            <v>Sum e Inst de Retenida Directa a tierra</v>
          </cell>
          <cell r="C19" t="str">
            <v>UN</v>
          </cell>
          <cell r="D19">
            <v>0</v>
          </cell>
          <cell r="E19">
            <v>147313</v>
          </cell>
          <cell r="F19">
            <v>0</v>
          </cell>
        </row>
        <row r="20">
          <cell r="A20">
            <v>1.1100000000000001</v>
          </cell>
          <cell r="B20" t="str">
            <v>Sum e Inst de Retenida Doble a tierra</v>
          </cell>
          <cell r="C20" t="str">
            <v>UN</v>
          </cell>
          <cell r="D20">
            <v>0</v>
          </cell>
          <cell r="E20">
            <v>250116</v>
          </cell>
          <cell r="F20">
            <v>0</v>
          </cell>
        </row>
        <row r="21">
          <cell r="A21">
            <v>1.1200000000000001</v>
          </cell>
          <cell r="B21" t="str">
            <v>Sum e Inst de Cruceta auxiliar para protecciones de transformador</v>
          </cell>
          <cell r="C21" t="str">
            <v>UN</v>
          </cell>
          <cell r="D21">
            <v>3</v>
          </cell>
          <cell r="E21">
            <v>167486</v>
          </cell>
          <cell r="F21">
            <v>502458</v>
          </cell>
        </row>
        <row r="22">
          <cell r="A22">
            <v>1.1299999999999999</v>
          </cell>
          <cell r="B22" t="str">
            <v>Sum e Inst de Transformador de  25 kva 13.200 v (Incluye Protecciones , y herrajes y bajante a tierra)</v>
          </cell>
          <cell r="C22" t="str">
            <v>UN</v>
          </cell>
          <cell r="D22">
            <v>1</v>
          </cell>
          <cell r="E22">
            <v>3793609</v>
          </cell>
          <cell r="F22">
            <v>3793609</v>
          </cell>
        </row>
        <row r="23">
          <cell r="A23">
            <v>1.1399999999999999</v>
          </cell>
          <cell r="B23" t="str">
            <v>Sum e Inst de Transformador de 37,5 kva 13.200 v , conexión en caliente (Incluye Protecciones , y herrajes y bajante a tierra)</v>
          </cell>
          <cell r="C23" t="str">
            <v>UN</v>
          </cell>
          <cell r="D23">
            <v>1</v>
          </cell>
          <cell r="E23">
            <v>4200432</v>
          </cell>
          <cell r="F23">
            <v>4200432</v>
          </cell>
        </row>
        <row r="24">
          <cell r="A24">
            <v>1.1499999999999999</v>
          </cell>
          <cell r="B24" t="str">
            <v>Sum e Inst de Transformador de  50 kva 13.200 v , conexión en caliente (Incluye Protecciones , y herrajes y bajante a tierra)</v>
          </cell>
          <cell r="C24" t="str">
            <v>UN</v>
          </cell>
          <cell r="D24">
            <v>1</v>
          </cell>
          <cell r="E24">
            <v>4944520</v>
          </cell>
          <cell r="F24">
            <v>4944520</v>
          </cell>
        </row>
        <row r="25">
          <cell r="A25">
            <v>1.1599999999999999</v>
          </cell>
          <cell r="B25" t="str">
            <v xml:space="preserve">Instalación de bajante y conexión de Transformador red sec. Trenzada </v>
          </cell>
          <cell r="C25" t="str">
            <v>UN</v>
          </cell>
          <cell r="D25">
            <v>3</v>
          </cell>
          <cell r="E25">
            <v>245429</v>
          </cell>
          <cell r="F25">
            <v>736287</v>
          </cell>
        </row>
        <row r="26">
          <cell r="A26">
            <v>1.17</v>
          </cell>
          <cell r="B26" t="str">
            <v>Sum e Inst de Seccionamiento de línea 3F - 100 Amp  (Incluye Protecciones  y herrajes . Montaje en caliente)</v>
          </cell>
          <cell r="C26" t="str">
            <v>UN</v>
          </cell>
          <cell r="E26">
            <v>882804</v>
          </cell>
          <cell r="F26">
            <v>0</v>
          </cell>
        </row>
        <row r="27">
          <cell r="A27">
            <v>1.18</v>
          </cell>
          <cell r="B27" t="str">
            <v xml:space="preserve">Sum e Inst de Seccionamiento de línea 3F - 100 Amp en caliente (Incluye Protecciones, Aisladores  y herrajes) . </v>
          </cell>
          <cell r="C27" t="str">
            <v>UN</v>
          </cell>
          <cell r="E27">
            <v>879375</v>
          </cell>
          <cell r="F27">
            <v>0</v>
          </cell>
        </row>
        <row r="28">
          <cell r="A28">
            <v>1.19</v>
          </cell>
          <cell r="B28" t="str">
            <v xml:space="preserve">Sum e Inst de Seccionamiento de línea 2F - 100 Amp  en caliente (Incluye Protecciones, Aisladores  y herrajes) . </v>
          </cell>
          <cell r="C28" t="str">
            <v>UN</v>
          </cell>
          <cell r="D28">
            <v>0</v>
          </cell>
          <cell r="E28">
            <v>584536</v>
          </cell>
          <cell r="F28">
            <v>0</v>
          </cell>
        </row>
        <row r="29">
          <cell r="A29">
            <v>1.2</v>
          </cell>
          <cell r="B29" t="str">
            <v>Sum, riega y tendido de Cable Tipo ACSR No 1/0  - 3 hilos</v>
          </cell>
          <cell r="C29" t="str">
            <v>ML</v>
          </cell>
          <cell r="D29">
            <v>35</v>
          </cell>
          <cell r="E29">
            <v>9716</v>
          </cell>
          <cell r="F29">
            <v>340060</v>
          </cell>
        </row>
        <row r="30">
          <cell r="A30">
            <v>1.21</v>
          </cell>
          <cell r="B30" t="str">
            <v>Sum, riega y tendido de Cable Tipo ACSR No 1/0  - 2 hilos</v>
          </cell>
          <cell r="C30" t="str">
            <v>ML</v>
          </cell>
          <cell r="D30">
            <v>60</v>
          </cell>
          <cell r="E30">
            <v>6478</v>
          </cell>
          <cell r="F30">
            <v>388680</v>
          </cell>
        </row>
        <row r="31">
          <cell r="A31">
            <v>1.22</v>
          </cell>
          <cell r="B31" t="str">
            <v>Sum, riega y tendido de Cable Tipo ACSR No 4/0  - 3 hilos</v>
          </cell>
          <cell r="C31" t="str">
            <v>ML</v>
          </cell>
          <cell r="E31">
            <v>16835</v>
          </cell>
          <cell r="F31">
            <v>0</v>
          </cell>
        </row>
        <row r="32">
          <cell r="A32">
            <v>1.23</v>
          </cell>
          <cell r="B32" t="str">
            <v>Sum, riega y tendido de Cable Tipo ACSR No 4/0  - 2 hilos</v>
          </cell>
          <cell r="C32" t="str">
            <v>ML</v>
          </cell>
          <cell r="E32">
            <v>10703</v>
          </cell>
          <cell r="F32">
            <v>0</v>
          </cell>
        </row>
        <row r="33">
          <cell r="A33">
            <v>1.24</v>
          </cell>
          <cell r="B33" t="str">
            <v xml:space="preserve">Remodelación de redes en MT existentes </v>
          </cell>
          <cell r="C33" t="str">
            <v>GLO</v>
          </cell>
          <cell r="D33">
            <v>1</v>
          </cell>
          <cell r="E33">
            <v>2121981</v>
          </cell>
          <cell r="F33">
            <v>2121981</v>
          </cell>
        </row>
        <row r="34">
          <cell r="B34" t="str">
            <v>SUBTOTAL REDES MEDIA TENSION</v>
          </cell>
          <cell r="F34">
            <v>24485570</v>
          </cell>
        </row>
        <row r="36">
          <cell r="A36">
            <v>2</v>
          </cell>
          <cell r="B36" t="str">
            <v>REDES BAJA TENSION</v>
          </cell>
        </row>
        <row r="37">
          <cell r="A37">
            <v>2.0099999999999998</v>
          </cell>
          <cell r="B37" t="str">
            <v>Sum e Inst de Poste de Concreto de 9 x 510 Kgs ( Excv, Hincada y aplomada, Tpte)</v>
          </cell>
          <cell r="C37" t="str">
            <v>UN</v>
          </cell>
          <cell r="D37">
            <v>4</v>
          </cell>
          <cell r="E37">
            <v>413416</v>
          </cell>
          <cell r="F37">
            <v>1653664</v>
          </cell>
        </row>
        <row r="38">
          <cell r="A38">
            <v>2.02</v>
          </cell>
          <cell r="B38" t="str">
            <v>Sum e Inst de Poste Autosoportado de Concreto de 9 x 1500 Kgs (Hincada y aplomada, Tpte)</v>
          </cell>
          <cell r="C38" t="str">
            <v>UN</v>
          </cell>
          <cell r="D38">
            <v>2</v>
          </cell>
          <cell r="E38">
            <v>909743</v>
          </cell>
          <cell r="F38">
            <v>1819486</v>
          </cell>
        </row>
        <row r="39">
          <cell r="A39">
            <v>2.0299999999999998</v>
          </cell>
          <cell r="B39" t="str">
            <v xml:space="preserve">Construccion de Base Autosoportada </v>
          </cell>
          <cell r="C39" t="str">
            <v>UN</v>
          </cell>
          <cell r="D39">
            <v>2</v>
          </cell>
          <cell r="E39">
            <v>610335</v>
          </cell>
          <cell r="F39">
            <v>1220670</v>
          </cell>
        </row>
        <row r="40">
          <cell r="A40">
            <v>2.04</v>
          </cell>
          <cell r="B40" t="str">
            <v xml:space="preserve">Estructura sec tipo alineación en  poste   prim ó sec. </v>
          </cell>
          <cell r="C40" t="str">
            <v>UN</v>
          </cell>
          <cell r="D40">
            <v>2</v>
          </cell>
          <cell r="E40">
            <v>15021</v>
          </cell>
          <cell r="F40">
            <v>30042</v>
          </cell>
        </row>
        <row r="41">
          <cell r="A41">
            <v>2.0499999999999998</v>
          </cell>
          <cell r="B41" t="str">
            <v xml:space="preserve">Estructura sec alineación en angulo  en  poste   prim ó sec. </v>
          </cell>
          <cell r="C41" t="str">
            <v>UN</v>
          </cell>
          <cell r="D41">
            <v>0</v>
          </cell>
          <cell r="E41">
            <v>21936</v>
          </cell>
          <cell r="F41">
            <v>0</v>
          </cell>
        </row>
        <row r="42">
          <cell r="A42">
            <v>2.06</v>
          </cell>
          <cell r="B42" t="str">
            <v xml:space="preserve">Estructura secund.  Fin de línea en  poste  prim ó sec. </v>
          </cell>
          <cell r="C42" t="str">
            <v>UN</v>
          </cell>
          <cell r="D42">
            <v>8</v>
          </cell>
          <cell r="E42">
            <v>31363</v>
          </cell>
          <cell r="F42">
            <v>250904</v>
          </cell>
        </row>
        <row r="43">
          <cell r="A43">
            <v>2.0699999999999998</v>
          </cell>
          <cell r="B43" t="str">
            <v xml:space="preserve">Estructura secund. Tipo anclaje en  poste prim ó sec  </v>
          </cell>
          <cell r="C43" t="str">
            <v>UN</v>
          </cell>
          <cell r="D43">
            <v>2</v>
          </cell>
          <cell r="E43">
            <v>51178</v>
          </cell>
          <cell r="F43">
            <v>102356</v>
          </cell>
        </row>
        <row r="44">
          <cell r="A44">
            <v>2.08</v>
          </cell>
          <cell r="B44" t="str">
            <v>Cruce aereo puenteado red secundaria  a neutro desnudo (tipo SAX1)</v>
          </cell>
          <cell r="C44" t="str">
            <v>UN</v>
          </cell>
          <cell r="D44">
            <v>2</v>
          </cell>
          <cell r="E44">
            <v>44549</v>
          </cell>
          <cell r="F44">
            <v>89098</v>
          </cell>
        </row>
        <row r="45">
          <cell r="A45">
            <v>2.09</v>
          </cell>
          <cell r="B45" t="str">
            <v>Sum e inst de tapones selladores y conector aislado de perforacion para puentes, cruces, aterrizaje, alumbrado publico y derivacion de cajas de abonados red trenzada</v>
          </cell>
          <cell r="C45" t="str">
            <v>Glo</v>
          </cell>
          <cell r="D45">
            <v>1</v>
          </cell>
          <cell r="E45">
            <v>1237703</v>
          </cell>
          <cell r="F45">
            <v>1237703</v>
          </cell>
        </row>
        <row r="46">
          <cell r="A46">
            <v>2.1</v>
          </cell>
          <cell r="B46" t="str">
            <v>Sum e inst de varilla polo a tierra cola de circuito (incluye varilla Cu, cable Cu desnudo)</v>
          </cell>
          <cell r="C46" t="str">
            <v>UN</v>
          </cell>
          <cell r="D46">
            <v>6</v>
          </cell>
          <cell r="E46">
            <v>119411</v>
          </cell>
          <cell r="F46">
            <v>716466</v>
          </cell>
        </row>
        <row r="47">
          <cell r="A47">
            <v>2.11</v>
          </cell>
          <cell r="B47" t="str">
            <v>Sum e Inst de Retenida Secundaria</v>
          </cell>
          <cell r="C47" t="str">
            <v>UN</v>
          </cell>
          <cell r="D47">
            <v>3</v>
          </cell>
          <cell r="E47">
            <v>136128</v>
          </cell>
          <cell r="F47">
            <v>408384</v>
          </cell>
        </row>
        <row r="48">
          <cell r="A48">
            <v>2.12</v>
          </cell>
          <cell r="B48" t="str">
            <v>Sum e Inst de Retenida Sec.  en Guitarra a tierra</v>
          </cell>
          <cell r="C48" t="str">
            <v>UN</v>
          </cell>
          <cell r="D48">
            <v>0</v>
          </cell>
          <cell r="E48">
            <v>196220</v>
          </cell>
          <cell r="F48">
            <v>0</v>
          </cell>
        </row>
        <row r="49">
          <cell r="A49">
            <v>2.13</v>
          </cell>
          <cell r="B49" t="str">
            <v>Sum, tendido y tensionado de Linea secundaria en cable triplex 2 x 2 + 2 AAAC- XLPE 600V</v>
          </cell>
          <cell r="C49" t="str">
            <v>ML</v>
          </cell>
          <cell r="E49">
            <v>9450.68</v>
          </cell>
          <cell r="F49">
            <v>0</v>
          </cell>
        </row>
        <row r="50">
          <cell r="A50">
            <v>2.14</v>
          </cell>
          <cell r="B50" t="str">
            <v>Sum, tendido y tensionado de Linea secundaria en cable triplex 2 x 1/0 + 1/0 AAAC- XLPE 600V</v>
          </cell>
          <cell r="C50" t="str">
            <v>ML</v>
          </cell>
          <cell r="D50">
            <v>165</v>
          </cell>
          <cell r="E50">
            <v>13431.55</v>
          </cell>
          <cell r="F50">
            <v>2216206</v>
          </cell>
        </row>
        <row r="51">
          <cell r="A51">
            <v>2.15</v>
          </cell>
          <cell r="B51" t="str">
            <v>Sum, tendido y tensionado de Linea secundaria en cable triplex 2 x 4/0 + 4/0 AAAC- XLPE 600V</v>
          </cell>
          <cell r="C51" t="str">
            <v>ML</v>
          </cell>
          <cell r="D51">
            <v>109</v>
          </cell>
          <cell r="E51">
            <v>22093.119999999999</v>
          </cell>
          <cell r="F51">
            <v>2408150.08</v>
          </cell>
        </row>
        <row r="52">
          <cell r="A52">
            <v>2.16</v>
          </cell>
          <cell r="B52" t="str">
            <v>Sum, tendido y tensionado de Linea neutro  en cable desnudo 1/0  ACSR</v>
          </cell>
          <cell r="C52" t="str">
            <v>ML</v>
          </cell>
          <cell r="D52">
            <v>25</v>
          </cell>
          <cell r="E52">
            <v>2979</v>
          </cell>
          <cell r="F52">
            <v>74475</v>
          </cell>
        </row>
        <row r="53">
          <cell r="A53">
            <v>2.17</v>
          </cell>
          <cell r="B53" t="str">
            <v>Sum y montaje de Caja para acometida de 9 circuitos</v>
          </cell>
          <cell r="C53" t="str">
            <v>UN</v>
          </cell>
          <cell r="D53">
            <v>13</v>
          </cell>
          <cell r="E53">
            <v>326251</v>
          </cell>
          <cell r="F53">
            <v>4241263</v>
          </cell>
        </row>
        <row r="54">
          <cell r="A54">
            <v>2.1800000000000002</v>
          </cell>
          <cell r="B54" t="str">
            <v xml:space="preserve">Sum y montaje de Caja para acometida de 4 circuitos </v>
          </cell>
          <cell r="C54" t="str">
            <v>UN</v>
          </cell>
          <cell r="D54">
            <v>0</v>
          </cell>
          <cell r="E54">
            <v>246740</v>
          </cell>
          <cell r="F54">
            <v>0</v>
          </cell>
        </row>
        <row r="55">
          <cell r="B55" t="str">
            <v>SUBTOTAL REDES BAJA TENSION</v>
          </cell>
          <cell r="F55">
            <v>16468867.08</v>
          </cell>
        </row>
        <row r="57">
          <cell r="A57">
            <v>3</v>
          </cell>
          <cell r="B57" t="str">
            <v>ALUMBRADO - LUMINARIAS</v>
          </cell>
        </row>
        <row r="58">
          <cell r="A58">
            <v>3.01</v>
          </cell>
          <cell r="B58" t="str">
            <v>Sum e Inst de luminaria de Sodio de 150 W Incluye ( Brazo , pernos y cableados)</v>
          </cell>
          <cell r="C58" t="str">
            <v>UN</v>
          </cell>
          <cell r="D58">
            <v>10</v>
          </cell>
          <cell r="E58">
            <v>316694</v>
          </cell>
          <cell r="F58">
            <v>3166940</v>
          </cell>
        </row>
        <row r="59">
          <cell r="A59">
            <v>3.02</v>
          </cell>
          <cell r="B59" t="str">
            <v>Sum e Inst de luminaria de Sodio de 70 W Incluye ( Brazo, pernos y cableados)</v>
          </cell>
          <cell r="C59" t="str">
            <v>UN</v>
          </cell>
          <cell r="D59">
            <v>3</v>
          </cell>
          <cell r="E59">
            <v>193373</v>
          </cell>
          <cell r="F59">
            <v>580119</v>
          </cell>
        </row>
        <row r="60">
          <cell r="A60">
            <v>3.03</v>
          </cell>
          <cell r="B60" t="str">
            <v>Sum, tendido y tensionado de Linea secundaria en cable duplex 2 x 2  AAAC- XLPE 600V</v>
          </cell>
          <cell r="C60" t="str">
            <v>ML</v>
          </cell>
          <cell r="D60">
            <v>0</v>
          </cell>
          <cell r="E60">
            <v>7291</v>
          </cell>
          <cell r="F60">
            <v>0</v>
          </cell>
        </row>
        <row r="61">
          <cell r="A61">
            <v>3.04</v>
          </cell>
          <cell r="B61" t="str">
            <v>Sum e instalacion de materiales y accesorios exclusivo de alumbrado publico ( incluye herrajes,perchas, aisl.carrete, conectores aislados, tapones, retenidas )</v>
          </cell>
          <cell r="C61" t="str">
            <v>GLO</v>
          </cell>
          <cell r="D61">
            <v>0</v>
          </cell>
          <cell r="E61">
            <v>1095402</v>
          </cell>
          <cell r="F61">
            <v>0</v>
          </cell>
        </row>
        <row r="62">
          <cell r="A62">
            <v>3.05</v>
          </cell>
          <cell r="B62" t="str">
            <v>Sum e Inst de Poste de Concreto de 9 x 510 Kgs exclusivo de alumbrado ( Excv, Hincada y aplomada, Tpte)</v>
          </cell>
          <cell r="C62" t="str">
            <v>UN</v>
          </cell>
          <cell r="D62">
            <v>0</v>
          </cell>
          <cell r="E62">
            <v>413416</v>
          </cell>
          <cell r="F62">
            <v>0</v>
          </cell>
        </row>
        <row r="63">
          <cell r="A63">
            <v>3.06</v>
          </cell>
          <cell r="B63" t="str">
            <v>Sum e Inst de Poste de Concreto de 12 x 510 Kgs exclusivo de alumbrado ( Excv, Hincada y aplomada, Tpte)</v>
          </cell>
          <cell r="C63" t="str">
            <v>UN</v>
          </cell>
          <cell r="D63">
            <v>0</v>
          </cell>
          <cell r="E63">
            <v>646267</v>
          </cell>
          <cell r="F63">
            <v>0</v>
          </cell>
        </row>
        <row r="64">
          <cell r="B64" t="str">
            <v>SUBTOTAL ALUMBRADO - LUMINARIAS</v>
          </cell>
          <cell r="F64">
            <v>3747059</v>
          </cell>
        </row>
        <row r="66">
          <cell r="A66">
            <v>4</v>
          </cell>
          <cell r="B66" t="str">
            <v>ACOMETIDAS</v>
          </cell>
        </row>
        <row r="67">
          <cell r="A67">
            <v>4.01</v>
          </cell>
          <cell r="B67" t="str">
            <v>Sum y montaje de acometidas 220 V (incluye cable,  anclajes y contador 220 V)</v>
          </cell>
          <cell r="C67" t="str">
            <v>UN</v>
          </cell>
          <cell r="D67">
            <v>59</v>
          </cell>
          <cell r="E67">
            <v>294761</v>
          </cell>
          <cell r="F67">
            <v>17390899</v>
          </cell>
        </row>
        <row r="68">
          <cell r="A68" t="str">
            <v xml:space="preserve"> </v>
          </cell>
          <cell r="B68" t="str">
            <v>SUBTOTAL ACOMETIDAS</v>
          </cell>
          <cell r="F68">
            <v>17390899</v>
          </cell>
        </row>
        <row r="70">
          <cell r="B70" t="str">
            <v>SUBTOTAL COSTOS DIRECTOS</v>
          </cell>
          <cell r="F70">
            <v>62092395.079999998</v>
          </cell>
        </row>
        <row r="72">
          <cell r="B72" t="str">
            <v>ADMINISTRACION</v>
          </cell>
          <cell r="C72" t="str">
            <v>%</v>
          </cell>
          <cell r="D72">
            <v>0.08</v>
          </cell>
          <cell r="F72">
            <v>4967391.6063999999</v>
          </cell>
        </row>
        <row r="73">
          <cell r="B73" t="str">
            <v>IMPREVISTOS</v>
          </cell>
          <cell r="C73" t="str">
            <v>%</v>
          </cell>
          <cell r="D73">
            <v>0.02</v>
          </cell>
          <cell r="F73">
            <v>1241847.9016</v>
          </cell>
        </row>
        <row r="74">
          <cell r="B74" t="str">
            <v>UTILIDADES</v>
          </cell>
          <cell r="C74" t="str">
            <v>%</v>
          </cell>
          <cell r="D74">
            <v>0.05</v>
          </cell>
          <cell r="F74">
            <v>3104619.7540000002</v>
          </cell>
        </row>
        <row r="76">
          <cell r="B76" t="str">
            <v>COSTOS INDIRECTOS</v>
          </cell>
          <cell r="F76">
            <v>9313859.2620000001</v>
          </cell>
        </row>
        <row r="78">
          <cell r="B78" t="str">
            <v>VALOR IVA (16 %) SOBRE UTILIDAD ESTIMADA</v>
          </cell>
          <cell r="F78">
            <v>496739.16064000002</v>
          </cell>
        </row>
        <row r="80">
          <cell r="B80" t="str">
            <v>VALOR TOTAL PRESUPUESTO</v>
          </cell>
          <cell r="F80">
            <v>71902993.502639994</v>
          </cell>
        </row>
        <row r="83">
          <cell r="B83" t="str">
            <v>ATENTAMENTE</v>
          </cell>
        </row>
        <row r="86">
          <cell r="B86" t="str">
            <v>ING. ANGEL QUINTANA S.</v>
          </cell>
          <cell r="D86" t="str">
            <v xml:space="preserve">VoBo   ING. JAIME MERLANO </v>
          </cell>
        </row>
        <row r="87">
          <cell r="B87" t="str">
            <v>DIRECTOR DE PROYECTO</v>
          </cell>
          <cell r="D87" t="str">
            <v xml:space="preserve">             DIRECTOR TECNICO</v>
          </cell>
        </row>
        <row r="88">
          <cell r="B88" t="str">
            <v>CC.ARCHIVO</v>
          </cell>
        </row>
        <row r="90">
          <cell r="B90" t="str">
            <v>Sum y montaje de acometidas 110 V (incluye cable,  anclajes y contador 110 V)</v>
          </cell>
        </row>
      </sheetData>
      <sheetData sheetId="2"/>
      <sheetData sheetId="3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BASICOS"/>
      <sheetName val="deuda"/>
      <sheetName val="consumo1"/>
    </sheetNames>
    <sheetDataSet>
      <sheetData sheetId="0"/>
      <sheetData sheetId="1">
        <row r="1">
          <cell r="A1" t="str">
            <v>NIC</v>
          </cell>
          <cell r="B1" t="str">
            <v>DEUDA</v>
          </cell>
          <cell r="C1" t="str">
            <v>MESES</v>
          </cell>
        </row>
        <row r="2">
          <cell r="A2">
            <v>5012005</v>
          </cell>
          <cell r="B2">
            <v>122957</v>
          </cell>
          <cell r="C2">
            <v>40</v>
          </cell>
        </row>
        <row r="3">
          <cell r="A3">
            <v>5049861</v>
          </cell>
          <cell r="B3">
            <v>339090</v>
          </cell>
          <cell r="C3">
            <v>5</v>
          </cell>
        </row>
        <row r="4">
          <cell r="A4">
            <v>5051089</v>
          </cell>
          <cell r="B4">
            <v>54550</v>
          </cell>
          <cell r="C4">
            <v>1</v>
          </cell>
        </row>
        <row r="5">
          <cell r="A5">
            <v>5054224</v>
          </cell>
          <cell r="B5">
            <v>19640</v>
          </cell>
          <cell r="C5">
            <v>1</v>
          </cell>
        </row>
        <row r="6">
          <cell r="A6">
            <v>5059043</v>
          </cell>
          <cell r="B6">
            <v>1497930</v>
          </cell>
          <cell r="C6">
            <v>40</v>
          </cell>
        </row>
        <row r="7">
          <cell r="A7">
            <v>5059827</v>
          </cell>
          <cell r="B7">
            <v>2159589</v>
          </cell>
          <cell r="C7">
            <v>38</v>
          </cell>
        </row>
        <row r="8">
          <cell r="A8">
            <v>5059829</v>
          </cell>
          <cell r="B8">
            <v>6142595</v>
          </cell>
          <cell r="C8">
            <v>38</v>
          </cell>
        </row>
        <row r="9">
          <cell r="A9">
            <v>5059839</v>
          </cell>
          <cell r="B9">
            <v>2618083</v>
          </cell>
          <cell r="C9">
            <v>38</v>
          </cell>
        </row>
        <row r="10">
          <cell r="A10">
            <v>5060085</v>
          </cell>
          <cell r="B10">
            <v>149750</v>
          </cell>
          <cell r="C10">
            <v>1</v>
          </cell>
        </row>
        <row r="11">
          <cell r="A11">
            <v>5060385</v>
          </cell>
          <cell r="B11">
            <v>383302</v>
          </cell>
          <cell r="C11">
            <v>28</v>
          </cell>
        </row>
        <row r="12">
          <cell r="A12">
            <v>5062083</v>
          </cell>
          <cell r="B12">
            <v>15320</v>
          </cell>
          <cell r="C12">
            <v>1</v>
          </cell>
        </row>
        <row r="13">
          <cell r="A13">
            <v>5071575</v>
          </cell>
          <cell r="B13">
            <v>221383</v>
          </cell>
          <cell r="C13">
            <v>14</v>
          </cell>
        </row>
        <row r="14">
          <cell r="A14">
            <v>5071820</v>
          </cell>
          <cell r="B14">
            <v>16000</v>
          </cell>
          <cell r="C14">
            <v>1</v>
          </cell>
        </row>
        <row r="15">
          <cell r="A15">
            <v>5071824</v>
          </cell>
          <cell r="B15">
            <v>343098</v>
          </cell>
          <cell r="C15">
            <v>44</v>
          </cell>
        </row>
        <row r="16">
          <cell r="A16">
            <v>5071840</v>
          </cell>
          <cell r="B16">
            <v>486540</v>
          </cell>
          <cell r="C16">
            <v>4</v>
          </cell>
        </row>
        <row r="17">
          <cell r="A17">
            <v>5071841</v>
          </cell>
          <cell r="B17">
            <v>49480</v>
          </cell>
          <cell r="C17">
            <v>1</v>
          </cell>
        </row>
        <row r="18">
          <cell r="A18">
            <v>5071844</v>
          </cell>
          <cell r="B18">
            <v>516870</v>
          </cell>
          <cell r="C18">
            <v>8</v>
          </cell>
        </row>
        <row r="19">
          <cell r="A19">
            <v>5071866</v>
          </cell>
          <cell r="B19">
            <v>33750</v>
          </cell>
          <cell r="C19">
            <v>1</v>
          </cell>
        </row>
        <row r="20">
          <cell r="A20">
            <v>5071873</v>
          </cell>
          <cell r="B20">
            <v>11000</v>
          </cell>
          <cell r="C20">
            <v>2</v>
          </cell>
        </row>
        <row r="21">
          <cell r="A21">
            <v>5071875</v>
          </cell>
          <cell r="B21">
            <v>50950</v>
          </cell>
          <cell r="C21">
            <v>1</v>
          </cell>
        </row>
        <row r="22">
          <cell r="A22">
            <v>5071891</v>
          </cell>
          <cell r="B22">
            <v>115685</v>
          </cell>
          <cell r="C22">
            <v>53</v>
          </cell>
        </row>
        <row r="23">
          <cell r="A23">
            <v>5071904</v>
          </cell>
          <cell r="B23">
            <v>102720</v>
          </cell>
          <cell r="C23">
            <v>5</v>
          </cell>
        </row>
        <row r="24">
          <cell r="A24">
            <v>5106181</v>
          </cell>
          <cell r="B24">
            <v>26280</v>
          </cell>
          <cell r="C24">
            <v>3</v>
          </cell>
        </row>
        <row r="25">
          <cell r="A25">
            <v>5106187</v>
          </cell>
          <cell r="B25">
            <v>25360</v>
          </cell>
          <cell r="C25">
            <v>2</v>
          </cell>
        </row>
        <row r="26">
          <cell r="A26">
            <v>5106265</v>
          </cell>
          <cell r="B26">
            <v>43220</v>
          </cell>
          <cell r="C26">
            <v>1</v>
          </cell>
        </row>
        <row r="27">
          <cell r="A27">
            <v>5106270</v>
          </cell>
          <cell r="B27">
            <v>30740</v>
          </cell>
          <cell r="C27">
            <v>1</v>
          </cell>
        </row>
        <row r="28">
          <cell r="A28">
            <v>5106273</v>
          </cell>
          <cell r="B28">
            <v>186270</v>
          </cell>
          <cell r="C28">
            <v>2</v>
          </cell>
        </row>
        <row r="29">
          <cell r="A29">
            <v>5106295</v>
          </cell>
          <cell r="B29">
            <v>695740</v>
          </cell>
          <cell r="C29">
            <v>1</v>
          </cell>
        </row>
        <row r="30">
          <cell r="A30">
            <v>5106296</v>
          </cell>
          <cell r="B30">
            <v>2599895</v>
          </cell>
          <cell r="C30">
            <v>52</v>
          </cell>
        </row>
        <row r="31">
          <cell r="A31">
            <v>5106308</v>
          </cell>
          <cell r="B31">
            <v>587690</v>
          </cell>
          <cell r="C31">
            <v>8</v>
          </cell>
        </row>
        <row r="32">
          <cell r="A32">
            <v>5106310</v>
          </cell>
          <cell r="B32">
            <v>393980</v>
          </cell>
          <cell r="C32">
            <v>7</v>
          </cell>
        </row>
        <row r="33">
          <cell r="A33">
            <v>5106340</v>
          </cell>
          <cell r="B33">
            <v>219080</v>
          </cell>
          <cell r="C33">
            <v>4</v>
          </cell>
        </row>
        <row r="34">
          <cell r="A34">
            <v>5106342</v>
          </cell>
          <cell r="B34">
            <v>16720</v>
          </cell>
          <cell r="C34">
            <v>1</v>
          </cell>
        </row>
        <row r="35">
          <cell r="A35">
            <v>5106344</v>
          </cell>
          <cell r="B35">
            <v>25990</v>
          </cell>
          <cell r="C35">
            <v>1</v>
          </cell>
        </row>
        <row r="36">
          <cell r="A36">
            <v>5106346</v>
          </cell>
          <cell r="B36">
            <v>548423</v>
          </cell>
          <cell r="C36">
            <v>16</v>
          </cell>
        </row>
        <row r="37">
          <cell r="A37">
            <v>5106349</v>
          </cell>
          <cell r="B37">
            <v>1488902</v>
          </cell>
          <cell r="C37">
            <v>28</v>
          </cell>
        </row>
        <row r="38">
          <cell r="A38">
            <v>5106351</v>
          </cell>
          <cell r="B38">
            <v>43360</v>
          </cell>
          <cell r="C38">
            <v>1</v>
          </cell>
        </row>
        <row r="39">
          <cell r="A39">
            <v>5106352</v>
          </cell>
          <cell r="B39">
            <v>20240</v>
          </cell>
          <cell r="C39">
            <v>1</v>
          </cell>
        </row>
        <row r="40">
          <cell r="A40">
            <v>5106357</v>
          </cell>
          <cell r="B40">
            <v>10400</v>
          </cell>
          <cell r="C40">
            <v>1</v>
          </cell>
        </row>
        <row r="41">
          <cell r="A41">
            <v>5106505</v>
          </cell>
          <cell r="B41">
            <v>119570</v>
          </cell>
          <cell r="C41">
            <v>2</v>
          </cell>
        </row>
        <row r="42">
          <cell r="A42">
            <v>5106506</v>
          </cell>
          <cell r="B42">
            <v>31960</v>
          </cell>
          <cell r="C42">
            <v>2</v>
          </cell>
        </row>
        <row r="43">
          <cell r="A43">
            <v>5109997</v>
          </cell>
          <cell r="B43">
            <v>30000</v>
          </cell>
          <cell r="C43">
            <v>1</v>
          </cell>
        </row>
        <row r="44">
          <cell r="A44">
            <v>5110020</v>
          </cell>
          <cell r="B44">
            <v>377790</v>
          </cell>
          <cell r="C44">
            <v>7</v>
          </cell>
        </row>
        <row r="45">
          <cell r="A45">
            <v>5110329</v>
          </cell>
          <cell r="B45">
            <v>1438880</v>
          </cell>
          <cell r="C45">
            <v>48</v>
          </cell>
        </row>
        <row r="46">
          <cell r="A46">
            <v>5110351</v>
          </cell>
          <cell r="B46">
            <v>1043136</v>
          </cell>
          <cell r="C46">
            <v>40</v>
          </cell>
        </row>
        <row r="47">
          <cell r="A47">
            <v>5110393</v>
          </cell>
          <cell r="B47">
            <v>16140</v>
          </cell>
          <cell r="C47">
            <v>1</v>
          </cell>
        </row>
        <row r="48">
          <cell r="A48">
            <v>5110403</v>
          </cell>
          <cell r="B48">
            <v>820870</v>
          </cell>
          <cell r="C48">
            <v>0</v>
          </cell>
        </row>
        <row r="49">
          <cell r="A49">
            <v>5110491</v>
          </cell>
          <cell r="B49">
            <v>376130</v>
          </cell>
          <cell r="C49">
            <v>1</v>
          </cell>
        </row>
        <row r="50">
          <cell r="A50">
            <v>5110574</v>
          </cell>
          <cell r="B50">
            <v>100000</v>
          </cell>
          <cell r="C50">
            <v>4</v>
          </cell>
        </row>
        <row r="51">
          <cell r="A51">
            <v>5110620</v>
          </cell>
          <cell r="B51">
            <v>103150</v>
          </cell>
          <cell r="C51">
            <v>1</v>
          </cell>
        </row>
        <row r="52">
          <cell r="A52">
            <v>5110651</v>
          </cell>
          <cell r="B52">
            <v>91830</v>
          </cell>
          <cell r="C52">
            <v>0</v>
          </cell>
        </row>
        <row r="53">
          <cell r="A53">
            <v>5110669</v>
          </cell>
          <cell r="B53">
            <v>53220</v>
          </cell>
          <cell r="C53">
            <v>9</v>
          </cell>
        </row>
        <row r="54">
          <cell r="A54">
            <v>5110786</v>
          </cell>
          <cell r="B54">
            <v>16380</v>
          </cell>
          <cell r="C54">
            <v>1</v>
          </cell>
        </row>
        <row r="55">
          <cell r="A55">
            <v>5110823</v>
          </cell>
          <cell r="B55">
            <v>6580</v>
          </cell>
          <cell r="C55">
            <v>6</v>
          </cell>
        </row>
        <row r="56">
          <cell r="A56">
            <v>5110981</v>
          </cell>
          <cell r="B56">
            <v>417880</v>
          </cell>
          <cell r="C56">
            <v>7</v>
          </cell>
        </row>
        <row r="57">
          <cell r="A57">
            <v>5111021</v>
          </cell>
          <cell r="B57">
            <v>40000</v>
          </cell>
          <cell r="C57">
            <v>1</v>
          </cell>
        </row>
        <row r="58">
          <cell r="A58">
            <v>5111085</v>
          </cell>
          <cell r="B58">
            <v>113360</v>
          </cell>
          <cell r="C58">
            <v>1</v>
          </cell>
        </row>
        <row r="59">
          <cell r="A59">
            <v>5111148</v>
          </cell>
          <cell r="B59">
            <v>15020</v>
          </cell>
          <cell r="C59">
            <v>1</v>
          </cell>
        </row>
        <row r="60">
          <cell r="A60">
            <v>5111158</v>
          </cell>
          <cell r="B60">
            <v>18090</v>
          </cell>
          <cell r="C60">
            <v>1</v>
          </cell>
        </row>
        <row r="61">
          <cell r="A61">
            <v>5111187</v>
          </cell>
          <cell r="B61">
            <v>493850</v>
          </cell>
          <cell r="C61">
            <v>16</v>
          </cell>
        </row>
        <row r="62">
          <cell r="A62">
            <v>5111261</v>
          </cell>
          <cell r="B62">
            <v>51770</v>
          </cell>
          <cell r="C62">
            <v>1</v>
          </cell>
        </row>
        <row r="63">
          <cell r="A63">
            <v>5111271</v>
          </cell>
          <cell r="B63">
            <v>2256416</v>
          </cell>
          <cell r="C63">
            <v>53</v>
          </cell>
        </row>
        <row r="64">
          <cell r="A64">
            <v>5111343</v>
          </cell>
          <cell r="B64">
            <v>35355</v>
          </cell>
          <cell r="C64">
            <v>14</v>
          </cell>
        </row>
        <row r="65">
          <cell r="A65">
            <v>5111372</v>
          </cell>
          <cell r="B65">
            <v>19700</v>
          </cell>
          <cell r="C65">
            <v>4</v>
          </cell>
        </row>
        <row r="66">
          <cell r="A66">
            <v>5111378</v>
          </cell>
          <cell r="B66">
            <v>100000</v>
          </cell>
          <cell r="C66">
            <v>1</v>
          </cell>
        </row>
        <row r="67">
          <cell r="A67">
            <v>5111389</v>
          </cell>
          <cell r="B67">
            <v>59090</v>
          </cell>
          <cell r="C67">
            <v>1</v>
          </cell>
        </row>
        <row r="68">
          <cell r="A68">
            <v>5111400</v>
          </cell>
          <cell r="B68">
            <v>23210</v>
          </cell>
          <cell r="C68">
            <v>1</v>
          </cell>
        </row>
        <row r="69">
          <cell r="A69">
            <v>5111409</v>
          </cell>
          <cell r="B69">
            <v>22160</v>
          </cell>
          <cell r="C69">
            <v>1</v>
          </cell>
        </row>
        <row r="70">
          <cell r="A70">
            <v>5111450</v>
          </cell>
          <cell r="B70">
            <v>53660</v>
          </cell>
          <cell r="C70">
            <v>0</v>
          </cell>
        </row>
        <row r="71">
          <cell r="A71">
            <v>5111458</v>
          </cell>
          <cell r="B71">
            <v>95590</v>
          </cell>
          <cell r="C71">
            <v>1</v>
          </cell>
        </row>
        <row r="72">
          <cell r="A72">
            <v>5111500</v>
          </cell>
          <cell r="B72">
            <v>516060</v>
          </cell>
          <cell r="C72">
            <v>0</v>
          </cell>
        </row>
        <row r="73">
          <cell r="A73">
            <v>5111579</v>
          </cell>
          <cell r="B73">
            <v>582100</v>
          </cell>
          <cell r="C73">
            <v>10</v>
          </cell>
        </row>
        <row r="74">
          <cell r="A74">
            <v>5111592</v>
          </cell>
          <cell r="B74">
            <v>153127</v>
          </cell>
          <cell r="C74">
            <v>53</v>
          </cell>
        </row>
        <row r="75">
          <cell r="A75">
            <v>5111861</v>
          </cell>
          <cell r="B75">
            <v>616610</v>
          </cell>
          <cell r="C75">
            <v>0</v>
          </cell>
        </row>
        <row r="76">
          <cell r="A76">
            <v>5111869</v>
          </cell>
          <cell r="B76">
            <v>316810</v>
          </cell>
          <cell r="C76">
            <v>-1</v>
          </cell>
        </row>
        <row r="77">
          <cell r="A77">
            <v>5111927</v>
          </cell>
          <cell r="B77">
            <v>58310</v>
          </cell>
          <cell r="C77">
            <v>1</v>
          </cell>
        </row>
        <row r="78">
          <cell r="A78">
            <v>5111943</v>
          </cell>
          <cell r="B78">
            <v>370830</v>
          </cell>
          <cell r="C78">
            <v>3</v>
          </cell>
        </row>
        <row r="79">
          <cell r="A79">
            <v>5111954</v>
          </cell>
          <cell r="B79">
            <v>1574426</v>
          </cell>
          <cell r="C79">
            <v>38</v>
          </cell>
        </row>
        <row r="80">
          <cell r="A80">
            <v>5111986</v>
          </cell>
          <cell r="B80">
            <v>770180</v>
          </cell>
          <cell r="C80">
            <v>0</v>
          </cell>
        </row>
        <row r="81">
          <cell r="A81">
            <v>5111997</v>
          </cell>
          <cell r="B81">
            <v>497700</v>
          </cell>
          <cell r="C81">
            <v>-1</v>
          </cell>
        </row>
        <row r="82">
          <cell r="A82">
            <v>5112197</v>
          </cell>
          <cell r="B82">
            <v>118560</v>
          </cell>
          <cell r="C82">
            <v>5</v>
          </cell>
        </row>
        <row r="83">
          <cell r="A83">
            <v>5112208</v>
          </cell>
          <cell r="B83">
            <v>217770</v>
          </cell>
          <cell r="C83">
            <v>5</v>
          </cell>
        </row>
        <row r="84">
          <cell r="A84">
            <v>5112239</v>
          </cell>
          <cell r="B84">
            <v>37190</v>
          </cell>
          <cell r="C84">
            <v>1</v>
          </cell>
        </row>
        <row r="85">
          <cell r="A85">
            <v>5112292</v>
          </cell>
          <cell r="B85">
            <v>22750</v>
          </cell>
          <cell r="C85">
            <v>1</v>
          </cell>
        </row>
        <row r="86">
          <cell r="A86">
            <v>5112356</v>
          </cell>
          <cell r="B86">
            <v>614420</v>
          </cell>
          <cell r="C86">
            <v>8</v>
          </cell>
        </row>
        <row r="87">
          <cell r="A87">
            <v>5112416</v>
          </cell>
          <cell r="B87">
            <v>2448827</v>
          </cell>
          <cell r="C87">
            <v>16</v>
          </cell>
        </row>
        <row r="88">
          <cell r="A88">
            <v>5112427</v>
          </cell>
          <cell r="B88">
            <v>9210</v>
          </cell>
          <cell r="C88">
            <v>1</v>
          </cell>
        </row>
        <row r="89">
          <cell r="A89">
            <v>5112485</v>
          </cell>
          <cell r="B89">
            <v>152710</v>
          </cell>
          <cell r="C89">
            <v>4</v>
          </cell>
        </row>
        <row r="90">
          <cell r="A90">
            <v>5112519</v>
          </cell>
          <cell r="B90">
            <v>17210</v>
          </cell>
          <cell r="C90">
            <v>1</v>
          </cell>
        </row>
        <row r="91">
          <cell r="A91">
            <v>5112530</v>
          </cell>
          <cell r="B91">
            <v>332030</v>
          </cell>
          <cell r="C91">
            <v>6</v>
          </cell>
        </row>
        <row r="92">
          <cell r="A92">
            <v>5112574</v>
          </cell>
          <cell r="B92">
            <v>3252</v>
          </cell>
          <cell r="C92">
            <v>1</v>
          </cell>
        </row>
        <row r="93">
          <cell r="A93">
            <v>5112593</v>
          </cell>
          <cell r="B93">
            <v>90</v>
          </cell>
          <cell r="C93">
            <v>1</v>
          </cell>
        </row>
        <row r="94">
          <cell r="A94">
            <v>5112652</v>
          </cell>
          <cell r="B94">
            <v>1671450</v>
          </cell>
          <cell r="C94">
            <v>9</v>
          </cell>
        </row>
        <row r="95">
          <cell r="A95">
            <v>5112674</v>
          </cell>
          <cell r="B95">
            <v>344620</v>
          </cell>
          <cell r="C95">
            <v>4</v>
          </cell>
        </row>
        <row r="96">
          <cell r="A96">
            <v>5112748</v>
          </cell>
          <cell r="B96">
            <v>483880</v>
          </cell>
          <cell r="C96">
            <v>8</v>
          </cell>
        </row>
        <row r="97">
          <cell r="A97">
            <v>5112757</v>
          </cell>
          <cell r="B97">
            <v>415960</v>
          </cell>
          <cell r="C97">
            <v>8</v>
          </cell>
        </row>
        <row r="98">
          <cell r="A98">
            <v>5112776</v>
          </cell>
          <cell r="B98">
            <v>12730</v>
          </cell>
          <cell r="C98">
            <v>1</v>
          </cell>
        </row>
        <row r="99">
          <cell r="A99">
            <v>5112797</v>
          </cell>
          <cell r="B99">
            <v>209680</v>
          </cell>
          <cell r="C99">
            <v>6</v>
          </cell>
        </row>
        <row r="100">
          <cell r="A100">
            <v>5112815</v>
          </cell>
          <cell r="B100">
            <v>500257</v>
          </cell>
          <cell r="C100">
            <v>23</v>
          </cell>
        </row>
        <row r="101">
          <cell r="A101">
            <v>5112833</v>
          </cell>
          <cell r="B101">
            <v>194820</v>
          </cell>
          <cell r="C101">
            <v>4</v>
          </cell>
        </row>
        <row r="102">
          <cell r="A102">
            <v>5112850</v>
          </cell>
          <cell r="B102">
            <v>1522445</v>
          </cell>
          <cell r="C102">
            <v>53</v>
          </cell>
        </row>
        <row r="103">
          <cell r="A103">
            <v>5112861</v>
          </cell>
          <cell r="B103">
            <v>1360504</v>
          </cell>
          <cell r="C103">
            <v>51</v>
          </cell>
        </row>
        <row r="104">
          <cell r="A104">
            <v>5112872</v>
          </cell>
          <cell r="B104">
            <v>1054530</v>
          </cell>
          <cell r="C104">
            <v>28</v>
          </cell>
        </row>
        <row r="105">
          <cell r="A105">
            <v>5113006</v>
          </cell>
          <cell r="B105">
            <v>1064618</v>
          </cell>
          <cell r="C105">
            <v>18</v>
          </cell>
        </row>
        <row r="106">
          <cell r="A106">
            <v>5113017</v>
          </cell>
          <cell r="B106">
            <v>32840</v>
          </cell>
          <cell r="C106">
            <v>1</v>
          </cell>
        </row>
        <row r="107">
          <cell r="A107">
            <v>5113057</v>
          </cell>
          <cell r="B107">
            <v>231760</v>
          </cell>
          <cell r="C107">
            <v>-1</v>
          </cell>
        </row>
        <row r="108">
          <cell r="A108">
            <v>5113086</v>
          </cell>
          <cell r="B108">
            <v>11050</v>
          </cell>
          <cell r="C108">
            <v>1</v>
          </cell>
        </row>
        <row r="109">
          <cell r="A109">
            <v>5113097</v>
          </cell>
          <cell r="B109">
            <v>390431</v>
          </cell>
          <cell r="C109">
            <v>13</v>
          </cell>
        </row>
        <row r="110">
          <cell r="A110">
            <v>5113113</v>
          </cell>
          <cell r="B110">
            <v>1376390</v>
          </cell>
          <cell r="C110">
            <v>8</v>
          </cell>
        </row>
        <row r="111">
          <cell r="A111">
            <v>5113256</v>
          </cell>
          <cell r="B111">
            <v>273779</v>
          </cell>
          <cell r="C111">
            <v>34</v>
          </cell>
        </row>
        <row r="112">
          <cell r="A112">
            <v>5113299</v>
          </cell>
          <cell r="B112">
            <v>324570</v>
          </cell>
          <cell r="C112">
            <v>-1</v>
          </cell>
        </row>
        <row r="113">
          <cell r="A113">
            <v>5113329</v>
          </cell>
          <cell r="B113">
            <v>27150</v>
          </cell>
          <cell r="C113">
            <v>2</v>
          </cell>
        </row>
        <row r="114">
          <cell r="A114">
            <v>5113447</v>
          </cell>
          <cell r="B114">
            <v>1082290</v>
          </cell>
          <cell r="C114">
            <v>-1</v>
          </cell>
        </row>
        <row r="115">
          <cell r="A115">
            <v>5113660</v>
          </cell>
          <cell r="B115">
            <v>24880</v>
          </cell>
          <cell r="C115">
            <v>1</v>
          </cell>
        </row>
        <row r="116">
          <cell r="A116">
            <v>5113704</v>
          </cell>
          <cell r="B116">
            <v>179580</v>
          </cell>
          <cell r="C116">
            <v>7</v>
          </cell>
        </row>
        <row r="117">
          <cell r="A117">
            <v>5113714</v>
          </cell>
          <cell r="B117">
            <v>31850</v>
          </cell>
          <cell r="C117">
            <v>1</v>
          </cell>
        </row>
        <row r="118">
          <cell r="A118">
            <v>5113722</v>
          </cell>
          <cell r="B118">
            <v>36890</v>
          </cell>
          <cell r="C118">
            <v>1</v>
          </cell>
        </row>
        <row r="119">
          <cell r="A119">
            <v>5113786</v>
          </cell>
          <cell r="B119">
            <v>40820</v>
          </cell>
          <cell r="C119">
            <v>1</v>
          </cell>
        </row>
        <row r="120">
          <cell r="A120">
            <v>5113790</v>
          </cell>
          <cell r="B120">
            <v>2205820</v>
          </cell>
          <cell r="C120">
            <v>53</v>
          </cell>
        </row>
        <row r="121">
          <cell r="A121">
            <v>5113870</v>
          </cell>
          <cell r="B121">
            <v>83770</v>
          </cell>
          <cell r="C121">
            <v>-1</v>
          </cell>
        </row>
        <row r="122">
          <cell r="A122">
            <v>5113941</v>
          </cell>
          <cell r="B122">
            <v>386250</v>
          </cell>
          <cell r="C122">
            <v>-1</v>
          </cell>
        </row>
        <row r="123">
          <cell r="A123">
            <v>5113951</v>
          </cell>
          <cell r="B123">
            <v>504640</v>
          </cell>
          <cell r="C123">
            <v>0</v>
          </cell>
        </row>
        <row r="124">
          <cell r="A124">
            <v>5113981</v>
          </cell>
          <cell r="B124">
            <v>41630</v>
          </cell>
          <cell r="C124">
            <v>1</v>
          </cell>
        </row>
        <row r="125">
          <cell r="A125">
            <v>5114063</v>
          </cell>
          <cell r="B125">
            <v>24810</v>
          </cell>
          <cell r="C125">
            <v>1</v>
          </cell>
        </row>
        <row r="126">
          <cell r="A126">
            <v>5114229</v>
          </cell>
          <cell r="B126">
            <v>86700</v>
          </cell>
          <cell r="C126">
            <v>2</v>
          </cell>
        </row>
        <row r="127">
          <cell r="A127">
            <v>5114257</v>
          </cell>
          <cell r="B127">
            <v>1555861</v>
          </cell>
          <cell r="C127">
            <v>29</v>
          </cell>
        </row>
        <row r="128">
          <cell r="A128">
            <v>5114299</v>
          </cell>
          <cell r="B128">
            <v>2320129</v>
          </cell>
          <cell r="C128">
            <v>52</v>
          </cell>
        </row>
        <row r="129">
          <cell r="A129">
            <v>5114532</v>
          </cell>
          <cell r="B129">
            <v>53130</v>
          </cell>
          <cell r="C129">
            <v>1</v>
          </cell>
        </row>
        <row r="130">
          <cell r="A130">
            <v>5114570</v>
          </cell>
          <cell r="B130">
            <v>26050</v>
          </cell>
          <cell r="C130">
            <v>1</v>
          </cell>
        </row>
        <row r="131">
          <cell r="A131">
            <v>5114624</v>
          </cell>
          <cell r="B131">
            <v>32740</v>
          </cell>
          <cell r="C131">
            <v>1</v>
          </cell>
        </row>
        <row r="132">
          <cell r="A132">
            <v>5114640</v>
          </cell>
          <cell r="B132">
            <v>675730</v>
          </cell>
          <cell r="C132">
            <v>0</v>
          </cell>
        </row>
        <row r="133">
          <cell r="A133">
            <v>5114645</v>
          </cell>
          <cell r="B133">
            <v>143830</v>
          </cell>
          <cell r="C133">
            <v>5</v>
          </cell>
        </row>
        <row r="134">
          <cell r="A134">
            <v>5114650</v>
          </cell>
          <cell r="B134">
            <v>223900</v>
          </cell>
          <cell r="C134">
            <v>4</v>
          </cell>
        </row>
        <row r="135">
          <cell r="A135">
            <v>5114657</v>
          </cell>
          <cell r="B135">
            <v>18270</v>
          </cell>
          <cell r="C135">
            <v>4</v>
          </cell>
        </row>
        <row r="136">
          <cell r="A136">
            <v>5114665</v>
          </cell>
          <cell r="B136">
            <v>14540</v>
          </cell>
          <cell r="C136">
            <v>1</v>
          </cell>
        </row>
        <row r="137">
          <cell r="A137">
            <v>5114667</v>
          </cell>
          <cell r="B137">
            <v>1027350</v>
          </cell>
          <cell r="C137">
            <v>1</v>
          </cell>
        </row>
        <row r="138">
          <cell r="A138">
            <v>5114669</v>
          </cell>
          <cell r="B138">
            <v>104380</v>
          </cell>
          <cell r="C138">
            <v>-1</v>
          </cell>
        </row>
        <row r="139">
          <cell r="A139">
            <v>5114672</v>
          </cell>
          <cell r="B139">
            <v>515990</v>
          </cell>
          <cell r="C139">
            <v>1</v>
          </cell>
        </row>
        <row r="140">
          <cell r="A140">
            <v>5114674</v>
          </cell>
          <cell r="B140">
            <v>1839827</v>
          </cell>
          <cell r="C140">
            <v>52</v>
          </cell>
        </row>
        <row r="141">
          <cell r="A141">
            <v>5114677</v>
          </cell>
          <cell r="B141">
            <v>367412</v>
          </cell>
          <cell r="C141">
            <v>16</v>
          </cell>
        </row>
        <row r="142">
          <cell r="A142">
            <v>5114678</v>
          </cell>
          <cell r="B142">
            <v>148560</v>
          </cell>
          <cell r="C142">
            <v>4</v>
          </cell>
        </row>
        <row r="143">
          <cell r="A143">
            <v>5114680</v>
          </cell>
          <cell r="B143">
            <v>273570</v>
          </cell>
          <cell r="C143">
            <v>4</v>
          </cell>
        </row>
        <row r="144">
          <cell r="A144">
            <v>5114681</v>
          </cell>
          <cell r="B144">
            <v>474273</v>
          </cell>
          <cell r="C144">
            <v>31</v>
          </cell>
        </row>
        <row r="145">
          <cell r="A145">
            <v>5114694</v>
          </cell>
          <cell r="B145">
            <v>19820</v>
          </cell>
          <cell r="C145">
            <v>2</v>
          </cell>
        </row>
        <row r="146">
          <cell r="A146">
            <v>5114696</v>
          </cell>
          <cell r="B146">
            <v>2560</v>
          </cell>
          <cell r="C146">
            <v>1</v>
          </cell>
        </row>
        <row r="147">
          <cell r="A147">
            <v>5114698</v>
          </cell>
          <cell r="B147">
            <v>137340</v>
          </cell>
          <cell r="C147">
            <v>0</v>
          </cell>
        </row>
        <row r="148">
          <cell r="A148">
            <v>5114703</v>
          </cell>
          <cell r="B148">
            <v>562690</v>
          </cell>
          <cell r="C148">
            <v>7</v>
          </cell>
        </row>
        <row r="149">
          <cell r="A149">
            <v>5114713</v>
          </cell>
          <cell r="B149">
            <v>61200</v>
          </cell>
          <cell r="C149">
            <v>1</v>
          </cell>
        </row>
        <row r="150">
          <cell r="A150">
            <v>5114714</v>
          </cell>
          <cell r="B150">
            <v>49500</v>
          </cell>
          <cell r="C150">
            <v>1</v>
          </cell>
        </row>
        <row r="151">
          <cell r="A151">
            <v>5114715</v>
          </cell>
          <cell r="B151">
            <v>1526088</v>
          </cell>
          <cell r="C151">
            <v>51</v>
          </cell>
        </row>
        <row r="152">
          <cell r="A152">
            <v>5114721</v>
          </cell>
          <cell r="B152">
            <v>95912</v>
          </cell>
          <cell r="C152">
            <v>27</v>
          </cell>
        </row>
        <row r="153">
          <cell r="A153">
            <v>5114723</v>
          </cell>
          <cell r="B153">
            <v>399520</v>
          </cell>
          <cell r="C153">
            <v>0</v>
          </cell>
        </row>
        <row r="154">
          <cell r="A154">
            <v>5114728</v>
          </cell>
          <cell r="B154">
            <v>218100</v>
          </cell>
          <cell r="C154">
            <v>0</v>
          </cell>
        </row>
        <row r="155">
          <cell r="A155">
            <v>5114731</v>
          </cell>
          <cell r="B155">
            <v>0</v>
          </cell>
          <cell r="C155">
            <v>1</v>
          </cell>
        </row>
        <row r="156">
          <cell r="A156">
            <v>5114734</v>
          </cell>
          <cell r="B156">
            <v>177383</v>
          </cell>
          <cell r="C156">
            <v>16</v>
          </cell>
        </row>
        <row r="157">
          <cell r="A157">
            <v>5114737</v>
          </cell>
          <cell r="B157">
            <v>530210</v>
          </cell>
          <cell r="C157">
            <v>0</v>
          </cell>
        </row>
        <row r="158">
          <cell r="A158">
            <v>5114740</v>
          </cell>
          <cell r="B158">
            <v>398220</v>
          </cell>
          <cell r="C158">
            <v>2</v>
          </cell>
        </row>
        <row r="159">
          <cell r="A159">
            <v>5114743</v>
          </cell>
          <cell r="B159">
            <v>1048849</v>
          </cell>
          <cell r="C159">
            <v>38</v>
          </cell>
        </row>
        <row r="160">
          <cell r="A160">
            <v>5114750</v>
          </cell>
          <cell r="B160">
            <v>857090</v>
          </cell>
          <cell r="C160">
            <v>8</v>
          </cell>
        </row>
        <row r="161">
          <cell r="A161">
            <v>5114761</v>
          </cell>
          <cell r="B161">
            <v>643240</v>
          </cell>
          <cell r="C161">
            <v>2</v>
          </cell>
        </row>
        <row r="162">
          <cell r="A162">
            <v>5114772</v>
          </cell>
          <cell r="B162">
            <v>833210</v>
          </cell>
          <cell r="C162">
            <v>0</v>
          </cell>
        </row>
        <row r="163">
          <cell r="A163">
            <v>5114799</v>
          </cell>
          <cell r="B163">
            <v>56930</v>
          </cell>
          <cell r="C163">
            <v>1</v>
          </cell>
        </row>
        <row r="164">
          <cell r="A164">
            <v>5114950</v>
          </cell>
          <cell r="B164">
            <v>157210</v>
          </cell>
          <cell r="C164">
            <v>-1</v>
          </cell>
        </row>
        <row r="165">
          <cell r="A165">
            <v>5115024</v>
          </cell>
          <cell r="B165">
            <v>620577</v>
          </cell>
          <cell r="C165">
            <v>27</v>
          </cell>
        </row>
        <row r="166">
          <cell r="A166">
            <v>5115184</v>
          </cell>
          <cell r="B166">
            <v>470360</v>
          </cell>
          <cell r="C166">
            <v>9</v>
          </cell>
        </row>
        <row r="167">
          <cell r="A167">
            <v>5115242</v>
          </cell>
          <cell r="B167">
            <v>56060</v>
          </cell>
          <cell r="C167">
            <v>1</v>
          </cell>
        </row>
        <row r="168">
          <cell r="A168">
            <v>5115252</v>
          </cell>
          <cell r="B168">
            <v>30990</v>
          </cell>
          <cell r="C168">
            <v>1</v>
          </cell>
        </row>
        <row r="169">
          <cell r="A169">
            <v>5115273</v>
          </cell>
          <cell r="B169">
            <v>114250</v>
          </cell>
          <cell r="C169">
            <v>7</v>
          </cell>
        </row>
        <row r="170">
          <cell r="A170">
            <v>5115298</v>
          </cell>
          <cell r="B170">
            <v>28110</v>
          </cell>
          <cell r="C170">
            <v>1</v>
          </cell>
        </row>
        <row r="171">
          <cell r="A171">
            <v>5115348</v>
          </cell>
          <cell r="B171">
            <v>139010</v>
          </cell>
          <cell r="C171">
            <v>3</v>
          </cell>
        </row>
        <row r="172">
          <cell r="A172">
            <v>5115380</v>
          </cell>
          <cell r="B172">
            <v>2060424</v>
          </cell>
          <cell r="C172">
            <v>53</v>
          </cell>
        </row>
        <row r="173">
          <cell r="A173">
            <v>5115401</v>
          </cell>
          <cell r="B173">
            <v>77640</v>
          </cell>
          <cell r="C173">
            <v>4</v>
          </cell>
        </row>
        <row r="174">
          <cell r="A174">
            <v>5115551</v>
          </cell>
          <cell r="B174">
            <v>19130</v>
          </cell>
          <cell r="C174">
            <v>1</v>
          </cell>
        </row>
        <row r="175">
          <cell r="A175">
            <v>5115561</v>
          </cell>
          <cell r="B175">
            <v>31940</v>
          </cell>
          <cell r="C175">
            <v>2</v>
          </cell>
        </row>
        <row r="176">
          <cell r="A176">
            <v>5115583</v>
          </cell>
          <cell r="B176">
            <v>38420</v>
          </cell>
          <cell r="C176">
            <v>1</v>
          </cell>
        </row>
        <row r="177">
          <cell r="A177">
            <v>5115624</v>
          </cell>
          <cell r="B177">
            <v>867190</v>
          </cell>
          <cell r="C177">
            <v>3</v>
          </cell>
        </row>
        <row r="178">
          <cell r="A178">
            <v>5115644</v>
          </cell>
          <cell r="B178">
            <v>83630</v>
          </cell>
          <cell r="C178">
            <v>2</v>
          </cell>
        </row>
        <row r="179">
          <cell r="A179">
            <v>5115661</v>
          </cell>
          <cell r="B179">
            <v>9750</v>
          </cell>
          <cell r="C179">
            <v>1</v>
          </cell>
        </row>
        <row r="180">
          <cell r="A180">
            <v>5115671</v>
          </cell>
          <cell r="B180">
            <v>547590</v>
          </cell>
          <cell r="C180">
            <v>7</v>
          </cell>
        </row>
        <row r="181">
          <cell r="A181">
            <v>5115681</v>
          </cell>
          <cell r="B181">
            <v>43240</v>
          </cell>
          <cell r="C181">
            <v>1</v>
          </cell>
        </row>
        <row r="182">
          <cell r="A182">
            <v>5115728</v>
          </cell>
          <cell r="B182">
            <v>24970</v>
          </cell>
          <cell r="C182">
            <v>1</v>
          </cell>
        </row>
        <row r="183">
          <cell r="A183">
            <v>5115738</v>
          </cell>
          <cell r="B183">
            <v>23970</v>
          </cell>
          <cell r="C183">
            <v>2</v>
          </cell>
        </row>
        <row r="184">
          <cell r="A184">
            <v>5115848</v>
          </cell>
          <cell r="B184">
            <v>49620</v>
          </cell>
          <cell r="C184">
            <v>1</v>
          </cell>
        </row>
        <row r="185">
          <cell r="A185">
            <v>5115869</v>
          </cell>
          <cell r="B185">
            <v>25580</v>
          </cell>
          <cell r="C185">
            <v>1</v>
          </cell>
        </row>
        <row r="186">
          <cell r="A186">
            <v>5115913</v>
          </cell>
          <cell r="B186">
            <v>1494143</v>
          </cell>
          <cell r="C186">
            <v>52</v>
          </cell>
        </row>
        <row r="187">
          <cell r="A187">
            <v>5115934</v>
          </cell>
          <cell r="B187">
            <v>215650</v>
          </cell>
          <cell r="C187">
            <v>3</v>
          </cell>
        </row>
        <row r="188">
          <cell r="A188">
            <v>5115955</v>
          </cell>
          <cell r="B188">
            <v>8100</v>
          </cell>
          <cell r="C188">
            <v>1</v>
          </cell>
        </row>
        <row r="189">
          <cell r="A189">
            <v>5115965</v>
          </cell>
          <cell r="B189">
            <v>41380</v>
          </cell>
          <cell r="C189">
            <v>1</v>
          </cell>
        </row>
        <row r="190">
          <cell r="A190">
            <v>5115984</v>
          </cell>
          <cell r="B190">
            <v>2136000</v>
          </cell>
          <cell r="C190">
            <v>3</v>
          </cell>
        </row>
        <row r="191">
          <cell r="A191">
            <v>5116007</v>
          </cell>
          <cell r="B191">
            <v>45840</v>
          </cell>
          <cell r="C191">
            <v>3</v>
          </cell>
        </row>
        <row r="192">
          <cell r="A192">
            <v>5116048</v>
          </cell>
          <cell r="B192">
            <v>283650</v>
          </cell>
          <cell r="C192">
            <v>-1</v>
          </cell>
        </row>
        <row r="193">
          <cell r="A193">
            <v>5116059</v>
          </cell>
          <cell r="B193">
            <v>133330</v>
          </cell>
          <cell r="C193">
            <v>2</v>
          </cell>
        </row>
        <row r="194">
          <cell r="A194">
            <v>5116181</v>
          </cell>
          <cell r="B194">
            <v>152010</v>
          </cell>
          <cell r="C194">
            <v>1</v>
          </cell>
        </row>
        <row r="195">
          <cell r="A195">
            <v>5116191</v>
          </cell>
          <cell r="B195">
            <v>36710</v>
          </cell>
          <cell r="C195">
            <v>1</v>
          </cell>
        </row>
        <row r="196">
          <cell r="A196">
            <v>5116212</v>
          </cell>
          <cell r="B196">
            <v>192870</v>
          </cell>
          <cell r="C196">
            <v>5</v>
          </cell>
        </row>
        <row r="197">
          <cell r="A197">
            <v>5116284</v>
          </cell>
          <cell r="B197">
            <v>12400</v>
          </cell>
          <cell r="C197">
            <v>2</v>
          </cell>
        </row>
        <row r="198">
          <cell r="A198">
            <v>5116316</v>
          </cell>
          <cell r="B198">
            <v>108870</v>
          </cell>
          <cell r="C198">
            <v>1</v>
          </cell>
        </row>
        <row r="199">
          <cell r="A199">
            <v>5116347</v>
          </cell>
          <cell r="B199">
            <v>143740</v>
          </cell>
          <cell r="C199">
            <v>3</v>
          </cell>
        </row>
        <row r="200">
          <cell r="A200">
            <v>5116358</v>
          </cell>
          <cell r="B200">
            <v>730125</v>
          </cell>
          <cell r="C200">
            <v>19</v>
          </cell>
        </row>
        <row r="201">
          <cell r="A201">
            <v>5116455</v>
          </cell>
          <cell r="B201">
            <v>4910</v>
          </cell>
          <cell r="C201">
            <v>1</v>
          </cell>
        </row>
        <row r="202">
          <cell r="A202">
            <v>5116459</v>
          </cell>
          <cell r="B202">
            <v>29480</v>
          </cell>
          <cell r="C202">
            <v>1</v>
          </cell>
        </row>
        <row r="203">
          <cell r="A203">
            <v>5116462</v>
          </cell>
          <cell r="B203">
            <v>31840</v>
          </cell>
          <cell r="C203">
            <v>1</v>
          </cell>
        </row>
        <row r="204">
          <cell r="A204">
            <v>5116469</v>
          </cell>
          <cell r="B204">
            <v>10280</v>
          </cell>
          <cell r="C204">
            <v>1</v>
          </cell>
        </row>
        <row r="205">
          <cell r="A205">
            <v>5116477</v>
          </cell>
          <cell r="B205">
            <v>45140</v>
          </cell>
          <cell r="C205">
            <v>1</v>
          </cell>
        </row>
        <row r="206">
          <cell r="A206">
            <v>5116478</v>
          </cell>
          <cell r="B206">
            <v>19370</v>
          </cell>
          <cell r="C206">
            <v>1</v>
          </cell>
        </row>
        <row r="207">
          <cell r="A207">
            <v>5116489</v>
          </cell>
          <cell r="B207">
            <v>67550</v>
          </cell>
          <cell r="C207">
            <v>1</v>
          </cell>
        </row>
        <row r="208">
          <cell r="A208">
            <v>5116498</v>
          </cell>
          <cell r="B208">
            <v>84140</v>
          </cell>
          <cell r="C208">
            <v>1</v>
          </cell>
        </row>
        <row r="209">
          <cell r="A209">
            <v>5116508</v>
          </cell>
          <cell r="B209">
            <v>135340</v>
          </cell>
          <cell r="C209">
            <v>3</v>
          </cell>
        </row>
        <row r="210">
          <cell r="A210">
            <v>5116522</v>
          </cell>
          <cell r="B210">
            <v>40050</v>
          </cell>
          <cell r="C210">
            <v>1</v>
          </cell>
        </row>
        <row r="211">
          <cell r="A211">
            <v>5116524</v>
          </cell>
          <cell r="B211">
            <v>109320</v>
          </cell>
          <cell r="C211">
            <v>7</v>
          </cell>
        </row>
        <row r="212">
          <cell r="A212">
            <v>5116525</v>
          </cell>
          <cell r="B212">
            <v>78360</v>
          </cell>
          <cell r="C212">
            <v>2</v>
          </cell>
        </row>
        <row r="213">
          <cell r="A213">
            <v>5116556</v>
          </cell>
          <cell r="B213">
            <v>2135023</v>
          </cell>
          <cell r="C213">
            <v>50</v>
          </cell>
        </row>
        <row r="214">
          <cell r="A214">
            <v>5116566</v>
          </cell>
          <cell r="B214">
            <v>23280</v>
          </cell>
          <cell r="C214">
            <v>1</v>
          </cell>
        </row>
        <row r="215">
          <cell r="A215">
            <v>5116595</v>
          </cell>
          <cell r="B215">
            <v>227568</v>
          </cell>
          <cell r="C215">
            <v>53</v>
          </cell>
        </row>
        <row r="216">
          <cell r="A216">
            <v>5116606</v>
          </cell>
          <cell r="B216">
            <v>36050</v>
          </cell>
          <cell r="C216">
            <v>1</v>
          </cell>
        </row>
        <row r="217">
          <cell r="A217">
            <v>5116626</v>
          </cell>
          <cell r="B217">
            <v>26820</v>
          </cell>
          <cell r="C217">
            <v>1</v>
          </cell>
        </row>
        <row r="218">
          <cell r="A218">
            <v>5116635</v>
          </cell>
          <cell r="B218">
            <v>20830</v>
          </cell>
          <cell r="C218">
            <v>1</v>
          </cell>
        </row>
        <row r="219">
          <cell r="A219">
            <v>5116646</v>
          </cell>
          <cell r="B219">
            <v>27570</v>
          </cell>
          <cell r="C219">
            <v>1</v>
          </cell>
        </row>
        <row r="220">
          <cell r="A220">
            <v>5116724</v>
          </cell>
          <cell r="B220">
            <v>2003930</v>
          </cell>
          <cell r="C220">
            <v>45</v>
          </cell>
        </row>
        <row r="221">
          <cell r="A221">
            <v>5116735</v>
          </cell>
          <cell r="B221">
            <v>9510</v>
          </cell>
          <cell r="C221">
            <v>1</v>
          </cell>
        </row>
        <row r="222">
          <cell r="A222">
            <v>5116757</v>
          </cell>
          <cell r="B222">
            <v>126960</v>
          </cell>
          <cell r="C222">
            <v>4</v>
          </cell>
        </row>
        <row r="223">
          <cell r="A223">
            <v>5116769</v>
          </cell>
          <cell r="B223">
            <v>19510</v>
          </cell>
          <cell r="C223">
            <v>1</v>
          </cell>
        </row>
        <row r="224">
          <cell r="A224">
            <v>5116780</v>
          </cell>
          <cell r="B224">
            <v>18030</v>
          </cell>
          <cell r="C224">
            <v>1</v>
          </cell>
        </row>
        <row r="225">
          <cell r="A225">
            <v>5116900</v>
          </cell>
          <cell r="B225">
            <v>24520</v>
          </cell>
          <cell r="C225">
            <v>2</v>
          </cell>
        </row>
        <row r="226">
          <cell r="A226">
            <v>5116920</v>
          </cell>
          <cell r="B226">
            <v>76840</v>
          </cell>
          <cell r="C226">
            <v>3</v>
          </cell>
        </row>
        <row r="227">
          <cell r="A227">
            <v>5116938</v>
          </cell>
          <cell r="B227">
            <v>1212182</v>
          </cell>
          <cell r="C227">
            <v>48</v>
          </cell>
        </row>
        <row r="228">
          <cell r="A228">
            <v>5116947</v>
          </cell>
          <cell r="B228">
            <v>63420</v>
          </cell>
          <cell r="C228">
            <v>0</v>
          </cell>
        </row>
        <row r="229">
          <cell r="A229">
            <v>5117079</v>
          </cell>
          <cell r="B229">
            <v>2267168</v>
          </cell>
          <cell r="C229">
            <v>53</v>
          </cell>
        </row>
        <row r="230">
          <cell r="A230">
            <v>5117089</v>
          </cell>
          <cell r="B230">
            <v>29180</v>
          </cell>
          <cell r="C230">
            <v>1</v>
          </cell>
        </row>
        <row r="231">
          <cell r="A231">
            <v>5117094</v>
          </cell>
          <cell r="B231">
            <v>37990</v>
          </cell>
          <cell r="C231">
            <v>1</v>
          </cell>
        </row>
        <row r="232">
          <cell r="A232">
            <v>5119155</v>
          </cell>
          <cell r="B232">
            <v>336900</v>
          </cell>
          <cell r="C232">
            <v>0</v>
          </cell>
        </row>
        <row r="233">
          <cell r="A233">
            <v>5366452</v>
          </cell>
          <cell r="B233">
            <v>2352810</v>
          </cell>
          <cell r="C233">
            <v>10</v>
          </cell>
        </row>
        <row r="234">
          <cell r="A234">
            <v>5880600</v>
          </cell>
          <cell r="B234">
            <v>29370</v>
          </cell>
          <cell r="C234">
            <v>5</v>
          </cell>
        </row>
        <row r="235">
          <cell r="A235">
            <v>5899703</v>
          </cell>
          <cell r="B235">
            <v>43200</v>
          </cell>
          <cell r="C235">
            <v>2</v>
          </cell>
        </row>
        <row r="236">
          <cell r="A236">
            <v>5901484</v>
          </cell>
          <cell r="B236">
            <v>374070</v>
          </cell>
          <cell r="C236">
            <v>2</v>
          </cell>
        </row>
        <row r="237">
          <cell r="A237">
            <v>5908054</v>
          </cell>
          <cell r="B237">
            <v>12790</v>
          </cell>
          <cell r="C237">
            <v>1</v>
          </cell>
        </row>
      </sheetData>
      <sheetData sheetId="2">
        <row r="1">
          <cell r="A1" t="str">
            <v>NIS_RAD</v>
          </cell>
          <cell r="B1" t="str">
            <v>NIC</v>
          </cell>
          <cell r="C1" t="str">
            <v>COD_UNICOM</v>
          </cell>
          <cell r="D1" t="str">
            <v>NUM_APA</v>
          </cell>
          <cell r="E1" t="str">
            <v>MAY_2002</v>
          </cell>
          <cell r="F1" t="str">
            <v>JUN_2002</v>
          </cell>
          <cell r="G1" t="str">
            <v>JUL_2002</v>
          </cell>
          <cell r="H1" t="str">
            <v>AGO_2002</v>
          </cell>
          <cell r="I1" t="str">
            <v>SEP_2002</v>
          </cell>
          <cell r="J1" t="str">
            <v>OCT_2002</v>
          </cell>
          <cell r="K1" t="str">
            <v>NOV_2002</v>
          </cell>
          <cell r="L1" t="str">
            <v>DIC_2002</v>
          </cell>
          <cell r="M1" t="str">
            <v>ENE_2003</v>
          </cell>
        </row>
        <row r="2">
          <cell r="A2">
            <v>5184156</v>
          </cell>
          <cell r="B2">
            <v>5116171</v>
          </cell>
          <cell r="C2">
            <v>4410</v>
          </cell>
          <cell r="E2">
            <v>235</v>
          </cell>
          <cell r="F2">
            <v>210</v>
          </cell>
          <cell r="G2">
            <v>202</v>
          </cell>
          <cell r="H2">
            <v>180</v>
          </cell>
          <cell r="I2">
            <v>234</v>
          </cell>
          <cell r="J2">
            <v>202</v>
          </cell>
          <cell r="K2">
            <v>215</v>
          </cell>
          <cell r="L2">
            <v>161</v>
          </cell>
          <cell r="M2">
            <v>165</v>
          </cell>
        </row>
        <row r="3">
          <cell r="A3">
            <v>5184176</v>
          </cell>
          <cell r="B3">
            <v>5116181</v>
          </cell>
          <cell r="C3">
            <v>4410</v>
          </cell>
          <cell r="D3">
            <v>31987828</v>
          </cell>
          <cell r="E3">
            <v>119</v>
          </cell>
          <cell r="F3">
            <v>212</v>
          </cell>
          <cell r="G3">
            <v>103</v>
          </cell>
          <cell r="H3">
            <v>102</v>
          </cell>
          <cell r="I3">
            <v>109</v>
          </cell>
          <cell r="J3">
            <v>648</v>
          </cell>
          <cell r="K3">
            <v>254</v>
          </cell>
          <cell r="L3">
            <v>154</v>
          </cell>
          <cell r="M3">
            <v>75</v>
          </cell>
        </row>
        <row r="4">
          <cell r="A4">
            <v>5184258</v>
          </cell>
          <cell r="B4">
            <v>5116222</v>
          </cell>
          <cell r="C4">
            <v>4410</v>
          </cell>
          <cell r="D4">
            <v>3361116</v>
          </cell>
          <cell r="E4">
            <v>238</v>
          </cell>
          <cell r="F4">
            <v>212</v>
          </cell>
          <cell r="G4">
            <v>204</v>
          </cell>
          <cell r="H4">
            <v>181</v>
          </cell>
          <cell r="I4">
            <v>236</v>
          </cell>
          <cell r="J4">
            <v>44</v>
          </cell>
          <cell r="K4">
            <v>20</v>
          </cell>
          <cell r="L4">
            <v>15</v>
          </cell>
          <cell r="M4">
            <v>74</v>
          </cell>
        </row>
        <row r="5">
          <cell r="A5">
            <v>5184238</v>
          </cell>
          <cell r="B5">
            <v>5116212</v>
          </cell>
          <cell r="C5">
            <v>4410</v>
          </cell>
          <cell r="D5">
            <v>9016247</v>
          </cell>
          <cell r="E5">
            <v>233</v>
          </cell>
          <cell r="F5">
            <v>206</v>
          </cell>
          <cell r="G5">
            <v>200</v>
          </cell>
          <cell r="H5">
            <v>189</v>
          </cell>
          <cell r="I5">
            <v>273</v>
          </cell>
          <cell r="J5">
            <v>469</v>
          </cell>
          <cell r="K5">
            <v>121</v>
          </cell>
          <cell r="L5">
            <v>111</v>
          </cell>
          <cell r="M5">
            <v>8</v>
          </cell>
        </row>
        <row r="6">
          <cell r="A6">
            <v>5184196</v>
          </cell>
          <cell r="B6">
            <v>5116191</v>
          </cell>
          <cell r="C6">
            <v>4410</v>
          </cell>
          <cell r="D6">
            <v>3507301</v>
          </cell>
          <cell r="E6">
            <v>172</v>
          </cell>
          <cell r="F6">
            <v>152</v>
          </cell>
          <cell r="G6">
            <v>90</v>
          </cell>
          <cell r="H6">
            <v>86</v>
          </cell>
          <cell r="I6">
            <v>95</v>
          </cell>
          <cell r="J6">
            <v>141</v>
          </cell>
          <cell r="K6">
            <v>113</v>
          </cell>
          <cell r="L6">
            <v>105</v>
          </cell>
          <cell r="M6">
            <v>133</v>
          </cell>
        </row>
        <row r="7">
          <cell r="A7">
            <v>5181098</v>
          </cell>
          <cell r="B7">
            <v>5114642</v>
          </cell>
          <cell r="C7">
            <v>4410</v>
          </cell>
          <cell r="D7">
            <v>9016697</v>
          </cell>
          <cell r="E7">
            <v>119</v>
          </cell>
          <cell r="F7">
            <v>139</v>
          </cell>
          <cell r="G7">
            <v>82</v>
          </cell>
          <cell r="H7">
            <v>122</v>
          </cell>
          <cell r="I7">
            <v>84</v>
          </cell>
          <cell r="J7">
            <v>59</v>
          </cell>
          <cell r="K7">
            <v>42</v>
          </cell>
          <cell r="L7">
            <v>122</v>
          </cell>
          <cell r="M7">
            <v>122</v>
          </cell>
        </row>
        <row r="8">
          <cell r="A8">
            <v>5079478</v>
          </cell>
          <cell r="B8">
            <v>5063832</v>
          </cell>
          <cell r="C8">
            <v>4410</v>
          </cell>
          <cell r="D8">
            <v>2944590</v>
          </cell>
          <cell r="E8">
            <v>157</v>
          </cell>
          <cell r="F8">
            <v>100</v>
          </cell>
          <cell r="G8">
            <v>48</v>
          </cell>
          <cell r="H8">
            <v>47</v>
          </cell>
          <cell r="I8">
            <v>47</v>
          </cell>
          <cell r="J8">
            <v>39</v>
          </cell>
          <cell r="K8">
            <v>9</v>
          </cell>
          <cell r="L8">
            <v>15</v>
          </cell>
          <cell r="M8">
            <v>45</v>
          </cell>
        </row>
        <row r="9">
          <cell r="A9">
            <v>5184218</v>
          </cell>
          <cell r="B9">
            <v>5116202</v>
          </cell>
          <cell r="C9">
            <v>4410</v>
          </cell>
          <cell r="D9">
            <v>3391016</v>
          </cell>
          <cell r="E9">
            <v>187</v>
          </cell>
          <cell r="F9">
            <v>137</v>
          </cell>
          <cell r="G9">
            <v>163</v>
          </cell>
          <cell r="H9">
            <v>111</v>
          </cell>
          <cell r="I9">
            <v>168</v>
          </cell>
          <cell r="J9">
            <v>38</v>
          </cell>
          <cell r="K9">
            <v>101</v>
          </cell>
          <cell r="L9">
            <v>92</v>
          </cell>
          <cell r="M9">
            <v>130</v>
          </cell>
        </row>
        <row r="10">
          <cell r="A10">
            <v>5184110</v>
          </cell>
          <cell r="B10">
            <v>5116148</v>
          </cell>
          <cell r="C10">
            <v>4410</v>
          </cell>
          <cell r="D10">
            <v>2198508</v>
          </cell>
          <cell r="E10">
            <v>130</v>
          </cell>
          <cell r="F10">
            <v>105</v>
          </cell>
          <cell r="G10">
            <v>128</v>
          </cell>
          <cell r="H10">
            <v>112</v>
          </cell>
          <cell r="I10">
            <v>114</v>
          </cell>
          <cell r="J10">
            <v>149</v>
          </cell>
          <cell r="K10">
            <v>189</v>
          </cell>
          <cell r="L10">
            <v>191</v>
          </cell>
          <cell r="M10">
            <v>219</v>
          </cell>
        </row>
        <row r="11">
          <cell r="A11">
            <v>5184088</v>
          </cell>
          <cell r="B11">
            <v>5116137</v>
          </cell>
          <cell r="C11">
            <v>4410</v>
          </cell>
          <cell r="D11">
            <v>6826443</v>
          </cell>
          <cell r="E11">
            <v>190</v>
          </cell>
          <cell r="F11">
            <v>116</v>
          </cell>
          <cell r="G11">
            <v>113</v>
          </cell>
          <cell r="H11">
            <v>122</v>
          </cell>
          <cell r="I11">
            <v>122</v>
          </cell>
          <cell r="J11">
            <v>109</v>
          </cell>
          <cell r="K11">
            <v>193</v>
          </cell>
          <cell r="L11">
            <v>157</v>
          </cell>
          <cell r="M11">
            <v>208</v>
          </cell>
        </row>
        <row r="12">
          <cell r="A12">
            <v>5184132</v>
          </cell>
          <cell r="B12">
            <v>5116159</v>
          </cell>
          <cell r="C12">
            <v>4410</v>
          </cell>
          <cell r="D12">
            <v>3729620</v>
          </cell>
          <cell r="E12">
            <v>168</v>
          </cell>
          <cell r="F12">
            <v>172</v>
          </cell>
          <cell r="G12">
            <v>161</v>
          </cell>
          <cell r="H12">
            <v>141</v>
          </cell>
          <cell r="I12">
            <v>165</v>
          </cell>
          <cell r="J12">
            <v>162</v>
          </cell>
          <cell r="K12">
            <v>176</v>
          </cell>
          <cell r="L12">
            <v>175</v>
          </cell>
          <cell r="M12">
            <v>164</v>
          </cell>
        </row>
        <row r="13">
          <cell r="A13">
            <v>5181094</v>
          </cell>
          <cell r="B13">
            <v>5114640</v>
          </cell>
          <cell r="C13">
            <v>4410</v>
          </cell>
          <cell r="D13">
            <v>31993420</v>
          </cell>
          <cell r="E13">
            <v>53</v>
          </cell>
          <cell r="F13">
            <v>42</v>
          </cell>
          <cell r="G13">
            <v>47</v>
          </cell>
          <cell r="H13">
            <v>43</v>
          </cell>
          <cell r="I13">
            <v>47</v>
          </cell>
          <cell r="J13">
            <v>41</v>
          </cell>
          <cell r="K13">
            <v>42</v>
          </cell>
          <cell r="L13">
            <v>38</v>
          </cell>
          <cell r="M13">
            <v>44</v>
          </cell>
        </row>
        <row r="14">
          <cell r="A14">
            <v>5181084</v>
          </cell>
          <cell r="B14">
            <v>5114635</v>
          </cell>
          <cell r="C14">
            <v>4410</v>
          </cell>
          <cell r="D14">
            <v>32998205</v>
          </cell>
          <cell r="E14">
            <v>279</v>
          </cell>
          <cell r="F14">
            <v>5</v>
          </cell>
          <cell r="G14">
            <v>474</v>
          </cell>
          <cell r="H14">
            <v>222</v>
          </cell>
          <cell r="I14">
            <v>239</v>
          </cell>
          <cell r="J14">
            <v>201</v>
          </cell>
          <cell r="K14">
            <v>230</v>
          </cell>
          <cell r="L14">
            <v>241</v>
          </cell>
          <cell r="M14">
            <v>272</v>
          </cell>
        </row>
        <row r="15">
          <cell r="A15">
            <v>5181088</v>
          </cell>
          <cell r="B15">
            <v>5114637</v>
          </cell>
          <cell r="C15">
            <v>4410</v>
          </cell>
          <cell r="D15">
            <v>33001759</v>
          </cell>
          <cell r="E15">
            <v>72</v>
          </cell>
          <cell r="F15">
            <v>65</v>
          </cell>
          <cell r="G15">
            <v>60</v>
          </cell>
          <cell r="H15">
            <v>59</v>
          </cell>
          <cell r="I15">
            <v>67</v>
          </cell>
          <cell r="J15">
            <v>99</v>
          </cell>
          <cell r="K15">
            <v>155</v>
          </cell>
          <cell r="L15">
            <v>149</v>
          </cell>
          <cell r="M15">
            <v>100</v>
          </cell>
        </row>
        <row r="16">
          <cell r="A16">
            <v>5181086</v>
          </cell>
          <cell r="B16">
            <v>5114636</v>
          </cell>
          <cell r="C16">
            <v>4410</v>
          </cell>
          <cell r="D16">
            <v>32998188</v>
          </cell>
          <cell r="E16">
            <v>172</v>
          </cell>
          <cell r="F16">
            <v>152</v>
          </cell>
          <cell r="G16">
            <v>148</v>
          </cell>
          <cell r="H16">
            <v>144</v>
          </cell>
          <cell r="I16">
            <v>213</v>
          </cell>
          <cell r="J16">
            <v>183</v>
          </cell>
          <cell r="K16">
            <v>193</v>
          </cell>
          <cell r="L16">
            <v>172</v>
          </cell>
          <cell r="M16">
            <v>184</v>
          </cell>
        </row>
        <row r="17">
          <cell r="A17">
            <v>5181090</v>
          </cell>
          <cell r="B17">
            <v>5114638</v>
          </cell>
          <cell r="C17">
            <v>4410</v>
          </cell>
          <cell r="D17">
            <v>33001685</v>
          </cell>
          <cell r="E17">
            <v>417</v>
          </cell>
          <cell r="F17">
            <v>312</v>
          </cell>
          <cell r="G17">
            <v>207</v>
          </cell>
          <cell r="H17">
            <v>229</v>
          </cell>
          <cell r="I17">
            <v>299</v>
          </cell>
          <cell r="J17">
            <v>286</v>
          </cell>
          <cell r="K17">
            <v>294</v>
          </cell>
          <cell r="L17">
            <v>209</v>
          </cell>
          <cell r="M17">
            <v>258</v>
          </cell>
        </row>
        <row r="18">
          <cell r="A18">
            <v>5181092</v>
          </cell>
          <cell r="B18">
            <v>5114639</v>
          </cell>
          <cell r="C18">
            <v>4410</v>
          </cell>
          <cell r="D18">
            <v>33001541</v>
          </cell>
          <cell r="E18">
            <v>322</v>
          </cell>
          <cell r="F18">
            <v>249</v>
          </cell>
          <cell r="G18">
            <v>233</v>
          </cell>
          <cell r="H18">
            <v>257</v>
          </cell>
          <cell r="I18">
            <v>301</v>
          </cell>
          <cell r="J18">
            <v>276</v>
          </cell>
          <cell r="K18">
            <v>301</v>
          </cell>
          <cell r="L18">
            <v>261</v>
          </cell>
          <cell r="M18">
            <v>276</v>
          </cell>
        </row>
        <row r="19">
          <cell r="A19">
            <v>5184402</v>
          </cell>
          <cell r="B19">
            <v>5116294</v>
          </cell>
          <cell r="C19">
            <v>4410</v>
          </cell>
          <cell r="D19">
            <v>31987900</v>
          </cell>
          <cell r="E19">
            <v>5</v>
          </cell>
          <cell r="F19">
            <v>100</v>
          </cell>
          <cell r="G19">
            <v>0</v>
          </cell>
          <cell r="H19">
            <v>14</v>
          </cell>
          <cell r="I19">
            <v>53</v>
          </cell>
          <cell r="J19">
            <v>0</v>
          </cell>
          <cell r="K19">
            <v>12</v>
          </cell>
          <cell r="L19">
            <v>12</v>
          </cell>
          <cell r="M19">
            <v>0</v>
          </cell>
        </row>
        <row r="20">
          <cell r="A20">
            <v>5184340</v>
          </cell>
          <cell r="B20">
            <v>5116263</v>
          </cell>
          <cell r="C20">
            <v>4410</v>
          </cell>
          <cell r="D20">
            <v>31987903</v>
          </cell>
          <cell r="E20">
            <v>122</v>
          </cell>
          <cell r="F20">
            <v>111</v>
          </cell>
          <cell r="G20">
            <v>127</v>
          </cell>
          <cell r="H20">
            <v>114</v>
          </cell>
          <cell r="I20">
            <v>116</v>
          </cell>
          <cell r="J20">
            <v>102</v>
          </cell>
          <cell r="K20">
            <v>92</v>
          </cell>
          <cell r="L20">
            <v>87</v>
          </cell>
          <cell r="M20">
            <v>101</v>
          </cell>
        </row>
        <row r="21">
          <cell r="A21">
            <v>5184424</v>
          </cell>
          <cell r="B21">
            <v>5116305</v>
          </cell>
          <cell r="C21">
            <v>4410</v>
          </cell>
          <cell r="D21">
            <v>3313722</v>
          </cell>
          <cell r="E21">
            <v>32</v>
          </cell>
          <cell r="F21">
            <v>30</v>
          </cell>
          <cell r="G21">
            <v>25</v>
          </cell>
          <cell r="H21">
            <v>27</v>
          </cell>
          <cell r="I21">
            <v>31</v>
          </cell>
          <cell r="J21">
            <v>50</v>
          </cell>
          <cell r="K21">
            <v>106</v>
          </cell>
          <cell r="L21">
            <v>94</v>
          </cell>
          <cell r="M21">
            <v>130</v>
          </cell>
        </row>
        <row r="22">
          <cell r="A22">
            <v>5181082</v>
          </cell>
          <cell r="B22">
            <v>5114634</v>
          </cell>
          <cell r="C22">
            <v>4410</v>
          </cell>
          <cell r="D22">
            <v>33995840</v>
          </cell>
          <cell r="E22">
            <v>188</v>
          </cell>
          <cell r="F22">
            <v>113</v>
          </cell>
          <cell r="G22">
            <v>208</v>
          </cell>
          <cell r="H22">
            <v>161</v>
          </cell>
          <cell r="I22">
            <v>173</v>
          </cell>
          <cell r="J22">
            <v>159</v>
          </cell>
          <cell r="K22">
            <v>166</v>
          </cell>
          <cell r="L22">
            <v>154</v>
          </cell>
          <cell r="M22">
            <v>178</v>
          </cell>
        </row>
        <row r="23">
          <cell r="A23">
            <v>5184446</v>
          </cell>
          <cell r="B23">
            <v>5116316</v>
          </cell>
          <cell r="C23">
            <v>4410</v>
          </cell>
          <cell r="D23">
            <v>1728450</v>
          </cell>
          <cell r="E23">
            <v>325</v>
          </cell>
          <cell r="F23">
            <v>282</v>
          </cell>
          <cell r="G23">
            <v>287</v>
          </cell>
          <cell r="H23">
            <v>242</v>
          </cell>
          <cell r="I23">
            <v>307</v>
          </cell>
          <cell r="J23">
            <v>283</v>
          </cell>
          <cell r="K23">
            <v>298</v>
          </cell>
          <cell r="L23">
            <v>305</v>
          </cell>
          <cell r="M23">
            <v>361</v>
          </cell>
        </row>
        <row r="24">
          <cell r="A24">
            <v>5184360</v>
          </cell>
          <cell r="B24">
            <v>5116273</v>
          </cell>
          <cell r="C24">
            <v>4410</v>
          </cell>
          <cell r="D24">
            <v>359271</v>
          </cell>
          <cell r="E24">
            <v>176</v>
          </cell>
          <cell r="F24">
            <v>136</v>
          </cell>
          <cell r="G24">
            <v>138</v>
          </cell>
          <cell r="H24">
            <v>141</v>
          </cell>
          <cell r="I24">
            <v>130</v>
          </cell>
          <cell r="J24">
            <v>157</v>
          </cell>
          <cell r="K24">
            <v>177</v>
          </cell>
          <cell r="L24">
            <v>161</v>
          </cell>
          <cell r="M24">
            <v>184</v>
          </cell>
        </row>
        <row r="25">
          <cell r="A25">
            <v>5181080</v>
          </cell>
          <cell r="B25">
            <v>5114633</v>
          </cell>
          <cell r="C25">
            <v>4410</v>
          </cell>
          <cell r="D25">
            <v>8702636</v>
          </cell>
          <cell r="E25">
            <v>217</v>
          </cell>
          <cell r="F25">
            <v>267</v>
          </cell>
          <cell r="G25">
            <v>208</v>
          </cell>
          <cell r="H25">
            <v>173</v>
          </cell>
          <cell r="I25">
            <v>248</v>
          </cell>
          <cell r="J25">
            <v>213</v>
          </cell>
          <cell r="K25">
            <v>234</v>
          </cell>
          <cell r="L25">
            <v>246</v>
          </cell>
          <cell r="M25">
            <v>287</v>
          </cell>
        </row>
        <row r="26">
          <cell r="A26">
            <v>5076500</v>
          </cell>
          <cell r="B26">
            <v>5062343</v>
          </cell>
          <cell r="C26">
            <v>4410</v>
          </cell>
          <cell r="D26">
            <v>2930693</v>
          </cell>
          <cell r="E26">
            <v>769</v>
          </cell>
          <cell r="F26">
            <v>508</v>
          </cell>
          <cell r="G26">
            <v>625</v>
          </cell>
          <cell r="H26">
            <v>1045</v>
          </cell>
          <cell r="I26">
            <v>1009</v>
          </cell>
          <cell r="J26">
            <v>567</v>
          </cell>
          <cell r="K26">
            <v>594</v>
          </cell>
          <cell r="L26">
            <v>625</v>
          </cell>
          <cell r="M26">
            <v>536</v>
          </cell>
        </row>
        <row r="27">
          <cell r="A27">
            <v>5181990</v>
          </cell>
          <cell r="B27">
            <v>5115088</v>
          </cell>
          <cell r="C27">
            <v>4410</v>
          </cell>
          <cell r="D27">
            <v>1530245</v>
          </cell>
          <cell r="E27">
            <v>184</v>
          </cell>
          <cell r="F27">
            <v>153</v>
          </cell>
          <cell r="G27">
            <v>160</v>
          </cell>
          <cell r="H27">
            <v>162</v>
          </cell>
          <cell r="I27">
            <v>177</v>
          </cell>
          <cell r="J27">
            <v>155</v>
          </cell>
          <cell r="K27">
            <v>149</v>
          </cell>
          <cell r="L27">
            <v>153</v>
          </cell>
          <cell r="M27">
            <v>176</v>
          </cell>
        </row>
        <row r="28">
          <cell r="A28">
            <v>5184298</v>
          </cell>
          <cell r="B28">
            <v>5116242</v>
          </cell>
          <cell r="C28">
            <v>4410</v>
          </cell>
          <cell r="D28">
            <v>2100940</v>
          </cell>
          <cell r="E28">
            <v>130</v>
          </cell>
          <cell r="F28">
            <v>89</v>
          </cell>
          <cell r="G28">
            <v>96</v>
          </cell>
          <cell r="H28">
            <v>87</v>
          </cell>
          <cell r="I28">
            <v>84</v>
          </cell>
          <cell r="J28">
            <v>90</v>
          </cell>
          <cell r="K28">
            <v>182</v>
          </cell>
          <cell r="L28">
            <v>166</v>
          </cell>
          <cell r="M28">
            <v>195</v>
          </cell>
        </row>
        <row r="29">
          <cell r="A29">
            <v>5184320</v>
          </cell>
          <cell r="B29">
            <v>5116253</v>
          </cell>
          <cell r="C29">
            <v>4410</v>
          </cell>
          <cell r="D29">
            <v>2199976</v>
          </cell>
          <cell r="E29">
            <v>184</v>
          </cell>
          <cell r="F29">
            <v>175</v>
          </cell>
          <cell r="G29">
            <v>183</v>
          </cell>
          <cell r="H29">
            <v>150</v>
          </cell>
          <cell r="I29">
            <v>157</v>
          </cell>
          <cell r="J29">
            <v>149</v>
          </cell>
          <cell r="K29">
            <v>137</v>
          </cell>
          <cell r="L29">
            <v>141</v>
          </cell>
          <cell r="M29">
            <v>145</v>
          </cell>
        </row>
        <row r="30">
          <cell r="A30">
            <v>5184382</v>
          </cell>
          <cell r="B30">
            <v>5116284</v>
          </cell>
          <cell r="C30">
            <v>4410</v>
          </cell>
          <cell r="D30">
            <v>2183505</v>
          </cell>
          <cell r="E30">
            <v>96</v>
          </cell>
          <cell r="F30">
            <v>87</v>
          </cell>
          <cell r="G30">
            <v>88</v>
          </cell>
          <cell r="H30">
            <v>79</v>
          </cell>
          <cell r="I30">
            <v>83</v>
          </cell>
          <cell r="J30">
            <v>84</v>
          </cell>
          <cell r="K30">
            <v>93</v>
          </cell>
          <cell r="L30">
            <v>84</v>
          </cell>
          <cell r="M30">
            <v>101</v>
          </cell>
        </row>
        <row r="31">
          <cell r="A31">
            <v>5060262</v>
          </cell>
          <cell r="B31">
            <v>5054224</v>
          </cell>
          <cell r="C31">
            <v>4410</v>
          </cell>
          <cell r="D31">
            <v>7729399</v>
          </cell>
          <cell r="E31">
            <v>165</v>
          </cell>
          <cell r="F31">
            <v>0</v>
          </cell>
          <cell r="G31">
            <v>7</v>
          </cell>
          <cell r="H31">
            <v>176</v>
          </cell>
          <cell r="I31">
            <v>190</v>
          </cell>
          <cell r="J31">
            <v>173</v>
          </cell>
          <cell r="K31">
            <v>198</v>
          </cell>
          <cell r="L31">
            <v>157</v>
          </cell>
          <cell r="M31">
            <v>141</v>
          </cell>
        </row>
        <row r="32">
          <cell r="A32">
            <v>5059182</v>
          </cell>
          <cell r="B32">
            <v>5053684</v>
          </cell>
          <cell r="C32">
            <v>4410</v>
          </cell>
          <cell r="D32">
            <v>7727700</v>
          </cell>
          <cell r="E32">
            <v>121</v>
          </cell>
          <cell r="F32">
            <v>105</v>
          </cell>
          <cell r="G32">
            <v>134</v>
          </cell>
          <cell r="H32">
            <v>113</v>
          </cell>
          <cell r="I32">
            <v>110</v>
          </cell>
          <cell r="J32">
            <v>118</v>
          </cell>
          <cell r="K32">
            <v>119</v>
          </cell>
          <cell r="L32">
            <v>122</v>
          </cell>
          <cell r="M32">
            <v>195</v>
          </cell>
        </row>
        <row r="33">
          <cell r="A33">
            <v>5183082</v>
          </cell>
          <cell r="B33">
            <v>5115634</v>
          </cell>
          <cell r="C33">
            <v>4410</v>
          </cell>
          <cell r="D33">
            <v>443402</v>
          </cell>
          <cell r="E33">
            <v>185</v>
          </cell>
          <cell r="F33">
            <v>172</v>
          </cell>
          <cell r="G33">
            <v>167</v>
          </cell>
          <cell r="H33">
            <v>173</v>
          </cell>
          <cell r="I33">
            <v>197</v>
          </cell>
          <cell r="J33">
            <v>165</v>
          </cell>
          <cell r="K33">
            <v>183</v>
          </cell>
          <cell r="L33">
            <v>147</v>
          </cell>
          <cell r="M33">
            <v>163</v>
          </cell>
        </row>
        <row r="34">
          <cell r="A34">
            <v>5175722</v>
          </cell>
          <cell r="B34">
            <v>5111954</v>
          </cell>
          <cell r="C34">
            <v>4410</v>
          </cell>
          <cell r="E34">
            <v>233</v>
          </cell>
          <cell r="F34">
            <v>206</v>
          </cell>
          <cell r="G34">
            <v>200</v>
          </cell>
          <cell r="H34">
            <v>189</v>
          </cell>
          <cell r="I34">
            <v>273</v>
          </cell>
          <cell r="J34">
            <v>237</v>
          </cell>
          <cell r="K34">
            <v>251</v>
          </cell>
          <cell r="L34">
            <v>224</v>
          </cell>
          <cell r="M34">
            <v>242</v>
          </cell>
        </row>
        <row r="35">
          <cell r="A35">
            <v>5164636</v>
          </cell>
          <cell r="B35">
            <v>5106411</v>
          </cell>
          <cell r="C35">
            <v>4410</v>
          </cell>
          <cell r="D35">
            <v>3647103</v>
          </cell>
          <cell r="E35">
            <v>115</v>
          </cell>
          <cell r="F35">
            <v>150</v>
          </cell>
          <cell r="G35">
            <v>81</v>
          </cell>
          <cell r="H35">
            <v>72</v>
          </cell>
          <cell r="I35">
            <v>82</v>
          </cell>
          <cell r="J35">
            <v>97</v>
          </cell>
          <cell r="K35">
            <v>287</v>
          </cell>
          <cell r="L35">
            <v>247</v>
          </cell>
          <cell r="M35">
            <v>260</v>
          </cell>
        </row>
        <row r="36">
          <cell r="A36">
            <v>5175514</v>
          </cell>
          <cell r="B36">
            <v>5111850</v>
          </cell>
          <cell r="C36">
            <v>4410</v>
          </cell>
          <cell r="D36">
            <v>3648547</v>
          </cell>
          <cell r="E36">
            <v>291</v>
          </cell>
          <cell r="F36">
            <v>253</v>
          </cell>
          <cell r="G36">
            <v>226</v>
          </cell>
          <cell r="H36">
            <v>215</v>
          </cell>
          <cell r="I36">
            <v>227</v>
          </cell>
          <cell r="J36">
            <v>209</v>
          </cell>
          <cell r="K36">
            <v>212</v>
          </cell>
          <cell r="L36">
            <v>228</v>
          </cell>
          <cell r="M36">
            <v>218</v>
          </cell>
        </row>
        <row r="37">
          <cell r="A37">
            <v>5175506</v>
          </cell>
          <cell r="B37">
            <v>5111846</v>
          </cell>
          <cell r="C37">
            <v>4410</v>
          </cell>
          <cell r="D37">
            <v>3649449</v>
          </cell>
          <cell r="E37">
            <v>171</v>
          </cell>
          <cell r="F37">
            <v>139</v>
          </cell>
          <cell r="G37">
            <v>145</v>
          </cell>
          <cell r="H37">
            <v>140</v>
          </cell>
          <cell r="I37">
            <v>150</v>
          </cell>
          <cell r="J37">
            <v>128</v>
          </cell>
          <cell r="K37">
            <v>133</v>
          </cell>
          <cell r="L37">
            <v>137</v>
          </cell>
          <cell r="M37">
            <v>138</v>
          </cell>
        </row>
        <row r="38">
          <cell r="A38">
            <v>5175678</v>
          </cell>
          <cell r="B38">
            <v>5111932</v>
          </cell>
          <cell r="C38">
            <v>4410</v>
          </cell>
          <cell r="D38">
            <v>3649138</v>
          </cell>
          <cell r="E38">
            <v>67</v>
          </cell>
          <cell r="F38">
            <v>58</v>
          </cell>
          <cell r="G38">
            <v>52</v>
          </cell>
          <cell r="H38">
            <v>56</v>
          </cell>
          <cell r="I38">
            <v>56</v>
          </cell>
          <cell r="J38">
            <v>51</v>
          </cell>
          <cell r="K38">
            <v>52</v>
          </cell>
          <cell r="L38">
            <v>54</v>
          </cell>
          <cell r="M38">
            <v>56</v>
          </cell>
        </row>
        <row r="39">
          <cell r="A39">
            <v>5183890</v>
          </cell>
          <cell r="B39">
            <v>5116038</v>
          </cell>
          <cell r="C39">
            <v>4410</v>
          </cell>
          <cell r="D39">
            <v>6826525</v>
          </cell>
          <cell r="E39">
            <v>233</v>
          </cell>
          <cell r="F39">
            <v>206</v>
          </cell>
          <cell r="G39">
            <v>200</v>
          </cell>
          <cell r="H39">
            <v>189</v>
          </cell>
          <cell r="I39">
            <v>273</v>
          </cell>
          <cell r="J39">
            <v>237</v>
          </cell>
          <cell r="K39">
            <v>251</v>
          </cell>
          <cell r="L39">
            <v>224</v>
          </cell>
          <cell r="M39">
            <v>242</v>
          </cell>
        </row>
        <row r="40">
          <cell r="A40">
            <v>5181184</v>
          </cell>
          <cell r="B40">
            <v>5114685</v>
          </cell>
          <cell r="C40">
            <v>4410</v>
          </cell>
          <cell r="D40">
            <v>3655742</v>
          </cell>
          <cell r="E40">
            <v>233</v>
          </cell>
          <cell r="F40">
            <v>206</v>
          </cell>
          <cell r="G40">
            <v>406</v>
          </cell>
          <cell r="H40">
            <v>189</v>
          </cell>
          <cell r="I40">
            <v>273</v>
          </cell>
          <cell r="J40">
            <v>237</v>
          </cell>
          <cell r="K40">
            <v>251</v>
          </cell>
          <cell r="L40">
            <v>224</v>
          </cell>
          <cell r="M40">
            <v>242</v>
          </cell>
        </row>
        <row r="41">
          <cell r="A41">
            <v>5175536</v>
          </cell>
          <cell r="B41">
            <v>5111861</v>
          </cell>
          <cell r="C41">
            <v>4410</v>
          </cell>
          <cell r="D41">
            <v>3653635</v>
          </cell>
          <cell r="E41">
            <v>49</v>
          </cell>
          <cell r="F41">
            <v>42</v>
          </cell>
          <cell r="G41">
            <v>40</v>
          </cell>
          <cell r="H41">
            <v>43</v>
          </cell>
          <cell r="I41">
            <v>45</v>
          </cell>
          <cell r="J41">
            <v>42</v>
          </cell>
          <cell r="K41">
            <v>44</v>
          </cell>
          <cell r="L41">
            <v>42</v>
          </cell>
          <cell r="M41">
            <v>43</v>
          </cell>
        </row>
        <row r="42">
          <cell r="A42">
            <v>5175786</v>
          </cell>
          <cell r="B42">
            <v>5111986</v>
          </cell>
          <cell r="C42">
            <v>4410</v>
          </cell>
          <cell r="D42">
            <v>3653636</v>
          </cell>
          <cell r="E42">
            <v>215</v>
          </cell>
          <cell r="F42">
            <v>122</v>
          </cell>
          <cell r="G42">
            <v>69</v>
          </cell>
          <cell r="H42">
            <v>47</v>
          </cell>
          <cell r="I42">
            <v>52</v>
          </cell>
          <cell r="J42">
            <v>55</v>
          </cell>
          <cell r="K42">
            <v>58</v>
          </cell>
          <cell r="L42">
            <v>61</v>
          </cell>
          <cell r="M42">
            <v>56</v>
          </cell>
        </row>
        <row r="43">
          <cell r="A43">
            <v>5173776</v>
          </cell>
          <cell r="B43">
            <v>5110981</v>
          </cell>
          <cell r="C43">
            <v>4410</v>
          </cell>
          <cell r="D43">
            <v>33001200</v>
          </cell>
          <cell r="E43">
            <v>146</v>
          </cell>
          <cell r="F43">
            <v>300</v>
          </cell>
          <cell r="G43">
            <v>194</v>
          </cell>
          <cell r="H43">
            <v>169</v>
          </cell>
          <cell r="I43">
            <v>90</v>
          </cell>
          <cell r="J43">
            <v>141</v>
          </cell>
          <cell r="K43">
            <v>135</v>
          </cell>
          <cell r="L43">
            <v>123</v>
          </cell>
          <cell r="M43">
            <v>144</v>
          </cell>
        </row>
        <row r="44">
          <cell r="A44">
            <v>5181142</v>
          </cell>
          <cell r="B44">
            <v>5114664</v>
          </cell>
          <cell r="C44">
            <v>4410</v>
          </cell>
          <cell r="D44">
            <v>33001549</v>
          </cell>
          <cell r="E44">
            <v>176</v>
          </cell>
          <cell r="F44">
            <v>167</v>
          </cell>
          <cell r="G44">
            <v>178</v>
          </cell>
          <cell r="H44">
            <v>180</v>
          </cell>
          <cell r="I44">
            <v>282</v>
          </cell>
          <cell r="J44">
            <v>69</v>
          </cell>
          <cell r="K44">
            <v>178</v>
          </cell>
          <cell r="L44">
            <v>208</v>
          </cell>
          <cell r="M44">
            <v>185</v>
          </cell>
        </row>
        <row r="45">
          <cell r="A45">
            <v>5181134</v>
          </cell>
          <cell r="B45">
            <v>5114660</v>
          </cell>
          <cell r="C45">
            <v>4410</v>
          </cell>
          <cell r="D45">
            <v>7686459</v>
          </cell>
          <cell r="E45">
            <v>233</v>
          </cell>
          <cell r="F45">
            <v>206</v>
          </cell>
          <cell r="G45">
            <v>200</v>
          </cell>
          <cell r="H45">
            <v>189</v>
          </cell>
          <cell r="I45">
            <v>273</v>
          </cell>
          <cell r="J45">
            <v>237</v>
          </cell>
          <cell r="K45">
            <v>251</v>
          </cell>
          <cell r="L45">
            <v>224</v>
          </cell>
          <cell r="M45">
            <v>249</v>
          </cell>
        </row>
        <row r="46">
          <cell r="A46">
            <v>5182446</v>
          </cell>
          <cell r="B46">
            <v>5115316</v>
          </cell>
          <cell r="C46">
            <v>4410</v>
          </cell>
          <cell r="D46">
            <v>31116242</v>
          </cell>
          <cell r="E46">
            <v>158</v>
          </cell>
          <cell r="F46">
            <v>122</v>
          </cell>
          <cell r="G46">
            <v>113</v>
          </cell>
          <cell r="H46">
            <v>82</v>
          </cell>
          <cell r="I46">
            <v>106</v>
          </cell>
          <cell r="J46">
            <v>212</v>
          </cell>
          <cell r="K46">
            <v>184</v>
          </cell>
          <cell r="L46">
            <v>160</v>
          </cell>
          <cell r="M46">
            <v>165</v>
          </cell>
        </row>
        <row r="47">
          <cell r="A47">
            <v>5184624</v>
          </cell>
          <cell r="B47">
            <v>5116405</v>
          </cell>
          <cell r="C47">
            <v>4410</v>
          </cell>
          <cell r="D47">
            <v>31981480</v>
          </cell>
          <cell r="E47">
            <v>233</v>
          </cell>
          <cell r="F47">
            <v>206</v>
          </cell>
          <cell r="G47">
            <v>200</v>
          </cell>
          <cell r="H47">
            <v>189</v>
          </cell>
          <cell r="I47">
            <v>273</v>
          </cell>
          <cell r="J47">
            <v>266</v>
          </cell>
          <cell r="K47">
            <v>163</v>
          </cell>
          <cell r="L47">
            <v>160</v>
          </cell>
          <cell r="M47">
            <v>175</v>
          </cell>
        </row>
        <row r="48">
          <cell r="A48">
            <v>5181178</v>
          </cell>
          <cell r="B48">
            <v>5114682</v>
          </cell>
          <cell r="C48">
            <v>4410</v>
          </cell>
          <cell r="D48">
            <v>31116328</v>
          </cell>
          <cell r="E48">
            <v>233</v>
          </cell>
          <cell r="F48">
            <v>206</v>
          </cell>
          <cell r="G48">
            <v>200</v>
          </cell>
          <cell r="H48">
            <v>189</v>
          </cell>
          <cell r="I48">
            <v>273</v>
          </cell>
          <cell r="J48">
            <v>107</v>
          </cell>
          <cell r="K48">
            <v>89</v>
          </cell>
          <cell r="L48">
            <v>85</v>
          </cell>
          <cell r="M48">
            <v>87</v>
          </cell>
        </row>
        <row r="49">
          <cell r="A49">
            <v>5184602</v>
          </cell>
          <cell r="B49">
            <v>5116394</v>
          </cell>
          <cell r="C49">
            <v>4410</v>
          </cell>
          <cell r="D49">
            <v>7314908</v>
          </cell>
          <cell r="E49">
            <v>233</v>
          </cell>
          <cell r="F49">
            <v>206</v>
          </cell>
          <cell r="G49">
            <v>200</v>
          </cell>
          <cell r="H49">
            <v>189</v>
          </cell>
          <cell r="I49">
            <v>273</v>
          </cell>
          <cell r="J49">
            <v>178</v>
          </cell>
          <cell r="K49">
            <v>189</v>
          </cell>
          <cell r="L49">
            <v>188</v>
          </cell>
          <cell r="M49">
            <v>188</v>
          </cell>
        </row>
        <row r="50">
          <cell r="A50">
            <v>5175628</v>
          </cell>
          <cell r="B50">
            <v>5111907</v>
          </cell>
          <cell r="C50">
            <v>4410</v>
          </cell>
          <cell r="D50">
            <v>3361038</v>
          </cell>
          <cell r="E50">
            <v>115</v>
          </cell>
          <cell r="F50">
            <v>96</v>
          </cell>
          <cell r="G50">
            <v>88</v>
          </cell>
          <cell r="H50">
            <v>95</v>
          </cell>
          <cell r="I50">
            <v>96</v>
          </cell>
          <cell r="J50">
            <v>207</v>
          </cell>
          <cell r="K50">
            <v>232</v>
          </cell>
          <cell r="L50">
            <v>191</v>
          </cell>
          <cell r="M50">
            <v>229</v>
          </cell>
        </row>
        <row r="51">
          <cell r="A51">
            <v>5182510</v>
          </cell>
          <cell r="B51">
            <v>5115348</v>
          </cell>
          <cell r="C51">
            <v>4410</v>
          </cell>
          <cell r="D51">
            <v>3517631</v>
          </cell>
          <cell r="E51">
            <v>317</v>
          </cell>
          <cell r="F51">
            <v>283</v>
          </cell>
          <cell r="G51">
            <v>275</v>
          </cell>
          <cell r="H51">
            <v>248</v>
          </cell>
          <cell r="I51">
            <v>490</v>
          </cell>
          <cell r="J51">
            <v>159</v>
          </cell>
          <cell r="K51">
            <v>179</v>
          </cell>
          <cell r="L51">
            <v>165</v>
          </cell>
          <cell r="M51">
            <v>160</v>
          </cell>
        </row>
        <row r="52">
          <cell r="A52">
            <v>5181222</v>
          </cell>
          <cell r="B52">
            <v>5114704</v>
          </cell>
          <cell r="C52">
            <v>4410</v>
          </cell>
          <cell r="D52">
            <v>10407268</v>
          </cell>
          <cell r="E52">
            <v>233</v>
          </cell>
          <cell r="F52">
            <v>299</v>
          </cell>
          <cell r="G52">
            <v>287</v>
          </cell>
          <cell r="H52">
            <v>290</v>
          </cell>
          <cell r="I52">
            <v>303</v>
          </cell>
          <cell r="J52">
            <v>270</v>
          </cell>
          <cell r="K52">
            <v>292</v>
          </cell>
          <cell r="L52">
            <v>291</v>
          </cell>
          <cell r="M52">
            <v>302</v>
          </cell>
        </row>
        <row r="53">
          <cell r="A53">
            <v>5184580</v>
          </cell>
          <cell r="B53">
            <v>5116383</v>
          </cell>
          <cell r="C53">
            <v>4410</v>
          </cell>
          <cell r="D53">
            <v>3214468</v>
          </cell>
          <cell r="E53">
            <v>109</v>
          </cell>
          <cell r="F53">
            <v>88</v>
          </cell>
          <cell r="G53">
            <v>93</v>
          </cell>
          <cell r="H53">
            <v>145</v>
          </cell>
          <cell r="I53">
            <v>148</v>
          </cell>
          <cell r="J53">
            <v>153</v>
          </cell>
          <cell r="K53">
            <v>171</v>
          </cell>
          <cell r="L53">
            <v>202</v>
          </cell>
          <cell r="M53">
            <v>220</v>
          </cell>
        </row>
        <row r="54">
          <cell r="A54">
            <v>5074000</v>
          </cell>
          <cell r="B54">
            <v>5061093</v>
          </cell>
          <cell r="C54">
            <v>4410</v>
          </cell>
          <cell r="D54">
            <v>3524473</v>
          </cell>
          <cell r="E54">
            <v>46</v>
          </cell>
          <cell r="F54">
            <v>37</v>
          </cell>
          <cell r="G54">
            <v>62</v>
          </cell>
          <cell r="H54">
            <v>207</v>
          </cell>
          <cell r="I54">
            <v>99</v>
          </cell>
          <cell r="J54">
            <v>158</v>
          </cell>
          <cell r="K54">
            <v>184</v>
          </cell>
          <cell r="L54">
            <v>173</v>
          </cell>
          <cell r="M54">
            <v>212</v>
          </cell>
        </row>
        <row r="55">
          <cell r="A55">
            <v>5183870</v>
          </cell>
          <cell r="B55">
            <v>5116028</v>
          </cell>
          <cell r="C55">
            <v>4410</v>
          </cell>
          <cell r="D55">
            <v>1693202</v>
          </cell>
          <cell r="E55">
            <v>175</v>
          </cell>
          <cell r="F55">
            <v>152</v>
          </cell>
          <cell r="G55">
            <v>156</v>
          </cell>
          <cell r="H55">
            <v>180</v>
          </cell>
          <cell r="I55">
            <v>76</v>
          </cell>
          <cell r="J55">
            <v>0</v>
          </cell>
          <cell r="K55">
            <v>0</v>
          </cell>
          <cell r="L55">
            <v>59</v>
          </cell>
          <cell r="M55">
            <v>108</v>
          </cell>
        </row>
        <row r="56">
          <cell r="A56">
            <v>5172448</v>
          </cell>
          <cell r="B56">
            <v>5110317</v>
          </cell>
          <cell r="C56">
            <v>4410</v>
          </cell>
          <cell r="D56">
            <v>1752366</v>
          </cell>
          <cell r="E56">
            <v>335</v>
          </cell>
          <cell r="F56">
            <v>293</v>
          </cell>
          <cell r="G56">
            <v>279</v>
          </cell>
          <cell r="H56">
            <v>269</v>
          </cell>
          <cell r="I56">
            <v>319</v>
          </cell>
          <cell r="J56">
            <v>269</v>
          </cell>
          <cell r="K56">
            <v>275</v>
          </cell>
          <cell r="L56">
            <v>184</v>
          </cell>
          <cell r="M56">
            <v>120</v>
          </cell>
        </row>
        <row r="57">
          <cell r="A57">
            <v>5181220</v>
          </cell>
          <cell r="B57">
            <v>5114703</v>
          </cell>
          <cell r="C57">
            <v>4410</v>
          </cell>
          <cell r="D57">
            <v>70000025</v>
          </cell>
          <cell r="E57">
            <v>301</v>
          </cell>
          <cell r="F57">
            <v>259</v>
          </cell>
          <cell r="G57">
            <v>307</v>
          </cell>
          <cell r="H57">
            <v>266</v>
          </cell>
          <cell r="I57">
            <v>229</v>
          </cell>
          <cell r="J57">
            <v>194</v>
          </cell>
          <cell r="K57">
            <v>0</v>
          </cell>
          <cell r="L57">
            <v>197</v>
          </cell>
          <cell r="M57">
            <v>202</v>
          </cell>
        </row>
        <row r="58">
          <cell r="A58">
            <v>5175468</v>
          </cell>
          <cell r="B58">
            <v>5111827</v>
          </cell>
          <cell r="C58">
            <v>4410</v>
          </cell>
          <cell r="D58">
            <v>15960541</v>
          </cell>
          <cell r="E58">
            <v>127</v>
          </cell>
          <cell r="F58">
            <v>60</v>
          </cell>
          <cell r="G58">
            <v>79</v>
          </cell>
          <cell r="H58">
            <v>83</v>
          </cell>
          <cell r="I58">
            <v>104</v>
          </cell>
          <cell r="J58">
            <v>112</v>
          </cell>
          <cell r="K58">
            <v>177</v>
          </cell>
          <cell r="L58">
            <v>159</v>
          </cell>
          <cell r="M58">
            <v>155</v>
          </cell>
        </row>
        <row r="59">
          <cell r="A59">
            <v>5175486</v>
          </cell>
          <cell r="B59">
            <v>5111836</v>
          </cell>
          <cell r="C59">
            <v>4410</v>
          </cell>
          <cell r="D59">
            <v>52779</v>
          </cell>
          <cell r="E59">
            <v>75</v>
          </cell>
          <cell r="F59">
            <v>147</v>
          </cell>
          <cell r="G59">
            <v>122</v>
          </cell>
          <cell r="H59">
            <v>128</v>
          </cell>
          <cell r="I59">
            <v>129</v>
          </cell>
          <cell r="J59">
            <v>89</v>
          </cell>
          <cell r="K59">
            <v>162</v>
          </cell>
          <cell r="L59">
            <v>150</v>
          </cell>
          <cell r="M59">
            <v>205</v>
          </cell>
        </row>
        <row r="60">
          <cell r="A60">
            <v>5181798</v>
          </cell>
          <cell r="B60">
            <v>5114992</v>
          </cell>
          <cell r="C60">
            <v>4410</v>
          </cell>
          <cell r="D60">
            <v>5312669</v>
          </cell>
          <cell r="E60">
            <v>42</v>
          </cell>
          <cell r="F60">
            <v>60</v>
          </cell>
          <cell r="G60">
            <v>96</v>
          </cell>
          <cell r="H60">
            <v>99</v>
          </cell>
          <cell r="I60">
            <v>99</v>
          </cell>
          <cell r="J60">
            <v>9</v>
          </cell>
          <cell r="K60">
            <v>14</v>
          </cell>
          <cell r="L60">
            <v>12</v>
          </cell>
          <cell r="M60">
            <v>11</v>
          </cell>
        </row>
        <row r="61">
          <cell r="A61">
            <v>5181042</v>
          </cell>
          <cell r="B61">
            <v>5114614</v>
          </cell>
          <cell r="C61">
            <v>4410</v>
          </cell>
          <cell r="D61">
            <v>357365</v>
          </cell>
          <cell r="E61">
            <v>269</v>
          </cell>
          <cell r="F61">
            <v>208</v>
          </cell>
          <cell r="G61">
            <v>201</v>
          </cell>
          <cell r="H61">
            <v>171</v>
          </cell>
          <cell r="I61">
            <v>100</v>
          </cell>
          <cell r="J61">
            <v>129</v>
          </cell>
          <cell r="K61">
            <v>153</v>
          </cell>
          <cell r="L61">
            <v>188</v>
          </cell>
          <cell r="M61">
            <v>187</v>
          </cell>
        </row>
        <row r="62">
          <cell r="A62">
            <v>5181068</v>
          </cell>
          <cell r="B62">
            <v>5114627</v>
          </cell>
          <cell r="C62">
            <v>4410</v>
          </cell>
          <cell r="D62">
            <v>16005357</v>
          </cell>
          <cell r="E62">
            <v>167</v>
          </cell>
          <cell r="F62">
            <v>116</v>
          </cell>
          <cell r="G62">
            <v>137</v>
          </cell>
          <cell r="H62">
            <v>130</v>
          </cell>
          <cell r="I62">
            <v>126</v>
          </cell>
          <cell r="J62">
            <v>124</v>
          </cell>
          <cell r="K62">
            <v>149</v>
          </cell>
          <cell r="L62">
            <v>84</v>
          </cell>
          <cell r="M62">
            <v>120</v>
          </cell>
        </row>
        <row r="63">
          <cell r="A63">
            <v>5181020</v>
          </cell>
          <cell r="B63">
            <v>5114603</v>
          </cell>
          <cell r="C63">
            <v>4410</v>
          </cell>
          <cell r="D63">
            <v>16005966</v>
          </cell>
          <cell r="E63">
            <v>279</v>
          </cell>
          <cell r="F63">
            <v>268</v>
          </cell>
          <cell r="G63">
            <v>285</v>
          </cell>
          <cell r="H63">
            <v>253</v>
          </cell>
          <cell r="I63">
            <v>210</v>
          </cell>
          <cell r="J63">
            <v>197</v>
          </cell>
          <cell r="K63">
            <v>208</v>
          </cell>
          <cell r="L63">
            <v>220</v>
          </cell>
          <cell r="M63">
            <v>226</v>
          </cell>
        </row>
        <row r="64">
          <cell r="A64">
            <v>5181224</v>
          </cell>
          <cell r="B64">
            <v>5114705</v>
          </cell>
          <cell r="C64">
            <v>4410</v>
          </cell>
          <cell r="D64">
            <v>31988553</v>
          </cell>
          <cell r="E64">
            <v>233</v>
          </cell>
          <cell r="F64">
            <v>206</v>
          </cell>
          <cell r="G64">
            <v>200</v>
          </cell>
          <cell r="H64">
            <v>189</v>
          </cell>
          <cell r="I64">
            <v>273</v>
          </cell>
          <cell r="J64">
            <v>223</v>
          </cell>
          <cell r="K64">
            <v>245</v>
          </cell>
          <cell r="L64">
            <v>228</v>
          </cell>
          <cell r="M64">
            <v>223</v>
          </cell>
        </row>
        <row r="65">
          <cell r="A65">
            <v>5181176</v>
          </cell>
          <cell r="B65">
            <v>5114681</v>
          </cell>
          <cell r="C65">
            <v>4410</v>
          </cell>
          <cell r="D65">
            <v>10276896</v>
          </cell>
          <cell r="E65">
            <v>92</v>
          </cell>
          <cell r="F65">
            <v>70</v>
          </cell>
          <cell r="G65">
            <v>60</v>
          </cell>
          <cell r="H65">
            <v>38</v>
          </cell>
          <cell r="I65">
            <v>35</v>
          </cell>
          <cell r="J65">
            <v>148</v>
          </cell>
          <cell r="K65">
            <v>102</v>
          </cell>
          <cell r="L65">
            <v>27</v>
          </cell>
          <cell r="M65">
            <v>196</v>
          </cell>
        </row>
        <row r="66">
          <cell r="A66">
            <v>5175916</v>
          </cell>
          <cell r="B66">
            <v>5112051</v>
          </cell>
          <cell r="C66">
            <v>4410</v>
          </cell>
          <cell r="D66">
            <v>10276144</v>
          </cell>
          <cell r="E66">
            <v>595</v>
          </cell>
          <cell r="F66">
            <v>541</v>
          </cell>
          <cell r="G66">
            <v>521</v>
          </cell>
          <cell r="H66">
            <v>492</v>
          </cell>
          <cell r="I66">
            <v>507</v>
          </cell>
          <cell r="J66">
            <v>461</v>
          </cell>
          <cell r="K66">
            <v>510</v>
          </cell>
          <cell r="L66">
            <v>506</v>
          </cell>
          <cell r="M66">
            <v>555</v>
          </cell>
        </row>
        <row r="67">
          <cell r="A67">
            <v>5181180</v>
          </cell>
          <cell r="B67">
            <v>5114683</v>
          </cell>
          <cell r="C67">
            <v>4410</v>
          </cell>
          <cell r="D67">
            <v>10276251</v>
          </cell>
          <cell r="E67">
            <v>57</v>
          </cell>
          <cell r="F67">
            <v>55</v>
          </cell>
          <cell r="G67">
            <v>65</v>
          </cell>
          <cell r="H67">
            <v>57</v>
          </cell>
          <cell r="I67">
            <v>62</v>
          </cell>
          <cell r="J67">
            <v>57</v>
          </cell>
          <cell r="K67">
            <v>111</v>
          </cell>
          <cell r="L67">
            <v>71</v>
          </cell>
          <cell r="M67">
            <v>27</v>
          </cell>
        </row>
        <row r="68">
          <cell r="A68">
            <v>5175808</v>
          </cell>
          <cell r="B68">
            <v>5111997</v>
          </cell>
          <cell r="C68">
            <v>4410</v>
          </cell>
          <cell r="D68">
            <v>1691959</v>
          </cell>
          <cell r="E68">
            <v>118</v>
          </cell>
          <cell r="F68">
            <v>90</v>
          </cell>
          <cell r="G68">
            <v>151</v>
          </cell>
          <cell r="H68">
            <v>128</v>
          </cell>
          <cell r="I68">
            <v>124</v>
          </cell>
          <cell r="J68">
            <v>118</v>
          </cell>
          <cell r="K68">
            <v>100</v>
          </cell>
          <cell r="L68">
            <v>112</v>
          </cell>
          <cell r="M68">
            <v>118</v>
          </cell>
        </row>
        <row r="69">
          <cell r="A69">
            <v>5180976</v>
          </cell>
          <cell r="B69">
            <v>5114581</v>
          </cell>
          <cell r="C69">
            <v>4410</v>
          </cell>
          <cell r="D69">
            <v>1618576</v>
          </cell>
          <cell r="E69">
            <v>182</v>
          </cell>
          <cell r="F69">
            <v>158</v>
          </cell>
          <cell r="G69">
            <v>164</v>
          </cell>
          <cell r="H69">
            <v>158</v>
          </cell>
          <cell r="I69">
            <v>161</v>
          </cell>
          <cell r="J69">
            <v>148</v>
          </cell>
          <cell r="K69">
            <v>150</v>
          </cell>
          <cell r="L69">
            <v>151</v>
          </cell>
          <cell r="M69">
            <v>161</v>
          </cell>
        </row>
        <row r="70">
          <cell r="A70">
            <v>5175762</v>
          </cell>
          <cell r="B70">
            <v>5111974</v>
          </cell>
          <cell r="C70">
            <v>4410</v>
          </cell>
          <cell r="D70">
            <v>1501726</v>
          </cell>
          <cell r="E70">
            <v>346</v>
          </cell>
          <cell r="F70">
            <v>327</v>
          </cell>
          <cell r="G70">
            <v>338</v>
          </cell>
          <cell r="H70">
            <v>327</v>
          </cell>
          <cell r="I70">
            <v>193</v>
          </cell>
          <cell r="J70">
            <v>124</v>
          </cell>
          <cell r="K70">
            <v>151</v>
          </cell>
          <cell r="L70">
            <v>162</v>
          </cell>
          <cell r="M70">
            <v>200</v>
          </cell>
        </row>
        <row r="71">
          <cell r="A71">
            <v>5182488</v>
          </cell>
          <cell r="B71">
            <v>5115337</v>
          </cell>
          <cell r="C71">
            <v>4410</v>
          </cell>
          <cell r="D71">
            <v>1692056</v>
          </cell>
          <cell r="E71">
            <v>354</v>
          </cell>
          <cell r="F71">
            <v>352</v>
          </cell>
          <cell r="G71">
            <v>396</v>
          </cell>
          <cell r="H71">
            <v>324</v>
          </cell>
          <cell r="I71">
            <v>319</v>
          </cell>
          <cell r="J71">
            <v>312</v>
          </cell>
          <cell r="K71">
            <v>325</v>
          </cell>
          <cell r="L71">
            <v>286</v>
          </cell>
          <cell r="M71">
            <v>340</v>
          </cell>
        </row>
        <row r="72">
          <cell r="A72">
            <v>5181282</v>
          </cell>
          <cell r="B72">
            <v>5114734</v>
          </cell>
          <cell r="C72">
            <v>4410</v>
          </cell>
          <cell r="D72">
            <v>1864055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</row>
        <row r="73">
          <cell r="A73">
            <v>5061972</v>
          </cell>
          <cell r="B73">
            <v>5055079</v>
          </cell>
          <cell r="C73">
            <v>4410</v>
          </cell>
          <cell r="D73">
            <v>2957251</v>
          </cell>
          <cell r="E73">
            <v>262</v>
          </cell>
          <cell r="F73">
            <v>83</v>
          </cell>
          <cell r="G73">
            <v>69</v>
          </cell>
          <cell r="H73">
            <v>74</v>
          </cell>
          <cell r="I73">
            <v>106</v>
          </cell>
          <cell r="J73">
            <v>112</v>
          </cell>
          <cell r="K73">
            <v>91</v>
          </cell>
          <cell r="L73">
            <v>90</v>
          </cell>
          <cell r="M73">
            <v>108</v>
          </cell>
        </row>
        <row r="74">
          <cell r="A74">
            <v>5175610</v>
          </cell>
          <cell r="B74">
            <v>5111898</v>
          </cell>
          <cell r="C74">
            <v>4410</v>
          </cell>
          <cell r="D74">
            <v>1472083</v>
          </cell>
          <cell r="E74">
            <v>92</v>
          </cell>
          <cell r="F74">
            <v>72</v>
          </cell>
          <cell r="G74">
            <v>71</v>
          </cell>
          <cell r="H74">
            <v>107</v>
          </cell>
          <cell r="I74">
            <v>122</v>
          </cell>
          <cell r="J74">
            <v>117</v>
          </cell>
          <cell r="K74">
            <v>122</v>
          </cell>
          <cell r="L74">
            <v>115</v>
          </cell>
          <cell r="M74">
            <v>125</v>
          </cell>
        </row>
        <row r="75">
          <cell r="A75">
            <v>5181076</v>
          </cell>
          <cell r="B75">
            <v>5114631</v>
          </cell>
          <cell r="C75">
            <v>4410</v>
          </cell>
          <cell r="D75">
            <v>1692325</v>
          </cell>
          <cell r="E75">
            <v>186</v>
          </cell>
          <cell r="F75">
            <v>164</v>
          </cell>
          <cell r="G75">
            <v>145</v>
          </cell>
          <cell r="H75">
            <v>138</v>
          </cell>
          <cell r="I75">
            <v>150</v>
          </cell>
          <cell r="J75">
            <v>148</v>
          </cell>
          <cell r="K75">
            <v>159</v>
          </cell>
          <cell r="L75">
            <v>152</v>
          </cell>
          <cell r="M75">
            <v>171</v>
          </cell>
        </row>
        <row r="76">
          <cell r="A76">
            <v>5180932</v>
          </cell>
          <cell r="B76">
            <v>5114559</v>
          </cell>
          <cell r="C76">
            <v>4410</v>
          </cell>
          <cell r="D76">
            <v>1791041</v>
          </cell>
          <cell r="E76">
            <v>162</v>
          </cell>
          <cell r="F76">
            <v>154</v>
          </cell>
          <cell r="G76">
            <v>145</v>
          </cell>
          <cell r="H76">
            <v>134</v>
          </cell>
          <cell r="I76">
            <v>165</v>
          </cell>
          <cell r="J76">
            <v>158</v>
          </cell>
          <cell r="K76">
            <v>177</v>
          </cell>
          <cell r="L76">
            <v>171</v>
          </cell>
          <cell r="M76">
            <v>176</v>
          </cell>
        </row>
        <row r="77">
          <cell r="A77">
            <v>5181714</v>
          </cell>
          <cell r="B77">
            <v>5114950</v>
          </cell>
          <cell r="C77">
            <v>4410</v>
          </cell>
          <cell r="D77">
            <v>1618053</v>
          </cell>
          <cell r="E77">
            <v>68</v>
          </cell>
          <cell r="F77">
            <v>35</v>
          </cell>
          <cell r="G77">
            <v>34</v>
          </cell>
          <cell r="H77">
            <v>28</v>
          </cell>
          <cell r="I77">
            <v>18</v>
          </cell>
          <cell r="J77">
            <v>0</v>
          </cell>
          <cell r="K77">
            <v>41</v>
          </cell>
          <cell r="L77">
            <v>90</v>
          </cell>
          <cell r="M77">
            <v>68</v>
          </cell>
        </row>
        <row r="78">
          <cell r="A78">
            <v>5181102</v>
          </cell>
          <cell r="B78">
            <v>5114644</v>
          </cell>
          <cell r="C78">
            <v>4410</v>
          </cell>
          <cell r="D78">
            <v>6803484</v>
          </cell>
          <cell r="E78">
            <v>84</v>
          </cell>
          <cell r="F78">
            <v>86</v>
          </cell>
          <cell r="G78">
            <v>54</v>
          </cell>
          <cell r="H78">
            <v>58</v>
          </cell>
          <cell r="I78">
            <v>85</v>
          </cell>
          <cell r="J78">
            <v>84</v>
          </cell>
          <cell r="K78">
            <v>76</v>
          </cell>
          <cell r="L78">
            <v>76</v>
          </cell>
          <cell r="M78">
            <v>90</v>
          </cell>
        </row>
        <row r="79">
          <cell r="A79">
            <v>5174478</v>
          </cell>
          <cell r="B79">
            <v>5111332</v>
          </cell>
          <cell r="C79">
            <v>4410</v>
          </cell>
          <cell r="D79">
            <v>6823907</v>
          </cell>
          <cell r="E79">
            <v>180</v>
          </cell>
          <cell r="F79">
            <v>143</v>
          </cell>
          <cell r="G79">
            <v>162</v>
          </cell>
          <cell r="H79">
            <v>178</v>
          </cell>
          <cell r="I79">
            <v>185</v>
          </cell>
          <cell r="J79">
            <v>175</v>
          </cell>
          <cell r="K79">
            <v>108</v>
          </cell>
          <cell r="L79">
            <v>237</v>
          </cell>
          <cell r="M79">
            <v>153</v>
          </cell>
        </row>
        <row r="80">
          <cell r="A80">
            <v>5175572</v>
          </cell>
          <cell r="B80">
            <v>5111879</v>
          </cell>
          <cell r="C80">
            <v>4410</v>
          </cell>
          <cell r="D80">
            <v>6823344</v>
          </cell>
          <cell r="E80">
            <v>206</v>
          </cell>
          <cell r="F80">
            <v>185</v>
          </cell>
          <cell r="G80">
            <v>201</v>
          </cell>
          <cell r="H80">
            <v>130</v>
          </cell>
          <cell r="I80">
            <v>161</v>
          </cell>
          <cell r="J80">
            <v>153</v>
          </cell>
          <cell r="K80">
            <v>163</v>
          </cell>
          <cell r="L80">
            <v>171</v>
          </cell>
          <cell r="M80">
            <v>202</v>
          </cell>
        </row>
        <row r="81">
          <cell r="A81">
            <v>5175592</v>
          </cell>
          <cell r="B81">
            <v>5111889</v>
          </cell>
          <cell r="C81">
            <v>4410</v>
          </cell>
          <cell r="D81">
            <v>6825572</v>
          </cell>
          <cell r="E81">
            <v>56</v>
          </cell>
          <cell r="F81">
            <v>47</v>
          </cell>
          <cell r="G81">
            <v>53</v>
          </cell>
          <cell r="H81">
            <v>57</v>
          </cell>
          <cell r="I81">
            <v>66</v>
          </cell>
          <cell r="J81">
            <v>53</v>
          </cell>
          <cell r="K81">
            <v>60</v>
          </cell>
          <cell r="L81">
            <v>58</v>
          </cell>
          <cell r="M81">
            <v>70</v>
          </cell>
        </row>
        <row r="82">
          <cell r="A82">
            <v>5175648</v>
          </cell>
          <cell r="B82">
            <v>5111917</v>
          </cell>
          <cell r="C82">
            <v>4410</v>
          </cell>
          <cell r="D82">
            <v>6826652</v>
          </cell>
          <cell r="E82">
            <v>332</v>
          </cell>
          <cell r="F82">
            <v>592</v>
          </cell>
          <cell r="G82">
            <v>243</v>
          </cell>
          <cell r="H82">
            <v>279</v>
          </cell>
          <cell r="I82">
            <v>307</v>
          </cell>
          <cell r="J82">
            <v>264</v>
          </cell>
          <cell r="K82">
            <v>285</v>
          </cell>
          <cell r="L82">
            <v>243</v>
          </cell>
          <cell r="M82">
            <v>228</v>
          </cell>
        </row>
        <row r="83">
          <cell r="A83">
            <v>5175744</v>
          </cell>
          <cell r="B83">
            <v>5111965</v>
          </cell>
          <cell r="C83">
            <v>4410</v>
          </cell>
          <cell r="D83">
            <v>6824867</v>
          </cell>
          <cell r="E83">
            <v>242</v>
          </cell>
          <cell r="F83">
            <v>226</v>
          </cell>
          <cell r="G83">
            <v>253</v>
          </cell>
          <cell r="H83">
            <v>234</v>
          </cell>
          <cell r="I83">
            <v>254</v>
          </cell>
          <cell r="J83">
            <v>238</v>
          </cell>
          <cell r="K83">
            <v>232</v>
          </cell>
          <cell r="L83">
            <v>226</v>
          </cell>
          <cell r="M83">
            <v>173</v>
          </cell>
        </row>
        <row r="84">
          <cell r="A84">
            <v>5181072</v>
          </cell>
          <cell r="B84">
            <v>5114629</v>
          </cell>
          <cell r="C84">
            <v>4410</v>
          </cell>
          <cell r="D84">
            <v>3366507</v>
          </cell>
          <cell r="E84">
            <v>80</v>
          </cell>
          <cell r="F84">
            <v>69</v>
          </cell>
          <cell r="G84">
            <v>59</v>
          </cell>
          <cell r="H84">
            <v>80</v>
          </cell>
          <cell r="I84">
            <v>75</v>
          </cell>
          <cell r="J84">
            <v>67</v>
          </cell>
          <cell r="K84">
            <v>73</v>
          </cell>
          <cell r="L84">
            <v>64</v>
          </cell>
          <cell r="M84">
            <v>69</v>
          </cell>
        </row>
        <row r="85">
          <cell r="A85">
            <v>5175830</v>
          </cell>
          <cell r="B85">
            <v>5112008</v>
          </cell>
          <cell r="C85">
            <v>4410</v>
          </cell>
          <cell r="D85">
            <v>3730145</v>
          </cell>
          <cell r="E85">
            <v>174</v>
          </cell>
          <cell r="F85">
            <v>149</v>
          </cell>
          <cell r="G85">
            <v>173</v>
          </cell>
          <cell r="H85">
            <v>153</v>
          </cell>
          <cell r="I85">
            <v>158</v>
          </cell>
          <cell r="J85">
            <v>144</v>
          </cell>
          <cell r="K85">
            <v>152</v>
          </cell>
          <cell r="L85">
            <v>146</v>
          </cell>
          <cell r="M85">
            <v>158</v>
          </cell>
        </row>
        <row r="86">
          <cell r="A86">
            <v>5175894</v>
          </cell>
          <cell r="B86">
            <v>5112040</v>
          </cell>
          <cell r="C86">
            <v>4410</v>
          </cell>
          <cell r="D86">
            <v>6824391</v>
          </cell>
          <cell r="E86">
            <v>43</v>
          </cell>
          <cell r="F86">
            <v>44</v>
          </cell>
          <cell r="G86">
            <v>51</v>
          </cell>
          <cell r="H86">
            <v>63</v>
          </cell>
          <cell r="I86">
            <v>52</v>
          </cell>
          <cell r="J86">
            <v>86</v>
          </cell>
          <cell r="K86">
            <v>74</v>
          </cell>
          <cell r="L86">
            <v>46</v>
          </cell>
          <cell r="M86">
            <v>38</v>
          </cell>
        </row>
        <row r="87">
          <cell r="A87">
            <v>5180998</v>
          </cell>
          <cell r="B87">
            <v>5114592</v>
          </cell>
          <cell r="C87">
            <v>4410</v>
          </cell>
          <cell r="D87">
            <v>3365820</v>
          </cell>
          <cell r="E87">
            <v>298</v>
          </cell>
          <cell r="F87">
            <v>264</v>
          </cell>
          <cell r="G87">
            <v>295</v>
          </cell>
          <cell r="H87">
            <v>280</v>
          </cell>
          <cell r="I87">
            <v>304</v>
          </cell>
          <cell r="J87">
            <v>273</v>
          </cell>
          <cell r="K87">
            <v>265</v>
          </cell>
          <cell r="L87">
            <v>260</v>
          </cell>
          <cell r="M87">
            <v>262</v>
          </cell>
        </row>
        <row r="88">
          <cell r="A88">
            <v>5181284</v>
          </cell>
          <cell r="B88">
            <v>5114735</v>
          </cell>
          <cell r="C88">
            <v>4410</v>
          </cell>
          <cell r="D88">
            <v>6825418</v>
          </cell>
          <cell r="E88">
            <v>210</v>
          </cell>
          <cell r="F88">
            <v>56</v>
          </cell>
          <cell r="G88">
            <v>184</v>
          </cell>
          <cell r="H88">
            <v>63</v>
          </cell>
          <cell r="I88">
            <v>223</v>
          </cell>
          <cell r="J88">
            <v>189</v>
          </cell>
          <cell r="K88">
            <v>178</v>
          </cell>
          <cell r="L88">
            <v>359</v>
          </cell>
          <cell r="M88">
            <v>185</v>
          </cell>
        </row>
        <row r="89">
          <cell r="A89">
            <v>5181140</v>
          </cell>
          <cell r="B89">
            <v>5114663</v>
          </cell>
          <cell r="C89">
            <v>4410</v>
          </cell>
          <cell r="D89">
            <v>3730918</v>
          </cell>
          <cell r="E89">
            <v>234</v>
          </cell>
          <cell r="F89">
            <v>202</v>
          </cell>
          <cell r="G89">
            <v>222</v>
          </cell>
          <cell r="H89">
            <v>207</v>
          </cell>
          <cell r="I89">
            <v>212</v>
          </cell>
          <cell r="J89">
            <v>200</v>
          </cell>
          <cell r="K89">
            <v>200</v>
          </cell>
          <cell r="L89">
            <v>182</v>
          </cell>
          <cell r="M89">
            <v>158</v>
          </cell>
        </row>
        <row r="90">
          <cell r="A90">
            <v>5181136</v>
          </cell>
          <cell r="B90">
            <v>5114661</v>
          </cell>
          <cell r="C90">
            <v>4410</v>
          </cell>
          <cell r="D90">
            <v>4744882</v>
          </cell>
          <cell r="E90">
            <v>87</v>
          </cell>
          <cell r="F90">
            <v>308</v>
          </cell>
          <cell r="G90">
            <v>178</v>
          </cell>
          <cell r="H90">
            <v>194</v>
          </cell>
          <cell r="I90">
            <v>191</v>
          </cell>
          <cell r="J90">
            <v>180</v>
          </cell>
          <cell r="K90">
            <v>205</v>
          </cell>
          <cell r="L90">
            <v>198</v>
          </cell>
          <cell r="M90">
            <v>186</v>
          </cell>
        </row>
        <row r="91">
          <cell r="A91">
            <v>5175256</v>
          </cell>
          <cell r="B91">
            <v>5111721</v>
          </cell>
          <cell r="C91">
            <v>4410</v>
          </cell>
          <cell r="D91">
            <v>6821826</v>
          </cell>
          <cell r="E91">
            <v>246</v>
          </cell>
          <cell r="F91">
            <v>221</v>
          </cell>
          <cell r="G91">
            <v>227</v>
          </cell>
          <cell r="H91">
            <v>263</v>
          </cell>
          <cell r="I91">
            <v>214</v>
          </cell>
          <cell r="J91">
            <v>232</v>
          </cell>
          <cell r="K91">
            <v>246</v>
          </cell>
          <cell r="L91">
            <v>221</v>
          </cell>
          <cell r="M91">
            <v>230</v>
          </cell>
        </row>
        <row r="92">
          <cell r="A92">
            <v>5175668</v>
          </cell>
          <cell r="B92">
            <v>5111927</v>
          </cell>
          <cell r="C92">
            <v>4410</v>
          </cell>
          <cell r="D92">
            <v>6823044</v>
          </cell>
          <cell r="E92">
            <v>185</v>
          </cell>
          <cell r="F92">
            <v>178</v>
          </cell>
          <cell r="G92">
            <v>346</v>
          </cell>
          <cell r="H92">
            <v>205</v>
          </cell>
          <cell r="I92">
            <v>209</v>
          </cell>
          <cell r="J92">
            <v>167</v>
          </cell>
          <cell r="K92">
            <v>185</v>
          </cell>
          <cell r="L92">
            <v>193</v>
          </cell>
          <cell r="M92">
            <v>214</v>
          </cell>
        </row>
        <row r="93">
          <cell r="A93">
            <v>5181078</v>
          </cell>
          <cell r="B93">
            <v>5114632</v>
          </cell>
          <cell r="C93">
            <v>4410</v>
          </cell>
          <cell r="D93">
            <v>1618000</v>
          </cell>
          <cell r="E93">
            <v>93</v>
          </cell>
          <cell r="F93">
            <v>80</v>
          </cell>
          <cell r="G93">
            <v>96</v>
          </cell>
          <cell r="H93">
            <v>86</v>
          </cell>
          <cell r="I93">
            <v>83</v>
          </cell>
          <cell r="J93">
            <v>90</v>
          </cell>
          <cell r="K93">
            <v>97</v>
          </cell>
          <cell r="L93">
            <v>114</v>
          </cell>
          <cell r="M93">
            <v>111</v>
          </cell>
        </row>
        <row r="94">
          <cell r="A94">
            <v>5181062</v>
          </cell>
          <cell r="B94">
            <v>5114624</v>
          </cell>
          <cell r="C94">
            <v>4410</v>
          </cell>
          <cell r="D94">
            <v>4747127</v>
          </cell>
          <cell r="E94">
            <v>194</v>
          </cell>
          <cell r="F94">
            <v>165</v>
          </cell>
          <cell r="G94">
            <v>180</v>
          </cell>
          <cell r="H94">
            <v>170</v>
          </cell>
          <cell r="I94">
            <v>206</v>
          </cell>
          <cell r="J94">
            <v>179</v>
          </cell>
          <cell r="K94">
            <v>177</v>
          </cell>
          <cell r="L94">
            <v>180</v>
          </cell>
          <cell r="M94">
            <v>227</v>
          </cell>
        </row>
        <row r="95">
          <cell r="A95">
            <v>5175850</v>
          </cell>
          <cell r="B95">
            <v>5112018</v>
          </cell>
          <cell r="C95">
            <v>4410</v>
          </cell>
          <cell r="D95">
            <v>3741009</v>
          </cell>
          <cell r="E95">
            <v>205</v>
          </cell>
          <cell r="F95">
            <v>149</v>
          </cell>
          <cell r="G95">
            <v>174</v>
          </cell>
          <cell r="H95">
            <v>170</v>
          </cell>
          <cell r="I95">
            <v>165</v>
          </cell>
          <cell r="J95">
            <v>155</v>
          </cell>
          <cell r="K95">
            <v>177</v>
          </cell>
          <cell r="L95">
            <v>167</v>
          </cell>
          <cell r="M95">
            <v>161</v>
          </cell>
        </row>
        <row r="96">
          <cell r="A96">
            <v>5173152</v>
          </cell>
          <cell r="B96">
            <v>5110669</v>
          </cell>
          <cell r="C96">
            <v>4410</v>
          </cell>
          <cell r="D96">
            <v>6822556</v>
          </cell>
          <cell r="E96">
            <v>164</v>
          </cell>
          <cell r="F96">
            <v>158</v>
          </cell>
          <cell r="G96">
            <v>152</v>
          </cell>
          <cell r="H96">
            <v>163</v>
          </cell>
          <cell r="I96">
            <v>160</v>
          </cell>
          <cell r="J96">
            <v>154</v>
          </cell>
          <cell r="K96">
            <v>147</v>
          </cell>
          <cell r="L96">
            <v>149</v>
          </cell>
          <cell r="M96">
            <v>163</v>
          </cell>
        </row>
        <row r="97">
          <cell r="A97">
            <v>5181280</v>
          </cell>
          <cell r="B97">
            <v>5114733</v>
          </cell>
          <cell r="C97">
            <v>4410</v>
          </cell>
          <cell r="D97">
            <v>7288841</v>
          </cell>
          <cell r="E97">
            <v>396</v>
          </cell>
          <cell r="F97">
            <v>412</v>
          </cell>
          <cell r="G97">
            <v>459</v>
          </cell>
          <cell r="H97">
            <v>369</v>
          </cell>
          <cell r="I97">
            <v>332</v>
          </cell>
          <cell r="J97">
            <v>362</v>
          </cell>
          <cell r="K97">
            <v>403</v>
          </cell>
          <cell r="L97">
            <v>375</v>
          </cell>
          <cell r="M97">
            <v>522</v>
          </cell>
        </row>
        <row r="98">
          <cell r="A98">
            <v>5175934</v>
          </cell>
          <cell r="B98">
            <v>5112060</v>
          </cell>
          <cell r="C98">
            <v>4410</v>
          </cell>
          <cell r="D98">
            <v>7213362</v>
          </cell>
          <cell r="E98">
            <v>422</v>
          </cell>
          <cell r="F98">
            <v>310</v>
          </cell>
          <cell r="G98">
            <v>282</v>
          </cell>
          <cell r="H98">
            <v>379</v>
          </cell>
          <cell r="I98">
            <v>422</v>
          </cell>
          <cell r="J98">
            <v>261</v>
          </cell>
          <cell r="K98">
            <v>208</v>
          </cell>
          <cell r="L98">
            <v>164</v>
          </cell>
          <cell r="M98">
            <v>123</v>
          </cell>
        </row>
        <row r="99">
          <cell r="A99">
            <v>5183828</v>
          </cell>
          <cell r="B99">
            <v>5116007</v>
          </cell>
          <cell r="C99">
            <v>4410</v>
          </cell>
          <cell r="D99">
            <v>7729276</v>
          </cell>
          <cell r="E99">
            <v>143</v>
          </cell>
          <cell r="F99">
            <v>203</v>
          </cell>
          <cell r="G99">
            <v>190</v>
          </cell>
          <cell r="H99">
            <v>186</v>
          </cell>
          <cell r="I99">
            <v>58</v>
          </cell>
          <cell r="J99">
            <v>0</v>
          </cell>
          <cell r="K99">
            <v>0</v>
          </cell>
          <cell r="L99">
            <v>0</v>
          </cell>
          <cell r="M99">
            <v>31</v>
          </cell>
        </row>
        <row r="100">
          <cell r="A100">
            <v>5183806</v>
          </cell>
          <cell r="B100">
            <v>5115996</v>
          </cell>
          <cell r="C100">
            <v>4410</v>
          </cell>
          <cell r="D100">
            <v>7687383</v>
          </cell>
          <cell r="E100">
            <v>554</v>
          </cell>
          <cell r="F100">
            <v>176</v>
          </cell>
          <cell r="G100">
            <v>187</v>
          </cell>
          <cell r="H100">
            <v>181</v>
          </cell>
          <cell r="I100">
            <v>195</v>
          </cell>
          <cell r="J100">
            <v>184</v>
          </cell>
          <cell r="K100">
            <v>192</v>
          </cell>
          <cell r="L100">
            <v>196</v>
          </cell>
          <cell r="M100">
            <v>207</v>
          </cell>
        </row>
        <row r="101">
          <cell r="A101">
            <v>5182468</v>
          </cell>
          <cell r="B101">
            <v>5115327</v>
          </cell>
          <cell r="C101">
            <v>4410</v>
          </cell>
          <cell r="D101">
            <v>7115513</v>
          </cell>
          <cell r="E101">
            <v>173</v>
          </cell>
          <cell r="F101">
            <v>162</v>
          </cell>
          <cell r="G101">
            <v>151</v>
          </cell>
          <cell r="H101">
            <v>159</v>
          </cell>
          <cell r="I101">
            <v>173</v>
          </cell>
          <cell r="J101">
            <v>301</v>
          </cell>
          <cell r="K101">
            <v>434</v>
          </cell>
          <cell r="L101">
            <v>392</v>
          </cell>
          <cell r="M101">
            <v>478</v>
          </cell>
        </row>
        <row r="102">
          <cell r="A102">
            <v>5181754</v>
          </cell>
          <cell r="B102">
            <v>5114970</v>
          </cell>
          <cell r="C102">
            <v>4410</v>
          </cell>
          <cell r="D102">
            <v>7286739</v>
          </cell>
          <cell r="E102">
            <v>454</v>
          </cell>
          <cell r="F102">
            <v>367</v>
          </cell>
          <cell r="G102">
            <v>352</v>
          </cell>
          <cell r="H102">
            <v>355</v>
          </cell>
          <cell r="I102">
            <v>339</v>
          </cell>
          <cell r="J102">
            <v>326</v>
          </cell>
          <cell r="K102">
            <v>319</v>
          </cell>
          <cell r="L102">
            <v>382</v>
          </cell>
          <cell r="M102">
            <v>454</v>
          </cell>
        </row>
        <row r="103">
          <cell r="A103">
            <v>5181776</v>
          </cell>
          <cell r="B103">
            <v>5114981</v>
          </cell>
          <cell r="C103">
            <v>4410</v>
          </cell>
          <cell r="D103">
            <v>7108900</v>
          </cell>
          <cell r="E103">
            <v>170</v>
          </cell>
          <cell r="F103">
            <v>134</v>
          </cell>
          <cell r="G103">
            <v>122</v>
          </cell>
          <cell r="H103">
            <v>58</v>
          </cell>
          <cell r="I103">
            <v>113</v>
          </cell>
          <cell r="J103">
            <v>261</v>
          </cell>
          <cell r="K103">
            <v>262</v>
          </cell>
          <cell r="L103">
            <v>178</v>
          </cell>
          <cell r="M103">
            <v>190</v>
          </cell>
        </row>
        <row r="104">
          <cell r="A104">
            <v>5062414</v>
          </cell>
          <cell r="B104">
            <v>5055300</v>
          </cell>
          <cell r="C104">
            <v>4410</v>
          </cell>
          <cell r="D104">
            <v>7314659</v>
          </cell>
          <cell r="E104">
            <v>535</v>
          </cell>
          <cell r="F104">
            <v>469</v>
          </cell>
          <cell r="G104">
            <v>478</v>
          </cell>
          <cell r="H104">
            <v>459</v>
          </cell>
          <cell r="I104">
            <v>495</v>
          </cell>
          <cell r="J104">
            <v>446</v>
          </cell>
          <cell r="K104">
            <v>487</v>
          </cell>
          <cell r="L104">
            <v>415</v>
          </cell>
          <cell r="M104">
            <v>374</v>
          </cell>
        </row>
        <row r="105">
          <cell r="A105">
            <v>5181230</v>
          </cell>
          <cell r="B105">
            <v>5114708</v>
          </cell>
          <cell r="C105">
            <v>4410</v>
          </cell>
          <cell r="D105">
            <v>7129176</v>
          </cell>
          <cell r="E105">
            <v>359</v>
          </cell>
          <cell r="F105">
            <v>304</v>
          </cell>
          <cell r="G105">
            <v>271</v>
          </cell>
          <cell r="H105">
            <v>284</v>
          </cell>
          <cell r="I105">
            <v>300</v>
          </cell>
          <cell r="J105">
            <v>279</v>
          </cell>
          <cell r="K105">
            <v>297</v>
          </cell>
          <cell r="L105">
            <v>258</v>
          </cell>
          <cell r="M105">
            <v>273</v>
          </cell>
        </row>
        <row r="106">
          <cell r="A106">
            <v>5180954</v>
          </cell>
          <cell r="B106">
            <v>5114570</v>
          </cell>
          <cell r="C106">
            <v>4410</v>
          </cell>
          <cell r="D106">
            <v>7115387</v>
          </cell>
          <cell r="E106">
            <v>228</v>
          </cell>
          <cell r="F106">
            <v>189</v>
          </cell>
          <cell r="G106">
            <v>197</v>
          </cell>
          <cell r="H106">
            <v>193</v>
          </cell>
          <cell r="I106">
            <v>183</v>
          </cell>
          <cell r="J106">
            <v>174</v>
          </cell>
          <cell r="K106">
            <v>172</v>
          </cell>
          <cell r="L106">
            <v>189</v>
          </cell>
          <cell r="M106">
            <v>193</v>
          </cell>
        </row>
        <row r="107">
          <cell r="A107">
            <v>5181100</v>
          </cell>
          <cell r="B107">
            <v>5114643</v>
          </cell>
          <cell r="C107">
            <v>4410</v>
          </cell>
          <cell r="D107">
            <v>3741130</v>
          </cell>
          <cell r="E107">
            <v>105</v>
          </cell>
          <cell r="F107">
            <v>111</v>
          </cell>
          <cell r="G107">
            <v>68</v>
          </cell>
          <cell r="H107">
            <v>64</v>
          </cell>
          <cell r="I107">
            <v>205</v>
          </cell>
          <cell r="J107">
            <v>173</v>
          </cell>
          <cell r="K107">
            <v>52</v>
          </cell>
          <cell r="L107">
            <v>61</v>
          </cell>
          <cell r="M107">
            <v>0</v>
          </cell>
        </row>
        <row r="108">
          <cell r="A108">
            <v>5181070</v>
          </cell>
          <cell r="B108">
            <v>5114628</v>
          </cell>
          <cell r="C108">
            <v>4410</v>
          </cell>
          <cell r="D108">
            <v>443787</v>
          </cell>
          <cell r="E108">
            <v>230</v>
          </cell>
          <cell r="F108">
            <v>138</v>
          </cell>
          <cell r="G108">
            <v>0</v>
          </cell>
          <cell r="H108">
            <v>1</v>
          </cell>
          <cell r="I108">
            <v>246</v>
          </cell>
          <cell r="J108">
            <v>140</v>
          </cell>
          <cell r="K108">
            <v>0</v>
          </cell>
          <cell r="L108">
            <v>19</v>
          </cell>
          <cell r="M108">
            <v>65</v>
          </cell>
        </row>
        <row r="109">
          <cell r="A109">
            <v>5175700</v>
          </cell>
          <cell r="B109">
            <v>5111943</v>
          </cell>
          <cell r="C109">
            <v>4410</v>
          </cell>
          <cell r="D109">
            <v>32997920</v>
          </cell>
          <cell r="E109">
            <v>381</v>
          </cell>
          <cell r="F109">
            <v>318</v>
          </cell>
          <cell r="G109">
            <v>336</v>
          </cell>
          <cell r="H109">
            <v>259</v>
          </cell>
          <cell r="I109">
            <v>266</v>
          </cell>
          <cell r="J109">
            <v>174</v>
          </cell>
          <cell r="K109">
            <v>633</v>
          </cell>
          <cell r="L109">
            <v>686</v>
          </cell>
          <cell r="M109">
            <v>742</v>
          </cell>
        </row>
        <row r="110">
          <cell r="A110">
            <v>5184552</v>
          </cell>
          <cell r="B110">
            <v>5116369</v>
          </cell>
          <cell r="C110">
            <v>4410</v>
          </cell>
          <cell r="D110">
            <v>3364050</v>
          </cell>
          <cell r="E110">
            <v>261</v>
          </cell>
          <cell r="F110">
            <v>221</v>
          </cell>
          <cell r="G110">
            <v>201</v>
          </cell>
          <cell r="H110">
            <v>206</v>
          </cell>
          <cell r="I110">
            <v>230</v>
          </cell>
          <cell r="J110">
            <v>195</v>
          </cell>
          <cell r="K110">
            <v>218</v>
          </cell>
          <cell r="L110">
            <v>194</v>
          </cell>
          <cell r="M110">
            <v>233</v>
          </cell>
        </row>
        <row r="111">
          <cell r="A111">
            <v>5175552</v>
          </cell>
          <cell r="B111">
            <v>5111869</v>
          </cell>
          <cell r="C111">
            <v>4410</v>
          </cell>
          <cell r="D111">
            <v>3650217</v>
          </cell>
          <cell r="E111">
            <v>104</v>
          </cell>
          <cell r="F111">
            <v>50</v>
          </cell>
          <cell r="G111">
            <v>40</v>
          </cell>
          <cell r="H111">
            <v>72</v>
          </cell>
          <cell r="I111">
            <v>53</v>
          </cell>
          <cell r="J111">
            <v>48</v>
          </cell>
          <cell r="K111">
            <v>47</v>
          </cell>
          <cell r="L111">
            <v>48</v>
          </cell>
          <cell r="M111">
            <v>53</v>
          </cell>
        </row>
        <row r="112">
          <cell r="A112">
            <v>5173054</v>
          </cell>
          <cell r="B112">
            <v>5110620</v>
          </cell>
          <cell r="C112">
            <v>4410</v>
          </cell>
          <cell r="D112">
            <v>10275831</v>
          </cell>
          <cell r="E112">
            <v>788</v>
          </cell>
          <cell r="F112">
            <v>683</v>
          </cell>
          <cell r="G112">
            <v>637</v>
          </cell>
          <cell r="H112">
            <v>599</v>
          </cell>
          <cell r="I112">
            <v>609</v>
          </cell>
          <cell r="J112">
            <v>539</v>
          </cell>
          <cell r="K112">
            <v>0</v>
          </cell>
          <cell r="L112">
            <v>0</v>
          </cell>
          <cell r="M112">
            <v>366</v>
          </cell>
        </row>
        <row r="113">
          <cell r="A113">
            <v>5173038</v>
          </cell>
          <cell r="B113">
            <v>5110612</v>
          </cell>
          <cell r="C113">
            <v>4410</v>
          </cell>
          <cell r="D113">
            <v>156235</v>
          </cell>
          <cell r="E113">
            <v>159</v>
          </cell>
          <cell r="F113">
            <v>139</v>
          </cell>
          <cell r="G113">
            <v>142</v>
          </cell>
          <cell r="H113">
            <v>140</v>
          </cell>
          <cell r="I113">
            <v>153</v>
          </cell>
          <cell r="J113">
            <v>132</v>
          </cell>
          <cell r="K113">
            <v>136</v>
          </cell>
          <cell r="L113">
            <v>142</v>
          </cell>
          <cell r="M113">
            <v>157</v>
          </cell>
        </row>
        <row r="114">
          <cell r="A114">
            <v>5175872</v>
          </cell>
          <cell r="B114">
            <v>5112029</v>
          </cell>
          <cell r="C114">
            <v>4410</v>
          </cell>
          <cell r="D114">
            <v>6823917</v>
          </cell>
          <cell r="E114">
            <v>224</v>
          </cell>
          <cell r="F114">
            <v>199</v>
          </cell>
          <cell r="G114">
            <v>218</v>
          </cell>
          <cell r="H114">
            <v>202</v>
          </cell>
          <cell r="I114">
            <v>213</v>
          </cell>
          <cell r="J114">
            <v>195</v>
          </cell>
          <cell r="K114">
            <v>220</v>
          </cell>
          <cell r="L114">
            <v>191</v>
          </cell>
          <cell r="M114">
            <v>252</v>
          </cell>
        </row>
        <row r="115">
          <cell r="A115">
            <v>5164490</v>
          </cell>
          <cell r="B115">
            <v>5106338</v>
          </cell>
          <cell r="C115">
            <v>4410</v>
          </cell>
          <cell r="D115">
            <v>15962073</v>
          </cell>
          <cell r="E115">
            <v>180</v>
          </cell>
          <cell r="F115">
            <v>152</v>
          </cell>
          <cell r="G115">
            <v>165</v>
          </cell>
          <cell r="H115">
            <v>150</v>
          </cell>
          <cell r="I115">
            <v>154</v>
          </cell>
          <cell r="J115">
            <v>174</v>
          </cell>
          <cell r="K115">
            <v>151</v>
          </cell>
          <cell r="L115">
            <v>172</v>
          </cell>
          <cell r="M115">
            <v>174</v>
          </cell>
        </row>
        <row r="116">
          <cell r="A116">
            <v>5081366</v>
          </cell>
          <cell r="B116">
            <v>5064776</v>
          </cell>
          <cell r="C116">
            <v>4410</v>
          </cell>
          <cell r="E116">
            <v>172</v>
          </cell>
          <cell r="F116">
            <v>152</v>
          </cell>
          <cell r="G116">
            <v>148</v>
          </cell>
          <cell r="H116">
            <v>144</v>
          </cell>
          <cell r="I116">
            <v>213</v>
          </cell>
          <cell r="J116">
            <v>183</v>
          </cell>
          <cell r="K116">
            <v>193</v>
          </cell>
          <cell r="L116">
            <v>172</v>
          </cell>
          <cell r="M116">
            <v>184</v>
          </cell>
        </row>
        <row r="117">
          <cell r="A117">
            <v>5069900</v>
          </cell>
          <cell r="B117">
            <v>5059043</v>
          </cell>
          <cell r="C117">
            <v>4410</v>
          </cell>
          <cell r="E117">
            <v>233</v>
          </cell>
          <cell r="F117">
            <v>206</v>
          </cell>
          <cell r="G117">
            <v>200</v>
          </cell>
          <cell r="H117">
            <v>189</v>
          </cell>
          <cell r="I117">
            <v>273</v>
          </cell>
          <cell r="J117">
            <v>237</v>
          </cell>
          <cell r="K117">
            <v>251</v>
          </cell>
          <cell r="L117">
            <v>224</v>
          </cell>
          <cell r="M117">
            <v>242</v>
          </cell>
        </row>
        <row r="118">
          <cell r="A118">
            <v>5176188</v>
          </cell>
          <cell r="B118">
            <v>5112187</v>
          </cell>
          <cell r="C118">
            <v>4410</v>
          </cell>
          <cell r="D118">
            <v>6824680</v>
          </cell>
          <cell r="E118">
            <v>221</v>
          </cell>
          <cell r="F118">
            <v>196</v>
          </cell>
          <cell r="G118">
            <v>189</v>
          </cell>
          <cell r="H118">
            <v>168</v>
          </cell>
          <cell r="I118">
            <v>219</v>
          </cell>
          <cell r="J118">
            <v>189</v>
          </cell>
          <cell r="K118">
            <v>201</v>
          </cell>
          <cell r="L118">
            <v>181</v>
          </cell>
          <cell r="M118">
            <v>194</v>
          </cell>
        </row>
        <row r="119">
          <cell r="A119">
            <v>5180716</v>
          </cell>
          <cell r="B119">
            <v>5114451</v>
          </cell>
          <cell r="C119">
            <v>4410</v>
          </cell>
          <cell r="D119">
            <v>3649759</v>
          </cell>
          <cell r="E119">
            <v>244</v>
          </cell>
          <cell r="F119">
            <v>263</v>
          </cell>
          <cell r="G119">
            <v>201</v>
          </cell>
          <cell r="H119">
            <v>278</v>
          </cell>
          <cell r="I119">
            <v>291</v>
          </cell>
          <cell r="J119">
            <v>292</v>
          </cell>
          <cell r="K119">
            <v>316</v>
          </cell>
          <cell r="L119">
            <v>312</v>
          </cell>
          <cell r="M119">
            <v>343</v>
          </cell>
        </row>
        <row r="120">
          <cell r="A120">
            <v>5180800</v>
          </cell>
          <cell r="B120">
            <v>5114493</v>
          </cell>
          <cell r="C120">
            <v>4410</v>
          </cell>
          <cell r="D120">
            <v>3655805</v>
          </cell>
          <cell r="E120">
            <v>278</v>
          </cell>
          <cell r="F120">
            <v>226</v>
          </cell>
          <cell r="G120">
            <v>201</v>
          </cell>
          <cell r="H120">
            <v>211</v>
          </cell>
          <cell r="I120">
            <v>188</v>
          </cell>
          <cell r="J120">
            <v>181</v>
          </cell>
          <cell r="K120">
            <v>188</v>
          </cell>
          <cell r="L120">
            <v>166</v>
          </cell>
          <cell r="M120">
            <v>174</v>
          </cell>
        </row>
        <row r="121">
          <cell r="A121">
            <v>5174166</v>
          </cell>
          <cell r="B121">
            <v>5111176</v>
          </cell>
          <cell r="C121">
            <v>4410</v>
          </cell>
          <cell r="D121">
            <v>33001179</v>
          </cell>
          <cell r="E121">
            <v>231</v>
          </cell>
          <cell r="F121">
            <v>205</v>
          </cell>
          <cell r="G121">
            <v>196</v>
          </cell>
          <cell r="H121">
            <v>172</v>
          </cell>
          <cell r="I121">
            <v>227</v>
          </cell>
          <cell r="J121">
            <v>196</v>
          </cell>
          <cell r="K121">
            <v>209</v>
          </cell>
          <cell r="L121">
            <v>188</v>
          </cell>
          <cell r="M121">
            <v>201</v>
          </cell>
        </row>
        <row r="122">
          <cell r="A122">
            <v>5180250</v>
          </cell>
          <cell r="B122">
            <v>5114218</v>
          </cell>
          <cell r="C122">
            <v>4410</v>
          </cell>
          <cell r="D122">
            <v>3639938</v>
          </cell>
          <cell r="E122">
            <v>136</v>
          </cell>
          <cell r="F122">
            <v>115</v>
          </cell>
          <cell r="G122">
            <v>59</v>
          </cell>
          <cell r="H122">
            <v>95</v>
          </cell>
          <cell r="I122">
            <v>91</v>
          </cell>
          <cell r="J122">
            <v>61</v>
          </cell>
          <cell r="K122">
            <v>95</v>
          </cell>
          <cell r="L122">
            <v>81</v>
          </cell>
          <cell r="M122">
            <v>171</v>
          </cell>
        </row>
        <row r="123">
          <cell r="A123">
            <v>5177660</v>
          </cell>
          <cell r="B123">
            <v>5112923</v>
          </cell>
          <cell r="C123">
            <v>4410</v>
          </cell>
          <cell r="D123">
            <v>3362953</v>
          </cell>
          <cell r="E123">
            <v>172</v>
          </cell>
          <cell r="F123">
            <v>152</v>
          </cell>
          <cell r="G123">
            <v>148</v>
          </cell>
          <cell r="H123">
            <v>144</v>
          </cell>
          <cell r="I123">
            <v>213</v>
          </cell>
          <cell r="J123">
            <v>183</v>
          </cell>
          <cell r="K123">
            <v>193</v>
          </cell>
          <cell r="L123">
            <v>172</v>
          </cell>
          <cell r="M123">
            <v>174</v>
          </cell>
        </row>
        <row r="124">
          <cell r="A124">
            <v>5180740</v>
          </cell>
          <cell r="B124">
            <v>5114463</v>
          </cell>
          <cell r="C124">
            <v>4410</v>
          </cell>
          <cell r="D124">
            <v>7724833</v>
          </cell>
          <cell r="E124">
            <v>172</v>
          </cell>
          <cell r="F124">
            <v>152</v>
          </cell>
          <cell r="G124">
            <v>148</v>
          </cell>
          <cell r="H124">
            <v>144</v>
          </cell>
          <cell r="I124">
            <v>213</v>
          </cell>
          <cell r="J124">
            <v>183</v>
          </cell>
          <cell r="K124">
            <v>193</v>
          </cell>
          <cell r="L124">
            <v>172</v>
          </cell>
          <cell r="M124">
            <v>245</v>
          </cell>
        </row>
        <row r="125">
          <cell r="A125">
            <v>5180082</v>
          </cell>
          <cell r="B125">
            <v>5114134</v>
          </cell>
          <cell r="C125">
            <v>4410</v>
          </cell>
          <cell r="D125">
            <v>706259</v>
          </cell>
          <cell r="E125">
            <v>233</v>
          </cell>
          <cell r="F125">
            <v>206</v>
          </cell>
          <cell r="G125">
            <v>200</v>
          </cell>
          <cell r="H125">
            <v>189</v>
          </cell>
          <cell r="I125">
            <v>273</v>
          </cell>
          <cell r="J125">
            <v>237</v>
          </cell>
          <cell r="K125">
            <v>193</v>
          </cell>
          <cell r="L125">
            <v>172</v>
          </cell>
          <cell r="M125">
            <v>313</v>
          </cell>
        </row>
        <row r="126">
          <cell r="A126">
            <v>5180760</v>
          </cell>
          <cell r="B126">
            <v>5114473</v>
          </cell>
          <cell r="C126">
            <v>4410</v>
          </cell>
          <cell r="D126">
            <v>3519548</v>
          </cell>
          <cell r="E126">
            <v>185</v>
          </cell>
          <cell r="F126">
            <v>175</v>
          </cell>
          <cell r="G126">
            <v>0</v>
          </cell>
          <cell r="H126">
            <v>143</v>
          </cell>
          <cell r="I126">
            <v>149</v>
          </cell>
          <cell r="J126">
            <v>166</v>
          </cell>
          <cell r="K126">
            <v>167</v>
          </cell>
          <cell r="L126">
            <v>186</v>
          </cell>
          <cell r="M126">
            <v>201</v>
          </cell>
        </row>
        <row r="127">
          <cell r="A127">
            <v>5176208</v>
          </cell>
          <cell r="B127">
            <v>5112197</v>
          </cell>
          <cell r="C127">
            <v>4410</v>
          </cell>
          <cell r="D127">
            <v>3518742</v>
          </cell>
          <cell r="E127">
            <v>172</v>
          </cell>
          <cell r="F127">
            <v>152</v>
          </cell>
          <cell r="G127">
            <v>148</v>
          </cell>
          <cell r="H127">
            <v>90</v>
          </cell>
          <cell r="I127">
            <v>30</v>
          </cell>
          <cell r="J127">
            <v>29</v>
          </cell>
          <cell r="K127">
            <v>21</v>
          </cell>
          <cell r="L127">
            <v>14</v>
          </cell>
          <cell r="M127">
            <v>30</v>
          </cell>
        </row>
        <row r="128">
          <cell r="A128">
            <v>5176292</v>
          </cell>
          <cell r="B128">
            <v>5112239</v>
          </cell>
          <cell r="C128">
            <v>4410</v>
          </cell>
          <cell r="D128">
            <v>10406837</v>
          </cell>
          <cell r="E128">
            <v>123</v>
          </cell>
          <cell r="F128">
            <v>240</v>
          </cell>
          <cell r="G128">
            <v>221</v>
          </cell>
          <cell r="H128">
            <v>203</v>
          </cell>
          <cell r="I128">
            <v>172</v>
          </cell>
          <cell r="J128">
            <v>160</v>
          </cell>
          <cell r="K128">
            <v>177</v>
          </cell>
          <cell r="L128">
            <v>115</v>
          </cell>
          <cell r="M128">
            <v>153</v>
          </cell>
        </row>
        <row r="129">
          <cell r="A129">
            <v>5180204</v>
          </cell>
          <cell r="B129">
            <v>5114195</v>
          </cell>
          <cell r="C129">
            <v>4410</v>
          </cell>
          <cell r="D129">
            <v>10505316</v>
          </cell>
          <cell r="E129">
            <v>177</v>
          </cell>
          <cell r="F129">
            <v>87</v>
          </cell>
          <cell r="G129">
            <v>153</v>
          </cell>
          <cell r="H129">
            <v>165</v>
          </cell>
          <cell r="I129">
            <v>179</v>
          </cell>
          <cell r="J129">
            <v>161</v>
          </cell>
          <cell r="K129">
            <v>167</v>
          </cell>
          <cell r="L129">
            <v>175</v>
          </cell>
          <cell r="M129">
            <v>157</v>
          </cell>
        </row>
        <row r="130">
          <cell r="A130">
            <v>5176704</v>
          </cell>
          <cell r="B130">
            <v>5112445</v>
          </cell>
          <cell r="C130">
            <v>4410</v>
          </cell>
          <cell r="D130">
            <v>6825517</v>
          </cell>
          <cell r="E130">
            <v>327</v>
          </cell>
          <cell r="F130">
            <v>282</v>
          </cell>
          <cell r="G130">
            <v>273</v>
          </cell>
          <cell r="H130">
            <v>268</v>
          </cell>
          <cell r="I130">
            <v>289</v>
          </cell>
          <cell r="J130">
            <v>115</v>
          </cell>
          <cell r="K130">
            <v>152</v>
          </cell>
          <cell r="L130">
            <v>293</v>
          </cell>
          <cell r="M130">
            <v>328</v>
          </cell>
        </row>
        <row r="131">
          <cell r="A131">
            <v>5180206</v>
          </cell>
          <cell r="B131">
            <v>5114196</v>
          </cell>
          <cell r="C131">
            <v>4410</v>
          </cell>
          <cell r="D131">
            <v>156293</v>
          </cell>
          <cell r="E131">
            <v>136</v>
          </cell>
          <cell r="F131">
            <v>142</v>
          </cell>
          <cell r="G131">
            <v>192</v>
          </cell>
          <cell r="H131">
            <v>190</v>
          </cell>
          <cell r="I131">
            <v>206</v>
          </cell>
          <cell r="J131">
            <v>180</v>
          </cell>
          <cell r="K131">
            <v>213</v>
          </cell>
          <cell r="L131">
            <v>219</v>
          </cell>
          <cell r="M131">
            <v>146</v>
          </cell>
        </row>
        <row r="132">
          <cell r="A132">
            <v>5176586</v>
          </cell>
          <cell r="B132">
            <v>5112386</v>
          </cell>
          <cell r="C132">
            <v>4410</v>
          </cell>
          <cell r="D132">
            <v>10274688</v>
          </cell>
          <cell r="E132">
            <v>424</v>
          </cell>
          <cell r="F132">
            <v>384</v>
          </cell>
          <cell r="G132">
            <v>371</v>
          </cell>
          <cell r="H132">
            <v>368</v>
          </cell>
          <cell r="I132">
            <v>383</v>
          </cell>
          <cell r="J132">
            <v>364</v>
          </cell>
          <cell r="K132">
            <v>399</v>
          </cell>
          <cell r="L132">
            <v>995</v>
          </cell>
          <cell r="M132">
            <v>375</v>
          </cell>
        </row>
        <row r="133">
          <cell r="A133">
            <v>5176740</v>
          </cell>
          <cell r="B133">
            <v>5112463</v>
          </cell>
          <cell r="C133">
            <v>4410</v>
          </cell>
          <cell r="D133">
            <v>10280703</v>
          </cell>
          <cell r="E133">
            <v>789</v>
          </cell>
          <cell r="F133">
            <v>691</v>
          </cell>
          <cell r="G133">
            <v>642</v>
          </cell>
          <cell r="H133">
            <v>815</v>
          </cell>
          <cell r="I133">
            <v>751</v>
          </cell>
          <cell r="J133">
            <v>680</v>
          </cell>
          <cell r="K133">
            <v>718</v>
          </cell>
          <cell r="L133">
            <v>683</v>
          </cell>
          <cell r="M133">
            <v>713</v>
          </cell>
        </row>
        <row r="134">
          <cell r="A134">
            <v>5176270</v>
          </cell>
          <cell r="B134">
            <v>5112228</v>
          </cell>
          <cell r="C134">
            <v>4410</v>
          </cell>
          <cell r="D134">
            <v>1534913</v>
          </cell>
          <cell r="E134">
            <v>132</v>
          </cell>
          <cell r="F134">
            <v>116</v>
          </cell>
          <cell r="G134">
            <v>125</v>
          </cell>
          <cell r="H134">
            <v>130</v>
          </cell>
          <cell r="I134">
            <v>137</v>
          </cell>
          <cell r="J134">
            <v>120</v>
          </cell>
          <cell r="K134">
            <v>130</v>
          </cell>
          <cell r="L134">
            <v>121</v>
          </cell>
          <cell r="M134">
            <v>132</v>
          </cell>
        </row>
        <row r="135">
          <cell r="A135">
            <v>5176646</v>
          </cell>
          <cell r="B135">
            <v>5112416</v>
          </cell>
          <cell r="C135">
            <v>4410</v>
          </cell>
          <cell r="D135">
            <v>1789739</v>
          </cell>
          <cell r="E135">
            <v>179</v>
          </cell>
          <cell r="F135">
            <v>150</v>
          </cell>
          <cell r="G135">
            <v>0</v>
          </cell>
          <cell r="H135">
            <v>208</v>
          </cell>
          <cell r="I135">
            <v>227</v>
          </cell>
          <cell r="J135">
            <v>153</v>
          </cell>
          <cell r="K135">
            <v>156</v>
          </cell>
          <cell r="L135">
            <v>141</v>
          </cell>
          <cell r="M135">
            <v>150</v>
          </cell>
        </row>
        <row r="136">
          <cell r="A136">
            <v>5176690</v>
          </cell>
          <cell r="B136">
            <v>5112438</v>
          </cell>
          <cell r="C136">
            <v>4410</v>
          </cell>
          <cell r="D136">
            <v>1676012</v>
          </cell>
          <cell r="E136">
            <v>329</v>
          </cell>
          <cell r="F136">
            <v>290</v>
          </cell>
          <cell r="G136">
            <v>294</v>
          </cell>
          <cell r="H136">
            <v>311</v>
          </cell>
          <cell r="I136">
            <v>300</v>
          </cell>
          <cell r="J136">
            <v>274</v>
          </cell>
          <cell r="K136">
            <v>318</v>
          </cell>
          <cell r="L136">
            <v>277</v>
          </cell>
          <cell r="M136">
            <v>298</v>
          </cell>
        </row>
        <row r="137">
          <cell r="A137">
            <v>5176000</v>
          </cell>
          <cell r="B137">
            <v>5112093</v>
          </cell>
          <cell r="C137">
            <v>4410</v>
          </cell>
          <cell r="D137">
            <v>1676013</v>
          </cell>
          <cell r="E137">
            <v>198</v>
          </cell>
          <cell r="F137">
            <v>174</v>
          </cell>
          <cell r="G137">
            <v>204</v>
          </cell>
          <cell r="H137">
            <v>177</v>
          </cell>
          <cell r="I137">
            <v>192</v>
          </cell>
          <cell r="J137">
            <v>174</v>
          </cell>
          <cell r="K137">
            <v>182</v>
          </cell>
          <cell r="L137">
            <v>178</v>
          </cell>
          <cell r="M137">
            <v>199</v>
          </cell>
        </row>
        <row r="138">
          <cell r="A138">
            <v>5180838</v>
          </cell>
          <cell r="B138">
            <v>5114512</v>
          </cell>
          <cell r="C138">
            <v>4410</v>
          </cell>
          <cell r="D138">
            <v>1618054</v>
          </cell>
          <cell r="E138">
            <v>398</v>
          </cell>
          <cell r="F138">
            <v>355</v>
          </cell>
          <cell r="G138">
            <v>369</v>
          </cell>
          <cell r="H138">
            <v>357</v>
          </cell>
          <cell r="I138">
            <v>293</v>
          </cell>
          <cell r="J138">
            <v>432</v>
          </cell>
          <cell r="K138">
            <v>352</v>
          </cell>
          <cell r="L138">
            <v>333</v>
          </cell>
          <cell r="M138">
            <v>356</v>
          </cell>
        </row>
        <row r="139">
          <cell r="A139">
            <v>5177594</v>
          </cell>
          <cell r="B139">
            <v>5112890</v>
          </cell>
          <cell r="C139">
            <v>4410</v>
          </cell>
          <cell r="D139">
            <v>1449652</v>
          </cell>
          <cell r="E139">
            <v>148</v>
          </cell>
          <cell r="F139">
            <v>117</v>
          </cell>
          <cell r="G139">
            <v>130</v>
          </cell>
          <cell r="H139">
            <v>125</v>
          </cell>
          <cell r="I139">
            <v>142</v>
          </cell>
          <cell r="J139">
            <v>145</v>
          </cell>
          <cell r="K139">
            <v>138</v>
          </cell>
          <cell r="L139">
            <v>139</v>
          </cell>
          <cell r="M139">
            <v>163</v>
          </cell>
        </row>
        <row r="140">
          <cell r="A140">
            <v>5180820</v>
          </cell>
          <cell r="B140">
            <v>5114503</v>
          </cell>
          <cell r="C140">
            <v>4410</v>
          </cell>
          <cell r="D140">
            <v>1530241</v>
          </cell>
          <cell r="E140">
            <v>339</v>
          </cell>
          <cell r="F140">
            <v>202</v>
          </cell>
          <cell r="G140">
            <v>257</v>
          </cell>
          <cell r="H140">
            <v>216</v>
          </cell>
          <cell r="I140">
            <v>239</v>
          </cell>
          <cell r="J140">
            <v>226</v>
          </cell>
          <cell r="K140">
            <v>247</v>
          </cell>
          <cell r="L140">
            <v>243</v>
          </cell>
          <cell r="M140">
            <v>271</v>
          </cell>
        </row>
        <row r="141">
          <cell r="A141">
            <v>5180684</v>
          </cell>
          <cell r="B141">
            <v>5114435</v>
          </cell>
          <cell r="C141">
            <v>4410</v>
          </cell>
          <cell r="D141">
            <v>1618049</v>
          </cell>
          <cell r="E141">
            <v>0</v>
          </cell>
          <cell r="F141">
            <v>0</v>
          </cell>
          <cell r="G141">
            <v>0</v>
          </cell>
          <cell r="H141">
            <v>121</v>
          </cell>
          <cell r="I141">
            <v>130</v>
          </cell>
          <cell r="J141">
            <v>134</v>
          </cell>
          <cell r="K141">
            <v>163</v>
          </cell>
          <cell r="L141">
            <v>167</v>
          </cell>
          <cell r="M141">
            <v>181</v>
          </cell>
        </row>
        <row r="142">
          <cell r="A142">
            <v>5180272</v>
          </cell>
          <cell r="B142">
            <v>5114229</v>
          </cell>
          <cell r="C142">
            <v>4410</v>
          </cell>
          <cell r="D142">
            <v>3728582</v>
          </cell>
          <cell r="E142">
            <v>322</v>
          </cell>
          <cell r="F142">
            <v>290</v>
          </cell>
          <cell r="G142">
            <v>307</v>
          </cell>
          <cell r="H142">
            <v>313</v>
          </cell>
          <cell r="I142">
            <v>307</v>
          </cell>
          <cell r="J142">
            <v>280</v>
          </cell>
          <cell r="K142">
            <v>289</v>
          </cell>
          <cell r="L142">
            <v>358</v>
          </cell>
          <cell r="M142">
            <v>296</v>
          </cell>
        </row>
        <row r="143">
          <cell r="A143">
            <v>5180180</v>
          </cell>
          <cell r="B143">
            <v>5114183</v>
          </cell>
          <cell r="C143">
            <v>4410</v>
          </cell>
          <cell r="D143">
            <v>6825282</v>
          </cell>
          <cell r="E143">
            <v>169</v>
          </cell>
          <cell r="F143">
            <v>182</v>
          </cell>
          <cell r="G143">
            <v>193</v>
          </cell>
          <cell r="H143">
            <v>184</v>
          </cell>
          <cell r="I143">
            <v>192</v>
          </cell>
          <cell r="J143">
            <v>172</v>
          </cell>
          <cell r="K143">
            <v>178</v>
          </cell>
          <cell r="L143">
            <v>188</v>
          </cell>
          <cell r="M143">
            <v>210</v>
          </cell>
        </row>
        <row r="144">
          <cell r="A144">
            <v>5180102</v>
          </cell>
          <cell r="B144">
            <v>5114144</v>
          </cell>
          <cell r="C144">
            <v>4410</v>
          </cell>
          <cell r="D144">
            <v>3726330</v>
          </cell>
          <cell r="E144">
            <v>51</v>
          </cell>
          <cell r="F144">
            <v>32</v>
          </cell>
          <cell r="G144">
            <v>50</v>
          </cell>
          <cell r="H144">
            <v>104</v>
          </cell>
          <cell r="I144">
            <v>250</v>
          </cell>
          <cell r="J144">
            <v>123</v>
          </cell>
          <cell r="K144">
            <v>109</v>
          </cell>
          <cell r="L144">
            <v>146</v>
          </cell>
          <cell r="M144">
            <v>130</v>
          </cell>
        </row>
        <row r="145">
          <cell r="A145">
            <v>5177618</v>
          </cell>
          <cell r="B145">
            <v>5112902</v>
          </cell>
          <cell r="C145">
            <v>4410</v>
          </cell>
          <cell r="D145">
            <v>1751544</v>
          </cell>
          <cell r="E145">
            <v>134</v>
          </cell>
          <cell r="F145">
            <v>115</v>
          </cell>
          <cell r="G145">
            <v>113</v>
          </cell>
          <cell r="H145">
            <v>104</v>
          </cell>
          <cell r="I145">
            <v>112</v>
          </cell>
          <cell r="J145">
            <v>99</v>
          </cell>
          <cell r="K145">
            <v>107</v>
          </cell>
          <cell r="L145">
            <v>105</v>
          </cell>
          <cell r="M145">
            <v>115</v>
          </cell>
        </row>
        <row r="146">
          <cell r="A146">
            <v>5177682</v>
          </cell>
          <cell r="B146">
            <v>5112934</v>
          </cell>
          <cell r="C146">
            <v>4410</v>
          </cell>
          <cell r="D146">
            <v>3741528</v>
          </cell>
          <cell r="E146">
            <v>39</v>
          </cell>
          <cell r="F146">
            <v>62</v>
          </cell>
          <cell r="G146">
            <v>41</v>
          </cell>
          <cell r="H146">
            <v>60</v>
          </cell>
          <cell r="I146">
            <v>77</v>
          </cell>
          <cell r="J146">
            <v>84</v>
          </cell>
          <cell r="K146">
            <v>83</v>
          </cell>
          <cell r="L146">
            <v>82</v>
          </cell>
          <cell r="M146">
            <v>87</v>
          </cell>
        </row>
        <row r="147">
          <cell r="A147">
            <v>5179492</v>
          </cell>
          <cell r="B147">
            <v>5113839</v>
          </cell>
          <cell r="C147">
            <v>4410</v>
          </cell>
          <cell r="D147">
            <v>4748384</v>
          </cell>
          <cell r="E147">
            <v>198</v>
          </cell>
          <cell r="F147">
            <v>178</v>
          </cell>
          <cell r="G147">
            <v>171</v>
          </cell>
          <cell r="H147">
            <v>176</v>
          </cell>
          <cell r="I147">
            <v>187</v>
          </cell>
          <cell r="J147">
            <v>164</v>
          </cell>
          <cell r="K147">
            <v>204</v>
          </cell>
          <cell r="L147">
            <v>184</v>
          </cell>
          <cell r="M147">
            <v>191</v>
          </cell>
        </row>
        <row r="148">
          <cell r="A148">
            <v>5179376</v>
          </cell>
          <cell r="B148">
            <v>5113781</v>
          </cell>
          <cell r="C148">
            <v>4410</v>
          </cell>
          <cell r="D148">
            <v>4747818</v>
          </cell>
          <cell r="E148">
            <v>641</v>
          </cell>
          <cell r="F148">
            <v>321</v>
          </cell>
          <cell r="G148">
            <v>319</v>
          </cell>
          <cell r="H148">
            <v>319</v>
          </cell>
          <cell r="I148">
            <v>337</v>
          </cell>
          <cell r="J148">
            <v>10</v>
          </cell>
          <cell r="K148">
            <v>0</v>
          </cell>
          <cell r="L148">
            <v>232</v>
          </cell>
          <cell r="M148">
            <v>1514</v>
          </cell>
        </row>
        <row r="149">
          <cell r="A149">
            <v>5176314</v>
          </cell>
          <cell r="B149">
            <v>5112250</v>
          </cell>
          <cell r="C149">
            <v>4410</v>
          </cell>
          <cell r="D149">
            <v>6823138</v>
          </cell>
          <cell r="E149">
            <v>61</v>
          </cell>
          <cell r="F149">
            <v>74</v>
          </cell>
          <cell r="G149">
            <v>57</v>
          </cell>
          <cell r="H149">
            <v>31</v>
          </cell>
          <cell r="I149">
            <v>35</v>
          </cell>
          <cell r="J149">
            <v>47</v>
          </cell>
          <cell r="K149">
            <v>59</v>
          </cell>
          <cell r="L149">
            <v>69</v>
          </cell>
          <cell r="M149">
            <v>55</v>
          </cell>
        </row>
        <row r="150">
          <cell r="A150">
            <v>5176250</v>
          </cell>
          <cell r="B150">
            <v>5112218</v>
          </cell>
          <cell r="C150">
            <v>4410</v>
          </cell>
          <cell r="D150">
            <v>6824774</v>
          </cell>
          <cell r="E150">
            <v>236</v>
          </cell>
          <cell r="F150">
            <v>382</v>
          </cell>
          <cell r="G150">
            <v>169</v>
          </cell>
          <cell r="H150">
            <v>163</v>
          </cell>
          <cell r="I150">
            <v>175</v>
          </cell>
          <cell r="J150">
            <v>189</v>
          </cell>
          <cell r="K150">
            <v>192</v>
          </cell>
          <cell r="L150">
            <v>198</v>
          </cell>
          <cell r="M150">
            <v>198</v>
          </cell>
        </row>
        <row r="151">
          <cell r="A151">
            <v>5176148</v>
          </cell>
          <cell r="B151">
            <v>5112167</v>
          </cell>
          <cell r="C151">
            <v>4410</v>
          </cell>
          <cell r="D151">
            <v>3725262</v>
          </cell>
          <cell r="E151">
            <v>293</v>
          </cell>
          <cell r="F151">
            <v>492</v>
          </cell>
          <cell r="G151">
            <v>260</v>
          </cell>
          <cell r="H151">
            <v>254</v>
          </cell>
          <cell r="I151">
            <v>278</v>
          </cell>
          <cell r="J151">
            <v>252</v>
          </cell>
          <cell r="K151">
            <v>262</v>
          </cell>
          <cell r="L151">
            <v>268</v>
          </cell>
          <cell r="M151">
            <v>221</v>
          </cell>
        </row>
        <row r="152">
          <cell r="A152">
            <v>5176628</v>
          </cell>
          <cell r="B152">
            <v>5112407</v>
          </cell>
          <cell r="C152">
            <v>4410</v>
          </cell>
          <cell r="D152">
            <v>6822581</v>
          </cell>
          <cell r="E152">
            <v>172</v>
          </cell>
          <cell r="F152">
            <v>151</v>
          </cell>
          <cell r="G152">
            <v>144</v>
          </cell>
          <cell r="H152">
            <v>156</v>
          </cell>
          <cell r="I152">
            <v>171</v>
          </cell>
          <cell r="J152">
            <v>135</v>
          </cell>
          <cell r="K152">
            <v>168</v>
          </cell>
          <cell r="L152">
            <v>166</v>
          </cell>
          <cell r="M152">
            <v>177</v>
          </cell>
        </row>
        <row r="153">
          <cell r="A153">
            <v>5176086</v>
          </cell>
          <cell r="B153">
            <v>5112136</v>
          </cell>
          <cell r="C153">
            <v>4410</v>
          </cell>
          <cell r="D153">
            <v>3730937</v>
          </cell>
          <cell r="E153">
            <v>44</v>
          </cell>
          <cell r="F153">
            <v>36</v>
          </cell>
          <cell r="G153">
            <v>36</v>
          </cell>
          <cell r="H153">
            <v>38</v>
          </cell>
          <cell r="I153">
            <v>40</v>
          </cell>
          <cell r="J153">
            <v>39</v>
          </cell>
          <cell r="K153">
            <v>40</v>
          </cell>
          <cell r="L153">
            <v>31</v>
          </cell>
          <cell r="M153">
            <v>37</v>
          </cell>
        </row>
        <row r="154">
          <cell r="A154">
            <v>5176022</v>
          </cell>
          <cell r="B154">
            <v>5112104</v>
          </cell>
          <cell r="C154">
            <v>4410</v>
          </cell>
          <cell r="D154">
            <v>6825074</v>
          </cell>
          <cell r="E154">
            <v>181</v>
          </cell>
          <cell r="F154">
            <v>138</v>
          </cell>
          <cell r="G154">
            <v>147</v>
          </cell>
          <cell r="H154">
            <v>150</v>
          </cell>
          <cell r="I154">
            <v>165</v>
          </cell>
          <cell r="J154">
            <v>167</v>
          </cell>
          <cell r="K154">
            <v>154</v>
          </cell>
          <cell r="L154">
            <v>139</v>
          </cell>
          <cell r="M154">
            <v>157</v>
          </cell>
        </row>
        <row r="155">
          <cell r="A155">
            <v>5175978</v>
          </cell>
          <cell r="B155">
            <v>5112082</v>
          </cell>
          <cell r="C155">
            <v>4410</v>
          </cell>
          <cell r="D155">
            <v>1753062</v>
          </cell>
          <cell r="E155">
            <v>184</v>
          </cell>
          <cell r="F155">
            <v>160</v>
          </cell>
          <cell r="G155">
            <v>199</v>
          </cell>
          <cell r="H155">
            <v>160</v>
          </cell>
          <cell r="I155">
            <v>158</v>
          </cell>
          <cell r="J155">
            <v>170</v>
          </cell>
          <cell r="K155">
            <v>189</v>
          </cell>
          <cell r="L155">
            <v>214</v>
          </cell>
          <cell r="M155">
            <v>211</v>
          </cell>
        </row>
        <row r="156">
          <cell r="A156">
            <v>5180228</v>
          </cell>
          <cell r="B156">
            <v>5114207</v>
          </cell>
          <cell r="C156">
            <v>4410</v>
          </cell>
          <cell r="D156">
            <v>6824208</v>
          </cell>
          <cell r="E156">
            <v>290</v>
          </cell>
          <cell r="F156">
            <v>103</v>
          </cell>
          <cell r="G156">
            <v>252</v>
          </cell>
          <cell r="H156">
            <v>47</v>
          </cell>
          <cell r="I156">
            <v>134</v>
          </cell>
          <cell r="J156">
            <v>150</v>
          </cell>
          <cell r="K156">
            <v>20</v>
          </cell>
          <cell r="L156">
            <v>155</v>
          </cell>
          <cell r="M156">
            <v>297</v>
          </cell>
        </row>
        <row r="157">
          <cell r="A157">
            <v>5180142</v>
          </cell>
          <cell r="B157">
            <v>5114164</v>
          </cell>
          <cell r="C157">
            <v>4410</v>
          </cell>
          <cell r="D157">
            <v>3725862</v>
          </cell>
          <cell r="E157">
            <v>138</v>
          </cell>
          <cell r="F157">
            <v>84</v>
          </cell>
          <cell r="G157">
            <v>124</v>
          </cell>
          <cell r="H157">
            <v>112</v>
          </cell>
          <cell r="I157">
            <v>147</v>
          </cell>
          <cell r="J157">
            <v>63</v>
          </cell>
          <cell r="K157">
            <v>117</v>
          </cell>
          <cell r="L157">
            <v>122</v>
          </cell>
          <cell r="M157">
            <v>130</v>
          </cell>
        </row>
        <row r="158">
          <cell r="A158">
            <v>5177576</v>
          </cell>
          <cell r="B158">
            <v>5112881</v>
          </cell>
          <cell r="C158">
            <v>4410</v>
          </cell>
          <cell r="D158">
            <v>3730999</v>
          </cell>
          <cell r="E158">
            <v>41</v>
          </cell>
          <cell r="F158">
            <v>38</v>
          </cell>
          <cell r="G158">
            <v>38</v>
          </cell>
          <cell r="H158">
            <v>38</v>
          </cell>
          <cell r="I158">
            <v>35</v>
          </cell>
          <cell r="J158">
            <v>40</v>
          </cell>
          <cell r="K158">
            <v>40</v>
          </cell>
          <cell r="L158">
            <v>40</v>
          </cell>
          <cell r="M158">
            <v>64</v>
          </cell>
        </row>
        <row r="159">
          <cell r="A159">
            <v>5176376</v>
          </cell>
          <cell r="B159">
            <v>5112281</v>
          </cell>
          <cell r="C159">
            <v>4410</v>
          </cell>
          <cell r="D159">
            <v>3729618</v>
          </cell>
          <cell r="E159">
            <v>200</v>
          </cell>
          <cell r="F159">
            <v>47</v>
          </cell>
          <cell r="G159">
            <v>18</v>
          </cell>
          <cell r="H159">
            <v>143</v>
          </cell>
          <cell r="I159">
            <v>168</v>
          </cell>
          <cell r="J159">
            <v>174</v>
          </cell>
          <cell r="K159">
            <v>195</v>
          </cell>
          <cell r="L159">
            <v>200</v>
          </cell>
          <cell r="M159">
            <v>221</v>
          </cell>
        </row>
        <row r="160">
          <cell r="A160">
            <v>5176332</v>
          </cell>
          <cell r="B160">
            <v>5112259</v>
          </cell>
          <cell r="C160">
            <v>4410</v>
          </cell>
          <cell r="D160">
            <v>6824288</v>
          </cell>
          <cell r="E160">
            <v>76</v>
          </cell>
          <cell r="F160">
            <v>57</v>
          </cell>
          <cell r="G160">
            <v>52</v>
          </cell>
          <cell r="H160">
            <v>53</v>
          </cell>
          <cell r="I160">
            <v>47</v>
          </cell>
          <cell r="J160">
            <v>42</v>
          </cell>
          <cell r="K160">
            <v>42</v>
          </cell>
          <cell r="L160">
            <v>37</v>
          </cell>
          <cell r="M160">
            <v>80</v>
          </cell>
        </row>
        <row r="161">
          <cell r="A161">
            <v>5176044</v>
          </cell>
          <cell r="B161">
            <v>5112115</v>
          </cell>
          <cell r="C161">
            <v>4410</v>
          </cell>
          <cell r="D161">
            <v>3725899</v>
          </cell>
          <cell r="E161">
            <v>139</v>
          </cell>
          <cell r="F161">
            <v>92</v>
          </cell>
          <cell r="G161">
            <v>71</v>
          </cell>
          <cell r="H161">
            <v>104</v>
          </cell>
          <cell r="I161">
            <v>88</v>
          </cell>
          <cell r="J161">
            <v>89</v>
          </cell>
          <cell r="K161">
            <v>90</v>
          </cell>
          <cell r="L161">
            <v>109</v>
          </cell>
          <cell r="M161">
            <v>184</v>
          </cell>
        </row>
        <row r="162">
          <cell r="A162">
            <v>5176230</v>
          </cell>
          <cell r="B162">
            <v>5112208</v>
          </cell>
          <cell r="C162">
            <v>4410</v>
          </cell>
          <cell r="D162">
            <v>3730484</v>
          </cell>
          <cell r="E162">
            <v>125</v>
          </cell>
          <cell r="F162">
            <v>114</v>
          </cell>
          <cell r="G162">
            <v>124</v>
          </cell>
          <cell r="H162">
            <v>57</v>
          </cell>
          <cell r="I162">
            <v>136</v>
          </cell>
          <cell r="J162">
            <v>221</v>
          </cell>
          <cell r="K162">
            <v>320</v>
          </cell>
          <cell r="L162">
            <v>270</v>
          </cell>
          <cell r="M162">
            <v>174</v>
          </cell>
        </row>
        <row r="163">
          <cell r="A163">
            <v>5176606</v>
          </cell>
          <cell r="B163">
            <v>5112396</v>
          </cell>
          <cell r="C163">
            <v>4410</v>
          </cell>
          <cell r="D163">
            <v>3725280</v>
          </cell>
          <cell r="E163">
            <v>78</v>
          </cell>
          <cell r="F163">
            <v>64</v>
          </cell>
          <cell r="G163">
            <v>66</v>
          </cell>
          <cell r="H163">
            <v>64</v>
          </cell>
          <cell r="I163">
            <v>67</v>
          </cell>
          <cell r="J163">
            <v>65</v>
          </cell>
          <cell r="K163">
            <v>69</v>
          </cell>
          <cell r="L163">
            <v>66</v>
          </cell>
          <cell r="M163">
            <v>79</v>
          </cell>
        </row>
        <row r="164">
          <cell r="A164">
            <v>5176668</v>
          </cell>
          <cell r="B164">
            <v>5112427</v>
          </cell>
          <cell r="C164">
            <v>4410</v>
          </cell>
          <cell r="D164">
            <v>3729033</v>
          </cell>
          <cell r="E164">
            <v>64</v>
          </cell>
          <cell r="F164">
            <v>54</v>
          </cell>
          <cell r="G164">
            <v>61</v>
          </cell>
          <cell r="H164">
            <v>64</v>
          </cell>
          <cell r="I164">
            <v>65</v>
          </cell>
          <cell r="J164">
            <v>54</v>
          </cell>
          <cell r="K164">
            <v>46</v>
          </cell>
          <cell r="L164">
            <v>47</v>
          </cell>
          <cell r="M164">
            <v>63</v>
          </cell>
        </row>
        <row r="165">
          <cell r="A165">
            <v>5180060</v>
          </cell>
          <cell r="B165">
            <v>5114123</v>
          </cell>
          <cell r="C165">
            <v>4410</v>
          </cell>
          <cell r="D165">
            <v>7286533</v>
          </cell>
          <cell r="E165">
            <v>212</v>
          </cell>
          <cell r="F165">
            <v>159</v>
          </cell>
          <cell r="G165">
            <v>151</v>
          </cell>
          <cell r="H165">
            <v>157</v>
          </cell>
          <cell r="I165">
            <v>173</v>
          </cell>
          <cell r="J165">
            <v>160</v>
          </cell>
          <cell r="K165">
            <v>178</v>
          </cell>
          <cell r="L165">
            <v>169</v>
          </cell>
          <cell r="M165">
            <v>156</v>
          </cell>
        </row>
        <row r="166">
          <cell r="A166">
            <v>5176398</v>
          </cell>
          <cell r="B166">
            <v>5112292</v>
          </cell>
          <cell r="C166">
            <v>4410</v>
          </cell>
          <cell r="D166">
            <v>7118122</v>
          </cell>
          <cell r="E166">
            <v>151</v>
          </cell>
          <cell r="F166">
            <v>55</v>
          </cell>
          <cell r="G166">
            <v>60</v>
          </cell>
          <cell r="H166">
            <v>85</v>
          </cell>
          <cell r="I166">
            <v>94</v>
          </cell>
          <cell r="J166">
            <v>109</v>
          </cell>
          <cell r="K166">
            <v>103</v>
          </cell>
          <cell r="L166">
            <v>86</v>
          </cell>
          <cell r="M166">
            <v>113</v>
          </cell>
        </row>
        <row r="167">
          <cell r="A167">
            <v>5176354</v>
          </cell>
          <cell r="B167">
            <v>5112270</v>
          </cell>
          <cell r="C167">
            <v>4410</v>
          </cell>
          <cell r="D167">
            <v>7105367</v>
          </cell>
          <cell r="E167">
            <v>181</v>
          </cell>
          <cell r="F167">
            <v>164</v>
          </cell>
          <cell r="G167">
            <v>0</v>
          </cell>
          <cell r="H167">
            <v>0</v>
          </cell>
          <cell r="I167">
            <v>72</v>
          </cell>
          <cell r="J167">
            <v>109</v>
          </cell>
          <cell r="K167">
            <v>109</v>
          </cell>
          <cell r="L167">
            <v>108</v>
          </cell>
          <cell r="M167">
            <v>139</v>
          </cell>
        </row>
        <row r="168">
          <cell r="A168">
            <v>5176108</v>
          </cell>
          <cell r="B168">
            <v>5112147</v>
          </cell>
          <cell r="C168">
            <v>4410</v>
          </cell>
          <cell r="D168">
            <v>7096028</v>
          </cell>
          <cell r="E168">
            <v>55</v>
          </cell>
          <cell r="F168">
            <v>63</v>
          </cell>
          <cell r="G168">
            <v>55</v>
          </cell>
          <cell r="H168">
            <v>49</v>
          </cell>
          <cell r="I168">
            <v>60</v>
          </cell>
          <cell r="J168">
            <v>80</v>
          </cell>
          <cell r="K168">
            <v>68</v>
          </cell>
          <cell r="L168">
            <v>58</v>
          </cell>
          <cell r="M168">
            <v>77</v>
          </cell>
        </row>
        <row r="169">
          <cell r="A169">
            <v>5176720</v>
          </cell>
          <cell r="B169">
            <v>5112453</v>
          </cell>
          <cell r="C169">
            <v>4410</v>
          </cell>
          <cell r="D169">
            <v>7724672</v>
          </cell>
          <cell r="E169">
            <v>253</v>
          </cell>
          <cell r="F169">
            <v>224</v>
          </cell>
          <cell r="G169">
            <v>230</v>
          </cell>
          <cell r="H169">
            <v>218</v>
          </cell>
          <cell r="I169">
            <v>210</v>
          </cell>
          <cell r="J169">
            <v>195</v>
          </cell>
          <cell r="K169">
            <v>250</v>
          </cell>
          <cell r="L169">
            <v>226</v>
          </cell>
          <cell r="M169">
            <v>210</v>
          </cell>
        </row>
        <row r="170">
          <cell r="A170">
            <v>5175956</v>
          </cell>
          <cell r="B170">
            <v>5112071</v>
          </cell>
          <cell r="C170">
            <v>4410</v>
          </cell>
          <cell r="D170">
            <v>7083034</v>
          </cell>
          <cell r="E170">
            <v>282</v>
          </cell>
          <cell r="F170">
            <v>251</v>
          </cell>
          <cell r="G170">
            <v>263</v>
          </cell>
          <cell r="H170">
            <v>307</v>
          </cell>
          <cell r="I170">
            <v>306</v>
          </cell>
          <cell r="J170">
            <v>264</v>
          </cell>
          <cell r="K170">
            <v>289</v>
          </cell>
          <cell r="L170">
            <v>823</v>
          </cell>
          <cell r="M170">
            <v>336</v>
          </cell>
        </row>
        <row r="171">
          <cell r="A171">
            <v>5179898</v>
          </cell>
          <cell r="B171">
            <v>5114042</v>
          </cell>
          <cell r="C171">
            <v>4410</v>
          </cell>
          <cell r="D171">
            <v>7095986</v>
          </cell>
          <cell r="E171">
            <v>207</v>
          </cell>
          <cell r="F171">
            <v>185</v>
          </cell>
          <cell r="G171">
            <v>198</v>
          </cell>
          <cell r="H171">
            <v>198</v>
          </cell>
          <cell r="I171">
            <v>159</v>
          </cell>
          <cell r="J171">
            <v>166</v>
          </cell>
          <cell r="K171">
            <v>174</v>
          </cell>
          <cell r="L171">
            <v>169</v>
          </cell>
          <cell r="M171">
            <v>197</v>
          </cell>
        </row>
        <row r="172">
          <cell r="A172">
            <v>5176066</v>
          </cell>
          <cell r="B172">
            <v>5112126</v>
          </cell>
          <cell r="C172">
            <v>4410</v>
          </cell>
          <cell r="D172">
            <v>7117603</v>
          </cell>
          <cell r="E172">
            <v>98</v>
          </cell>
          <cell r="F172">
            <v>73</v>
          </cell>
          <cell r="G172">
            <v>97</v>
          </cell>
          <cell r="H172">
            <v>86</v>
          </cell>
          <cell r="I172">
            <v>90</v>
          </cell>
          <cell r="J172">
            <v>75</v>
          </cell>
          <cell r="K172">
            <v>76</v>
          </cell>
          <cell r="L172">
            <v>77</v>
          </cell>
          <cell r="M172">
            <v>122</v>
          </cell>
        </row>
        <row r="173">
          <cell r="A173">
            <v>5180778</v>
          </cell>
          <cell r="B173">
            <v>5114482</v>
          </cell>
          <cell r="C173">
            <v>4410</v>
          </cell>
          <cell r="D173">
            <v>7686180</v>
          </cell>
          <cell r="E173">
            <v>250</v>
          </cell>
          <cell r="F173">
            <v>171</v>
          </cell>
          <cell r="G173">
            <v>120</v>
          </cell>
          <cell r="H173">
            <v>133</v>
          </cell>
          <cell r="I173">
            <v>184</v>
          </cell>
          <cell r="J173">
            <v>201</v>
          </cell>
          <cell r="K173">
            <v>194</v>
          </cell>
          <cell r="L173">
            <v>171</v>
          </cell>
          <cell r="M173">
            <v>217</v>
          </cell>
        </row>
        <row r="174">
          <cell r="A174">
            <v>5176170</v>
          </cell>
          <cell r="B174">
            <v>5112178</v>
          </cell>
          <cell r="C174">
            <v>4410</v>
          </cell>
          <cell r="D174">
            <v>6829880</v>
          </cell>
          <cell r="E174">
            <v>165</v>
          </cell>
          <cell r="F174">
            <v>28</v>
          </cell>
          <cell r="G174">
            <v>133</v>
          </cell>
          <cell r="H174">
            <v>148</v>
          </cell>
          <cell r="I174">
            <v>149</v>
          </cell>
          <cell r="J174">
            <v>172</v>
          </cell>
          <cell r="K174">
            <v>172</v>
          </cell>
          <cell r="L174">
            <v>146</v>
          </cell>
          <cell r="M174">
            <v>156</v>
          </cell>
        </row>
        <row r="175">
          <cell r="A175">
            <v>5180124</v>
          </cell>
          <cell r="B175">
            <v>5114155</v>
          </cell>
          <cell r="C175">
            <v>4410</v>
          </cell>
          <cell r="D175">
            <v>15960505</v>
          </cell>
          <cell r="E175">
            <v>124</v>
          </cell>
          <cell r="F175">
            <v>38</v>
          </cell>
          <cell r="G175">
            <v>92</v>
          </cell>
          <cell r="H175">
            <v>0</v>
          </cell>
          <cell r="I175">
            <v>28</v>
          </cell>
          <cell r="J175">
            <v>109</v>
          </cell>
          <cell r="K175">
            <v>127</v>
          </cell>
          <cell r="L175">
            <v>118</v>
          </cell>
          <cell r="M175">
            <v>124</v>
          </cell>
        </row>
        <row r="176">
          <cell r="A176">
            <v>5176126</v>
          </cell>
          <cell r="B176">
            <v>5112156</v>
          </cell>
          <cell r="C176">
            <v>4410</v>
          </cell>
          <cell r="D176">
            <v>15961010</v>
          </cell>
          <cell r="E176">
            <v>220</v>
          </cell>
          <cell r="F176">
            <v>225</v>
          </cell>
          <cell r="G176">
            <v>211</v>
          </cell>
          <cell r="H176">
            <v>232</v>
          </cell>
          <cell r="I176">
            <v>69</v>
          </cell>
          <cell r="J176">
            <v>115</v>
          </cell>
          <cell r="K176">
            <v>114</v>
          </cell>
          <cell r="L176">
            <v>119</v>
          </cell>
          <cell r="M176">
            <v>116</v>
          </cell>
        </row>
        <row r="177">
          <cell r="A177">
            <v>5176702</v>
          </cell>
          <cell r="B177">
            <v>5112444</v>
          </cell>
          <cell r="C177">
            <v>4410</v>
          </cell>
          <cell r="D177">
            <v>15960585</v>
          </cell>
          <cell r="E177">
            <v>175</v>
          </cell>
          <cell r="F177">
            <v>144</v>
          </cell>
          <cell r="G177">
            <v>162</v>
          </cell>
          <cell r="H177">
            <v>188</v>
          </cell>
          <cell r="I177">
            <v>196</v>
          </cell>
          <cell r="J177">
            <v>168</v>
          </cell>
          <cell r="K177">
            <v>171</v>
          </cell>
          <cell r="L177">
            <v>172</v>
          </cell>
          <cell r="M177">
            <v>178</v>
          </cell>
        </row>
        <row r="178">
          <cell r="A178">
            <v>5176484</v>
          </cell>
          <cell r="B178">
            <v>5112335</v>
          </cell>
          <cell r="C178">
            <v>4410</v>
          </cell>
          <cell r="D178">
            <v>15961070</v>
          </cell>
          <cell r="E178">
            <v>173</v>
          </cell>
          <cell r="F178">
            <v>136</v>
          </cell>
          <cell r="G178">
            <v>149</v>
          </cell>
          <cell r="H178">
            <v>150</v>
          </cell>
          <cell r="I178">
            <v>160</v>
          </cell>
          <cell r="J178">
            <v>150</v>
          </cell>
          <cell r="K178">
            <v>156</v>
          </cell>
          <cell r="L178">
            <v>167</v>
          </cell>
          <cell r="M178">
            <v>179</v>
          </cell>
        </row>
        <row r="179">
          <cell r="A179">
            <v>5177640</v>
          </cell>
          <cell r="B179">
            <v>5112913</v>
          </cell>
          <cell r="C179">
            <v>4410</v>
          </cell>
          <cell r="D179">
            <v>706227</v>
          </cell>
          <cell r="E179">
            <v>177</v>
          </cell>
          <cell r="F179">
            <v>153</v>
          </cell>
          <cell r="G179">
            <v>159</v>
          </cell>
          <cell r="H179">
            <v>131</v>
          </cell>
          <cell r="I179">
            <v>148</v>
          </cell>
          <cell r="J179">
            <v>143</v>
          </cell>
          <cell r="K179">
            <v>164</v>
          </cell>
          <cell r="L179">
            <v>153</v>
          </cell>
          <cell r="M179">
            <v>159</v>
          </cell>
        </row>
        <row r="180">
          <cell r="A180">
            <v>5176566</v>
          </cell>
          <cell r="B180">
            <v>5112376</v>
          </cell>
          <cell r="C180">
            <v>4410</v>
          </cell>
          <cell r="D180">
            <v>442299</v>
          </cell>
          <cell r="E180">
            <v>248</v>
          </cell>
          <cell r="F180">
            <v>201</v>
          </cell>
          <cell r="G180">
            <v>191</v>
          </cell>
          <cell r="H180">
            <v>186</v>
          </cell>
          <cell r="I180">
            <v>197</v>
          </cell>
          <cell r="J180">
            <v>179</v>
          </cell>
          <cell r="K180">
            <v>187</v>
          </cell>
          <cell r="L180">
            <v>200</v>
          </cell>
          <cell r="M180">
            <v>201</v>
          </cell>
        </row>
        <row r="181">
          <cell r="A181">
            <v>5177080</v>
          </cell>
          <cell r="B181">
            <v>5112633</v>
          </cell>
          <cell r="C181">
            <v>4410</v>
          </cell>
          <cell r="E181">
            <v>172</v>
          </cell>
          <cell r="F181">
            <v>152</v>
          </cell>
          <cell r="G181">
            <v>148</v>
          </cell>
          <cell r="H181">
            <v>144</v>
          </cell>
          <cell r="I181">
            <v>213</v>
          </cell>
          <cell r="J181">
            <v>183</v>
          </cell>
          <cell r="K181">
            <v>193</v>
          </cell>
          <cell r="L181">
            <v>172</v>
          </cell>
          <cell r="M181">
            <v>184</v>
          </cell>
        </row>
        <row r="182">
          <cell r="A182">
            <v>5176784</v>
          </cell>
          <cell r="B182">
            <v>5112485</v>
          </cell>
          <cell r="C182">
            <v>4410</v>
          </cell>
          <cell r="E182">
            <v>217</v>
          </cell>
          <cell r="F182">
            <v>193</v>
          </cell>
          <cell r="G182">
            <v>186</v>
          </cell>
          <cell r="H182">
            <v>165</v>
          </cell>
          <cell r="I182">
            <v>215</v>
          </cell>
          <cell r="J182">
            <v>185</v>
          </cell>
          <cell r="K182">
            <v>197</v>
          </cell>
          <cell r="L182">
            <v>178</v>
          </cell>
          <cell r="M182">
            <v>191</v>
          </cell>
        </row>
        <row r="183">
          <cell r="A183">
            <v>5180544</v>
          </cell>
          <cell r="B183">
            <v>5114365</v>
          </cell>
          <cell r="C183">
            <v>4410</v>
          </cell>
          <cell r="D183">
            <v>3653175</v>
          </cell>
          <cell r="E183">
            <v>254</v>
          </cell>
          <cell r="F183">
            <v>236</v>
          </cell>
          <cell r="G183">
            <v>201</v>
          </cell>
          <cell r="H183">
            <v>141</v>
          </cell>
          <cell r="I183">
            <v>196</v>
          </cell>
          <cell r="J183">
            <v>192</v>
          </cell>
          <cell r="K183">
            <v>197</v>
          </cell>
          <cell r="L183">
            <v>167</v>
          </cell>
          <cell r="M183">
            <v>152</v>
          </cell>
        </row>
        <row r="184">
          <cell r="A184">
            <v>5180524</v>
          </cell>
          <cell r="B184">
            <v>5114355</v>
          </cell>
          <cell r="C184">
            <v>4410</v>
          </cell>
          <cell r="D184">
            <v>3655718</v>
          </cell>
          <cell r="E184">
            <v>341</v>
          </cell>
          <cell r="F184">
            <v>262</v>
          </cell>
          <cell r="G184">
            <v>545</v>
          </cell>
          <cell r="H184">
            <v>495</v>
          </cell>
          <cell r="I184">
            <v>117</v>
          </cell>
          <cell r="J184">
            <v>148</v>
          </cell>
          <cell r="K184">
            <v>199</v>
          </cell>
          <cell r="L184">
            <v>246</v>
          </cell>
          <cell r="M184">
            <v>252</v>
          </cell>
        </row>
        <row r="185">
          <cell r="A185">
            <v>5177118</v>
          </cell>
          <cell r="B185">
            <v>5112652</v>
          </cell>
          <cell r="C185">
            <v>4410</v>
          </cell>
          <cell r="D185">
            <v>3648843</v>
          </cell>
          <cell r="E185">
            <v>233</v>
          </cell>
          <cell r="F185">
            <v>206</v>
          </cell>
          <cell r="G185">
            <v>200</v>
          </cell>
          <cell r="H185">
            <v>189</v>
          </cell>
          <cell r="I185">
            <v>273</v>
          </cell>
          <cell r="J185">
            <v>237</v>
          </cell>
          <cell r="K185">
            <v>251</v>
          </cell>
          <cell r="L185">
            <v>224</v>
          </cell>
          <cell r="M185">
            <v>242</v>
          </cell>
        </row>
        <row r="186">
          <cell r="A186">
            <v>5176896</v>
          </cell>
          <cell r="B186">
            <v>5112541</v>
          </cell>
          <cell r="C186">
            <v>4410</v>
          </cell>
          <cell r="D186">
            <v>32998173</v>
          </cell>
          <cell r="E186">
            <v>180</v>
          </cell>
          <cell r="F186">
            <v>149</v>
          </cell>
          <cell r="G186">
            <v>161</v>
          </cell>
          <cell r="H186">
            <v>141</v>
          </cell>
          <cell r="I186">
            <v>163</v>
          </cell>
          <cell r="J186">
            <v>151</v>
          </cell>
          <cell r="K186">
            <v>163</v>
          </cell>
          <cell r="L186">
            <v>155</v>
          </cell>
          <cell r="M186">
            <v>152</v>
          </cell>
        </row>
        <row r="187">
          <cell r="A187">
            <v>5180588</v>
          </cell>
          <cell r="B187">
            <v>5114387</v>
          </cell>
          <cell r="C187">
            <v>4410</v>
          </cell>
          <cell r="D187">
            <v>32997423</v>
          </cell>
          <cell r="E187">
            <v>172</v>
          </cell>
          <cell r="F187">
            <v>152</v>
          </cell>
          <cell r="G187">
            <v>148</v>
          </cell>
          <cell r="H187">
            <v>144</v>
          </cell>
          <cell r="I187">
            <v>213</v>
          </cell>
          <cell r="J187">
            <v>183</v>
          </cell>
          <cell r="K187">
            <v>193</v>
          </cell>
          <cell r="L187">
            <v>0</v>
          </cell>
          <cell r="M187">
            <v>0</v>
          </cell>
        </row>
        <row r="188">
          <cell r="A188">
            <v>5176830</v>
          </cell>
          <cell r="B188">
            <v>5112508</v>
          </cell>
          <cell r="C188">
            <v>4410</v>
          </cell>
          <cell r="D188">
            <v>70006349</v>
          </cell>
          <cell r="E188">
            <v>172</v>
          </cell>
          <cell r="F188">
            <v>152</v>
          </cell>
          <cell r="G188">
            <v>148</v>
          </cell>
          <cell r="H188">
            <v>144</v>
          </cell>
          <cell r="I188">
            <v>213</v>
          </cell>
          <cell r="J188">
            <v>183</v>
          </cell>
          <cell r="K188">
            <v>193</v>
          </cell>
          <cell r="L188">
            <v>47</v>
          </cell>
          <cell r="M188">
            <v>156</v>
          </cell>
        </row>
        <row r="189">
          <cell r="A189">
            <v>5176982</v>
          </cell>
          <cell r="B189">
            <v>5112584</v>
          </cell>
          <cell r="C189">
            <v>4410</v>
          </cell>
          <cell r="D189">
            <v>31116330</v>
          </cell>
          <cell r="E189">
            <v>218</v>
          </cell>
          <cell r="F189">
            <v>388</v>
          </cell>
          <cell r="G189">
            <v>187</v>
          </cell>
          <cell r="H189">
            <v>166</v>
          </cell>
          <cell r="I189">
            <v>217</v>
          </cell>
          <cell r="J189">
            <v>57</v>
          </cell>
          <cell r="K189">
            <v>66</v>
          </cell>
          <cell r="L189">
            <v>62</v>
          </cell>
          <cell r="M189">
            <v>50</v>
          </cell>
        </row>
        <row r="190">
          <cell r="A190">
            <v>5176526</v>
          </cell>
          <cell r="B190">
            <v>5112356</v>
          </cell>
          <cell r="C190">
            <v>4410</v>
          </cell>
          <cell r="D190">
            <v>3530489</v>
          </cell>
          <cell r="E190">
            <v>200</v>
          </cell>
          <cell r="F190">
            <v>176</v>
          </cell>
          <cell r="G190">
            <v>173</v>
          </cell>
          <cell r="H190">
            <v>193</v>
          </cell>
          <cell r="I190">
            <v>193</v>
          </cell>
          <cell r="J190">
            <v>173</v>
          </cell>
          <cell r="K190">
            <v>189</v>
          </cell>
          <cell r="L190">
            <v>172</v>
          </cell>
          <cell r="M190">
            <v>185</v>
          </cell>
        </row>
        <row r="191">
          <cell r="A191">
            <v>5176874</v>
          </cell>
          <cell r="B191">
            <v>5112530</v>
          </cell>
          <cell r="C191">
            <v>4410</v>
          </cell>
          <cell r="D191">
            <v>3509236</v>
          </cell>
          <cell r="E191">
            <v>233</v>
          </cell>
          <cell r="F191">
            <v>206</v>
          </cell>
          <cell r="G191">
            <v>560</v>
          </cell>
          <cell r="H191">
            <v>190</v>
          </cell>
          <cell r="I191">
            <v>198</v>
          </cell>
          <cell r="J191">
            <v>188</v>
          </cell>
          <cell r="K191">
            <v>218</v>
          </cell>
          <cell r="L191">
            <v>223</v>
          </cell>
          <cell r="M191">
            <v>302</v>
          </cell>
        </row>
        <row r="192">
          <cell r="A192">
            <v>5176440</v>
          </cell>
          <cell r="B192">
            <v>5112313</v>
          </cell>
          <cell r="C192">
            <v>4410</v>
          </cell>
          <cell r="D192">
            <v>10243936</v>
          </cell>
          <cell r="E192">
            <v>269</v>
          </cell>
          <cell r="F192">
            <v>789</v>
          </cell>
          <cell r="G192">
            <v>407</v>
          </cell>
          <cell r="H192">
            <v>487</v>
          </cell>
          <cell r="I192">
            <v>285</v>
          </cell>
          <cell r="J192">
            <v>119</v>
          </cell>
          <cell r="K192">
            <v>126</v>
          </cell>
          <cell r="L192">
            <v>141</v>
          </cell>
          <cell r="M192">
            <v>215</v>
          </cell>
        </row>
        <row r="193">
          <cell r="A193">
            <v>5177184</v>
          </cell>
          <cell r="B193">
            <v>5112685</v>
          </cell>
          <cell r="C193">
            <v>4410</v>
          </cell>
          <cell r="D193">
            <v>70006430</v>
          </cell>
          <cell r="E193">
            <v>243</v>
          </cell>
          <cell r="F193">
            <v>8</v>
          </cell>
          <cell r="G193">
            <v>409</v>
          </cell>
          <cell r="H193">
            <v>594</v>
          </cell>
          <cell r="I193">
            <v>82</v>
          </cell>
          <cell r="J193">
            <v>105</v>
          </cell>
          <cell r="K193">
            <v>188</v>
          </cell>
          <cell r="L193">
            <v>184</v>
          </cell>
          <cell r="M193">
            <v>224</v>
          </cell>
        </row>
        <row r="194">
          <cell r="A194">
            <v>5177022</v>
          </cell>
          <cell r="B194">
            <v>5112604</v>
          </cell>
          <cell r="C194">
            <v>4410</v>
          </cell>
          <cell r="D194">
            <v>70002696</v>
          </cell>
          <cell r="E194">
            <v>232</v>
          </cell>
          <cell r="F194">
            <v>198</v>
          </cell>
          <cell r="G194">
            <v>190</v>
          </cell>
          <cell r="H194">
            <v>188</v>
          </cell>
          <cell r="I194">
            <v>188</v>
          </cell>
          <cell r="J194">
            <v>172</v>
          </cell>
          <cell r="K194">
            <v>177</v>
          </cell>
          <cell r="L194">
            <v>164</v>
          </cell>
          <cell r="M194">
            <v>159</v>
          </cell>
        </row>
        <row r="195">
          <cell r="A195">
            <v>5180566</v>
          </cell>
          <cell r="B195">
            <v>5114376</v>
          </cell>
          <cell r="C195">
            <v>4410</v>
          </cell>
          <cell r="D195">
            <v>5315834</v>
          </cell>
          <cell r="E195">
            <v>405</v>
          </cell>
          <cell r="F195">
            <v>327</v>
          </cell>
          <cell r="G195">
            <v>239</v>
          </cell>
          <cell r="H195">
            <v>179</v>
          </cell>
          <cell r="I195">
            <v>341</v>
          </cell>
          <cell r="J195">
            <v>239</v>
          </cell>
          <cell r="K195">
            <v>340</v>
          </cell>
          <cell r="L195">
            <v>375</v>
          </cell>
          <cell r="M195">
            <v>357</v>
          </cell>
        </row>
        <row r="196">
          <cell r="A196">
            <v>5176548</v>
          </cell>
          <cell r="B196">
            <v>5112367</v>
          </cell>
          <cell r="C196">
            <v>4410</v>
          </cell>
          <cell r="D196">
            <v>156220</v>
          </cell>
          <cell r="E196">
            <v>210</v>
          </cell>
          <cell r="F196">
            <v>158</v>
          </cell>
          <cell r="G196">
            <v>147</v>
          </cell>
          <cell r="H196">
            <v>131</v>
          </cell>
          <cell r="I196">
            <v>147</v>
          </cell>
          <cell r="J196">
            <v>142</v>
          </cell>
          <cell r="K196">
            <v>130</v>
          </cell>
          <cell r="L196">
            <v>118</v>
          </cell>
          <cell r="M196">
            <v>165</v>
          </cell>
        </row>
        <row r="197">
          <cell r="A197">
            <v>5176852</v>
          </cell>
          <cell r="B197">
            <v>5112519</v>
          </cell>
          <cell r="C197">
            <v>4410</v>
          </cell>
          <cell r="D197">
            <v>1617998</v>
          </cell>
          <cell r="E197">
            <v>68</v>
          </cell>
          <cell r="F197">
            <v>74</v>
          </cell>
          <cell r="G197">
            <v>123</v>
          </cell>
          <cell r="H197">
            <v>150</v>
          </cell>
          <cell r="I197">
            <v>149</v>
          </cell>
          <cell r="J197">
            <v>154</v>
          </cell>
          <cell r="K197">
            <v>115</v>
          </cell>
          <cell r="L197">
            <v>113</v>
          </cell>
          <cell r="M197">
            <v>99</v>
          </cell>
        </row>
        <row r="198">
          <cell r="A198">
            <v>5177040</v>
          </cell>
          <cell r="B198">
            <v>5112613</v>
          </cell>
          <cell r="C198">
            <v>4410</v>
          </cell>
          <cell r="D198">
            <v>1502244</v>
          </cell>
          <cell r="E198">
            <v>118</v>
          </cell>
          <cell r="F198">
            <v>77</v>
          </cell>
          <cell r="G198">
            <v>83</v>
          </cell>
          <cell r="H198">
            <v>83</v>
          </cell>
          <cell r="I198">
            <v>81</v>
          </cell>
          <cell r="J198">
            <v>72</v>
          </cell>
          <cell r="K198">
            <v>68</v>
          </cell>
          <cell r="L198">
            <v>61</v>
          </cell>
          <cell r="M198">
            <v>102</v>
          </cell>
        </row>
        <row r="199">
          <cell r="A199">
            <v>5180508</v>
          </cell>
          <cell r="B199">
            <v>5114347</v>
          </cell>
          <cell r="C199">
            <v>4410</v>
          </cell>
          <cell r="D199">
            <v>1609087</v>
          </cell>
          <cell r="E199">
            <v>206</v>
          </cell>
          <cell r="F199">
            <v>162</v>
          </cell>
          <cell r="G199">
            <v>183</v>
          </cell>
          <cell r="H199">
            <v>177</v>
          </cell>
          <cell r="I199">
            <v>157</v>
          </cell>
          <cell r="J199">
            <v>146</v>
          </cell>
          <cell r="K199">
            <v>144</v>
          </cell>
          <cell r="L199">
            <v>126</v>
          </cell>
          <cell r="M199">
            <v>120</v>
          </cell>
        </row>
        <row r="200">
          <cell r="A200">
            <v>5180486</v>
          </cell>
          <cell r="B200">
            <v>5114336</v>
          </cell>
          <cell r="C200">
            <v>4410</v>
          </cell>
          <cell r="D200">
            <v>3305024</v>
          </cell>
          <cell r="E200">
            <v>106</v>
          </cell>
          <cell r="F200">
            <v>97</v>
          </cell>
          <cell r="G200">
            <v>115</v>
          </cell>
          <cell r="H200">
            <v>86</v>
          </cell>
          <cell r="I200">
            <v>99</v>
          </cell>
          <cell r="J200">
            <v>91</v>
          </cell>
          <cell r="K200">
            <v>95</v>
          </cell>
          <cell r="L200">
            <v>96</v>
          </cell>
          <cell r="M200">
            <v>108</v>
          </cell>
        </row>
        <row r="201">
          <cell r="A201">
            <v>5176462</v>
          </cell>
          <cell r="B201">
            <v>5112324</v>
          </cell>
          <cell r="C201">
            <v>4410</v>
          </cell>
          <cell r="D201">
            <v>3725788</v>
          </cell>
          <cell r="E201">
            <v>116</v>
          </cell>
          <cell r="F201">
            <v>113</v>
          </cell>
          <cell r="G201">
            <v>98</v>
          </cell>
          <cell r="H201">
            <v>94</v>
          </cell>
          <cell r="I201">
            <v>104</v>
          </cell>
          <cell r="J201">
            <v>105</v>
          </cell>
          <cell r="K201">
            <v>116</v>
          </cell>
          <cell r="L201">
            <v>121</v>
          </cell>
          <cell r="M201">
            <v>164</v>
          </cell>
        </row>
        <row r="202">
          <cell r="A202">
            <v>5176918</v>
          </cell>
          <cell r="B202">
            <v>5112552</v>
          </cell>
          <cell r="C202">
            <v>4410</v>
          </cell>
          <cell r="D202">
            <v>3725470</v>
          </cell>
          <cell r="E202">
            <v>95</v>
          </cell>
          <cell r="F202">
            <v>8</v>
          </cell>
          <cell r="G202">
            <v>172</v>
          </cell>
          <cell r="H202">
            <v>133</v>
          </cell>
          <cell r="I202">
            <v>134</v>
          </cell>
          <cell r="J202">
            <v>104</v>
          </cell>
          <cell r="K202">
            <v>106</v>
          </cell>
          <cell r="L202">
            <v>85</v>
          </cell>
          <cell r="M202">
            <v>100</v>
          </cell>
        </row>
        <row r="203">
          <cell r="A203">
            <v>5176962</v>
          </cell>
          <cell r="B203">
            <v>5112574</v>
          </cell>
          <cell r="C203">
            <v>4410</v>
          </cell>
          <cell r="D203">
            <v>3741444</v>
          </cell>
          <cell r="F203">
            <v>992</v>
          </cell>
          <cell r="H203">
            <v>489</v>
          </cell>
          <cell r="I203">
            <v>437</v>
          </cell>
          <cell r="J203">
            <v>434</v>
          </cell>
          <cell r="K203">
            <v>506</v>
          </cell>
          <cell r="L203">
            <v>391</v>
          </cell>
          <cell r="M203">
            <v>261</v>
          </cell>
        </row>
        <row r="204">
          <cell r="A204">
            <v>5176940</v>
          </cell>
          <cell r="B204">
            <v>5112563</v>
          </cell>
          <cell r="C204">
            <v>4410</v>
          </cell>
          <cell r="D204">
            <v>6825221</v>
          </cell>
          <cell r="E204">
            <v>325</v>
          </cell>
          <cell r="F204">
            <v>266</v>
          </cell>
          <cell r="G204">
            <v>157</v>
          </cell>
          <cell r="H204">
            <v>248</v>
          </cell>
          <cell r="I204">
            <v>0</v>
          </cell>
          <cell r="J204">
            <v>0</v>
          </cell>
          <cell r="K204">
            <v>170</v>
          </cell>
          <cell r="L204">
            <v>30</v>
          </cell>
          <cell r="M204">
            <v>224</v>
          </cell>
        </row>
        <row r="205">
          <cell r="A205">
            <v>5176808</v>
          </cell>
          <cell r="B205">
            <v>5112497</v>
          </cell>
          <cell r="C205">
            <v>4410</v>
          </cell>
          <cell r="D205">
            <v>3726095</v>
          </cell>
          <cell r="E205">
            <v>98</v>
          </cell>
          <cell r="F205">
            <v>63</v>
          </cell>
          <cell r="G205">
            <v>65</v>
          </cell>
          <cell r="H205">
            <v>75</v>
          </cell>
          <cell r="I205">
            <v>87</v>
          </cell>
          <cell r="J205">
            <v>0</v>
          </cell>
          <cell r="K205">
            <v>250</v>
          </cell>
          <cell r="L205">
            <v>217</v>
          </cell>
          <cell r="M205">
            <v>164</v>
          </cell>
        </row>
        <row r="206">
          <cell r="A206">
            <v>5177162</v>
          </cell>
          <cell r="B206">
            <v>5112674</v>
          </cell>
          <cell r="C206">
            <v>4410</v>
          </cell>
          <cell r="D206">
            <v>6824541</v>
          </cell>
          <cell r="E206">
            <v>210</v>
          </cell>
          <cell r="F206">
            <v>154</v>
          </cell>
          <cell r="G206">
            <v>155</v>
          </cell>
          <cell r="H206">
            <v>150</v>
          </cell>
          <cell r="I206">
            <v>183</v>
          </cell>
          <cell r="J206">
            <v>169</v>
          </cell>
          <cell r="K206">
            <v>208</v>
          </cell>
          <cell r="L206">
            <v>176</v>
          </cell>
          <cell r="M206">
            <v>184</v>
          </cell>
        </row>
        <row r="207">
          <cell r="A207">
            <v>5177000</v>
          </cell>
          <cell r="B207">
            <v>5112593</v>
          </cell>
          <cell r="C207">
            <v>4410</v>
          </cell>
          <cell r="D207">
            <v>7081993</v>
          </cell>
          <cell r="E207">
            <v>219</v>
          </cell>
          <cell r="F207">
            <v>358</v>
          </cell>
          <cell r="G207">
            <v>207</v>
          </cell>
          <cell r="H207">
            <v>212</v>
          </cell>
          <cell r="I207">
            <v>178</v>
          </cell>
          <cell r="J207">
            <v>157</v>
          </cell>
          <cell r="K207">
            <v>167</v>
          </cell>
          <cell r="L207">
            <v>170</v>
          </cell>
          <cell r="M207">
            <v>149</v>
          </cell>
        </row>
        <row r="208">
          <cell r="A208">
            <v>5177060</v>
          </cell>
          <cell r="B208">
            <v>5112623</v>
          </cell>
          <cell r="C208">
            <v>4410</v>
          </cell>
          <cell r="D208">
            <v>3307757</v>
          </cell>
          <cell r="E208">
            <v>153</v>
          </cell>
          <cell r="F208">
            <v>123</v>
          </cell>
          <cell r="G208">
            <v>125</v>
          </cell>
          <cell r="H208">
            <v>120</v>
          </cell>
          <cell r="I208">
            <v>135</v>
          </cell>
          <cell r="J208">
            <v>124</v>
          </cell>
          <cell r="K208">
            <v>123</v>
          </cell>
          <cell r="L208">
            <v>123</v>
          </cell>
          <cell r="M208">
            <v>134</v>
          </cell>
        </row>
        <row r="209">
          <cell r="A209">
            <v>5177140</v>
          </cell>
          <cell r="B209">
            <v>5112663</v>
          </cell>
          <cell r="C209">
            <v>4410</v>
          </cell>
          <cell r="D209">
            <v>7728052</v>
          </cell>
          <cell r="E209">
            <v>348</v>
          </cell>
          <cell r="F209">
            <v>311</v>
          </cell>
          <cell r="G209">
            <v>240</v>
          </cell>
          <cell r="H209">
            <v>188</v>
          </cell>
          <cell r="I209">
            <v>195</v>
          </cell>
          <cell r="J209">
            <v>181</v>
          </cell>
          <cell r="K209">
            <v>194</v>
          </cell>
          <cell r="L209">
            <v>191</v>
          </cell>
          <cell r="M209">
            <v>203</v>
          </cell>
        </row>
        <row r="210">
          <cell r="A210">
            <v>5176506</v>
          </cell>
          <cell r="B210">
            <v>5112346</v>
          </cell>
          <cell r="C210">
            <v>4410</v>
          </cell>
          <cell r="D210">
            <v>7104515</v>
          </cell>
          <cell r="E210">
            <v>112</v>
          </cell>
          <cell r="F210">
            <v>118</v>
          </cell>
          <cell r="G210">
            <v>115</v>
          </cell>
          <cell r="H210">
            <v>116</v>
          </cell>
          <cell r="I210">
            <v>123</v>
          </cell>
          <cell r="J210">
            <v>92</v>
          </cell>
          <cell r="K210">
            <v>100</v>
          </cell>
          <cell r="L210">
            <v>79</v>
          </cell>
          <cell r="M210">
            <v>110</v>
          </cell>
        </row>
        <row r="211">
          <cell r="A211">
            <v>5177102</v>
          </cell>
          <cell r="B211">
            <v>5112644</v>
          </cell>
          <cell r="C211">
            <v>4410</v>
          </cell>
          <cell r="D211">
            <v>7103621</v>
          </cell>
          <cell r="E211">
            <v>379</v>
          </cell>
          <cell r="F211">
            <v>345</v>
          </cell>
          <cell r="G211">
            <v>356</v>
          </cell>
          <cell r="H211">
            <v>338</v>
          </cell>
          <cell r="I211">
            <v>350</v>
          </cell>
          <cell r="J211">
            <v>331</v>
          </cell>
          <cell r="K211">
            <v>350</v>
          </cell>
          <cell r="L211">
            <v>429</v>
          </cell>
          <cell r="M211">
            <v>443</v>
          </cell>
        </row>
        <row r="212">
          <cell r="A212">
            <v>5180412</v>
          </cell>
          <cell r="B212">
            <v>5114299</v>
          </cell>
          <cell r="C212">
            <v>4410</v>
          </cell>
          <cell r="E212">
            <v>1138</v>
          </cell>
          <cell r="F212">
            <v>152</v>
          </cell>
          <cell r="G212">
            <v>148</v>
          </cell>
          <cell r="H212">
            <v>144</v>
          </cell>
          <cell r="I212">
            <v>213</v>
          </cell>
          <cell r="J212">
            <v>183</v>
          </cell>
          <cell r="K212">
            <v>193</v>
          </cell>
          <cell r="L212">
            <v>172</v>
          </cell>
          <cell r="M212">
            <v>368</v>
          </cell>
        </row>
        <row r="213">
          <cell r="A213">
            <v>5177558</v>
          </cell>
          <cell r="B213">
            <v>5112872</v>
          </cell>
          <cell r="C213">
            <v>4410</v>
          </cell>
          <cell r="E213">
            <v>172</v>
          </cell>
          <cell r="F213">
            <v>152</v>
          </cell>
          <cell r="G213">
            <v>148</v>
          </cell>
          <cell r="H213">
            <v>144</v>
          </cell>
          <cell r="I213">
            <v>213</v>
          </cell>
          <cell r="J213">
            <v>183</v>
          </cell>
          <cell r="K213">
            <v>193</v>
          </cell>
          <cell r="L213">
            <v>172</v>
          </cell>
          <cell r="M213">
            <v>184</v>
          </cell>
        </row>
        <row r="214">
          <cell r="A214">
            <v>5177310</v>
          </cell>
          <cell r="B214">
            <v>5112748</v>
          </cell>
          <cell r="C214">
            <v>4410</v>
          </cell>
          <cell r="D214">
            <v>3648694</v>
          </cell>
          <cell r="E214">
            <v>261</v>
          </cell>
          <cell r="F214">
            <v>493</v>
          </cell>
          <cell r="G214">
            <v>224</v>
          </cell>
          <cell r="H214">
            <v>198</v>
          </cell>
          <cell r="I214">
            <v>260</v>
          </cell>
          <cell r="J214">
            <v>223</v>
          </cell>
          <cell r="K214">
            <v>237</v>
          </cell>
          <cell r="L214">
            <v>215</v>
          </cell>
          <cell r="M214">
            <v>229</v>
          </cell>
        </row>
        <row r="215">
          <cell r="A215">
            <v>5177252</v>
          </cell>
          <cell r="B215">
            <v>5112719</v>
          </cell>
          <cell r="C215">
            <v>4410</v>
          </cell>
          <cell r="D215">
            <v>3655807</v>
          </cell>
          <cell r="E215">
            <v>268</v>
          </cell>
          <cell r="F215">
            <v>238</v>
          </cell>
          <cell r="G215">
            <v>230</v>
          </cell>
          <cell r="H215">
            <v>204</v>
          </cell>
          <cell r="I215">
            <v>267</v>
          </cell>
          <cell r="J215">
            <v>229</v>
          </cell>
          <cell r="K215">
            <v>244</v>
          </cell>
          <cell r="L215">
            <v>221</v>
          </cell>
          <cell r="M215">
            <v>236</v>
          </cell>
        </row>
        <row r="216">
          <cell r="A216">
            <v>5177480</v>
          </cell>
          <cell r="B216">
            <v>5112833</v>
          </cell>
          <cell r="C216">
            <v>4410</v>
          </cell>
          <cell r="D216">
            <v>1897293</v>
          </cell>
          <cell r="E216">
            <v>230</v>
          </cell>
          <cell r="F216">
            <v>142</v>
          </cell>
          <cell r="G216">
            <v>0</v>
          </cell>
          <cell r="H216">
            <v>0</v>
          </cell>
          <cell r="I216">
            <v>24</v>
          </cell>
          <cell r="J216">
            <v>121</v>
          </cell>
          <cell r="K216">
            <v>125</v>
          </cell>
          <cell r="L216">
            <v>151</v>
          </cell>
          <cell r="M216">
            <v>71</v>
          </cell>
        </row>
        <row r="217">
          <cell r="A217">
            <v>5180418</v>
          </cell>
          <cell r="B217">
            <v>5114302</v>
          </cell>
          <cell r="C217">
            <v>4410</v>
          </cell>
          <cell r="D217">
            <v>3530612</v>
          </cell>
          <cell r="E217">
            <v>107</v>
          </cell>
          <cell r="F217">
            <v>0</v>
          </cell>
          <cell r="G217">
            <v>385</v>
          </cell>
          <cell r="H217">
            <v>412</v>
          </cell>
          <cell r="I217">
            <v>404</v>
          </cell>
          <cell r="J217">
            <v>374</v>
          </cell>
          <cell r="K217">
            <v>373</v>
          </cell>
          <cell r="L217">
            <v>372</v>
          </cell>
          <cell r="M217">
            <v>420</v>
          </cell>
        </row>
        <row r="218">
          <cell r="A218">
            <v>5177514</v>
          </cell>
          <cell r="B218">
            <v>5112850</v>
          </cell>
          <cell r="C218">
            <v>4410</v>
          </cell>
          <cell r="D218">
            <v>10503146</v>
          </cell>
          <cell r="E218">
            <v>172</v>
          </cell>
          <cell r="F218">
            <v>229</v>
          </cell>
          <cell r="G218">
            <v>169</v>
          </cell>
          <cell r="H218">
            <v>163</v>
          </cell>
          <cell r="I218">
            <v>24</v>
          </cell>
          <cell r="J218">
            <v>144</v>
          </cell>
          <cell r="K218">
            <v>153</v>
          </cell>
          <cell r="L218">
            <v>138</v>
          </cell>
          <cell r="M218">
            <v>134</v>
          </cell>
        </row>
        <row r="219">
          <cell r="A219">
            <v>5177328</v>
          </cell>
          <cell r="B219">
            <v>5112757</v>
          </cell>
          <cell r="C219">
            <v>4410</v>
          </cell>
          <cell r="D219">
            <v>1676018</v>
          </cell>
          <cell r="E219">
            <v>172</v>
          </cell>
          <cell r="F219">
            <v>358</v>
          </cell>
          <cell r="G219">
            <v>217</v>
          </cell>
          <cell r="H219">
            <v>71</v>
          </cell>
          <cell r="I219">
            <v>193</v>
          </cell>
          <cell r="J219">
            <v>185</v>
          </cell>
          <cell r="K219">
            <v>204</v>
          </cell>
          <cell r="L219">
            <v>192</v>
          </cell>
          <cell r="M219">
            <v>180</v>
          </cell>
        </row>
        <row r="220">
          <cell r="A220">
            <v>5177536</v>
          </cell>
          <cell r="B220">
            <v>5112861</v>
          </cell>
          <cell r="C220">
            <v>4410</v>
          </cell>
          <cell r="D220">
            <v>10505256</v>
          </cell>
          <cell r="E220">
            <v>233</v>
          </cell>
          <cell r="F220">
            <v>214</v>
          </cell>
          <cell r="G220">
            <v>203</v>
          </cell>
          <cell r="H220">
            <v>0</v>
          </cell>
          <cell r="I220">
            <v>180</v>
          </cell>
          <cell r="J220">
            <v>164</v>
          </cell>
          <cell r="K220">
            <v>169</v>
          </cell>
          <cell r="L220">
            <v>153</v>
          </cell>
          <cell r="M220">
            <v>0</v>
          </cell>
        </row>
        <row r="221">
          <cell r="A221">
            <v>5177408</v>
          </cell>
          <cell r="B221">
            <v>5112797</v>
          </cell>
          <cell r="C221">
            <v>4410</v>
          </cell>
          <cell r="D221">
            <v>10407447</v>
          </cell>
          <cell r="E221">
            <v>172</v>
          </cell>
          <cell r="F221">
            <v>230</v>
          </cell>
          <cell r="G221">
            <v>94</v>
          </cell>
          <cell r="H221">
            <v>27</v>
          </cell>
          <cell r="I221">
            <v>130</v>
          </cell>
          <cell r="J221">
            <v>49</v>
          </cell>
          <cell r="K221">
            <v>79</v>
          </cell>
          <cell r="L221">
            <v>59</v>
          </cell>
          <cell r="M221">
            <v>54</v>
          </cell>
        </row>
        <row r="222">
          <cell r="A222">
            <v>5177366</v>
          </cell>
          <cell r="B222">
            <v>5112776</v>
          </cell>
          <cell r="C222">
            <v>4410</v>
          </cell>
          <cell r="D222">
            <v>963645</v>
          </cell>
          <cell r="E222">
            <v>70</v>
          </cell>
          <cell r="F222">
            <v>49</v>
          </cell>
          <cell r="G222">
            <v>86</v>
          </cell>
          <cell r="H222">
            <v>76</v>
          </cell>
          <cell r="I222">
            <v>65</v>
          </cell>
          <cell r="J222">
            <v>52</v>
          </cell>
          <cell r="K222">
            <v>48</v>
          </cell>
          <cell r="L222">
            <v>44</v>
          </cell>
          <cell r="M222">
            <v>44</v>
          </cell>
        </row>
        <row r="223">
          <cell r="A223">
            <v>5177444</v>
          </cell>
          <cell r="B223">
            <v>5112815</v>
          </cell>
          <cell r="C223">
            <v>4410</v>
          </cell>
          <cell r="D223">
            <v>1691956</v>
          </cell>
          <cell r="E223">
            <v>230</v>
          </cell>
          <cell r="F223">
            <v>0</v>
          </cell>
          <cell r="G223">
            <v>83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</row>
        <row r="224">
          <cell r="A224">
            <v>5177290</v>
          </cell>
          <cell r="B224">
            <v>5112738</v>
          </cell>
          <cell r="C224">
            <v>4410</v>
          </cell>
          <cell r="D224">
            <v>1617991</v>
          </cell>
          <cell r="E224">
            <v>231</v>
          </cell>
          <cell r="F224">
            <v>200</v>
          </cell>
          <cell r="G224">
            <v>209</v>
          </cell>
          <cell r="H224">
            <v>220</v>
          </cell>
          <cell r="I224">
            <v>233</v>
          </cell>
          <cell r="J224">
            <v>221</v>
          </cell>
          <cell r="K224">
            <v>249</v>
          </cell>
          <cell r="L224">
            <v>212</v>
          </cell>
          <cell r="M224">
            <v>244</v>
          </cell>
        </row>
        <row r="225">
          <cell r="A225">
            <v>5177268</v>
          </cell>
          <cell r="B225">
            <v>5112727</v>
          </cell>
          <cell r="C225">
            <v>4410</v>
          </cell>
          <cell r="D225">
            <v>1676016</v>
          </cell>
          <cell r="E225">
            <v>7</v>
          </cell>
          <cell r="F225">
            <v>37</v>
          </cell>
          <cell r="G225">
            <v>45</v>
          </cell>
          <cell r="H225">
            <v>48</v>
          </cell>
          <cell r="I225">
            <v>46</v>
          </cell>
          <cell r="J225">
            <v>90</v>
          </cell>
          <cell r="K225">
            <v>43</v>
          </cell>
          <cell r="L225">
            <v>35</v>
          </cell>
          <cell r="M225">
            <v>39</v>
          </cell>
        </row>
        <row r="226">
          <cell r="A226">
            <v>5177458</v>
          </cell>
          <cell r="B226">
            <v>5112822</v>
          </cell>
          <cell r="C226">
            <v>4410</v>
          </cell>
          <cell r="D226">
            <v>3730133</v>
          </cell>
          <cell r="E226">
            <v>131</v>
          </cell>
          <cell r="F226">
            <v>127</v>
          </cell>
          <cell r="G226">
            <v>147</v>
          </cell>
          <cell r="H226">
            <v>133</v>
          </cell>
          <cell r="I226">
            <v>117</v>
          </cell>
          <cell r="J226">
            <v>115</v>
          </cell>
          <cell r="K226">
            <v>134</v>
          </cell>
          <cell r="L226">
            <v>104</v>
          </cell>
          <cell r="M226">
            <v>125</v>
          </cell>
        </row>
        <row r="227">
          <cell r="A227">
            <v>5177388</v>
          </cell>
          <cell r="B227">
            <v>5112787</v>
          </cell>
          <cell r="C227">
            <v>4410</v>
          </cell>
          <cell r="D227">
            <v>3730590</v>
          </cell>
          <cell r="E227">
            <v>166</v>
          </cell>
          <cell r="F227">
            <v>122</v>
          </cell>
          <cell r="G227">
            <v>84</v>
          </cell>
          <cell r="H227">
            <v>94</v>
          </cell>
          <cell r="I227">
            <v>157</v>
          </cell>
          <cell r="J227">
            <v>104</v>
          </cell>
          <cell r="K227">
            <v>134</v>
          </cell>
          <cell r="L227">
            <v>117</v>
          </cell>
          <cell r="M227">
            <v>134</v>
          </cell>
        </row>
        <row r="228">
          <cell r="A228">
            <v>5177346</v>
          </cell>
          <cell r="B228">
            <v>5112766</v>
          </cell>
          <cell r="C228">
            <v>4410</v>
          </cell>
          <cell r="D228">
            <v>6824699</v>
          </cell>
          <cell r="E228">
            <v>186</v>
          </cell>
          <cell r="F228">
            <v>159</v>
          </cell>
          <cell r="G228">
            <v>172</v>
          </cell>
          <cell r="H228">
            <v>160</v>
          </cell>
          <cell r="I228">
            <v>168</v>
          </cell>
          <cell r="J228">
            <v>161</v>
          </cell>
          <cell r="K228">
            <v>163</v>
          </cell>
          <cell r="L228">
            <v>158</v>
          </cell>
          <cell r="M228">
            <v>170</v>
          </cell>
        </row>
        <row r="229">
          <cell r="A229">
            <v>5180420</v>
          </cell>
          <cell r="B229">
            <v>5114303</v>
          </cell>
          <cell r="C229">
            <v>4410</v>
          </cell>
          <cell r="D229">
            <v>3313746</v>
          </cell>
          <cell r="E229">
            <v>209</v>
          </cell>
          <cell r="F229">
            <v>149</v>
          </cell>
          <cell r="G229">
            <v>147</v>
          </cell>
          <cell r="H229">
            <v>147</v>
          </cell>
          <cell r="I229">
            <v>164</v>
          </cell>
          <cell r="J229">
            <v>145</v>
          </cell>
          <cell r="K229">
            <v>150</v>
          </cell>
          <cell r="L229">
            <v>139</v>
          </cell>
          <cell r="M229">
            <v>159</v>
          </cell>
        </row>
        <row r="230">
          <cell r="A230">
            <v>5177498</v>
          </cell>
          <cell r="B230">
            <v>5112842</v>
          </cell>
          <cell r="C230">
            <v>4410</v>
          </cell>
          <cell r="D230">
            <v>3725186</v>
          </cell>
          <cell r="E230">
            <v>173</v>
          </cell>
          <cell r="F230">
            <v>140</v>
          </cell>
          <cell r="G230">
            <v>169</v>
          </cell>
          <cell r="H230">
            <v>179</v>
          </cell>
          <cell r="I230">
            <v>173</v>
          </cell>
          <cell r="J230">
            <v>162</v>
          </cell>
          <cell r="K230">
            <v>182</v>
          </cell>
          <cell r="L230">
            <v>159</v>
          </cell>
          <cell r="M230">
            <v>111</v>
          </cell>
        </row>
        <row r="231">
          <cell r="A231">
            <v>5180404</v>
          </cell>
          <cell r="B231">
            <v>5114295</v>
          </cell>
          <cell r="C231">
            <v>4410</v>
          </cell>
          <cell r="D231">
            <v>3307308</v>
          </cell>
          <cell r="E231">
            <v>234</v>
          </cell>
          <cell r="F231">
            <v>219</v>
          </cell>
          <cell r="G231">
            <v>173</v>
          </cell>
          <cell r="H231">
            <v>184</v>
          </cell>
          <cell r="I231">
            <v>227</v>
          </cell>
          <cell r="J231">
            <v>217</v>
          </cell>
          <cell r="K231">
            <v>249</v>
          </cell>
          <cell r="L231">
            <v>214</v>
          </cell>
          <cell r="M231">
            <v>233</v>
          </cell>
        </row>
        <row r="232">
          <cell r="A232">
            <v>5180414</v>
          </cell>
          <cell r="B232">
            <v>5114300</v>
          </cell>
          <cell r="C232">
            <v>4410</v>
          </cell>
          <cell r="D232">
            <v>7116301</v>
          </cell>
          <cell r="E232">
            <v>279</v>
          </cell>
          <cell r="F232">
            <v>238</v>
          </cell>
          <cell r="G232">
            <v>227</v>
          </cell>
          <cell r="H232">
            <v>208</v>
          </cell>
          <cell r="I232">
            <v>231</v>
          </cell>
          <cell r="J232">
            <v>233</v>
          </cell>
          <cell r="K232">
            <v>243</v>
          </cell>
          <cell r="L232">
            <v>237</v>
          </cell>
          <cell r="M232">
            <v>268</v>
          </cell>
        </row>
        <row r="233">
          <cell r="A233">
            <v>5180328</v>
          </cell>
          <cell r="B233">
            <v>5114257</v>
          </cell>
          <cell r="C233">
            <v>4410</v>
          </cell>
          <cell r="D233">
            <v>2106164</v>
          </cell>
          <cell r="E233">
            <v>492</v>
          </cell>
          <cell r="F233">
            <v>174</v>
          </cell>
          <cell r="G233">
            <v>198</v>
          </cell>
          <cell r="H233">
            <v>187</v>
          </cell>
          <cell r="I233">
            <v>220</v>
          </cell>
          <cell r="J233">
            <v>141</v>
          </cell>
          <cell r="K233">
            <v>197</v>
          </cell>
          <cell r="L233">
            <v>201</v>
          </cell>
          <cell r="M233">
            <v>221</v>
          </cell>
        </row>
        <row r="234">
          <cell r="A234">
            <v>5180350</v>
          </cell>
          <cell r="B234">
            <v>5114268</v>
          </cell>
          <cell r="C234">
            <v>4410</v>
          </cell>
          <cell r="D234">
            <v>4866909</v>
          </cell>
          <cell r="E234">
            <v>502</v>
          </cell>
          <cell r="F234">
            <v>456</v>
          </cell>
          <cell r="G234">
            <v>456</v>
          </cell>
          <cell r="H234">
            <v>394</v>
          </cell>
          <cell r="I234">
            <v>396</v>
          </cell>
          <cell r="J234">
            <v>361</v>
          </cell>
          <cell r="K234">
            <v>383</v>
          </cell>
          <cell r="L234">
            <v>310</v>
          </cell>
          <cell r="M234">
            <v>361</v>
          </cell>
        </row>
        <row r="235">
          <cell r="A235">
            <v>5180312</v>
          </cell>
          <cell r="B235">
            <v>5114249</v>
          </cell>
          <cell r="C235">
            <v>4410</v>
          </cell>
          <cell r="D235">
            <v>7287965</v>
          </cell>
          <cell r="E235">
            <v>563</v>
          </cell>
          <cell r="F235">
            <v>423</v>
          </cell>
          <cell r="G235">
            <v>505</v>
          </cell>
          <cell r="H235">
            <v>442</v>
          </cell>
          <cell r="I235">
            <v>553</v>
          </cell>
          <cell r="J235">
            <v>538</v>
          </cell>
          <cell r="K235">
            <v>486</v>
          </cell>
          <cell r="L235">
            <v>396</v>
          </cell>
          <cell r="M235">
            <v>458</v>
          </cell>
        </row>
        <row r="236">
          <cell r="A236">
            <v>5069890</v>
          </cell>
          <cell r="B236">
            <v>5059038</v>
          </cell>
          <cell r="C236">
            <v>4410</v>
          </cell>
          <cell r="E236">
            <v>144</v>
          </cell>
          <cell r="F236">
            <v>128</v>
          </cell>
          <cell r="G236">
            <v>124</v>
          </cell>
          <cell r="H236">
            <v>119</v>
          </cell>
          <cell r="I236">
            <v>175</v>
          </cell>
          <cell r="J236">
            <v>149</v>
          </cell>
          <cell r="K236">
            <v>157</v>
          </cell>
          <cell r="L236">
            <v>141</v>
          </cell>
          <cell r="M236">
            <v>151</v>
          </cell>
        </row>
        <row r="237">
          <cell r="A237">
            <v>5053990</v>
          </cell>
          <cell r="B237">
            <v>5051088</v>
          </cell>
          <cell r="C237">
            <v>4410</v>
          </cell>
          <cell r="E237">
            <v>172</v>
          </cell>
          <cell r="F237">
            <v>143</v>
          </cell>
          <cell r="G237">
            <v>157</v>
          </cell>
          <cell r="H237">
            <v>149</v>
          </cell>
          <cell r="I237">
            <v>207</v>
          </cell>
          <cell r="J237">
            <v>189</v>
          </cell>
          <cell r="K237">
            <v>181</v>
          </cell>
          <cell r="L237">
            <v>183</v>
          </cell>
          <cell r="M237">
            <v>179</v>
          </cell>
        </row>
        <row r="238">
          <cell r="A238">
            <v>5171614</v>
          </cell>
          <cell r="B238">
            <v>5109900</v>
          </cell>
          <cell r="C238">
            <v>4410</v>
          </cell>
          <cell r="D238">
            <v>1535523</v>
          </cell>
          <cell r="E238">
            <v>132</v>
          </cell>
          <cell r="F238">
            <v>349</v>
          </cell>
          <cell r="G238">
            <v>381</v>
          </cell>
          <cell r="H238">
            <v>324</v>
          </cell>
          <cell r="I238">
            <v>310</v>
          </cell>
          <cell r="J238">
            <v>310</v>
          </cell>
          <cell r="K238">
            <v>287</v>
          </cell>
          <cell r="L238">
            <v>271</v>
          </cell>
          <cell r="M238">
            <v>275</v>
          </cell>
        </row>
        <row r="239">
          <cell r="A239">
            <v>5053992</v>
          </cell>
          <cell r="B239">
            <v>5051089</v>
          </cell>
          <cell r="C239">
            <v>4410</v>
          </cell>
          <cell r="D239">
            <v>3362812</v>
          </cell>
          <cell r="E239">
            <v>172</v>
          </cell>
          <cell r="F239">
            <v>143</v>
          </cell>
          <cell r="G239">
            <v>157</v>
          </cell>
          <cell r="H239">
            <v>149</v>
          </cell>
          <cell r="I239">
            <v>207</v>
          </cell>
          <cell r="J239">
            <v>189</v>
          </cell>
          <cell r="K239">
            <v>181</v>
          </cell>
          <cell r="L239">
            <v>183</v>
          </cell>
          <cell r="M239">
            <v>212</v>
          </cell>
        </row>
        <row r="240">
          <cell r="A240">
            <v>5171680</v>
          </cell>
          <cell r="B240">
            <v>5109933</v>
          </cell>
          <cell r="C240">
            <v>4410</v>
          </cell>
          <cell r="D240">
            <v>3642263</v>
          </cell>
          <cell r="E240">
            <v>325</v>
          </cell>
          <cell r="F240">
            <v>284</v>
          </cell>
          <cell r="G240">
            <v>291</v>
          </cell>
          <cell r="H240">
            <v>294</v>
          </cell>
          <cell r="I240">
            <v>311</v>
          </cell>
          <cell r="J240">
            <v>265</v>
          </cell>
          <cell r="K240">
            <v>394</v>
          </cell>
          <cell r="L240">
            <v>278</v>
          </cell>
          <cell r="M240">
            <v>287</v>
          </cell>
        </row>
        <row r="241">
          <cell r="A241">
            <v>5095452</v>
          </cell>
          <cell r="B241">
            <v>5071819</v>
          </cell>
          <cell r="C241">
            <v>4410</v>
          </cell>
          <cell r="D241">
            <v>31988423</v>
          </cell>
          <cell r="E241">
            <v>172</v>
          </cell>
          <cell r="F241">
            <v>143</v>
          </cell>
          <cell r="G241">
            <v>157</v>
          </cell>
          <cell r="H241">
            <v>149</v>
          </cell>
          <cell r="I241">
            <v>207</v>
          </cell>
          <cell r="J241">
            <v>179</v>
          </cell>
          <cell r="K241">
            <v>131</v>
          </cell>
          <cell r="L241">
            <v>146</v>
          </cell>
          <cell r="M241">
            <v>130</v>
          </cell>
        </row>
        <row r="242">
          <cell r="A242">
            <v>5095512</v>
          </cell>
          <cell r="B242">
            <v>5071849</v>
          </cell>
          <cell r="C242">
            <v>4410</v>
          </cell>
          <cell r="D242">
            <v>31981292</v>
          </cell>
          <cell r="E242">
            <v>235</v>
          </cell>
          <cell r="F242">
            <v>195</v>
          </cell>
          <cell r="G242">
            <v>217</v>
          </cell>
          <cell r="H242">
            <v>189</v>
          </cell>
          <cell r="I242">
            <v>228</v>
          </cell>
          <cell r="J242">
            <v>295</v>
          </cell>
          <cell r="K242">
            <v>205</v>
          </cell>
          <cell r="L242">
            <v>210</v>
          </cell>
          <cell r="M242">
            <v>232</v>
          </cell>
        </row>
        <row r="243">
          <cell r="A243">
            <v>5171786</v>
          </cell>
          <cell r="B243">
            <v>5109986</v>
          </cell>
          <cell r="C243">
            <v>4410</v>
          </cell>
          <cell r="D243">
            <v>3360956</v>
          </cell>
          <cell r="E243">
            <v>274</v>
          </cell>
          <cell r="F243">
            <v>244</v>
          </cell>
          <cell r="G243">
            <v>238</v>
          </cell>
          <cell r="H243">
            <v>210</v>
          </cell>
          <cell r="I243">
            <v>274</v>
          </cell>
          <cell r="J243">
            <v>310</v>
          </cell>
          <cell r="K243">
            <v>276</v>
          </cell>
          <cell r="L243">
            <v>457</v>
          </cell>
          <cell r="M243">
            <v>836</v>
          </cell>
        </row>
        <row r="244">
          <cell r="A244">
            <v>5171832</v>
          </cell>
          <cell r="B244">
            <v>5110009</v>
          </cell>
          <cell r="C244">
            <v>4410</v>
          </cell>
          <cell r="D244">
            <v>3506085</v>
          </cell>
          <cell r="E244">
            <v>251</v>
          </cell>
          <cell r="F244">
            <v>643</v>
          </cell>
          <cell r="G244">
            <v>126</v>
          </cell>
          <cell r="H244">
            <v>170</v>
          </cell>
          <cell r="I244">
            <v>193</v>
          </cell>
          <cell r="J244">
            <v>204</v>
          </cell>
          <cell r="K244">
            <v>204</v>
          </cell>
          <cell r="L244">
            <v>168</v>
          </cell>
          <cell r="M244">
            <v>203</v>
          </cell>
        </row>
        <row r="245">
          <cell r="A245">
            <v>5095448</v>
          </cell>
          <cell r="B245">
            <v>5071817</v>
          </cell>
          <cell r="C245">
            <v>4410</v>
          </cell>
          <cell r="D245" t="str">
            <v>70006220A</v>
          </cell>
          <cell r="E245">
            <v>33</v>
          </cell>
          <cell r="F245">
            <v>34</v>
          </cell>
          <cell r="G245">
            <v>44</v>
          </cell>
          <cell r="H245">
            <v>31</v>
          </cell>
          <cell r="I245">
            <v>40</v>
          </cell>
          <cell r="J245">
            <v>31</v>
          </cell>
          <cell r="K245">
            <v>38</v>
          </cell>
          <cell r="L245">
            <v>46</v>
          </cell>
          <cell r="M245">
            <v>24</v>
          </cell>
        </row>
        <row r="246">
          <cell r="A246">
            <v>5095462</v>
          </cell>
          <cell r="B246">
            <v>5071824</v>
          </cell>
          <cell r="C246">
            <v>4410</v>
          </cell>
          <cell r="D246">
            <v>5309091</v>
          </cell>
          <cell r="E246">
            <v>96</v>
          </cell>
          <cell r="F246">
            <v>69</v>
          </cell>
          <cell r="G246">
            <v>60</v>
          </cell>
          <cell r="H246">
            <v>66</v>
          </cell>
          <cell r="I246">
            <v>0</v>
          </cell>
          <cell r="J246">
            <v>59</v>
          </cell>
          <cell r="K246">
            <v>56</v>
          </cell>
          <cell r="L246">
            <v>52</v>
          </cell>
          <cell r="M246">
            <v>47</v>
          </cell>
        </row>
        <row r="247">
          <cell r="A247">
            <v>5180040</v>
          </cell>
          <cell r="B247">
            <v>5114113</v>
          </cell>
          <cell r="C247">
            <v>4410</v>
          </cell>
          <cell r="D247">
            <v>5316454</v>
          </cell>
          <cell r="E247">
            <v>340</v>
          </cell>
          <cell r="F247">
            <v>328</v>
          </cell>
          <cell r="G247">
            <v>341</v>
          </cell>
          <cell r="H247">
            <v>323</v>
          </cell>
          <cell r="I247">
            <v>366</v>
          </cell>
          <cell r="J247">
            <v>328</v>
          </cell>
          <cell r="K247">
            <v>317</v>
          </cell>
          <cell r="L247">
            <v>312</v>
          </cell>
          <cell r="M247">
            <v>332</v>
          </cell>
        </row>
        <row r="248">
          <cell r="A248">
            <v>5095598</v>
          </cell>
          <cell r="B248">
            <v>5071892</v>
          </cell>
          <cell r="C248">
            <v>4410</v>
          </cell>
          <cell r="D248">
            <v>16007652</v>
          </cell>
          <cell r="E248">
            <v>238</v>
          </cell>
          <cell r="F248">
            <v>208</v>
          </cell>
          <cell r="G248">
            <v>245</v>
          </cell>
          <cell r="H248">
            <v>207</v>
          </cell>
          <cell r="I248">
            <v>240</v>
          </cell>
          <cell r="J248">
            <v>247</v>
          </cell>
          <cell r="K248">
            <v>248</v>
          </cell>
          <cell r="L248">
            <v>283</v>
          </cell>
          <cell r="M248">
            <v>263</v>
          </cell>
        </row>
        <row r="249">
          <cell r="A249">
            <v>5095466</v>
          </cell>
          <cell r="B249">
            <v>5071826</v>
          </cell>
          <cell r="C249">
            <v>4410</v>
          </cell>
          <cell r="D249">
            <v>16007173</v>
          </cell>
          <cell r="E249">
            <v>379</v>
          </cell>
          <cell r="F249">
            <v>522</v>
          </cell>
          <cell r="G249">
            <v>381</v>
          </cell>
          <cell r="H249">
            <v>95</v>
          </cell>
          <cell r="I249">
            <v>274</v>
          </cell>
          <cell r="J249">
            <v>243</v>
          </cell>
          <cell r="K249">
            <v>227</v>
          </cell>
          <cell r="L249">
            <v>254</v>
          </cell>
          <cell r="M249">
            <v>251</v>
          </cell>
        </row>
        <row r="250">
          <cell r="A250">
            <v>5095540</v>
          </cell>
          <cell r="B250">
            <v>5071863</v>
          </cell>
          <cell r="C250">
            <v>4410</v>
          </cell>
          <cell r="D250">
            <v>10505241</v>
          </cell>
          <cell r="E250">
            <v>221</v>
          </cell>
          <cell r="F250">
            <v>243</v>
          </cell>
          <cell r="G250">
            <v>230</v>
          </cell>
          <cell r="H250">
            <v>205</v>
          </cell>
          <cell r="I250">
            <v>242</v>
          </cell>
          <cell r="J250">
            <v>260</v>
          </cell>
          <cell r="K250">
            <v>260</v>
          </cell>
          <cell r="L250">
            <v>259</v>
          </cell>
          <cell r="M250">
            <v>243</v>
          </cell>
        </row>
        <row r="251">
          <cell r="A251">
            <v>5095498</v>
          </cell>
          <cell r="B251">
            <v>5071842</v>
          </cell>
          <cell r="C251">
            <v>4410</v>
          </cell>
          <cell r="D251">
            <v>1881027</v>
          </cell>
          <cell r="E251">
            <v>300</v>
          </cell>
          <cell r="F251">
            <v>586</v>
          </cell>
          <cell r="G251">
            <v>156</v>
          </cell>
          <cell r="H251">
            <v>120</v>
          </cell>
          <cell r="I251">
            <v>390</v>
          </cell>
          <cell r="J251">
            <v>189</v>
          </cell>
          <cell r="K251">
            <v>197</v>
          </cell>
          <cell r="L251">
            <v>188</v>
          </cell>
          <cell r="M251">
            <v>200</v>
          </cell>
        </row>
        <row r="252">
          <cell r="A252">
            <v>5095602</v>
          </cell>
          <cell r="B252">
            <v>5071894</v>
          </cell>
          <cell r="C252">
            <v>4410</v>
          </cell>
          <cell r="D252">
            <v>734401</v>
          </cell>
          <cell r="E252">
            <v>175</v>
          </cell>
          <cell r="F252">
            <v>138</v>
          </cell>
          <cell r="G252">
            <v>163</v>
          </cell>
          <cell r="H252">
            <v>167</v>
          </cell>
          <cell r="I252">
            <v>193</v>
          </cell>
          <cell r="J252">
            <v>196</v>
          </cell>
          <cell r="K252">
            <v>211</v>
          </cell>
          <cell r="L252">
            <v>257</v>
          </cell>
          <cell r="M252">
            <v>203</v>
          </cell>
        </row>
        <row r="253">
          <cell r="A253">
            <v>5178306</v>
          </cell>
          <cell r="B253">
            <v>5113246</v>
          </cell>
          <cell r="C253">
            <v>4410</v>
          </cell>
          <cell r="D253">
            <v>1471915</v>
          </cell>
          <cell r="E253">
            <v>170</v>
          </cell>
          <cell r="F253">
            <v>118</v>
          </cell>
          <cell r="G253">
            <v>145</v>
          </cell>
          <cell r="H253">
            <v>128</v>
          </cell>
          <cell r="I253">
            <v>137</v>
          </cell>
          <cell r="J253">
            <v>138</v>
          </cell>
          <cell r="K253">
            <v>146</v>
          </cell>
          <cell r="L253">
            <v>143</v>
          </cell>
          <cell r="M253">
            <v>161</v>
          </cell>
        </row>
        <row r="254">
          <cell r="A254">
            <v>5067976</v>
          </cell>
          <cell r="B254">
            <v>5058081</v>
          </cell>
          <cell r="C254">
            <v>4410</v>
          </cell>
          <cell r="D254">
            <v>1876068</v>
          </cell>
          <cell r="E254">
            <v>217</v>
          </cell>
          <cell r="F254">
            <v>138</v>
          </cell>
          <cell r="G254">
            <v>111</v>
          </cell>
          <cell r="H254">
            <v>112</v>
          </cell>
          <cell r="I254">
            <v>116</v>
          </cell>
          <cell r="J254">
            <v>102</v>
          </cell>
          <cell r="K254">
            <v>119</v>
          </cell>
          <cell r="L254">
            <v>186</v>
          </cell>
          <cell r="M254">
            <v>178</v>
          </cell>
        </row>
        <row r="255">
          <cell r="A255">
            <v>5171722</v>
          </cell>
          <cell r="B255">
            <v>5109954</v>
          </cell>
          <cell r="C255">
            <v>4410</v>
          </cell>
          <cell r="D255">
            <v>1618666</v>
          </cell>
          <cell r="E255">
            <v>134</v>
          </cell>
          <cell r="F255">
            <v>113</v>
          </cell>
          <cell r="G255">
            <v>133</v>
          </cell>
          <cell r="H255">
            <v>215</v>
          </cell>
          <cell r="I255">
            <v>202</v>
          </cell>
          <cell r="J255">
            <v>190</v>
          </cell>
          <cell r="K255">
            <v>218</v>
          </cell>
          <cell r="L255">
            <v>227</v>
          </cell>
          <cell r="M255">
            <v>240</v>
          </cell>
        </row>
        <row r="256">
          <cell r="A256">
            <v>5171874</v>
          </cell>
          <cell r="B256">
            <v>5110030</v>
          </cell>
          <cell r="C256">
            <v>4410</v>
          </cell>
          <cell r="D256">
            <v>3741532</v>
          </cell>
          <cell r="E256">
            <v>310</v>
          </cell>
          <cell r="F256">
            <v>243</v>
          </cell>
          <cell r="G256">
            <v>258</v>
          </cell>
          <cell r="H256">
            <v>252</v>
          </cell>
          <cell r="I256">
            <v>264</v>
          </cell>
          <cell r="J256">
            <v>228</v>
          </cell>
          <cell r="K256">
            <v>258</v>
          </cell>
          <cell r="L256">
            <v>234</v>
          </cell>
          <cell r="M256">
            <v>248</v>
          </cell>
        </row>
        <row r="257">
          <cell r="A257">
            <v>5171854</v>
          </cell>
          <cell r="B257">
            <v>5110020</v>
          </cell>
          <cell r="C257">
            <v>4410</v>
          </cell>
          <cell r="D257">
            <v>6820464</v>
          </cell>
          <cell r="E257">
            <v>118</v>
          </cell>
          <cell r="F257">
            <v>103</v>
          </cell>
          <cell r="G257">
            <v>95</v>
          </cell>
          <cell r="H257">
            <v>95</v>
          </cell>
          <cell r="I257">
            <v>68</v>
          </cell>
          <cell r="J257">
            <v>74</v>
          </cell>
          <cell r="K257">
            <v>95</v>
          </cell>
          <cell r="L257">
            <v>102</v>
          </cell>
          <cell r="M257">
            <v>109</v>
          </cell>
        </row>
        <row r="258">
          <cell r="A258">
            <v>5171808</v>
          </cell>
          <cell r="B258">
            <v>5109997</v>
          </cell>
          <cell r="C258">
            <v>4410</v>
          </cell>
          <cell r="D258">
            <v>1751563</v>
          </cell>
          <cell r="E258">
            <v>88</v>
          </cell>
          <cell r="F258">
            <v>102</v>
          </cell>
          <cell r="G258">
            <v>129</v>
          </cell>
          <cell r="H258">
            <v>92</v>
          </cell>
          <cell r="I258">
            <v>8</v>
          </cell>
          <cell r="J258">
            <v>44</v>
          </cell>
          <cell r="K258">
            <v>152</v>
          </cell>
          <cell r="L258">
            <v>146</v>
          </cell>
          <cell r="M258">
            <v>155</v>
          </cell>
        </row>
        <row r="259">
          <cell r="A259">
            <v>5171702</v>
          </cell>
          <cell r="B259">
            <v>5109944</v>
          </cell>
          <cell r="C259">
            <v>4410</v>
          </cell>
          <cell r="D259">
            <v>1751603</v>
          </cell>
          <cell r="E259">
            <v>225</v>
          </cell>
          <cell r="F259">
            <v>192</v>
          </cell>
          <cell r="G259">
            <v>195</v>
          </cell>
          <cell r="H259">
            <v>174</v>
          </cell>
          <cell r="I259">
            <v>180</v>
          </cell>
          <cell r="J259">
            <v>136</v>
          </cell>
          <cell r="K259">
            <v>234</v>
          </cell>
          <cell r="L259">
            <v>240</v>
          </cell>
          <cell r="M259">
            <v>257</v>
          </cell>
        </row>
        <row r="260">
          <cell r="A260">
            <v>5180022</v>
          </cell>
          <cell r="B260">
            <v>5114104</v>
          </cell>
          <cell r="C260">
            <v>4410</v>
          </cell>
          <cell r="D260">
            <v>3730546</v>
          </cell>
          <cell r="E260">
            <v>152</v>
          </cell>
          <cell r="F260">
            <v>126</v>
          </cell>
          <cell r="G260">
            <v>119</v>
          </cell>
          <cell r="H260">
            <v>120</v>
          </cell>
          <cell r="I260">
            <v>133</v>
          </cell>
          <cell r="J260">
            <v>133</v>
          </cell>
          <cell r="K260">
            <v>143</v>
          </cell>
          <cell r="L260">
            <v>145</v>
          </cell>
          <cell r="M260">
            <v>149</v>
          </cell>
        </row>
        <row r="261">
          <cell r="A261">
            <v>5179920</v>
          </cell>
          <cell r="B261">
            <v>5114053</v>
          </cell>
          <cell r="C261">
            <v>4410</v>
          </cell>
          <cell r="D261">
            <v>1752678</v>
          </cell>
          <cell r="E261">
            <v>86</v>
          </cell>
          <cell r="F261">
            <v>4</v>
          </cell>
          <cell r="G261">
            <v>86</v>
          </cell>
          <cell r="H261">
            <v>180</v>
          </cell>
          <cell r="I261">
            <v>207</v>
          </cell>
          <cell r="J261">
            <v>70</v>
          </cell>
          <cell r="K261">
            <v>118</v>
          </cell>
          <cell r="L261">
            <v>138</v>
          </cell>
          <cell r="M261">
            <v>125</v>
          </cell>
        </row>
        <row r="262">
          <cell r="A262">
            <v>5095500</v>
          </cell>
          <cell r="B262">
            <v>5071843</v>
          </cell>
          <cell r="C262">
            <v>4410</v>
          </cell>
          <cell r="D262">
            <v>5077076</v>
          </cell>
          <cell r="E262">
            <v>15</v>
          </cell>
          <cell r="F262">
            <v>28</v>
          </cell>
          <cell r="G262">
            <v>16</v>
          </cell>
          <cell r="H262">
            <v>14</v>
          </cell>
          <cell r="I262">
            <v>18</v>
          </cell>
          <cell r="J262">
            <v>18</v>
          </cell>
          <cell r="K262">
            <v>17</v>
          </cell>
          <cell r="L262">
            <v>22</v>
          </cell>
          <cell r="M262">
            <v>20</v>
          </cell>
        </row>
        <row r="263">
          <cell r="A263">
            <v>5095542</v>
          </cell>
          <cell r="B263">
            <v>5071864</v>
          </cell>
          <cell r="C263">
            <v>4410</v>
          </cell>
          <cell r="D263">
            <v>1265689</v>
          </cell>
          <cell r="E263">
            <v>166</v>
          </cell>
          <cell r="F263">
            <v>141</v>
          </cell>
          <cell r="G263">
            <v>147</v>
          </cell>
          <cell r="H263">
            <v>196</v>
          </cell>
          <cell r="I263">
            <v>181</v>
          </cell>
          <cell r="J263">
            <v>167</v>
          </cell>
          <cell r="K263">
            <v>161</v>
          </cell>
          <cell r="L263">
            <v>214</v>
          </cell>
          <cell r="M263">
            <v>211</v>
          </cell>
        </row>
        <row r="264">
          <cell r="A264">
            <v>5171764</v>
          </cell>
          <cell r="B264">
            <v>5109975</v>
          </cell>
          <cell r="C264">
            <v>4410</v>
          </cell>
          <cell r="D264">
            <v>3730067</v>
          </cell>
          <cell r="E264">
            <v>148</v>
          </cell>
          <cell r="F264">
            <v>126</v>
          </cell>
          <cell r="G264">
            <v>130</v>
          </cell>
          <cell r="H264">
            <v>114</v>
          </cell>
          <cell r="I264">
            <v>111</v>
          </cell>
          <cell r="J264">
            <v>111</v>
          </cell>
          <cell r="K264">
            <v>115</v>
          </cell>
          <cell r="L264">
            <v>186</v>
          </cell>
          <cell r="M264">
            <v>227</v>
          </cell>
        </row>
        <row r="265">
          <cell r="A265">
            <v>5171592</v>
          </cell>
          <cell r="B265">
            <v>5109889</v>
          </cell>
          <cell r="C265">
            <v>4410</v>
          </cell>
          <cell r="D265">
            <v>3727076</v>
          </cell>
          <cell r="E265">
            <v>210</v>
          </cell>
          <cell r="F265">
            <v>172</v>
          </cell>
          <cell r="G265">
            <v>154</v>
          </cell>
          <cell r="H265">
            <v>160</v>
          </cell>
          <cell r="I265">
            <v>133</v>
          </cell>
          <cell r="J265">
            <v>185</v>
          </cell>
          <cell r="K265">
            <v>158</v>
          </cell>
          <cell r="L265">
            <v>157</v>
          </cell>
          <cell r="M265">
            <v>198</v>
          </cell>
        </row>
        <row r="266">
          <cell r="A266">
            <v>5095642</v>
          </cell>
          <cell r="B266">
            <v>5071914</v>
          </cell>
          <cell r="C266">
            <v>4410</v>
          </cell>
          <cell r="D266">
            <v>3041029</v>
          </cell>
          <cell r="E266">
            <v>65</v>
          </cell>
          <cell r="F266">
            <v>7</v>
          </cell>
          <cell r="G266">
            <v>28</v>
          </cell>
          <cell r="H266">
            <v>16</v>
          </cell>
          <cell r="I266">
            <v>9</v>
          </cell>
          <cell r="J266">
            <v>9</v>
          </cell>
          <cell r="K266">
            <v>6</v>
          </cell>
          <cell r="L266">
            <v>125</v>
          </cell>
          <cell r="M266">
            <v>86</v>
          </cell>
        </row>
        <row r="267">
          <cell r="A267">
            <v>5095456</v>
          </cell>
          <cell r="B267">
            <v>5071821</v>
          </cell>
          <cell r="C267">
            <v>4410</v>
          </cell>
          <cell r="D267">
            <v>7688441</v>
          </cell>
          <cell r="E267">
            <v>184</v>
          </cell>
          <cell r="F267">
            <v>132</v>
          </cell>
          <cell r="G267">
            <v>146</v>
          </cell>
          <cell r="H267">
            <v>135</v>
          </cell>
          <cell r="I267">
            <v>147</v>
          </cell>
          <cell r="J267">
            <v>131</v>
          </cell>
          <cell r="K267">
            <v>121</v>
          </cell>
          <cell r="L267">
            <v>132</v>
          </cell>
          <cell r="M267">
            <v>81</v>
          </cell>
        </row>
        <row r="268">
          <cell r="A268">
            <v>5171918</v>
          </cell>
          <cell r="B268">
            <v>5110052</v>
          </cell>
          <cell r="C268">
            <v>4410</v>
          </cell>
          <cell r="D268">
            <v>7103078</v>
          </cell>
          <cell r="E268">
            <v>177</v>
          </cell>
          <cell r="F268">
            <v>155</v>
          </cell>
          <cell r="G268">
            <v>163</v>
          </cell>
          <cell r="H268">
            <v>155</v>
          </cell>
          <cell r="I268">
            <v>158</v>
          </cell>
          <cell r="J268">
            <v>146</v>
          </cell>
          <cell r="K268">
            <v>167</v>
          </cell>
          <cell r="L268">
            <v>175</v>
          </cell>
          <cell r="M268">
            <v>180</v>
          </cell>
        </row>
        <row r="269">
          <cell r="A269">
            <v>5171896</v>
          </cell>
          <cell r="B269">
            <v>5110041</v>
          </cell>
          <cell r="C269">
            <v>4410</v>
          </cell>
          <cell r="D269">
            <v>7314013</v>
          </cell>
          <cell r="E269">
            <v>145</v>
          </cell>
          <cell r="F269">
            <v>126</v>
          </cell>
          <cell r="G269">
            <v>124</v>
          </cell>
          <cell r="H269">
            <v>125</v>
          </cell>
          <cell r="I269">
            <v>127</v>
          </cell>
          <cell r="J269">
            <v>109</v>
          </cell>
          <cell r="K269">
            <v>102</v>
          </cell>
          <cell r="L269">
            <v>109</v>
          </cell>
          <cell r="M269">
            <v>137</v>
          </cell>
        </row>
        <row r="270">
          <cell r="A270">
            <v>5171658</v>
          </cell>
          <cell r="B270">
            <v>5109922</v>
          </cell>
          <cell r="C270">
            <v>4410</v>
          </cell>
          <cell r="D270">
            <v>7117315</v>
          </cell>
          <cell r="E270">
            <v>135</v>
          </cell>
          <cell r="F270">
            <v>218</v>
          </cell>
          <cell r="G270">
            <v>148</v>
          </cell>
          <cell r="H270">
            <v>168</v>
          </cell>
          <cell r="I270">
            <v>175</v>
          </cell>
          <cell r="J270">
            <v>159</v>
          </cell>
          <cell r="K270">
            <v>192</v>
          </cell>
          <cell r="L270">
            <v>240</v>
          </cell>
          <cell r="M270">
            <v>512</v>
          </cell>
        </row>
        <row r="271">
          <cell r="A271">
            <v>5179940</v>
          </cell>
          <cell r="B271">
            <v>5114063</v>
          </cell>
          <cell r="C271">
            <v>4410</v>
          </cell>
          <cell r="D271">
            <v>7287842</v>
          </cell>
          <cell r="E271">
            <v>125</v>
          </cell>
          <cell r="F271">
            <v>94</v>
          </cell>
          <cell r="G271">
            <v>117</v>
          </cell>
          <cell r="H271">
            <v>126</v>
          </cell>
          <cell r="I271">
            <v>96</v>
          </cell>
          <cell r="J271">
            <v>103</v>
          </cell>
          <cell r="K271">
            <v>96</v>
          </cell>
          <cell r="L271">
            <v>90</v>
          </cell>
          <cell r="M271">
            <v>102</v>
          </cell>
        </row>
        <row r="272">
          <cell r="A272">
            <v>5058190</v>
          </cell>
          <cell r="B272">
            <v>5053188</v>
          </cell>
          <cell r="C272">
            <v>4410</v>
          </cell>
          <cell r="D272">
            <v>7687145</v>
          </cell>
          <cell r="E272">
            <v>77</v>
          </cell>
          <cell r="F272">
            <v>78</v>
          </cell>
          <cell r="G272">
            <v>86</v>
          </cell>
          <cell r="H272">
            <v>90</v>
          </cell>
          <cell r="I272">
            <v>82</v>
          </cell>
          <cell r="J272">
            <v>31</v>
          </cell>
          <cell r="K272">
            <v>112</v>
          </cell>
          <cell r="L272">
            <v>102</v>
          </cell>
          <cell r="M272">
            <v>117</v>
          </cell>
        </row>
        <row r="273">
          <cell r="A273">
            <v>5171636</v>
          </cell>
          <cell r="B273">
            <v>5109911</v>
          </cell>
          <cell r="C273">
            <v>4410</v>
          </cell>
          <cell r="D273">
            <v>7116337</v>
          </cell>
          <cell r="E273">
            <v>177</v>
          </cell>
          <cell r="F273">
            <v>184</v>
          </cell>
          <cell r="G273">
            <v>193</v>
          </cell>
          <cell r="H273">
            <v>193</v>
          </cell>
          <cell r="I273">
            <v>228</v>
          </cell>
          <cell r="J273">
            <v>182</v>
          </cell>
          <cell r="K273">
            <v>185</v>
          </cell>
          <cell r="L273">
            <v>168</v>
          </cell>
          <cell r="M273">
            <v>0</v>
          </cell>
        </row>
        <row r="274">
          <cell r="A274">
            <v>5179982</v>
          </cell>
          <cell r="B274">
            <v>5114084</v>
          </cell>
          <cell r="C274">
            <v>4410</v>
          </cell>
          <cell r="D274">
            <v>15960559</v>
          </cell>
          <cell r="E274">
            <v>254</v>
          </cell>
          <cell r="F274">
            <v>211</v>
          </cell>
          <cell r="G274">
            <v>217</v>
          </cell>
          <cell r="H274">
            <v>218</v>
          </cell>
          <cell r="I274">
            <v>220</v>
          </cell>
          <cell r="J274">
            <v>216</v>
          </cell>
          <cell r="K274">
            <v>223</v>
          </cell>
          <cell r="L274">
            <v>213</v>
          </cell>
          <cell r="M274">
            <v>224</v>
          </cell>
        </row>
        <row r="275">
          <cell r="A275">
            <v>5171744</v>
          </cell>
          <cell r="B275">
            <v>5109965</v>
          </cell>
          <cell r="C275">
            <v>4410</v>
          </cell>
          <cell r="D275">
            <v>18492333</v>
          </cell>
          <cell r="E275">
            <v>219</v>
          </cell>
          <cell r="F275">
            <v>158</v>
          </cell>
          <cell r="G275">
            <v>22</v>
          </cell>
          <cell r="H275">
            <v>29</v>
          </cell>
          <cell r="I275">
            <v>46</v>
          </cell>
          <cell r="J275">
            <v>17</v>
          </cell>
          <cell r="K275">
            <v>36</v>
          </cell>
          <cell r="L275">
            <v>174</v>
          </cell>
          <cell r="M275">
            <v>117</v>
          </cell>
        </row>
        <row r="276">
          <cell r="A276">
            <v>5179962</v>
          </cell>
          <cell r="B276">
            <v>5114074</v>
          </cell>
          <cell r="C276">
            <v>4410</v>
          </cell>
          <cell r="D276">
            <v>15960510</v>
          </cell>
          <cell r="E276">
            <v>214</v>
          </cell>
          <cell r="F276">
            <v>174</v>
          </cell>
          <cell r="G276">
            <v>177</v>
          </cell>
          <cell r="H276">
            <v>176</v>
          </cell>
          <cell r="I276">
            <v>209</v>
          </cell>
          <cell r="J276">
            <v>195</v>
          </cell>
          <cell r="K276">
            <v>218</v>
          </cell>
          <cell r="L276">
            <v>212</v>
          </cell>
          <cell r="M276">
            <v>233</v>
          </cell>
        </row>
        <row r="277">
          <cell r="A277">
            <v>5095454</v>
          </cell>
          <cell r="B277">
            <v>5071820</v>
          </cell>
          <cell r="C277">
            <v>4410</v>
          </cell>
          <cell r="D277">
            <v>444601</v>
          </cell>
          <cell r="E277">
            <v>224</v>
          </cell>
          <cell r="F277">
            <v>191</v>
          </cell>
          <cell r="G277">
            <v>240</v>
          </cell>
          <cell r="H277">
            <v>197</v>
          </cell>
          <cell r="I277">
            <v>156</v>
          </cell>
          <cell r="J277">
            <v>154</v>
          </cell>
          <cell r="K277">
            <v>107</v>
          </cell>
          <cell r="L277">
            <v>135</v>
          </cell>
          <cell r="M277">
            <v>124</v>
          </cell>
        </row>
        <row r="278">
          <cell r="A278">
            <v>5095478</v>
          </cell>
          <cell r="B278">
            <v>5071832</v>
          </cell>
          <cell r="C278">
            <v>4410</v>
          </cell>
          <cell r="D278">
            <v>3091663</v>
          </cell>
          <cell r="E278">
            <v>537</v>
          </cell>
          <cell r="F278">
            <v>402</v>
          </cell>
          <cell r="G278">
            <v>450</v>
          </cell>
          <cell r="H278">
            <v>477</v>
          </cell>
          <cell r="I278">
            <v>476</v>
          </cell>
          <cell r="J278">
            <v>1441</v>
          </cell>
          <cell r="K278">
            <v>642</v>
          </cell>
          <cell r="L278">
            <v>686</v>
          </cell>
          <cell r="M278">
            <v>845</v>
          </cell>
        </row>
        <row r="279">
          <cell r="A279">
            <v>5062618</v>
          </cell>
          <cell r="B279">
            <v>5055402</v>
          </cell>
          <cell r="C279">
            <v>4410</v>
          </cell>
          <cell r="D279">
            <v>3355427</v>
          </cell>
          <cell r="E279">
            <v>172</v>
          </cell>
          <cell r="F279">
            <v>972</v>
          </cell>
          <cell r="G279">
            <v>282</v>
          </cell>
          <cell r="H279">
            <v>160</v>
          </cell>
          <cell r="I279">
            <v>464</v>
          </cell>
          <cell r="J279">
            <v>182</v>
          </cell>
          <cell r="K279">
            <v>173</v>
          </cell>
          <cell r="L279">
            <v>153</v>
          </cell>
          <cell r="M279">
            <v>300</v>
          </cell>
        </row>
        <row r="280">
          <cell r="A280">
            <v>5070050</v>
          </cell>
          <cell r="B280">
            <v>5059118</v>
          </cell>
          <cell r="C280">
            <v>4410</v>
          </cell>
          <cell r="E280">
            <v>172</v>
          </cell>
          <cell r="F280">
            <v>143</v>
          </cell>
          <cell r="G280">
            <v>157</v>
          </cell>
          <cell r="H280">
            <v>149</v>
          </cell>
          <cell r="I280">
            <v>207</v>
          </cell>
          <cell r="J280">
            <v>189</v>
          </cell>
          <cell r="K280">
            <v>181</v>
          </cell>
          <cell r="L280">
            <v>183</v>
          </cell>
          <cell r="M280">
            <v>179</v>
          </cell>
        </row>
        <row r="281">
          <cell r="A281">
            <v>5095624</v>
          </cell>
          <cell r="B281">
            <v>5071905</v>
          </cell>
          <cell r="C281">
            <v>4410</v>
          </cell>
          <cell r="E281">
            <v>331</v>
          </cell>
          <cell r="F281">
            <v>275</v>
          </cell>
          <cell r="G281">
            <v>305</v>
          </cell>
          <cell r="H281">
            <v>266</v>
          </cell>
          <cell r="I281">
            <v>323</v>
          </cell>
          <cell r="J281">
            <v>294</v>
          </cell>
          <cell r="K281">
            <v>285</v>
          </cell>
          <cell r="L281">
            <v>294</v>
          </cell>
          <cell r="M281">
            <v>285</v>
          </cell>
        </row>
        <row r="282">
          <cell r="A282">
            <v>5054002</v>
          </cell>
          <cell r="B282">
            <v>5051094</v>
          </cell>
          <cell r="C282">
            <v>4410</v>
          </cell>
          <cell r="E282">
            <v>172</v>
          </cell>
          <cell r="F282">
            <v>143</v>
          </cell>
          <cell r="G282">
            <v>157</v>
          </cell>
          <cell r="H282">
            <v>149</v>
          </cell>
          <cell r="I282">
            <v>207</v>
          </cell>
          <cell r="J282">
            <v>189</v>
          </cell>
          <cell r="K282">
            <v>181</v>
          </cell>
          <cell r="L282">
            <v>183</v>
          </cell>
          <cell r="M282">
            <v>179</v>
          </cell>
        </row>
        <row r="283">
          <cell r="A283">
            <v>5095494</v>
          </cell>
          <cell r="B283">
            <v>5071840</v>
          </cell>
          <cell r="C283">
            <v>4410</v>
          </cell>
          <cell r="D283">
            <v>3642570</v>
          </cell>
          <cell r="E283">
            <v>67</v>
          </cell>
          <cell r="F283">
            <v>136</v>
          </cell>
          <cell r="G283">
            <v>124</v>
          </cell>
          <cell r="H283">
            <v>177</v>
          </cell>
          <cell r="I283">
            <v>234</v>
          </cell>
          <cell r="J283">
            <v>41</v>
          </cell>
          <cell r="K283">
            <v>124</v>
          </cell>
          <cell r="L283">
            <v>35</v>
          </cell>
          <cell r="M283">
            <v>144</v>
          </cell>
        </row>
        <row r="284">
          <cell r="A284">
            <v>5095490</v>
          </cell>
          <cell r="B284">
            <v>5071838</v>
          </cell>
          <cell r="C284">
            <v>4410</v>
          </cell>
          <cell r="D284">
            <v>3219396</v>
          </cell>
          <cell r="E284">
            <v>262</v>
          </cell>
          <cell r="F284">
            <v>195</v>
          </cell>
          <cell r="G284">
            <v>171</v>
          </cell>
          <cell r="H284">
            <v>241</v>
          </cell>
          <cell r="I284">
            <v>263</v>
          </cell>
          <cell r="J284">
            <v>235</v>
          </cell>
          <cell r="K284">
            <v>217</v>
          </cell>
          <cell r="L284">
            <v>173</v>
          </cell>
          <cell r="M284">
            <v>432</v>
          </cell>
        </row>
        <row r="285">
          <cell r="A285">
            <v>5095564</v>
          </cell>
          <cell r="B285">
            <v>5071875</v>
          </cell>
          <cell r="C285">
            <v>4410</v>
          </cell>
          <cell r="D285">
            <v>3362099</v>
          </cell>
          <cell r="E285">
            <v>28</v>
          </cell>
          <cell r="F285">
            <v>19</v>
          </cell>
          <cell r="G285">
            <v>22</v>
          </cell>
          <cell r="H285">
            <v>28</v>
          </cell>
          <cell r="I285">
            <v>18</v>
          </cell>
          <cell r="J285">
            <v>14</v>
          </cell>
          <cell r="K285">
            <v>70</v>
          </cell>
          <cell r="L285">
            <v>62</v>
          </cell>
          <cell r="M285">
            <v>60</v>
          </cell>
        </row>
        <row r="286">
          <cell r="A286">
            <v>5095502</v>
          </cell>
          <cell r="B286">
            <v>5071844</v>
          </cell>
          <cell r="C286">
            <v>4410</v>
          </cell>
          <cell r="D286">
            <v>3642500</v>
          </cell>
          <cell r="E286">
            <v>327</v>
          </cell>
          <cell r="F286">
            <v>256</v>
          </cell>
          <cell r="G286">
            <v>320</v>
          </cell>
          <cell r="H286">
            <v>263</v>
          </cell>
          <cell r="I286">
            <v>273</v>
          </cell>
          <cell r="J286">
            <v>239</v>
          </cell>
          <cell r="K286">
            <v>266</v>
          </cell>
          <cell r="L286">
            <v>272</v>
          </cell>
          <cell r="M286">
            <v>263</v>
          </cell>
        </row>
        <row r="287">
          <cell r="A287">
            <v>5095628</v>
          </cell>
          <cell r="B287">
            <v>5071907</v>
          </cell>
          <cell r="C287">
            <v>4410</v>
          </cell>
          <cell r="D287">
            <v>3642624</v>
          </cell>
          <cell r="E287">
            <v>269</v>
          </cell>
          <cell r="F287">
            <v>165</v>
          </cell>
          <cell r="G287">
            <v>190</v>
          </cell>
          <cell r="H287">
            <v>152</v>
          </cell>
          <cell r="I287">
            <v>256</v>
          </cell>
          <cell r="J287">
            <v>219</v>
          </cell>
          <cell r="K287">
            <v>685</v>
          </cell>
          <cell r="L287">
            <v>350</v>
          </cell>
          <cell r="M287">
            <v>310</v>
          </cell>
        </row>
        <row r="288">
          <cell r="A288">
            <v>5095626</v>
          </cell>
          <cell r="B288">
            <v>5071906</v>
          </cell>
          <cell r="C288">
            <v>4410</v>
          </cell>
          <cell r="D288">
            <v>3362908</v>
          </cell>
          <cell r="E288">
            <v>238</v>
          </cell>
          <cell r="F288">
            <v>157</v>
          </cell>
          <cell r="G288">
            <v>201</v>
          </cell>
          <cell r="H288">
            <v>189</v>
          </cell>
          <cell r="I288">
            <v>186</v>
          </cell>
          <cell r="J288">
            <v>328</v>
          </cell>
          <cell r="K288">
            <v>300</v>
          </cell>
          <cell r="L288">
            <v>331</v>
          </cell>
          <cell r="M288">
            <v>286</v>
          </cell>
        </row>
        <row r="289">
          <cell r="A289">
            <v>5095560</v>
          </cell>
          <cell r="B289">
            <v>5071873</v>
          </cell>
          <cell r="C289">
            <v>4410</v>
          </cell>
          <cell r="D289">
            <v>70005300</v>
          </cell>
          <cell r="E289">
            <v>62</v>
          </cell>
          <cell r="F289">
            <v>34</v>
          </cell>
          <cell r="G289">
            <v>17</v>
          </cell>
          <cell r="H289">
            <v>49</v>
          </cell>
          <cell r="I289">
            <v>60</v>
          </cell>
          <cell r="J289">
            <v>61</v>
          </cell>
          <cell r="K289">
            <v>45</v>
          </cell>
          <cell r="L289">
            <v>17</v>
          </cell>
          <cell r="M289">
            <v>40</v>
          </cell>
        </row>
        <row r="290">
          <cell r="A290">
            <v>5095612</v>
          </cell>
          <cell r="B290">
            <v>5071899</v>
          </cell>
          <cell r="C290">
            <v>4410</v>
          </cell>
          <cell r="D290">
            <v>70000034</v>
          </cell>
          <cell r="E290">
            <v>263</v>
          </cell>
          <cell r="F290">
            <v>164</v>
          </cell>
          <cell r="G290">
            <v>217</v>
          </cell>
          <cell r="H290">
            <v>190</v>
          </cell>
          <cell r="I290">
            <v>194</v>
          </cell>
          <cell r="J290">
            <v>186</v>
          </cell>
          <cell r="K290">
            <v>192</v>
          </cell>
          <cell r="L290">
            <v>277</v>
          </cell>
          <cell r="M290">
            <v>280</v>
          </cell>
        </row>
        <row r="291">
          <cell r="A291">
            <v>5095558</v>
          </cell>
          <cell r="B291">
            <v>5071872</v>
          </cell>
          <cell r="C291">
            <v>4410</v>
          </cell>
          <cell r="D291">
            <v>5344497</v>
          </cell>
          <cell r="E291">
            <v>289</v>
          </cell>
          <cell r="F291">
            <v>251</v>
          </cell>
          <cell r="G291">
            <v>287</v>
          </cell>
          <cell r="H291">
            <v>262</v>
          </cell>
          <cell r="I291">
            <v>279</v>
          </cell>
          <cell r="J291">
            <v>223</v>
          </cell>
          <cell r="K291">
            <v>166</v>
          </cell>
          <cell r="L291">
            <v>173</v>
          </cell>
          <cell r="M291">
            <v>168</v>
          </cell>
        </row>
        <row r="292">
          <cell r="A292">
            <v>5095592</v>
          </cell>
          <cell r="B292">
            <v>5071889</v>
          </cell>
          <cell r="C292">
            <v>4410</v>
          </cell>
          <cell r="D292">
            <v>1691912</v>
          </cell>
          <cell r="E292">
            <v>233</v>
          </cell>
          <cell r="F292">
            <v>190</v>
          </cell>
          <cell r="G292">
            <v>228</v>
          </cell>
          <cell r="H292">
            <v>200</v>
          </cell>
          <cell r="I292">
            <v>205</v>
          </cell>
          <cell r="J292">
            <v>213</v>
          </cell>
          <cell r="K292">
            <v>207</v>
          </cell>
          <cell r="L292">
            <v>235</v>
          </cell>
          <cell r="M292">
            <v>198</v>
          </cell>
        </row>
        <row r="293">
          <cell r="A293">
            <v>5095610</v>
          </cell>
          <cell r="B293">
            <v>5071898</v>
          </cell>
          <cell r="C293">
            <v>4410</v>
          </cell>
          <cell r="D293">
            <v>1472025</v>
          </cell>
          <cell r="E293">
            <v>194</v>
          </cell>
          <cell r="F293">
            <v>206</v>
          </cell>
          <cell r="G293">
            <v>203</v>
          </cell>
          <cell r="H293">
            <v>219</v>
          </cell>
          <cell r="I293">
            <v>234</v>
          </cell>
          <cell r="J293">
            <v>164</v>
          </cell>
          <cell r="K293">
            <v>87</v>
          </cell>
          <cell r="L293">
            <v>127</v>
          </cell>
          <cell r="M293">
            <v>81</v>
          </cell>
        </row>
        <row r="294">
          <cell r="A294">
            <v>5095552</v>
          </cell>
          <cell r="B294">
            <v>5071869</v>
          </cell>
          <cell r="C294">
            <v>4410</v>
          </cell>
          <cell r="D294">
            <v>709537</v>
          </cell>
          <cell r="E294">
            <v>216</v>
          </cell>
          <cell r="F294">
            <v>126</v>
          </cell>
          <cell r="G294">
            <v>196</v>
          </cell>
          <cell r="H294">
            <v>212</v>
          </cell>
          <cell r="I294">
            <v>197</v>
          </cell>
          <cell r="J294">
            <v>168</v>
          </cell>
          <cell r="K294">
            <v>169</v>
          </cell>
          <cell r="L294">
            <v>238</v>
          </cell>
          <cell r="M294">
            <v>281</v>
          </cell>
        </row>
        <row r="295">
          <cell r="A295">
            <v>5095488</v>
          </cell>
          <cell r="B295">
            <v>5071837</v>
          </cell>
          <cell r="C295">
            <v>4410</v>
          </cell>
          <cell r="D295">
            <v>706378</v>
          </cell>
          <cell r="E295">
            <v>397</v>
          </cell>
          <cell r="F295">
            <v>367</v>
          </cell>
          <cell r="G295">
            <v>639</v>
          </cell>
          <cell r="H295">
            <v>499</v>
          </cell>
          <cell r="I295">
            <v>387</v>
          </cell>
          <cell r="J295">
            <v>356</v>
          </cell>
          <cell r="K295">
            <v>327</v>
          </cell>
          <cell r="L295">
            <v>590</v>
          </cell>
          <cell r="M295">
            <v>1066</v>
          </cell>
        </row>
        <row r="296">
          <cell r="A296">
            <v>5095562</v>
          </cell>
          <cell r="B296">
            <v>5071874</v>
          </cell>
          <cell r="C296">
            <v>4410</v>
          </cell>
          <cell r="D296">
            <v>451902</v>
          </cell>
          <cell r="E296">
            <v>170</v>
          </cell>
          <cell r="F296">
            <v>380</v>
          </cell>
          <cell r="G296">
            <v>134</v>
          </cell>
          <cell r="H296">
            <v>167</v>
          </cell>
          <cell r="I296">
            <v>143</v>
          </cell>
          <cell r="J296">
            <v>227</v>
          </cell>
          <cell r="K296">
            <v>158</v>
          </cell>
          <cell r="L296">
            <v>291</v>
          </cell>
          <cell r="M296">
            <v>361</v>
          </cell>
        </row>
        <row r="297">
          <cell r="A297">
            <v>5095506</v>
          </cell>
          <cell r="B297">
            <v>5071846</v>
          </cell>
          <cell r="C297">
            <v>4410</v>
          </cell>
          <cell r="D297">
            <v>2955974</v>
          </cell>
          <cell r="E297">
            <v>187</v>
          </cell>
          <cell r="F297">
            <v>170</v>
          </cell>
          <cell r="G297">
            <v>183</v>
          </cell>
          <cell r="H297">
            <v>146</v>
          </cell>
          <cell r="I297">
            <v>157</v>
          </cell>
          <cell r="J297">
            <v>159</v>
          </cell>
          <cell r="K297">
            <v>157</v>
          </cell>
          <cell r="L297">
            <v>170</v>
          </cell>
          <cell r="M297">
            <v>157</v>
          </cell>
        </row>
        <row r="298">
          <cell r="A298">
            <v>5095460</v>
          </cell>
          <cell r="B298">
            <v>5071823</v>
          </cell>
          <cell r="C298">
            <v>4410</v>
          </cell>
          <cell r="D298">
            <v>3361122</v>
          </cell>
          <cell r="E298">
            <v>200</v>
          </cell>
          <cell r="F298">
            <v>140</v>
          </cell>
          <cell r="G298">
            <v>179</v>
          </cell>
          <cell r="H298">
            <v>165</v>
          </cell>
          <cell r="I298">
            <v>197</v>
          </cell>
          <cell r="J298">
            <v>173</v>
          </cell>
          <cell r="K298">
            <v>179</v>
          </cell>
          <cell r="L298">
            <v>168</v>
          </cell>
          <cell r="M298">
            <v>165</v>
          </cell>
        </row>
        <row r="299">
          <cell r="A299">
            <v>5095508</v>
          </cell>
          <cell r="B299">
            <v>5071847</v>
          </cell>
          <cell r="C299">
            <v>4410</v>
          </cell>
          <cell r="D299">
            <v>7273405</v>
          </cell>
          <cell r="E299">
            <v>507</v>
          </cell>
          <cell r="F299">
            <v>400</v>
          </cell>
          <cell r="G299">
            <v>481</v>
          </cell>
          <cell r="H299">
            <v>435</v>
          </cell>
          <cell r="I299">
            <v>471</v>
          </cell>
          <cell r="J299">
            <v>461</v>
          </cell>
          <cell r="K299">
            <v>417</v>
          </cell>
          <cell r="L299">
            <v>508</v>
          </cell>
          <cell r="M299">
            <v>442</v>
          </cell>
        </row>
        <row r="300">
          <cell r="A300">
            <v>5095504</v>
          </cell>
          <cell r="B300">
            <v>5071845</v>
          </cell>
          <cell r="C300">
            <v>4410</v>
          </cell>
          <cell r="D300">
            <v>7294384</v>
          </cell>
          <cell r="E300">
            <v>213</v>
          </cell>
          <cell r="F300">
            <v>137</v>
          </cell>
          <cell r="G300">
            <v>162</v>
          </cell>
          <cell r="H300">
            <v>150</v>
          </cell>
          <cell r="I300">
            <v>229</v>
          </cell>
          <cell r="J300">
            <v>239</v>
          </cell>
          <cell r="K300">
            <v>221</v>
          </cell>
          <cell r="L300">
            <v>260</v>
          </cell>
          <cell r="M300">
            <v>247</v>
          </cell>
        </row>
        <row r="301">
          <cell r="A301">
            <v>5052896</v>
          </cell>
          <cell r="B301">
            <v>5050541</v>
          </cell>
          <cell r="C301">
            <v>4410</v>
          </cell>
          <cell r="D301">
            <v>7729108</v>
          </cell>
          <cell r="E301">
            <v>214</v>
          </cell>
          <cell r="F301">
            <v>177</v>
          </cell>
          <cell r="G301">
            <v>216</v>
          </cell>
          <cell r="H301">
            <v>198</v>
          </cell>
          <cell r="I301">
            <v>201</v>
          </cell>
          <cell r="J301">
            <v>198</v>
          </cell>
          <cell r="K301">
            <v>175</v>
          </cell>
          <cell r="L301">
            <v>208</v>
          </cell>
          <cell r="M301">
            <v>204</v>
          </cell>
        </row>
        <row r="302">
          <cell r="A302">
            <v>5095566</v>
          </cell>
          <cell r="B302">
            <v>5071876</v>
          </cell>
          <cell r="C302">
            <v>4410</v>
          </cell>
          <cell r="D302">
            <v>7147079</v>
          </cell>
          <cell r="E302">
            <v>307</v>
          </cell>
          <cell r="F302">
            <v>190</v>
          </cell>
          <cell r="G302">
            <v>258</v>
          </cell>
          <cell r="H302">
            <v>234</v>
          </cell>
          <cell r="I302">
            <v>256</v>
          </cell>
          <cell r="J302">
            <v>270</v>
          </cell>
          <cell r="K302">
            <v>285</v>
          </cell>
          <cell r="L302">
            <v>333</v>
          </cell>
          <cell r="M302">
            <v>126</v>
          </cell>
        </row>
        <row r="303">
          <cell r="A303">
            <v>5095594</v>
          </cell>
          <cell r="B303">
            <v>5071890</v>
          </cell>
          <cell r="C303">
            <v>4410</v>
          </cell>
          <cell r="D303">
            <v>6892934</v>
          </cell>
          <cell r="E303">
            <v>64</v>
          </cell>
          <cell r="F303">
            <v>57</v>
          </cell>
          <cell r="G303">
            <v>56</v>
          </cell>
          <cell r="H303">
            <v>57</v>
          </cell>
          <cell r="I303">
            <v>70</v>
          </cell>
          <cell r="J303">
            <v>66</v>
          </cell>
          <cell r="K303">
            <v>62</v>
          </cell>
          <cell r="L303">
            <v>92</v>
          </cell>
          <cell r="M303">
            <v>23</v>
          </cell>
        </row>
        <row r="304">
          <cell r="A304">
            <v>5179394</v>
          </cell>
          <cell r="B304">
            <v>5113790</v>
          </cell>
          <cell r="C304">
            <v>4410</v>
          </cell>
          <cell r="D304">
            <v>6824105</v>
          </cell>
          <cell r="E304">
            <v>202</v>
          </cell>
          <cell r="F304">
            <v>191</v>
          </cell>
          <cell r="G304">
            <v>189</v>
          </cell>
          <cell r="H304">
            <v>180</v>
          </cell>
          <cell r="I304">
            <v>216</v>
          </cell>
          <cell r="J304">
            <v>197</v>
          </cell>
          <cell r="K304">
            <v>200</v>
          </cell>
          <cell r="L304">
            <v>221</v>
          </cell>
          <cell r="M304">
            <v>231</v>
          </cell>
        </row>
        <row r="305">
          <cell r="A305">
            <v>5094966</v>
          </cell>
          <cell r="B305">
            <v>5071576</v>
          </cell>
          <cell r="C305">
            <v>4410</v>
          </cell>
          <cell r="E305">
            <v>240</v>
          </cell>
          <cell r="F305">
            <v>193</v>
          </cell>
          <cell r="G305">
            <v>213</v>
          </cell>
          <cell r="H305">
            <v>149</v>
          </cell>
          <cell r="I305">
            <v>207</v>
          </cell>
          <cell r="J305">
            <v>189</v>
          </cell>
          <cell r="K305">
            <v>181</v>
          </cell>
          <cell r="L305">
            <v>183</v>
          </cell>
          <cell r="M305">
            <v>179</v>
          </cell>
        </row>
        <row r="306">
          <cell r="A306">
            <v>5094982</v>
          </cell>
          <cell r="B306">
            <v>5071584</v>
          </cell>
          <cell r="C306">
            <v>4410</v>
          </cell>
          <cell r="D306">
            <v>5370405</v>
          </cell>
          <cell r="E306">
            <v>166</v>
          </cell>
          <cell r="F306">
            <v>95</v>
          </cell>
          <cell r="G306">
            <v>758</v>
          </cell>
          <cell r="H306">
            <v>112</v>
          </cell>
          <cell r="I306">
            <v>242</v>
          </cell>
          <cell r="J306">
            <v>233</v>
          </cell>
          <cell r="K306">
            <v>166</v>
          </cell>
          <cell r="L306">
            <v>492</v>
          </cell>
          <cell r="M306">
            <v>562</v>
          </cell>
        </row>
        <row r="307">
          <cell r="A307">
            <v>5069760</v>
          </cell>
          <cell r="B307">
            <v>5058973</v>
          </cell>
          <cell r="C307">
            <v>4410</v>
          </cell>
          <cell r="D307">
            <v>9018200</v>
          </cell>
          <cell r="E307">
            <v>273</v>
          </cell>
          <cell r="F307">
            <v>145</v>
          </cell>
          <cell r="G307">
            <v>257</v>
          </cell>
          <cell r="H307">
            <v>97</v>
          </cell>
          <cell r="I307">
            <v>223</v>
          </cell>
          <cell r="J307">
            <v>146</v>
          </cell>
          <cell r="K307">
            <v>192</v>
          </cell>
          <cell r="L307">
            <v>151</v>
          </cell>
          <cell r="M307">
            <v>157</v>
          </cell>
        </row>
        <row r="308">
          <cell r="A308">
            <v>5094976</v>
          </cell>
          <cell r="B308">
            <v>5071581</v>
          </cell>
          <cell r="C308">
            <v>4410</v>
          </cell>
          <cell r="D308">
            <v>3927041</v>
          </cell>
          <cell r="E308">
            <v>347</v>
          </cell>
          <cell r="F308">
            <v>291</v>
          </cell>
          <cell r="G308">
            <v>263</v>
          </cell>
          <cell r="H308">
            <v>241</v>
          </cell>
          <cell r="I308">
            <v>259</v>
          </cell>
          <cell r="J308">
            <v>201</v>
          </cell>
          <cell r="K308">
            <v>276</v>
          </cell>
          <cell r="L308">
            <v>286</v>
          </cell>
          <cell r="M308">
            <v>270</v>
          </cell>
        </row>
        <row r="309">
          <cell r="A309">
            <v>5094978</v>
          </cell>
          <cell r="B309">
            <v>5071582</v>
          </cell>
          <cell r="C309">
            <v>4410</v>
          </cell>
          <cell r="D309">
            <v>21989071</v>
          </cell>
          <cell r="E309">
            <v>89</v>
          </cell>
          <cell r="F309">
            <v>73</v>
          </cell>
          <cell r="G309">
            <v>67</v>
          </cell>
          <cell r="H309">
            <v>74</v>
          </cell>
          <cell r="I309">
            <v>81</v>
          </cell>
          <cell r="J309">
            <v>79</v>
          </cell>
          <cell r="K309">
            <v>62</v>
          </cell>
          <cell r="L309">
            <v>226</v>
          </cell>
          <cell r="M309">
            <v>101</v>
          </cell>
        </row>
        <row r="310">
          <cell r="A310">
            <v>5094964</v>
          </cell>
          <cell r="B310">
            <v>5071575</v>
          </cell>
          <cell r="C310">
            <v>4410</v>
          </cell>
          <cell r="D310">
            <v>3917</v>
          </cell>
          <cell r="E310">
            <v>64</v>
          </cell>
          <cell r="F310">
            <v>75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</row>
        <row r="311">
          <cell r="A311">
            <v>5094972</v>
          </cell>
          <cell r="B311">
            <v>5071579</v>
          </cell>
          <cell r="C311">
            <v>4410</v>
          </cell>
          <cell r="D311">
            <v>2064257</v>
          </cell>
          <cell r="E311">
            <v>170</v>
          </cell>
          <cell r="F311">
            <v>124</v>
          </cell>
          <cell r="G311">
            <v>207</v>
          </cell>
          <cell r="H311">
            <v>154</v>
          </cell>
          <cell r="I311">
            <v>131</v>
          </cell>
          <cell r="J311">
            <v>129</v>
          </cell>
          <cell r="K311">
            <v>128</v>
          </cell>
          <cell r="L311">
            <v>161</v>
          </cell>
          <cell r="M311">
            <v>157</v>
          </cell>
        </row>
        <row r="312">
          <cell r="A312">
            <v>5094974</v>
          </cell>
          <cell r="B312">
            <v>5071580</v>
          </cell>
          <cell r="C312">
            <v>4410</v>
          </cell>
          <cell r="D312">
            <v>1692114</v>
          </cell>
          <cell r="E312">
            <v>183</v>
          </cell>
          <cell r="F312">
            <v>120</v>
          </cell>
          <cell r="G312">
            <v>129</v>
          </cell>
          <cell r="H312">
            <v>47</v>
          </cell>
          <cell r="I312">
            <v>203</v>
          </cell>
          <cell r="J312">
            <v>98</v>
          </cell>
          <cell r="K312">
            <v>120</v>
          </cell>
          <cell r="L312">
            <v>24</v>
          </cell>
          <cell r="M312">
            <v>192</v>
          </cell>
        </row>
        <row r="313">
          <cell r="A313">
            <v>5094980</v>
          </cell>
          <cell r="B313">
            <v>5071583</v>
          </cell>
          <cell r="C313">
            <v>4410</v>
          </cell>
          <cell r="D313">
            <v>1616725</v>
          </cell>
          <cell r="E313">
            <v>148</v>
          </cell>
          <cell r="F313">
            <v>80</v>
          </cell>
          <cell r="G313">
            <v>115</v>
          </cell>
          <cell r="H313">
            <v>87</v>
          </cell>
          <cell r="I313">
            <v>96</v>
          </cell>
          <cell r="J313">
            <v>90</v>
          </cell>
          <cell r="K313">
            <v>77</v>
          </cell>
          <cell r="L313">
            <v>91</v>
          </cell>
          <cell r="M313">
            <v>81</v>
          </cell>
        </row>
        <row r="314">
          <cell r="A314">
            <v>5094962</v>
          </cell>
          <cell r="B314">
            <v>5071574</v>
          </cell>
          <cell r="C314">
            <v>4410</v>
          </cell>
          <cell r="D314">
            <v>7097166</v>
          </cell>
          <cell r="E314">
            <v>164</v>
          </cell>
          <cell r="F314">
            <v>68</v>
          </cell>
          <cell r="G314">
            <v>87</v>
          </cell>
          <cell r="H314">
            <v>60</v>
          </cell>
          <cell r="I314">
            <v>109</v>
          </cell>
          <cell r="J314">
            <v>95</v>
          </cell>
          <cell r="K314">
            <v>150</v>
          </cell>
          <cell r="L314">
            <v>173</v>
          </cell>
          <cell r="M314">
            <v>134</v>
          </cell>
        </row>
        <row r="315">
          <cell r="A315">
            <v>5094968</v>
          </cell>
          <cell r="B315">
            <v>5071577</v>
          </cell>
          <cell r="C315">
            <v>4410</v>
          </cell>
          <cell r="D315">
            <v>16008266</v>
          </cell>
          <cell r="E315">
            <v>101</v>
          </cell>
          <cell r="F315">
            <v>62</v>
          </cell>
          <cell r="G315">
            <v>53</v>
          </cell>
          <cell r="H315">
            <v>58</v>
          </cell>
          <cell r="I315">
            <v>85</v>
          </cell>
          <cell r="J315">
            <v>87</v>
          </cell>
          <cell r="K315">
            <v>79</v>
          </cell>
          <cell r="L315">
            <v>96</v>
          </cell>
          <cell r="M315">
            <v>76</v>
          </cell>
        </row>
        <row r="316">
          <cell r="A316">
            <v>5177230</v>
          </cell>
          <cell r="B316">
            <v>5112708</v>
          </cell>
          <cell r="C316">
            <v>4410</v>
          </cell>
          <cell r="D316">
            <v>3649761</v>
          </cell>
          <cell r="E316">
            <v>268</v>
          </cell>
          <cell r="F316">
            <v>238</v>
          </cell>
          <cell r="G316">
            <v>230</v>
          </cell>
          <cell r="H316">
            <v>204</v>
          </cell>
          <cell r="I316">
            <v>267</v>
          </cell>
          <cell r="J316">
            <v>229</v>
          </cell>
          <cell r="K316">
            <v>244</v>
          </cell>
          <cell r="L316">
            <v>221</v>
          </cell>
          <cell r="M316">
            <v>236</v>
          </cell>
        </row>
        <row r="317">
          <cell r="A317">
            <v>5081360</v>
          </cell>
          <cell r="B317">
            <v>5064773</v>
          </cell>
          <cell r="C317">
            <v>4410</v>
          </cell>
          <cell r="D317">
            <v>32997887</v>
          </cell>
          <cell r="E317">
            <v>172</v>
          </cell>
          <cell r="F317">
            <v>152</v>
          </cell>
          <cell r="G317">
            <v>148</v>
          </cell>
          <cell r="H317">
            <v>144</v>
          </cell>
          <cell r="I317">
            <v>213</v>
          </cell>
          <cell r="J317">
            <v>183</v>
          </cell>
          <cell r="K317">
            <v>193</v>
          </cell>
          <cell r="L317">
            <v>172</v>
          </cell>
          <cell r="M317">
            <v>93</v>
          </cell>
        </row>
        <row r="318">
          <cell r="A318">
            <v>5176762</v>
          </cell>
          <cell r="B318">
            <v>5112474</v>
          </cell>
          <cell r="C318">
            <v>4410</v>
          </cell>
          <cell r="D318">
            <v>3508977</v>
          </cell>
          <cell r="E318">
            <v>246</v>
          </cell>
          <cell r="F318">
            <v>220</v>
          </cell>
          <cell r="G318">
            <v>211</v>
          </cell>
          <cell r="H318">
            <v>188</v>
          </cell>
          <cell r="I318">
            <v>245</v>
          </cell>
          <cell r="J318">
            <v>211</v>
          </cell>
          <cell r="K318">
            <v>309</v>
          </cell>
          <cell r="L318">
            <v>360</v>
          </cell>
          <cell r="M318">
            <v>418</v>
          </cell>
        </row>
        <row r="319">
          <cell r="A319">
            <v>5181106</v>
          </cell>
          <cell r="B319">
            <v>5114646</v>
          </cell>
          <cell r="C319">
            <v>4410</v>
          </cell>
          <cell r="D319">
            <v>31988253</v>
          </cell>
          <cell r="E319">
            <v>164</v>
          </cell>
          <cell r="F319">
            <v>398</v>
          </cell>
          <cell r="G319">
            <v>479</v>
          </cell>
          <cell r="H319">
            <v>287</v>
          </cell>
          <cell r="I319">
            <v>254</v>
          </cell>
          <cell r="J319">
            <v>724</v>
          </cell>
          <cell r="K319">
            <v>440</v>
          </cell>
          <cell r="L319">
            <v>642</v>
          </cell>
          <cell r="M319">
            <v>138</v>
          </cell>
        </row>
        <row r="320">
          <cell r="A320">
            <v>5180626</v>
          </cell>
          <cell r="B320">
            <v>5114406</v>
          </cell>
          <cell r="C320">
            <v>4410</v>
          </cell>
          <cell r="D320">
            <v>31116284</v>
          </cell>
          <cell r="E320">
            <v>330</v>
          </cell>
          <cell r="F320">
            <v>295</v>
          </cell>
          <cell r="G320">
            <v>284</v>
          </cell>
          <cell r="H320">
            <v>252</v>
          </cell>
          <cell r="I320">
            <v>658</v>
          </cell>
          <cell r="J320">
            <v>192</v>
          </cell>
          <cell r="K320">
            <v>150</v>
          </cell>
          <cell r="L320">
            <v>160</v>
          </cell>
          <cell r="M320">
            <v>193</v>
          </cell>
        </row>
        <row r="321">
          <cell r="A321">
            <v>5180470</v>
          </cell>
          <cell r="B321">
            <v>5114328</v>
          </cell>
          <cell r="C321">
            <v>4410</v>
          </cell>
          <cell r="D321">
            <v>1618051</v>
          </cell>
          <cell r="E321">
            <v>233</v>
          </cell>
          <cell r="F321">
            <v>404</v>
          </cell>
          <cell r="G321">
            <v>200</v>
          </cell>
          <cell r="H321">
            <v>254</v>
          </cell>
          <cell r="I321">
            <v>79</v>
          </cell>
          <cell r="J321">
            <v>72</v>
          </cell>
          <cell r="K321">
            <v>74</v>
          </cell>
          <cell r="L321">
            <v>79</v>
          </cell>
          <cell r="M321">
            <v>99</v>
          </cell>
        </row>
        <row r="322">
          <cell r="A322">
            <v>5180450</v>
          </cell>
          <cell r="B322">
            <v>5114318</v>
          </cell>
          <cell r="C322">
            <v>4410</v>
          </cell>
          <cell r="D322">
            <v>3506176</v>
          </cell>
          <cell r="E322">
            <v>233</v>
          </cell>
          <cell r="F322">
            <v>206</v>
          </cell>
          <cell r="G322">
            <v>572</v>
          </cell>
          <cell r="H322">
            <v>265</v>
          </cell>
          <cell r="I322">
            <v>287</v>
          </cell>
          <cell r="J322">
            <v>229</v>
          </cell>
          <cell r="K322">
            <v>240</v>
          </cell>
          <cell r="L322">
            <v>270</v>
          </cell>
          <cell r="M322">
            <v>313</v>
          </cell>
        </row>
        <row r="323">
          <cell r="A323">
            <v>5180396</v>
          </cell>
          <cell r="B323">
            <v>5114291</v>
          </cell>
          <cell r="C323">
            <v>4410</v>
          </cell>
          <cell r="D323">
            <v>1502200</v>
          </cell>
          <cell r="E323">
            <v>563</v>
          </cell>
          <cell r="F323">
            <v>225</v>
          </cell>
          <cell r="G323">
            <v>200</v>
          </cell>
          <cell r="H323">
            <v>190</v>
          </cell>
          <cell r="I323">
            <v>191</v>
          </cell>
          <cell r="J323">
            <v>193</v>
          </cell>
          <cell r="K323">
            <v>223</v>
          </cell>
          <cell r="L323">
            <v>218</v>
          </cell>
          <cell r="M323">
            <v>233</v>
          </cell>
        </row>
        <row r="324">
          <cell r="A324">
            <v>5180370</v>
          </cell>
          <cell r="B324">
            <v>5114278</v>
          </cell>
          <cell r="C324">
            <v>4410</v>
          </cell>
          <cell r="D324">
            <v>2961927</v>
          </cell>
          <cell r="E324">
            <v>272</v>
          </cell>
          <cell r="F324">
            <v>126</v>
          </cell>
          <cell r="G324">
            <v>140</v>
          </cell>
          <cell r="H324">
            <v>128</v>
          </cell>
          <cell r="I324">
            <v>130</v>
          </cell>
          <cell r="J324">
            <v>103</v>
          </cell>
          <cell r="K324">
            <v>150</v>
          </cell>
          <cell r="L324">
            <v>134</v>
          </cell>
          <cell r="M324">
            <v>161</v>
          </cell>
        </row>
        <row r="325">
          <cell r="A325">
            <v>5180608</v>
          </cell>
          <cell r="B325">
            <v>5114397</v>
          </cell>
          <cell r="C325">
            <v>4410</v>
          </cell>
          <cell r="D325">
            <v>1502201</v>
          </cell>
          <cell r="E325">
            <v>140</v>
          </cell>
          <cell r="F325">
            <v>112</v>
          </cell>
          <cell r="G325">
            <v>124</v>
          </cell>
          <cell r="H325">
            <v>80</v>
          </cell>
          <cell r="I325">
            <v>78</v>
          </cell>
          <cell r="J325">
            <v>68</v>
          </cell>
          <cell r="K325">
            <v>71</v>
          </cell>
          <cell r="L325">
            <v>77</v>
          </cell>
          <cell r="M325">
            <v>89</v>
          </cell>
        </row>
        <row r="326">
          <cell r="A326">
            <v>5180858</v>
          </cell>
          <cell r="B326">
            <v>5114522</v>
          </cell>
          <cell r="C326">
            <v>4410</v>
          </cell>
          <cell r="D326">
            <v>3361903</v>
          </cell>
          <cell r="E326">
            <v>150</v>
          </cell>
          <cell r="F326">
            <v>186</v>
          </cell>
          <cell r="G326">
            <v>189</v>
          </cell>
          <cell r="H326">
            <v>169</v>
          </cell>
          <cell r="I326">
            <v>181</v>
          </cell>
          <cell r="J326">
            <v>161</v>
          </cell>
          <cell r="K326">
            <v>400</v>
          </cell>
          <cell r="L326">
            <v>283</v>
          </cell>
          <cell r="M326">
            <v>356</v>
          </cell>
        </row>
        <row r="327">
          <cell r="A327">
            <v>5180666</v>
          </cell>
          <cell r="B327">
            <v>5114426</v>
          </cell>
          <cell r="C327">
            <v>4410</v>
          </cell>
          <cell r="D327">
            <v>6802311</v>
          </cell>
          <cell r="E327">
            <v>336</v>
          </cell>
          <cell r="F327">
            <v>305</v>
          </cell>
          <cell r="G327">
            <v>300</v>
          </cell>
          <cell r="H327">
            <v>314</v>
          </cell>
          <cell r="I327">
            <v>296</v>
          </cell>
          <cell r="J327">
            <v>303</v>
          </cell>
          <cell r="K327">
            <v>317</v>
          </cell>
          <cell r="L327">
            <v>314</v>
          </cell>
          <cell r="M327">
            <v>333</v>
          </cell>
        </row>
        <row r="328">
          <cell r="A328">
            <v>5180878</v>
          </cell>
          <cell r="B328">
            <v>5114532</v>
          </cell>
          <cell r="C328">
            <v>4410</v>
          </cell>
          <cell r="D328">
            <v>3365025</v>
          </cell>
          <cell r="E328">
            <v>213</v>
          </cell>
          <cell r="F328">
            <v>189</v>
          </cell>
          <cell r="G328">
            <v>213</v>
          </cell>
          <cell r="H328">
            <v>201</v>
          </cell>
          <cell r="I328">
            <v>209</v>
          </cell>
          <cell r="J328">
            <v>189</v>
          </cell>
          <cell r="K328">
            <v>196</v>
          </cell>
          <cell r="L328">
            <v>189</v>
          </cell>
          <cell r="M328">
            <v>188</v>
          </cell>
        </row>
        <row r="329">
          <cell r="A329">
            <v>5177206</v>
          </cell>
          <cell r="B329">
            <v>5112696</v>
          </cell>
          <cell r="C329">
            <v>4410</v>
          </cell>
          <cell r="D329">
            <v>7085157</v>
          </cell>
          <cell r="E329">
            <v>380</v>
          </cell>
          <cell r="F329">
            <v>286</v>
          </cell>
          <cell r="G329">
            <v>232</v>
          </cell>
          <cell r="H329">
            <v>213</v>
          </cell>
          <cell r="I329">
            <v>205</v>
          </cell>
          <cell r="J329">
            <v>187</v>
          </cell>
          <cell r="K329">
            <v>215</v>
          </cell>
          <cell r="L329">
            <v>206</v>
          </cell>
          <cell r="M329">
            <v>203</v>
          </cell>
        </row>
        <row r="330">
          <cell r="A330">
            <v>5180644</v>
          </cell>
          <cell r="B330">
            <v>5114415</v>
          </cell>
          <cell r="C330">
            <v>4410</v>
          </cell>
          <cell r="D330">
            <v>7116921</v>
          </cell>
          <cell r="E330">
            <v>236</v>
          </cell>
          <cell r="F330">
            <v>181</v>
          </cell>
          <cell r="G330">
            <v>177</v>
          </cell>
          <cell r="H330">
            <v>177</v>
          </cell>
          <cell r="I330">
            <v>208</v>
          </cell>
          <cell r="J330">
            <v>207</v>
          </cell>
          <cell r="K330">
            <v>121</v>
          </cell>
          <cell r="L330">
            <v>70</v>
          </cell>
          <cell r="M330">
            <v>88</v>
          </cell>
        </row>
        <row r="331">
          <cell r="A331">
            <v>5180896</v>
          </cell>
          <cell r="B331">
            <v>5114541</v>
          </cell>
          <cell r="C331">
            <v>4410</v>
          </cell>
          <cell r="D331">
            <v>7130475</v>
          </cell>
          <cell r="E331">
            <v>171</v>
          </cell>
          <cell r="F331">
            <v>127</v>
          </cell>
          <cell r="G331">
            <v>139</v>
          </cell>
          <cell r="H331">
            <v>131</v>
          </cell>
          <cell r="I331">
            <v>145</v>
          </cell>
          <cell r="J331">
            <v>137</v>
          </cell>
          <cell r="K331">
            <v>144</v>
          </cell>
          <cell r="L331">
            <v>179</v>
          </cell>
          <cell r="M331">
            <v>203</v>
          </cell>
        </row>
        <row r="332">
          <cell r="A332">
            <v>5180912</v>
          </cell>
          <cell r="B332">
            <v>5114549</v>
          </cell>
          <cell r="C332">
            <v>4410</v>
          </cell>
          <cell r="D332">
            <v>7726425</v>
          </cell>
          <cell r="E332">
            <v>186</v>
          </cell>
          <cell r="F332">
            <v>158</v>
          </cell>
          <cell r="G332">
            <v>159</v>
          </cell>
          <cell r="H332">
            <v>151</v>
          </cell>
          <cell r="I332">
            <v>172</v>
          </cell>
          <cell r="J332">
            <v>177</v>
          </cell>
          <cell r="K332">
            <v>170</v>
          </cell>
          <cell r="L332">
            <v>192</v>
          </cell>
          <cell r="M332">
            <v>224</v>
          </cell>
        </row>
        <row r="333">
          <cell r="A333">
            <v>5068022</v>
          </cell>
          <cell r="B333">
            <v>5058104</v>
          </cell>
          <cell r="C333">
            <v>4410</v>
          </cell>
          <cell r="D333">
            <v>7210433</v>
          </cell>
          <cell r="E333">
            <v>7</v>
          </cell>
          <cell r="F333">
            <v>5</v>
          </cell>
          <cell r="G333">
            <v>5</v>
          </cell>
          <cell r="H333">
            <v>4</v>
          </cell>
          <cell r="I333">
            <v>7</v>
          </cell>
          <cell r="J333">
            <v>0</v>
          </cell>
          <cell r="K333">
            <v>0</v>
          </cell>
          <cell r="L333">
            <v>6</v>
          </cell>
          <cell r="M333">
            <v>5</v>
          </cell>
        </row>
        <row r="334">
          <cell r="A334">
            <v>5180384</v>
          </cell>
          <cell r="B334">
            <v>5114285</v>
          </cell>
          <cell r="C334">
            <v>4410</v>
          </cell>
          <cell r="D334">
            <v>24556677</v>
          </cell>
          <cell r="E334">
            <v>141</v>
          </cell>
          <cell r="F334">
            <v>124</v>
          </cell>
          <cell r="G334">
            <v>128</v>
          </cell>
          <cell r="H334">
            <v>112</v>
          </cell>
          <cell r="I334">
            <v>105</v>
          </cell>
          <cell r="J334">
            <v>90</v>
          </cell>
          <cell r="K334">
            <v>94</v>
          </cell>
          <cell r="L334">
            <v>102</v>
          </cell>
          <cell r="M334">
            <v>132</v>
          </cell>
        </row>
        <row r="335">
          <cell r="A335">
            <v>5180430</v>
          </cell>
          <cell r="B335">
            <v>5114308</v>
          </cell>
          <cell r="C335">
            <v>4410</v>
          </cell>
          <cell r="D335">
            <v>24906166</v>
          </cell>
          <cell r="E335">
            <v>79</v>
          </cell>
          <cell r="F335">
            <v>77</v>
          </cell>
          <cell r="G335">
            <v>92</v>
          </cell>
          <cell r="H335">
            <v>63</v>
          </cell>
          <cell r="I335">
            <v>28</v>
          </cell>
          <cell r="J335">
            <v>55</v>
          </cell>
          <cell r="K335">
            <v>75</v>
          </cell>
          <cell r="L335">
            <v>110</v>
          </cell>
          <cell r="M335">
            <v>124</v>
          </cell>
        </row>
        <row r="336">
          <cell r="A336">
            <v>5181104</v>
          </cell>
          <cell r="B336">
            <v>5114645</v>
          </cell>
          <cell r="C336">
            <v>4410</v>
          </cell>
          <cell r="D336">
            <v>3333108</v>
          </cell>
          <cell r="E336">
            <v>269</v>
          </cell>
          <cell r="F336">
            <v>228</v>
          </cell>
          <cell r="G336">
            <v>238</v>
          </cell>
          <cell r="H336">
            <v>231</v>
          </cell>
          <cell r="I336">
            <v>221</v>
          </cell>
          <cell r="J336">
            <v>205</v>
          </cell>
          <cell r="K336">
            <v>214</v>
          </cell>
          <cell r="L336">
            <v>223</v>
          </cell>
          <cell r="M336">
            <v>224</v>
          </cell>
        </row>
        <row r="337">
          <cell r="A337">
            <v>5177768</v>
          </cell>
          <cell r="B337">
            <v>5112977</v>
          </cell>
          <cell r="C337">
            <v>4410</v>
          </cell>
          <cell r="D337">
            <v>18490467</v>
          </cell>
          <cell r="E337">
            <v>233</v>
          </cell>
          <cell r="F337">
            <v>206</v>
          </cell>
          <cell r="G337">
            <v>200</v>
          </cell>
          <cell r="H337">
            <v>189</v>
          </cell>
          <cell r="I337">
            <v>273</v>
          </cell>
          <cell r="J337">
            <v>237</v>
          </cell>
          <cell r="K337">
            <v>251</v>
          </cell>
          <cell r="L337">
            <v>224</v>
          </cell>
          <cell r="M337">
            <v>155</v>
          </cell>
        </row>
        <row r="338">
          <cell r="A338">
            <v>5177784</v>
          </cell>
          <cell r="B338">
            <v>5112985</v>
          </cell>
          <cell r="C338">
            <v>4410</v>
          </cell>
          <cell r="D338">
            <v>442290</v>
          </cell>
          <cell r="E338">
            <v>233</v>
          </cell>
          <cell r="F338">
            <v>206</v>
          </cell>
          <cell r="G338">
            <v>200</v>
          </cell>
          <cell r="H338">
            <v>189</v>
          </cell>
          <cell r="I338">
            <v>273</v>
          </cell>
          <cell r="J338">
            <v>237</v>
          </cell>
          <cell r="K338">
            <v>91</v>
          </cell>
          <cell r="L338">
            <v>56</v>
          </cell>
          <cell r="M338">
            <v>154</v>
          </cell>
        </row>
        <row r="339">
          <cell r="A339">
            <v>5177748</v>
          </cell>
          <cell r="B339">
            <v>5112967</v>
          </cell>
          <cell r="C339">
            <v>4410</v>
          </cell>
          <cell r="D339">
            <v>5386161</v>
          </cell>
          <cell r="E339">
            <v>205</v>
          </cell>
          <cell r="F339">
            <v>176</v>
          </cell>
          <cell r="G339">
            <v>193</v>
          </cell>
          <cell r="H339">
            <v>195</v>
          </cell>
          <cell r="I339">
            <v>180</v>
          </cell>
          <cell r="J339">
            <v>174</v>
          </cell>
          <cell r="K339">
            <v>206</v>
          </cell>
          <cell r="L339">
            <v>191</v>
          </cell>
          <cell r="M339">
            <v>206</v>
          </cell>
        </row>
        <row r="340">
          <cell r="A340">
            <v>5177704</v>
          </cell>
          <cell r="B340">
            <v>5112945</v>
          </cell>
          <cell r="C340">
            <v>4410</v>
          </cell>
          <cell r="D340">
            <v>3725827</v>
          </cell>
          <cell r="E340">
            <v>211</v>
          </cell>
          <cell r="F340">
            <v>193</v>
          </cell>
          <cell r="G340">
            <v>197</v>
          </cell>
          <cell r="H340">
            <v>153</v>
          </cell>
          <cell r="I340">
            <v>214</v>
          </cell>
          <cell r="J340">
            <v>204</v>
          </cell>
          <cell r="K340">
            <v>181</v>
          </cell>
          <cell r="L340">
            <v>169</v>
          </cell>
          <cell r="M340">
            <v>90</v>
          </cell>
        </row>
        <row r="341">
          <cell r="A341">
            <v>5177726</v>
          </cell>
          <cell r="B341">
            <v>5112956</v>
          </cell>
          <cell r="C341">
            <v>4410</v>
          </cell>
          <cell r="D341">
            <v>5316436</v>
          </cell>
          <cell r="E341">
            <v>12</v>
          </cell>
          <cell r="F341">
            <v>16</v>
          </cell>
          <cell r="G341">
            <v>9</v>
          </cell>
          <cell r="H341">
            <v>21</v>
          </cell>
          <cell r="I341">
            <v>11</v>
          </cell>
          <cell r="J341">
            <v>16</v>
          </cell>
          <cell r="K341">
            <v>20</v>
          </cell>
          <cell r="L341">
            <v>13</v>
          </cell>
          <cell r="M341">
            <v>11</v>
          </cell>
        </row>
        <row r="342">
          <cell r="A342">
            <v>5177848</v>
          </cell>
          <cell r="B342">
            <v>5113017</v>
          </cell>
          <cell r="C342">
            <v>4410</v>
          </cell>
          <cell r="E342">
            <v>172</v>
          </cell>
          <cell r="F342">
            <v>152</v>
          </cell>
          <cell r="G342">
            <v>148</v>
          </cell>
          <cell r="H342">
            <v>144</v>
          </cell>
          <cell r="I342">
            <v>213</v>
          </cell>
          <cell r="J342">
            <v>183</v>
          </cell>
          <cell r="K342">
            <v>193</v>
          </cell>
          <cell r="L342">
            <v>172</v>
          </cell>
          <cell r="M342">
            <v>184</v>
          </cell>
        </row>
        <row r="343">
          <cell r="A343">
            <v>5177986</v>
          </cell>
          <cell r="B343">
            <v>5113086</v>
          </cell>
          <cell r="C343">
            <v>4410</v>
          </cell>
          <cell r="D343">
            <v>32997408</v>
          </cell>
          <cell r="E343">
            <v>233</v>
          </cell>
          <cell r="F343">
            <v>206</v>
          </cell>
          <cell r="G343">
            <v>200</v>
          </cell>
          <cell r="H343">
            <v>189</v>
          </cell>
          <cell r="I343">
            <v>273</v>
          </cell>
          <cell r="J343">
            <v>237</v>
          </cell>
          <cell r="K343">
            <v>502</v>
          </cell>
          <cell r="L343">
            <v>55</v>
          </cell>
          <cell r="M343">
            <v>30</v>
          </cell>
        </row>
        <row r="344">
          <cell r="A344">
            <v>5178040</v>
          </cell>
          <cell r="B344">
            <v>5113113</v>
          </cell>
          <cell r="C344">
            <v>4410</v>
          </cell>
          <cell r="D344">
            <v>31116282</v>
          </cell>
          <cell r="E344">
            <v>22</v>
          </cell>
          <cell r="F344">
            <v>659</v>
          </cell>
          <cell r="G344">
            <v>599</v>
          </cell>
          <cell r="H344">
            <v>622</v>
          </cell>
          <cell r="I344">
            <v>496</v>
          </cell>
          <cell r="J344">
            <v>0</v>
          </cell>
          <cell r="K344">
            <v>399</v>
          </cell>
          <cell r="L344">
            <v>466</v>
          </cell>
          <cell r="M344">
            <v>545</v>
          </cell>
        </row>
        <row r="345">
          <cell r="A345">
            <v>5177948</v>
          </cell>
          <cell r="B345">
            <v>5113067</v>
          </cell>
          <cell r="C345">
            <v>4410</v>
          </cell>
          <cell r="D345">
            <v>31988623</v>
          </cell>
          <cell r="E345">
            <v>172</v>
          </cell>
          <cell r="F345">
            <v>152</v>
          </cell>
          <cell r="G345">
            <v>148</v>
          </cell>
          <cell r="H345">
            <v>144</v>
          </cell>
          <cell r="I345">
            <v>213</v>
          </cell>
          <cell r="J345">
            <v>15</v>
          </cell>
          <cell r="K345">
            <v>25</v>
          </cell>
          <cell r="L345">
            <v>53</v>
          </cell>
          <cell r="M345">
            <v>76</v>
          </cell>
        </row>
        <row r="346">
          <cell r="A346">
            <v>5177968</v>
          </cell>
          <cell r="B346">
            <v>5113077</v>
          </cell>
          <cell r="C346">
            <v>4410</v>
          </cell>
          <cell r="D346">
            <v>3726021</v>
          </cell>
          <cell r="E346">
            <v>143</v>
          </cell>
          <cell r="F346">
            <v>120</v>
          </cell>
          <cell r="G346">
            <v>126</v>
          </cell>
          <cell r="H346">
            <v>75</v>
          </cell>
          <cell r="I346">
            <v>83</v>
          </cell>
          <cell r="J346">
            <v>84</v>
          </cell>
          <cell r="K346">
            <v>101</v>
          </cell>
          <cell r="L346">
            <v>90</v>
          </cell>
          <cell r="M346">
            <v>83</v>
          </cell>
        </row>
        <row r="347">
          <cell r="A347">
            <v>5178036</v>
          </cell>
          <cell r="B347">
            <v>5113111</v>
          </cell>
          <cell r="C347">
            <v>4410</v>
          </cell>
          <cell r="D347">
            <v>1884965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6</v>
          </cell>
          <cell r="J347">
            <v>307</v>
          </cell>
          <cell r="K347">
            <v>322</v>
          </cell>
          <cell r="L347">
            <v>359</v>
          </cell>
          <cell r="M347">
            <v>424</v>
          </cell>
        </row>
        <row r="348">
          <cell r="A348">
            <v>5178030</v>
          </cell>
          <cell r="B348">
            <v>5113108</v>
          </cell>
          <cell r="C348">
            <v>4410</v>
          </cell>
          <cell r="D348">
            <v>1691957</v>
          </cell>
          <cell r="E348">
            <v>159</v>
          </cell>
          <cell r="F348">
            <v>144</v>
          </cell>
          <cell r="G348">
            <v>140</v>
          </cell>
          <cell r="H348">
            <v>158</v>
          </cell>
          <cell r="I348">
            <v>150</v>
          </cell>
          <cell r="J348">
            <v>128</v>
          </cell>
          <cell r="K348">
            <v>262</v>
          </cell>
          <cell r="L348">
            <v>123</v>
          </cell>
          <cell r="M348">
            <v>149</v>
          </cell>
        </row>
        <row r="349">
          <cell r="A349">
            <v>5177928</v>
          </cell>
          <cell r="B349">
            <v>5113057</v>
          </cell>
          <cell r="C349">
            <v>4410</v>
          </cell>
          <cell r="D349">
            <v>1691955</v>
          </cell>
          <cell r="E349">
            <v>193</v>
          </cell>
          <cell r="F349">
            <v>126</v>
          </cell>
          <cell r="G349">
            <v>115</v>
          </cell>
          <cell r="H349">
            <v>107</v>
          </cell>
          <cell r="I349">
            <v>106</v>
          </cell>
          <cell r="J349">
            <v>102</v>
          </cell>
          <cell r="K349">
            <v>109</v>
          </cell>
          <cell r="L349">
            <v>96</v>
          </cell>
          <cell r="M349">
            <v>107</v>
          </cell>
        </row>
        <row r="350">
          <cell r="A350">
            <v>5178038</v>
          </cell>
          <cell r="B350">
            <v>5113112</v>
          </cell>
          <cell r="C350">
            <v>4410</v>
          </cell>
          <cell r="D350">
            <v>3730935</v>
          </cell>
          <cell r="E350">
            <v>164</v>
          </cell>
          <cell r="F350">
            <v>114</v>
          </cell>
          <cell r="G350">
            <v>125</v>
          </cell>
          <cell r="H350">
            <v>127</v>
          </cell>
          <cell r="I350">
            <v>112</v>
          </cell>
          <cell r="J350">
            <v>93</v>
          </cell>
          <cell r="K350">
            <v>106</v>
          </cell>
          <cell r="L350">
            <v>116</v>
          </cell>
          <cell r="M350">
            <v>121</v>
          </cell>
        </row>
        <row r="351">
          <cell r="A351">
            <v>5178034</v>
          </cell>
          <cell r="B351">
            <v>5113110</v>
          </cell>
          <cell r="C351">
            <v>4410</v>
          </cell>
          <cell r="D351">
            <v>6821997</v>
          </cell>
          <cell r="E351">
            <v>45</v>
          </cell>
          <cell r="F351">
            <v>42</v>
          </cell>
          <cell r="G351">
            <v>37</v>
          </cell>
          <cell r="H351">
            <v>34</v>
          </cell>
          <cell r="I351">
            <v>40</v>
          </cell>
          <cell r="J351">
            <v>39</v>
          </cell>
          <cell r="K351">
            <v>40</v>
          </cell>
          <cell r="L351">
            <v>39</v>
          </cell>
          <cell r="M351">
            <v>35</v>
          </cell>
        </row>
        <row r="352">
          <cell r="A352">
            <v>5177908</v>
          </cell>
          <cell r="B352">
            <v>5113047</v>
          </cell>
          <cell r="C352">
            <v>4410</v>
          </cell>
          <cell r="D352">
            <v>1751077</v>
          </cell>
          <cell r="E352">
            <v>176</v>
          </cell>
          <cell r="F352">
            <v>79</v>
          </cell>
          <cell r="G352">
            <v>74</v>
          </cell>
          <cell r="H352">
            <v>64</v>
          </cell>
          <cell r="I352">
            <v>181</v>
          </cell>
          <cell r="J352">
            <v>105</v>
          </cell>
          <cell r="K352">
            <v>131</v>
          </cell>
          <cell r="L352">
            <v>129</v>
          </cell>
          <cell r="M352">
            <v>126</v>
          </cell>
        </row>
        <row r="353">
          <cell r="A353">
            <v>5177870</v>
          </cell>
          <cell r="B353">
            <v>5113028</v>
          </cell>
          <cell r="C353">
            <v>4410</v>
          </cell>
          <cell r="D353">
            <v>6823621</v>
          </cell>
          <cell r="E353">
            <v>201</v>
          </cell>
          <cell r="F353">
            <v>176</v>
          </cell>
          <cell r="G353">
            <v>182</v>
          </cell>
          <cell r="H353">
            <v>174</v>
          </cell>
          <cell r="I353">
            <v>189</v>
          </cell>
          <cell r="J353">
            <v>170</v>
          </cell>
          <cell r="K353">
            <v>189</v>
          </cell>
          <cell r="L353">
            <v>175</v>
          </cell>
          <cell r="M353">
            <v>193</v>
          </cell>
        </row>
        <row r="354">
          <cell r="A354">
            <v>5069762</v>
          </cell>
          <cell r="B354">
            <v>5058974</v>
          </cell>
          <cell r="C354">
            <v>4410</v>
          </cell>
          <cell r="D354">
            <v>7210412</v>
          </cell>
          <cell r="E354">
            <v>0</v>
          </cell>
          <cell r="F354">
            <v>98</v>
          </cell>
          <cell r="G354">
            <v>59</v>
          </cell>
          <cell r="H354">
            <v>107</v>
          </cell>
          <cell r="I354">
            <v>122</v>
          </cell>
          <cell r="J354">
            <v>121</v>
          </cell>
          <cell r="K354">
            <v>132</v>
          </cell>
          <cell r="L354">
            <v>143</v>
          </cell>
          <cell r="M354">
            <v>141</v>
          </cell>
        </row>
        <row r="355">
          <cell r="A355">
            <v>5177826</v>
          </cell>
          <cell r="B355">
            <v>5113006</v>
          </cell>
          <cell r="C355">
            <v>4410</v>
          </cell>
          <cell r="D355">
            <v>7109083</v>
          </cell>
          <cell r="E355">
            <v>137</v>
          </cell>
          <cell r="F355">
            <v>106</v>
          </cell>
          <cell r="G355">
            <v>141</v>
          </cell>
          <cell r="H355">
            <v>163</v>
          </cell>
          <cell r="I355">
            <v>153</v>
          </cell>
          <cell r="J355">
            <v>127</v>
          </cell>
          <cell r="K355">
            <v>134</v>
          </cell>
          <cell r="L355">
            <v>131</v>
          </cell>
          <cell r="M355">
            <v>173</v>
          </cell>
        </row>
        <row r="356">
          <cell r="A356">
            <v>5178008</v>
          </cell>
          <cell r="B356">
            <v>5113097</v>
          </cell>
          <cell r="C356">
            <v>4410</v>
          </cell>
          <cell r="D356">
            <v>7117841</v>
          </cell>
          <cell r="E356">
            <v>211</v>
          </cell>
          <cell r="F356">
            <v>169</v>
          </cell>
          <cell r="G356">
            <v>166</v>
          </cell>
          <cell r="H356">
            <v>164</v>
          </cell>
          <cell r="I356">
            <v>170</v>
          </cell>
          <cell r="J356">
            <v>170</v>
          </cell>
          <cell r="K356">
            <v>192</v>
          </cell>
          <cell r="L356">
            <v>165</v>
          </cell>
          <cell r="M356">
            <v>173</v>
          </cell>
        </row>
        <row r="357">
          <cell r="A357">
            <v>5177888</v>
          </cell>
          <cell r="B357">
            <v>5113037</v>
          </cell>
          <cell r="C357">
            <v>4410</v>
          </cell>
          <cell r="D357">
            <v>15961098</v>
          </cell>
          <cell r="E357">
            <v>65</v>
          </cell>
          <cell r="F357">
            <v>132</v>
          </cell>
          <cell r="G357">
            <v>99</v>
          </cell>
          <cell r="H357">
            <v>83</v>
          </cell>
          <cell r="I357">
            <v>93</v>
          </cell>
          <cell r="J357">
            <v>79</v>
          </cell>
          <cell r="K357">
            <v>83</v>
          </cell>
          <cell r="L357">
            <v>85</v>
          </cell>
          <cell r="M357">
            <v>86</v>
          </cell>
        </row>
        <row r="358">
          <cell r="A358">
            <v>5177802</v>
          </cell>
          <cell r="B358">
            <v>5112994</v>
          </cell>
          <cell r="C358">
            <v>4410</v>
          </cell>
          <cell r="D358">
            <v>721946</v>
          </cell>
          <cell r="E358">
            <v>134</v>
          </cell>
          <cell r="F358">
            <v>120</v>
          </cell>
          <cell r="G358">
            <v>240</v>
          </cell>
          <cell r="H358">
            <v>137</v>
          </cell>
          <cell r="I358">
            <v>147</v>
          </cell>
          <cell r="J358">
            <v>129</v>
          </cell>
          <cell r="K358">
            <v>139</v>
          </cell>
          <cell r="L358">
            <v>137</v>
          </cell>
          <cell r="M358">
            <v>148</v>
          </cell>
        </row>
        <row r="359">
          <cell r="A359">
            <v>5178042</v>
          </cell>
          <cell r="B359">
            <v>5113114</v>
          </cell>
          <cell r="C359">
            <v>4410</v>
          </cell>
          <cell r="D359">
            <v>3515738</v>
          </cell>
          <cell r="E359">
            <v>170</v>
          </cell>
          <cell r="F359">
            <v>144</v>
          </cell>
          <cell r="G359">
            <v>152</v>
          </cell>
          <cell r="H359">
            <v>151</v>
          </cell>
          <cell r="I359">
            <v>196</v>
          </cell>
          <cell r="J359">
            <v>164</v>
          </cell>
          <cell r="K359">
            <v>184</v>
          </cell>
          <cell r="L359">
            <v>184</v>
          </cell>
          <cell r="M359">
            <v>218</v>
          </cell>
        </row>
        <row r="360">
          <cell r="A360">
            <v>5178282</v>
          </cell>
          <cell r="B360">
            <v>5113234</v>
          </cell>
          <cell r="C360">
            <v>4410</v>
          </cell>
          <cell r="D360">
            <v>70006480</v>
          </cell>
          <cell r="E360">
            <v>251</v>
          </cell>
          <cell r="F360">
            <v>225</v>
          </cell>
          <cell r="G360">
            <v>206</v>
          </cell>
          <cell r="H360">
            <v>212</v>
          </cell>
          <cell r="I360">
            <v>229</v>
          </cell>
          <cell r="J360">
            <v>218</v>
          </cell>
          <cell r="K360">
            <v>215</v>
          </cell>
          <cell r="L360">
            <v>241</v>
          </cell>
          <cell r="M360">
            <v>204</v>
          </cell>
        </row>
        <row r="361">
          <cell r="A361">
            <v>5178348</v>
          </cell>
          <cell r="B361">
            <v>5113267</v>
          </cell>
          <cell r="C361">
            <v>4410</v>
          </cell>
          <cell r="D361">
            <v>5308643</v>
          </cell>
          <cell r="E361">
            <v>101</v>
          </cell>
          <cell r="F361">
            <v>86</v>
          </cell>
          <cell r="G361">
            <v>80</v>
          </cell>
          <cell r="H361">
            <v>92</v>
          </cell>
          <cell r="I361">
            <v>99</v>
          </cell>
          <cell r="J361">
            <v>74</v>
          </cell>
          <cell r="K361">
            <v>90</v>
          </cell>
          <cell r="L361">
            <v>73</v>
          </cell>
          <cell r="M361">
            <v>81</v>
          </cell>
        </row>
        <row r="362">
          <cell r="A362">
            <v>5178370</v>
          </cell>
          <cell r="B362">
            <v>5113278</v>
          </cell>
          <cell r="C362">
            <v>4410</v>
          </cell>
          <cell r="D362">
            <v>15960556</v>
          </cell>
          <cell r="E362">
            <v>179</v>
          </cell>
          <cell r="F362">
            <v>141</v>
          </cell>
          <cell r="G362">
            <v>136</v>
          </cell>
          <cell r="H362">
            <v>160</v>
          </cell>
          <cell r="I362">
            <v>178</v>
          </cell>
          <cell r="J362">
            <v>150</v>
          </cell>
          <cell r="K362">
            <v>143</v>
          </cell>
          <cell r="L362">
            <v>130</v>
          </cell>
          <cell r="M362">
            <v>134</v>
          </cell>
        </row>
        <row r="363">
          <cell r="A363">
            <v>5178044</v>
          </cell>
          <cell r="B363">
            <v>5113115</v>
          </cell>
          <cell r="C363">
            <v>4410</v>
          </cell>
          <cell r="D363">
            <v>10274686</v>
          </cell>
          <cell r="E363">
            <v>336</v>
          </cell>
          <cell r="F363">
            <v>281</v>
          </cell>
          <cell r="G363">
            <v>262</v>
          </cell>
          <cell r="H363">
            <v>252</v>
          </cell>
          <cell r="I363">
            <v>250</v>
          </cell>
          <cell r="J363">
            <v>240</v>
          </cell>
          <cell r="K363">
            <v>248</v>
          </cell>
          <cell r="L363">
            <v>216</v>
          </cell>
          <cell r="M363">
            <v>275</v>
          </cell>
        </row>
        <row r="364">
          <cell r="A364">
            <v>5178062</v>
          </cell>
          <cell r="B364">
            <v>5113124</v>
          </cell>
          <cell r="C364">
            <v>4410</v>
          </cell>
          <cell r="D364">
            <v>1502241</v>
          </cell>
          <cell r="E364">
            <v>167</v>
          </cell>
          <cell r="F364">
            <v>306</v>
          </cell>
          <cell r="G364">
            <v>158</v>
          </cell>
          <cell r="H364">
            <v>165</v>
          </cell>
          <cell r="I364">
            <v>183</v>
          </cell>
          <cell r="J364">
            <v>172</v>
          </cell>
          <cell r="K364">
            <v>190</v>
          </cell>
          <cell r="L364">
            <v>174</v>
          </cell>
          <cell r="M364">
            <v>212</v>
          </cell>
        </row>
        <row r="365">
          <cell r="A365">
            <v>5178262</v>
          </cell>
          <cell r="B365">
            <v>5113224</v>
          </cell>
          <cell r="C365">
            <v>4410</v>
          </cell>
          <cell r="D365">
            <v>1618664</v>
          </cell>
          <cell r="E365">
            <v>157</v>
          </cell>
          <cell r="F365">
            <v>138</v>
          </cell>
          <cell r="G365">
            <v>142</v>
          </cell>
          <cell r="H365">
            <v>130</v>
          </cell>
          <cell r="I365">
            <v>144</v>
          </cell>
          <cell r="J365">
            <v>130</v>
          </cell>
          <cell r="K365">
            <v>144</v>
          </cell>
          <cell r="L365">
            <v>140</v>
          </cell>
          <cell r="M365">
            <v>159</v>
          </cell>
        </row>
        <row r="366">
          <cell r="A366">
            <v>5178240</v>
          </cell>
          <cell r="B366">
            <v>5113213</v>
          </cell>
          <cell r="C366">
            <v>4410</v>
          </cell>
          <cell r="D366">
            <v>1691952</v>
          </cell>
          <cell r="E366">
            <v>252</v>
          </cell>
          <cell r="F366">
            <v>214</v>
          </cell>
          <cell r="G366">
            <v>207</v>
          </cell>
          <cell r="H366">
            <v>211</v>
          </cell>
          <cell r="I366">
            <v>220</v>
          </cell>
          <cell r="J366">
            <v>187</v>
          </cell>
          <cell r="K366">
            <v>194</v>
          </cell>
          <cell r="L366">
            <v>197</v>
          </cell>
          <cell r="M366">
            <v>221</v>
          </cell>
        </row>
        <row r="367">
          <cell r="A367">
            <v>5178218</v>
          </cell>
          <cell r="B367">
            <v>5113202</v>
          </cell>
          <cell r="C367">
            <v>4410</v>
          </cell>
          <cell r="D367">
            <v>1691954</v>
          </cell>
          <cell r="E367">
            <v>162</v>
          </cell>
          <cell r="F367">
            <v>298</v>
          </cell>
          <cell r="G367">
            <v>135</v>
          </cell>
          <cell r="H367">
            <v>158</v>
          </cell>
          <cell r="I367">
            <v>203</v>
          </cell>
          <cell r="J367">
            <v>146</v>
          </cell>
          <cell r="K367">
            <v>166</v>
          </cell>
          <cell r="L367">
            <v>200</v>
          </cell>
          <cell r="M367">
            <v>176</v>
          </cell>
        </row>
        <row r="368">
          <cell r="A368">
            <v>5178412</v>
          </cell>
          <cell r="B368">
            <v>5113299</v>
          </cell>
          <cell r="C368">
            <v>4410</v>
          </cell>
          <cell r="D368">
            <v>3730226</v>
          </cell>
          <cell r="E368">
            <v>46</v>
          </cell>
          <cell r="F368">
            <v>42</v>
          </cell>
          <cell r="G368">
            <v>51</v>
          </cell>
          <cell r="H368">
            <v>54</v>
          </cell>
          <cell r="I368">
            <v>40</v>
          </cell>
          <cell r="J368">
            <v>50</v>
          </cell>
          <cell r="K368">
            <v>50</v>
          </cell>
          <cell r="L368">
            <v>48</v>
          </cell>
          <cell r="M368">
            <v>60</v>
          </cell>
        </row>
        <row r="369">
          <cell r="A369">
            <v>5178326</v>
          </cell>
          <cell r="B369">
            <v>5113256</v>
          </cell>
          <cell r="C369">
            <v>4410</v>
          </cell>
          <cell r="D369">
            <v>4746657</v>
          </cell>
          <cell r="E369">
            <v>32</v>
          </cell>
          <cell r="F369">
            <v>33</v>
          </cell>
          <cell r="G369">
            <v>36</v>
          </cell>
          <cell r="H369">
            <v>42</v>
          </cell>
          <cell r="I369">
            <v>0</v>
          </cell>
          <cell r="J369">
            <v>27</v>
          </cell>
          <cell r="K369">
            <v>29</v>
          </cell>
          <cell r="L369">
            <v>0</v>
          </cell>
          <cell r="M369">
            <v>23</v>
          </cell>
        </row>
        <row r="370">
          <cell r="A370">
            <v>5178046</v>
          </cell>
          <cell r="B370">
            <v>5113116</v>
          </cell>
          <cell r="C370">
            <v>4410</v>
          </cell>
          <cell r="D370">
            <v>6824559</v>
          </cell>
          <cell r="E370">
            <v>257</v>
          </cell>
          <cell r="F370">
            <v>235</v>
          </cell>
          <cell r="G370">
            <v>262</v>
          </cell>
          <cell r="H370">
            <v>260</v>
          </cell>
          <cell r="I370">
            <v>268</v>
          </cell>
          <cell r="J370">
            <v>260</v>
          </cell>
          <cell r="K370">
            <v>247</v>
          </cell>
          <cell r="L370">
            <v>236</v>
          </cell>
          <cell r="M370">
            <v>272</v>
          </cell>
        </row>
        <row r="371">
          <cell r="A371">
            <v>5178086</v>
          </cell>
          <cell r="B371">
            <v>5113136</v>
          </cell>
          <cell r="C371">
            <v>4410</v>
          </cell>
          <cell r="D371">
            <v>6825496</v>
          </cell>
          <cell r="E371">
            <v>324</v>
          </cell>
          <cell r="F371">
            <v>228</v>
          </cell>
          <cell r="G371">
            <v>167</v>
          </cell>
          <cell r="H371">
            <v>192</v>
          </cell>
          <cell r="I371">
            <v>218</v>
          </cell>
          <cell r="J371">
            <v>184</v>
          </cell>
          <cell r="K371">
            <v>223</v>
          </cell>
          <cell r="L371">
            <v>176</v>
          </cell>
          <cell r="M371">
            <v>239</v>
          </cell>
        </row>
        <row r="372">
          <cell r="A372">
            <v>5178152</v>
          </cell>
          <cell r="B372">
            <v>5113169</v>
          </cell>
          <cell r="C372">
            <v>4410</v>
          </cell>
          <cell r="D372">
            <v>6823193</v>
          </cell>
          <cell r="E372">
            <v>99</v>
          </cell>
          <cell r="F372">
            <v>81</v>
          </cell>
          <cell r="G372">
            <v>63</v>
          </cell>
          <cell r="H372">
            <v>51</v>
          </cell>
          <cell r="I372">
            <v>110</v>
          </cell>
          <cell r="J372">
            <v>128</v>
          </cell>
          <cell r="K372">
            <v>131</v>
          </cell>
          <cell r="L372">
            <v>197</v>
          </cell>
          <cell r="M372">
            <v>272</v>
          </cell>
        </row>
        <row r="373">
          <cell r="A373">
            <v>5178392</v>
          </cell>
          <cell r="B373">
            <v>5113289</v>
          </cell>
          <cell r="C373">
            <v>4410</v>
          </cell>
          <cell r="D373">
            <v>1752329</v>
          </cell>
          <cell r="E373">
            <v>234</v>
          </cell>
          <cell r="F373">
            <v>195</v>
          </cell>
          <cell r="G373">
            <v>181</v>
          </cell>
          <cell r="H373">
            <v>166</v>
          </cell>
          <cell r="I373">
            <v>142</v>
          </cell>
          <cell r="J373">
            <v>129</v>
          </cell>
          <cell r="K373">
            <v>99</v>
          </cell>
          <cell r="L373">
            <v>173</v>
          </cell>
          <cell r="M373">
            <v>160</v>
          </cell>
        </row>
        <row r="374">
          <cell r="A374">
            <v>5178196</v>
          </cell>
          <cell r="B374">
            <v>5113191</v>
          </cell>
          <cell r="C374">
            <v>4410</v>
          </cell>
          <cell r="D374">
            <v>6822154</v>
          </cell>
          <cell r="E374">
            <v>185</v>
          </cell>
          <cell r="F374">
            <v>148</v>
          </cell>
          <cell r="G374">
            <v>155</v>
          </cell>
          <cell r="H374">
            <v>175</v>
          </cell>
          <cell r="I374">
            <v>145</v>
          </cell>
          <cell r="J374">
            <v>152</v>
          </cell>
          <cell r="K374">
            <v>155</v>
          </cell>
          <cell r="L374">
            <v>151</v>
          </cell>
          <cell r="M374">
            <v>169</v>
          </cell>
        </row>
        <row r="375">
          <cell r="A375">
            <v>5178130</v>
          </cell>
          <cell r="B375">
            <v>5113158</v>
          </cell>
          <cell r="C375">
            <v>4410</v>
          </cell>
          <cell r="D375">
            <v>7129727</v>
          </cell>
          <cell r="E375">
            <v>225</v>
          </cell>
          <cell r="F375">
            <v>175</v>
          </cell>
          <cell r="G375">
            <v>224</v>
          </cell>
          <cell r="H375">
            <v>201</v>
          </cell>
          <cell r="I375">
            <v>214</v>
          </cell>
          <cell r="J375">
            <v>189</v>
          </cell>
          <cell r="K375">
            <v>188</v>
          </cell>
          <cell r="L375">
            <v>204</v>
          </cell>
          <cell r="M375">
            <v>204</v>
          </cell>
        </row>
        <row r="376">
          <cell r="A376">
            <v>5178108</v>
          </cell>
          <cell r="B376">
            <v>5113147</v>
          </cell>
          <cell r="C376">
            <v>4410</v>
          </cell>
          <cell r="D376">
            <v>7128926</v>
          </cell>
          <cell r="E376">
            <v>246</v>
          </cell>
          <cell r="F376">
            <v>174</v>
          </cell>
          <cell r="G376">
            <v>202</v>
          </cell>
          <cell r="H376">
            <v>192</v>
          </cell>
          <cell r="I376">
            <v>186</v>
          </cell>
          <cell r="J376">
            <v>161</v>
          </cell>
          <cell r="K376">
            <v>168</v>
          </cell>
          <cell r="L376">
            <v>180</v>
          </cell>
          <cell r="M376">
            <v>206</v>
          </cell>
        </row>
        <row r="377">
          <cell r="A377">
            <v>5178174</v>
          </cell>
          <cell r="B377">
            <v>5113180</v>
          </cell>
          <cell r="C377">
            <v>4410</v>
          </cell>
          <cell r="D377">
            <v>7315000</v>
          </cell>
          <cell r="E377">
            <v>126</v>
          </cell>
          <cell r="F377">
            <v>116</v>
          </cell>
          <cell r="G377">
            <v>118</v>
          </cell>
          <cell r="H377">
            <v>135</v>
          </cell>
          <cell r="I377">
            <v>156</v>
          </cell>
          <cell r="J377">
            <v>137</v>
          </cell>
          <cell r="K377">
            <v>150</v>
          </cell>
          <cell r="L377">
            <v>133</v>
          </cell>
          <cell r="M377">
            <v>154</v>
          </cell>
        </row>
        <row r="378">
          <cell r="A378">
            <v>5094944</v>
          </cell>
          <cell r="B378">
            <v>5071565</v>
          </cell>
          <cell r="C378">
            <v>4410</v>
          </cell>
          <cell r="D378">
            <v>3655509</v>
          </cell>
          <cell r="E378">
            <v>134</v>
          </cell>
          <cell r="F378">
            <v>104</v>
          </cell>
          <cell r="G378">
            <v>118</v>
          </cell>
          <cell r="H378">
            <v>103</v>
          </cell>
          <cell r="I378">
            <v>106</v>
          </cell>
          <cell r="J378">
            <v>89</v>
          </cell>
          <cell r="K378">
            <v>94</v>
          </cell>
          <cell r="L378">
            <v>102</v>
          </cell>
          <cell r="M378">
            <v>104</v>
          </cell>
        </row>
        <row r="379">
          <cell r="A379">
            <v>5094950</v>
          </cell>
          <cell r="B379">
            <v>5071568</v>
          </cell>
          <cell r="C379">
            <v>4410</v>
          </cell>
          <cell r="D379">
            <v>3655838</v>
          </cell>
          <cell r="E379">
            <v>266</v>
          </cell>
          <cell r="F379">
            <v>213</v>
          </cell>
          <cell r="G379">
            <v>236</v>
          </cell>
          <cell r="H379">
            <v>207</v>
          </cell>
          <cell r="I379">
            <v>250</v>
          </cell>
          <cell r="J379">
            <v>228</v>
          </cell>
          <cell r="K379">
            <v>221</v>
          </cell>
          <cell r="L379">
            <v>228</v>
          </cell>
          <cell r="M379">
            <v>221</v>
          </cell>
        </row>
        <row r="380">
          <cell r="A380">
            <v>5178642</v>
          </cell>
          <cell r="B380">
            <v>5113414</v>
          </cell>
          <cell r="C380">
            <v>4410</v>
          </cell>
          <cell r="D380">
            <v>3655723</v>
          </cell>
          <cell r="E380">
            <v>233</v>
          </cell>
          <cell r="F380">
            <v>206</v>
          </cell>
          <cell r="G380">
            <v>200</v>
          </cell>
          <cell r="H380">
            <v>189</v>
          </cell>
          <cell r="I380">
            <v>273</v>
          </cell>
          <cell r="J380">
            <v>183</v>
          </cell>
          <cell r="K380">
            <v>193</v>
          </cell>
          <cell r="L380">
            <v>172</v>
          </cell>
          <cell r="M380">
            <v>184</v>
          </cell>
        </row>
        <row r="381">
          <cell r="A381">
            <v>5178434</v>
          </cell>
          <cell r="B381">
            <v>5113310</v>
          </cell>
          <cell r="C381">
            <v>4410</v>
          </cell>
          <cell r="D381">
            <v>3645931</v>
          </cell>
          <cell r="E381">
            <v>233</v>
          </cell>
          <cell r="F381">
            <v>206</v>
          </cell>
          <cell r="G381">
            <v>200</v>
          </cell>
          <cell r="H381">
            <v>189</v>
          </cell>
          <cell r="I381">
            <v>273</v>
          </cell>
          <cell r="J381">
            <v>237</v>
          </cell>
          <cell r="K381">
            <v>251</v>
          </cell>
          <cell r="L381">
            <v>224</v>
          </cell>
          <cell r="M381">
            <v>242</v>
          </cell>
        </row>
        <row r="382">
          <cell r="A382">
            <v>5178512</v>
          </cell>
          <cell r="B382">
            <v>5113349</v>
          </cell>
          <cell r="C382">
            <v>4410</v>
          </cell>
          <cell r="D382">
            <v>7115989</v>
          </cell>
          <cell r="E382">
            <v>233</v>
          </cell>
          <cell r="F382">
            <v>206</v>
          </cell>
          <cell r="G382">
            <v>200</v>
          </cell>
          <cell r="H382">
            <v>189</v>
          </cell>
          <cell r="I382">
            <v>273</v>
          </cell>
          <cell r="J382">
            <v>237</v>
          </cell>
          <cell r="K382">
            <v>251</v>
          </cell>
          <cell r="L382">
            <v>224</v>
          </cell>
          <cell r="M382">
            <v>242</v>
          </cell>
        </row>
        <row r="383">
          <cell r="A383">
            <v>5178728</v>
          </cell>
          <cell r="B383">
            <v>5113457</v>
          </cell>
          <cell r="C383">
            <v>4410</v>
          </cell>
          <cell r="D383">
            <v>721614</v>
          </cell>
          <cell r="E383">
            <v>233</v>
          </cell>
          <cell r="F383">
            <v>206</v>
          </cell>
          <cell r="G383">
            <v>200</v>
          </cell>
          <cell r="H383">
            <v>144</v>
          </cell>
          <cell r="I383">
            <v>213</v>
          </cell>
          <cell r="J383">
            <v>183</v>
          </cell>
          <cell r="K383">
            <v>193</v>
          </cell>
          <cell r="L383">
            <v>172</v>
          </cell>
          <cell r="M383">
            <v>475</v>
          </cell>
        </row>
        <row r="384">
          <cell r="A384">
            <v>5178940</v>
          </cell>
          <cell r="B384">
            <v>5113563</v>
          </cell>
          <cell r="C384">
            <v>4410</v>
          </cell>
          <cell r="D384">
            <v>1691953</v>
          </cell>
          <cell r="E384">
            <v>466</v>
          </cell>
          <cell r="F384">
            <v>412</v>
          </cell>
          <cell r="G384">
            <v>200</v>
          </cell>
          <cell r="H384">
            <v>189</v>
          </cell>
          <cell r="I384">
            <v>273</v>
          </cell>
          <cell r="J384">
            <v>237</v>
          </cell>
          <cell r="K384">
            <v>251</v>
          </cell>
          <cell r="L384">
            <v>224</v>
          </cell>
          <cell r="M384">
            <v>216</v>
          </cell>
        </row>
        <row r="385">
          <cell r="A385">
            <v>5178830</v>
          </cell>
          <cell r="B385">
            <v>5113508</v>
          </cell>
          <cell r="C385">
            <v>4410</v>
          </cell>
          <cell r="D385">
            <v>7103282</v>
          </cell>
          <cell r="E385">
            <v>233</v>
          </cell>
          <cell r="F385">
            <v>206</v>
          </cell>
          <cell r="G385">
            <v>200</v>
          </cell>
          <cell r="H385">
            <v>144</v>
          </cell>
          <cell r="I385">
            <v>213</v>
          </cell>
          <cell r="J385">
            <v>183</v>
          </cell>
          <cell r="K385">
            <v>193</v>
          </cell>
          <cell r="L385">
            <v>172</v>
          </cell>
          <cell r="M385">
            <v>269</v>
          </cell>
        </row>
        <row r="386">
          <cell r="A386">
            <v>5178452</v>
          </cell>
          <cell r="B386">
            <v>5113319</v>
          </cell>
          <cell r="C386">
            <v>4410</v>
          </cell>
          <cell r="D386">
            <v>7314095</v>
          </cell>
          <cell r="E386">
            <v>233</v>
          </cell>
          <cell r="F386">
            <v>206</v>
          </cell>
          <cell r="G386">
            <v>200</v>
          </cell>
          <cell r="H386">
            <v>189</v>
          </cell>
          <cell r="I386">
            <v>273</v>
          </cell>
          <cell r="J386">
            <v>237</v>
          </cell>
          <cell r="K386">
            <v>251</v>
          </cell>
          <cell r="L386">
            <v>224</v>
          </cell>
          <cell r="M386">
            <v>128</v>
          </cell>
        </row>
        <row r="387">
          <cell r="A387">
            <v>5094960</v>
          </cell>
          <cell r="B387">
            <v>5071573</v>
          </cell>
          <cell r="C387">
            <v>4410</v>
          </cell>
          <cell r="D387">
            <v>3639899</v>
          </cell>
          <cell r="E387">
            <v>246</v>
          </cell>
          <cell r="F387">
            <v>130</v>
          </cell>
          <cell r="G387">
            <v>145</v>
          </cell>
          <cell r="H387">
            <v>104</v>
          </cell>
          <cell r="I387">
            <v>126</v>
          </cell>
          <cell r="J387">
            <v>93</v>
          </cell>
          <cell r="K387">
            <v>133</v>
          </cell>
          <cell r="L387">
            <v>698</v>
          </cell>
          <cell r="M387">
            <v>528</v>
          </cell>
        </row>
        <row r="388">
          <cell r="A388">
            <v>5178708</v>
          </cell>
          <cell r="B388">
            <v>5113447</v>
          </cell>
          <cell r="C388">
            <v>4410</v>
          </cell>
          <cell r="D388">
            <v>3367065</v>
          </cell>
          <cell r="E388">
            <v>1145</v>
          </cell>
          <cell r="F388">
            <v>307</v>
          </cell>
          <cell r="G388">
            <v>295</v>
          </cell>
          <cell r="H388">
            <v>339</v>
          </cell>
          <cell r="I388">
            <v>357</v>
          </cell>
          <cell r="J388">
            <v>314</v>
          </cell>
          <cell r="K388">
            <v>940</v>
          </cell>
          <cell r="L388">
            <v>1023</v>
          </cell>
          <cell r="M388">
            <v>1107</v>
          </cell>
        </row>
        <row r="389">
          <cell r="A389">
            <v>5178768</v>
          </cell>
          <cell r="B389">
            <v>5113477</v>
          </cell>
          <cell r="C389">
            <v>4410</v>
          </cell>
          <cell r="D389">
            <v>3526774</v>
          </cell>
          <cell r="E389">
            <v>92</v>
          </cell>
          <cell r="F389">
            <v>42</v>
          </cell>
          <cell r="G389">
            <v>69</v>
          </cell>
          <cell r="H389">
            <v>218</v>
          </cell>
          <cell r="I389">
            <v>251</v>
          </cell>
          <cell r="J389">
            <v>227</v>
          </cell>
          <cell r="K389">
            <v>213</v>
          </cell>
          <cell r="L389">
            <v>122</v>
          </cell>
          <cell r="M389">
            <v>126</v>
          </cell>
        </row>
        <row r="390">
          <cell r="A390">
            <v>5178554</v>
          </cell>
          <cell r="B390">
            <v>5113370</v>
          </cell>
          <cell r="C390">
            <v>4410</v>
          </cell>
          <cell r="D390">
            <v>3507294</v>
          </cell>
          <cell r="E390">
            <v>137</v>
          </cell>
          <cell r="F390">
            <v>124</v>
          </cell>
          <cell r="G390">
            <v>124</v>
          </cell>
          <cell r="H390">
            <v>161</v>
          </cell>
          <cell r="I390">
            <v>178</v>
          </cell>
          <cell r="J390">
            <v>147</v>
          </cell>
          <cell r="K390">
            <v>162</v>
          </cell>
          <cell r="L390">
            <v>151</v>
          </cell>
          <cell r="M390">
            <v>180</v>
          </cell>
        </row>
        <row r="391">
          <cell r="A391">
            <v>5178960</v>
          </cell>
          <cell r="B391">
            <v>5113573</v>
          </cell>
          <cell r="C391">
            <v>4410</v>
          </cell>
          <cell r="D391">
            <v>3201977</v>
          </cell>
          <cell r="E391">
            <v>121</v>
          </cell>
          <cell r="F391">
            <v>63</v>
          </cell>
          <cell r="G391">
            <v>136</v>
          </cell>
          <cell r="H391">
            <v>101</v>
          </cell>
          <cell r="I391">
            <v>129</v>
          </cell>
          <cell r="J391">
            <v>111</v>
          </cell>
          <cell r="K391">
            <v>0</v>
          </cell>
          <cell r="L391">
            <v>261</v>
          </cell>
          <cell r="M391">
            <v>189</v>
          </cell>
        </row>
        <row r="392">
          <cell r="A392">
            <v>5178872</v>
          </cell>
          <cell r="B392">
            <v>5113529</v>
          </cell>
          <cell r="C392">
            <v>4410</v>
          </cell>
          <cell r="D392">
            <v>7117671</v>
          </cell>
          <cell r="E392">
            <v>215</v>
          </cell>
          <cell r="F392">
            <v>186</v>
          </cell>
          <cell r="G392">
            <v>151</v>
          </cell>
          <cell r="H392">
            <v>156</v>
          </cell>
          <cell r="I392">
            <v>157</v>
          </cell>
          <cell r="J392">
            <v>176</v>
          </cell>
          <cell r="K392">
            <v>190</v>
          </cell>
          <cell r="L392">
            <v>196</v>
          </cell>
          <cell r="M392">
            <v>211</v>
          </cell>
        </row>
        <row r="393">
          <cell r="A393">
            <v>5094952</v>
          </cell>
          <cell r="B393">
            <v>5071569</v>
          </cell>
          <cell r="C393">
            <v>4410</v>
          </cell>
          <cell r="D393">
            <v>5317774</v>
          </cell>
          <cell r="E393">
            <v>108</v>
          </cell>
          <cell r="F393">
            <v>99</v>
          </cell>
          <cell r="G393">
            <v>76</v>
          </cell>
          <cell r="H393">
            <v>70</v>
          </cell>
          <cell r="I393">
            <v>67</v>
          </cell>
          <cell r="J393">
            <v>65</v>
          </cell>
          <cell r="K393">
            <v>68</v>
          </cell>
          <cell r="L393">
            <v>65</v>
          </cell>
          <cell r="M393">
            <v>66</v>
          </cell>
        </row>
        <row r="394">
          <cell r="A394">
            <v>5178686</v>
          </cell>
          <cell r="B394">
            <v>5113436</v>
          </cell>
          <cell r="C394">
            <v>4410</v>
          </cell>
          <cell r="D394">
            <v>5383914</v>
          </cell>
          <cell r="E394">
            <v>332</v>
          </cell>
          <cell r="F394">
            <v>267</v>
          </cell>
          <cell r="G394">
            <v>302</v>
          </cell>
          <cell r="H394">
            <v>235</v>
          </cell>
          <cell r="I394">
            <v>256</v>
          </cell>
          <cell r="J394">
            <v>245</v>
          </cell>
          <cell r="K394">
            <v>254</v>
          </cell>
          <cell r="L394">
            <v>272</v>
          </cell>
          <cell r="M394">
            <v>295</v>
          </cell>
        </row>
        <row r="395">
          <cell r="A395">
            <v>5178664</v>
          </cell>
          <cell r="B395">
            <v>5113425</v>
          </cell>
          <cell r="C395">
            <v>4410</v>
          </cell>
          <cell r="D395">
            <v>16007568</v>
          </cell>
          <cell r="E395">
            <v>261</v>
          </cell>
          <cell r="F395">
            <v>239</v>
          </cell>
          <cell r="G395">
            <v>226</v>
          </cell>
          <cell r="H395">
            <v>237</v>
          </cell>
          <cell r="I395">
            <v>237</v>
          </cell>
          <cell r="J395">
            <v>236</v>
          </cell>
          <cell r="K395">
            <v>37</v>
          </cell>
          <cell r="L395">
            <v>175</v>
          </cell>
          <cell r="M395">
            <v>210</v>
          </cell>
        </row>
        <row r="396">
          <cell r="A396">
            <v>5094958</v>
          </cell>
          <cell r="B396">
            <v>5071572</v>
          </cell>
          <cell r="C396">
            <v>4410</v>
          </cell>
          <cell r="D396">
            <v>10276205</v>
          </cell>
          <cell r="E396">
            <v>331</v>
          </cell>
          <cell r="F396">
            <v>538</v>
          </cell>
          <cell r="G396">
            <v>602</v>
          </cell>
          <cell r="H396">
            <v>180</v>
          </cell>
          <cell r="I396">
            <v>12</v>
          </cell>
          <cell r="J396">
            <v>21</v>
          </cell>
          <cell r="K396">
            <v>479</v>
          </cell>
          <cell r="L396">
            <v>678</v>
          </cell>
          <cell r="M396">
            <v>137</v>
          </cell>
        </row>
        <row r="397">
          <cell r="A397">
            <v>5178598</v>
          </cell>
          <cell r="B397">
            <v>5113392</v>
          </cell>
          <cell r="C397">
            <v>4410</v>
          </cell>
          <cell r="D397">
            <v>8913502</v>
          </cell>
          <cell r="E397">
            <v>163</v>
          </cell>
          <cell r="F397">
            <v>131</v>
          </cell>
          <cell r="G397">
            <v>132</v>
          </cell>
          <cell r="H397">
            <v>123</v>
          </cell>
          <cell r="I397">
            <v>128</v>
          </cell>
          <cell r="J397">
            <v>123</v>
          </cell>
          <cell r="K397">
            <v>142</v>
          </cell>
          <cell r="L397">
            <v>133</v>
          </cell>
          <cell r="M397">
            <v>129</v>
          </cell>
        </row>
        <row r="398">
          <cell r="A398">
            <v>5094942</v>
          </cell>
          <cell r="B398">
            <v>5071564</v>
          </cell>
          <cell r="C398">
            <v>4410</v>
          </cell>
          <cell r="D398">
            <v>34728294</v>
          </cell>
          <cell r="E398">
            <v>34</v>
          </cell>
          <cell r="F398">
            <v>87</v>
          </cell>
          <cell r="G398">
            <v>83</v>
          </cell>
          <cell r="H398">
            <v>39</v>
          </cell>
          <cell r="I398">
            <v>44</v>
          </cell>
          <cell r="J398">
            <v>34</v>
          </cell>
          <cell r="K398">
            <v>25</v>
          </cell>
          <cell r="L398">
            <v>27</v>
          </cell>
          <cell r="M398">
            <v>23</v>
          </cell>
        </row>
        <row r="399">
          <cell r="A399">
            <v>5178490</v>
          </cell>
          <cell r="B399">
            <v>5113338</v>
          </cell>
          <cell r="C399">
            <v>4410</v>
          </cell>
          <cell r="D399">
            <v>1876871</v>
          </cell>
          <cell r="E399">
            <v>218</v>
          </cell>
          <cell r="F399">
            <v>196</v>
          </cell>
          <cell r="G399">
            <v>193</v>
          </cell>
          <cell r="H399">
            <v>177</v>
          </cell>
          <cell r="I399">
            <v>191</v>
          </cell>
          <cell r="J399">
            <v>173</v>
          </cell>
          <cell r="K399">
            <v>191</v>
          </cell>
          <cell r="L399">
            <v>201</v>
          </cell>
          <cell r="M399">
            <v>225</v>
          </cell>
        </row>
        <row r="400">
          <cell r="A400">
            <v>5178748</v>
          </cell>
          <cell r="B400">
            <v>5113467</v>
          </cell>
          <cell r="C400">
            <v>4410</v>
          </cell>
          <cell r="D400">
            <v>1889908</v>
          </cell>
          <cell r="E400">
            <v>161</v>
          </cell>
          <cell r="F400">
            <v>67</v>
          </cell>
          <cell r="G400">
            <v>44</v>
          </cell>
          <cell r="H400">
            <v>48</v>
          </cell>
          <cell r="I400">
            <v>48</v>
          </cell>
          <cell r="J400">
            <v>48</v>
          </cell>
          <cell r="K400">
            <v>50</v>
          </cell>
          <cell r="L400">
            <v>98</v>
          </cell>
          <cell r="M400">
            <v>173</v>
          </cell>
        </row>
        <row r="401">
          <cell r="A401">
            <v>5178620</v>
          </cell>
          <cell r="B401">
            <v>5113403</v>
          </cell>
          <cell r="C401">
            <v>4410</v>
          </cell>
          <cell r="D401">
            <v>2951300</v>
          </cell>
          <cell r="E401">
            <v>169</v>
          </cell>
          <cell r="F401">
            <v>130</v>
          </cell>
          <cell r="G401">
            <v>98</v>
          </cell>
          <cell r="H401">
            <v>120</v>
          </cell>
          <cell r="I401">
            <v>131</v>
          </cell>
          <cell r="J401">
            <v>122</v>
          </cell>
          <cell r="K401">
            <v>106</v>
          </cell>
          <cell r="L401">
            <v>114</v>
          </cell>
          <cell r="M401">
            <v>97</v>
          </cell>
        </row>
        <row r="402">
          <cell r="A402">
            <v>5094934</v>
          </cell>
          <cell r="B402">
            <v>5071560</v>
          </cell>
          <cell r="C402">
            <v>4410</v>
          </cell>
          <cell r="D402">
            <v>1449661</v>
          </cell>
          <cell r="E402">
            <v>91</v>
          </cell>
          <cell r="F402">
            <v>74</v>
          </cell>
          <cell r="G402">
            <v>115</v>
          </cell>
          <cell r="H402">
            <v>132</v>
          </cell>
          <cell r="I402">
            <v>152</v>
          </cell>
          <cell r="J402">
            <v>120</v>
          </cell>
          <cell r="K402">
            <v>94</v>
          </cell>
          <cell r="L402">
            <v>107</v>
          </cell>
          <cell r="M402">
            <v>109</v>
          </cell>
        </row>
        <row r="403">
          <cell r="A403">
            <v>5094936</v>
          </cell>
          <cell r="B403">
            <v>5071561</v>
          </cell>
          <cell r="C403">
            <v>4410</v>
          </cell>
          <cell r="D403">
            <v>1692118</v>
          </cell>
          <cell r="E403">
            <v>314</v>
          </cell>
          <cell r="F403">
            <v>90</v>
          </cell>
          <cell r="G403">
            <v>207</v>
          </cell>
          <cell r="H403">
            <v>191</v>
          </cell>
          <cell r="I403">
            <v>202</v>
          </cell>
          <cell r="J403">
            <v>174</v>
          </cell>
          <cell r="K403">
            <v>233</v>
          </cell>
          <cell r="L403">
            <v>332</v>
          </cell>
          <cell r="M403">
            <v>320</v>
          </cell>
        </row>
        <row r="404">
          <cell r="A404">
            <v>5094954</v>
          </cell>
          <cell r="B404">
            <v>5071570</v>
          </cell>
          <cell r="C404">
            <v>4410</v>
          </cell>
          <cell r="D404">
            <v>2950688</v>
          </cell>
          <cell r="E404">
            <v>930</v>
          </cell>
          <cell r="F404">
            <v>725</v>
          </cell>
          <cell r="G404">
            <v>863</v>
          </cell>
          <cell r="H404">
            <v>809</v>
          </cell>
          <cell r="I404">
            <v>872</v>
          </cell>
          <cell r="J404">
            <v>703</v>
          </cell>
          <cell r="K404">
            <v>680</v>
          </cell>
          <cell r="L404">
            <v>741</v>
          </cell>
          <cell r="M404">
            <v>772</v>
          </cell>
        </row>
        <row r="405">
          <cell r="A405">
            <v>5178982</v>
          </cell>
          <cell r="B405">
            <v>5113584</v>
          </cell>
          <cell r="C405">
            <v>4410</v>
          </cell>
          <cell r="D405">
            <v>1789741</v>
          </cell>
          <cell r="E405">
            <v>188</v>
          </cell>
          <cell r="F405">
            <v>159</v>
          </cell>
          <cell r="G405">
            <v>105</v>
          </cell>
          <cell r="H405">
            <v>74</v>
          </cell>
          <cell r="I405">
            <v>74</v>
          </cell>
          <cell r="J405">
            <v>67</v>
          </cell>
          <cell r="K405">
            <v>72</v>
          </cell>
          <cell r="L405">
            <v>70</v>
          </cell>
          <cell r="M405">
            <v>97</v>
          </cell>
        </row>
        <row r="406">
          <cell r="A406">
            <v>5178894</v>
          </cell>
          <cell r="B406">
            <v>5113540</v>
          </cell>
          <cell r="C406">
            <v>4410</v>
          </cell>
          <cell r="D406">
            <v>1676015</v>
          </cell>
          <cell r="E406">
            <v>199</v>
          </cell>
          <cell r="F406">
            <v>356</v>
          </cell>
          <cell r="G406">
            <v>374</v>
          </cell>
          <cell r="H406">
            <v>154</v>
          </cell>
          <cell r="I406">
            <v>190</v>
          </cell>
          <cell r="J406">
            <v>173</v>
          </cell>
          <cell r="K406">
            <v>186</v>
          </cell>
          <cell r="L406">
            <v>182</v>
          </cell>
          <cell r="M406">
            <v>224</v>
          </cell>
        </row>
        <row r="407">
          <cell r="A407">
            <v>5178576</v>
          </cell>
          <cell r="B407">
            <v>5113381</v>
          </cell>
          <cell r="C407">
            <v>4410</v>
          </cell>
          <cell r="D407">
            <v>2953743</v>
          </cell>
          <cell r="E407">
            <v>225</v>
          </cell>
          <cell r="F407">
            <v>166</v>
          </cell>
          <cell r="G407">
            <v>190</v>
          </cell>
          <cell r="H407">
            <v>161</v>
          </cell>
          <cell r="I407">
            <v>210</v>
          </cell>
          <cell r="J407">
            <v>187</v>
          </cell>
          <cell r="K407">
            <v>209</v>
          </cell>
          <cell r="L407">
            <v>195</v>
          </cell>
          <cell r="M407">
            <v>448</v>
          </cell>
        </row>
        <row r="408">
          <cell r="A408">
            <v>5094956</v>
          </cell>
          <cell r="B408">
            <v>5071571</v>
          </cell>
          <cell r="C408">
            <v>4410</v>
          </cell>
          <cell r="D408">
            <v>1729120</v>
          </cell>
          <cell r="E408">
            <v>383</v>
          </cell>
          <cell r="F408">
            <v>279</v>
          </cell>
          <cell r="G408">
            <v>329</v>
          </cell>
          <cell r="H408">
            <v>311</v>
          </cell>
          <cell r="I408">
            <v>325</v>
          </cell>
          <cell r="J408">
            <v>261</v>
          </cell>
          <cell r="K408">
            <v>272</v>
          </cell>
          <cell r="L408">
            <v>283</v>
          </cell>
          <cell r="M408">
            <v>276</v>
          </cell>
        </row>
        <row r="409">
          <cell r="A409">
            <v>5178852</v>
          </cell>
          <cell r="B409">
            <v>5113519</v>
          </cell>
          <cell r="C409">
            <v>4410</v>
          </cell>
          <cell r="D409">
            <v>1751649</v>
          </cell>
          <cell r="E409">
            <v>232</v>
          </cell>
          <cell r="F409">
            <v>173</v>
          </cell>
          <cell r="G409">
            <v>134</v>
          </cell>
          <cell r="H409">
            <v>92</v>
          </cell>
          <cell r="I409">
            <v>127</v>
          </cell>
          <cell r="J409">
            <v>269</v>
          </cell>
          <cell r="K409">
            <v>138</v>
          </cell>
          <cell r="L409">
            <v>190</v>
          </cell>
          <cell r="M409">
            <v>178</v>
          </cell>
        </row>
        <row r="410">
          <cell r="A410">
            <v>5179004</v>
          </cell>
          <cell r="B410">
            <v>5113595</v>
          </cell>
          <cell r="C410">
            <v>4410</v>
          </cell>
          <cell r="D410">
            <v>6824002</v>
          </cell>
          <cell r="E410">
            <v>56</v>
          </cell>
          <cell r="F410">
            <v>29</v>
          </cell>
          <cell r="G410">
            <v>81</v>
          </cell>
          <cell r="H410">
            <v>109</v>
          </cell>
          <cell r="I410">
            <v>304</v>
          </cell>
          <cell r="J410">
            <v>91</v>
          </cell>
          <cell r="K410">
            <v>60</v>
          </cell>
          <cell r="L410">
            <v>15</v>
          </cell>
          <cell r="M410">
            <v>31</v>
          </cell>
        </row>
        <row r="411">
          <cell r="A411">
            <v>5178790</v>
          </cell>
          <cell r="B411">
            <v>5113488</v>
          </cell>
          <cell r="C411">
            <v>4410</v>
          </cell>
          <cell r="D411">
            <v>6823599</v>
          </cell>
          <cell r="E411">
            <v>106</v>
          </cell>
          <cell r="F411">
            <v>108</v>
          </cell>
          <cell r="G411">
            <v>93</v>
          </cell>
          <cell r="H411">
            <v>97</v>
          </cell>
          <cell r="I411">
            <v>104</v>
          </cell>
          <cell r="J411">
            <v>82</v>
          </cell>
          <cell r="K411">
            <v>109</v>
          </cell>
          <cell r="L411">
            <v>123</v>
          </cell>
          <cell r="M411">
            <v>101</v>
          </cell>
        </row>
        <row r="412">
          <cell r="A412">
            <v>5178472</v>
          </cell>
          <cell r="B412">
            <v>5113329</v>
          </cell>
          <cell r="C412">
            <v>4410</v>
          </cell>
          <cell r="D412">
            <v>7104687</v>
          </cell>
          <cell r="E412">
            <v>92</v>
          </cell>
          <cell r="F412">
            <v>81</v>
          </cell>
          <cell r="G412">
            <v>83</v>
          </cell>
          <cell r="H412">
            <v>87</v>
          </cell>
          <cell r="I412">
            <v>131</v>
          </cell>
          <cell r="J412">
            <v>121</v>
          </cell>
          <cell r="K412">
            <v>130</v>
          </cell>
          <cell r="L412">
            <v>126</v>
          </cell>
          <cell r="M412">
            <v>107</v>
          </cell>
        </row>
        <row r="413">
          <cell r="A413">
            <v>5094938</v>
          </cell>
          <cell r="B413">
            <v>5071562</v>
          </cell>
          <cell r="C413">
            <v>4410</v>
          </cell>
          <cell r="D413">
            <v>7727711</v>
          </cell>
          <cell r="E413">
            <v>256</v>
          </cell>
          <cell r="F413">
            <v>215</v>
          </cell>
          <cell r="G413">
            <v>238</v>
          </cell>
          <cell r="H413">
            <v>199</v>
          </cell>
          <cell r="I413">
            <v>211</v>
          </cell>
          <cell r="J413">
            <v>193</v>
          </cell>
          <cell r="K413">
            <v>202</v>
          </cell>
          <cell r="L413">
            <v>228</v>
          </cell>
          <cell r="M413">
            <v>211</v>
          </cell>
        </row>
        <row r="414">
          <cell r="A414">
            <v>5178812</v>
          </cell>
          <cell r="B414">
            <v>5113499</v>
          </cell>
          <cell r="C414">
            <v>4410</v>
          </cell>
          <cell r="D414">
            <v>7130291</v>
          </cell>
          <cell r="E414">
            <v>472</v>
          </cell>
          <cell r="F414">
            <v>432</v>
          </cell>
          <cell r="G414">
            <v>478</v>
          </cell>
          <cell r="H414">
            <v>463</v>
          </cell>
          <cell r="I414">
            <v>491</v>
          </cell>
          <cell r="J414">
            <v>410</v>
          </cell>
          <cell r="K414">
            <v>437</v>
          </cell>
          <cell r="L414">
            <v>605</v>
          </cell>
          <cell r="M414">
            <v>450</v>
          </cell>
        </row>
        <row r="415">
          <cell r="A415">
            <v>5178532</v>
          </cell>
          <cell r="B415">
            <v>5113359</v>
          </cell>
          <cell r="C415">
            <v>4410</v>
          </cell>
          <cell r="D415">
            <v>7104777</v>
          </cell>
          <cell r="E415">
            <v>507</v>
          </cell>
          <cell r="F415">
            <v>328</v>
          </cell>
          <cell r="G415">
            <v>235</v>
          </cell>
          <cell r="H415">
            <v>218</v>
          </cell>
          <cell r="I415">
            <v>196</v>
          </cell>
          <cell r="J415">
            <v>165</v>
          </cell>
          <cell r="K415">
            <v>159</v>
          </cell>
          <cell r="L415">
            <v>182</v>
          </cell>
          <cell r="M415">
            <v>205</v>
          </cell>
        </row>
        <row r="416">
          <cell r="A416">
            <v>5178914</v>
          </cell>
          <cell r="B416">
            <v>5113550</v>
          </cell>
          <cell r="C416">
            <v>4410</v>
          </cell>
          <cell r="D416">
            <v>70006355</v>
          </cell>
          <cell r="E416">
            <v>144</v>
          </cell>
          <cell r="F416">
            <v>123</v>
          </cell>
          <cell r="G416">
            <v>127</v>
          </cell>
          <cell r="H416">
            <v>142</v>
          </cell>
          <cell r="I416">
            <v>143</v>
          </cell>
          <cell r="J416">
            <v>134</v>
          </cell>
          <cell r="K416">
            <v>142</v>
          </cell>
          <cell r="L416">
            <v>159</v>
          </cell>
          <cell r="M416">
            <v>139</v>
          </cell>
        </row>
        <row r="417">
          <cell r="A417">
            <v>5094940</v>
          </cell>
          <cell r="B417">
            <v>5071563</v>
          </cell>
          <cell r="C417">
            <v>4410</v>
          </cell>
          <cell r="D417">
            <v>3656133</v>
          </cell>
          <cell r="E417">
            <v>224</v>
          </cell>
          <cell r="F417">
            <v>177</v>
          </cell>
          <cell r="G417">
            <v>207</v>
          </cell>
          <cell r="H417">
            <v>179</v>
          </cell>
          <cell r="I417">
            <v>196</v>
          </cell>
          <cell r="J417">
            <v>170</v>
          </cell>
          <cell r="K417">
            <v>167</v>
          </cell>
          <cell r="L417">
            <v>186</v>
          </cell>
          <cell r="M417">
            <v>173</v>
          </cell>
        </row>
        <row r="418">
          <cell r="A418">
            <v>5179386</v>
          </cell>
          <cell r="B418">
            <v>5113786</v>
          </cell>
          <cell r="C418">
            <v>4410</v>
          </cell>
          <cell r="E418">
            <v>231</v>
          </cell>
          <cell r="F418">
            <v>206</v>
          </cell>
          <cell r="G418">
            <v>198</v>
          </cell>
          <cell r="H418">
            <v>176</v>
          </cell>
          <cell r="I418">
            <v>229</v>
          </cell>
          <cell r="J418">
            <v>198</v>
          </cell>
          <cell r="K418">
            <v>211</v>
          </cell>
          <cell r="L418">
            <v>191</v>
          </cell>
          <cell r="M418">
            <v>203</v>
          </cell>
        </row>
        <row r="419">
          <cell r="A419">
            <v>5179370</v>
          </cell>
          <cell r="B419">
            <v>5113778</v>
          </cell>
          <cell r="C419">
            <v>4410</v>
          </cell>
          <cell r="E419">
            <v>246</v>
          </cell>
          <cell r="F419">
            <v>220</v>
          </cell>
          <cell r="G419">
            <v>211</v>
          </cell>
          <cell r="H419">
            <v>188</v>
          </cell>
          <cell r="I419">
            <v>245</v>
          </cell>
          <cell r="J419">
            <v>211</v>
          </cell>
          <cell r="K419">
            <v>225</v>
          </cell>
          <cell r="L419">
            <v>203</v>
          </cell>
          <cell r="M419">
            <v>217</v>
          </cell>
        </row>
        <row r="420">
          <cell r="A420">
            <v>5179382</v>
          </cell>
          <cell r="B420">
            <v>5113784</v>
          </cell>
          <cell r="C420">
            <v>4410</v>
          </cell>
          <cell r="D420">
            <v>3652567</v>
          </cell>
          <cell r="E420">
            <v>172</v>
          </cell>
          <cell r="F420">
            <v>152</v>
          </cell>
          <cell r="G420">
            <v>148</v>
          </cell>
          <cell r="H420">
            <v>144</v>
          </cell>
          <cell r="I420">
            <v>213</v>
          </cell>
          <cell r="J420">
            <v>183</v>
          </cell>
          <cell r="K420">
            <v>193</v>
          </cell>
          <cell r="L420">
            <v>172</v>
          </cell>
          <cell r="M420">
            <v>184</v>
          </cell>
        </row>
        <row r="421">
          <cell r="A421">
            <v>5179384</v>
          </cell>
          <cell r="B421">
            <v>5113785</v>
          </cell>
          <cell r="C421">
            <v>4410</v>
          </cell>
          <cell r="D421">
            <v>16009352</v>
          </cell>
          <cell r="E421">
            <v>233</v>
          </cell>
          <cell r="F421">
            <v>206</v>
          </cell>
          <cell r="G421">
            <v>200</v>
          </cell>
          <cell r="H421">
            <v>189</v>
          </cell>
          <cell r="I421">
            <v>273</v>
          </cell>
          <cell r="J421">
            <v>237</v>
          </cell>
          <cell r="K421">
            <v>251</v>
          </cell>
          <cell r="L421">
            <v>224</v>
          </cell>
          <cell r="M421">
            <v>149</v>
          </cell>
        </row>
        <row r="422">
          <cell r="A422">
            <v>5179090</v>
          </cell>
          <cell r="B422">
            <v>5113638</v>
          </cell>
          <cell r="C422">
            <v>4410</v>
          </cell>
          <cell r="D422">
            <v>6821038</v>
          </cell>
          <cell r="E422">
            <v>233</v>
          </cell>
          <cell r="F422">
            <v>206</v>
          </cell>
          <cell r="G422">
            <v>200</v>
          </cell>
          <cell r="H422">
            <v>189</v>
          </cell>
          <cell r="I422">
            <v>273</v>
          </cell>
          <cell r="J422">
            <v>212</v>
          </cell>
          <cell r="K422">
            <v>100</v>
          </cell>
          <cell r="L422">
            <v>103</v>
          </cell>
          <cell r="M422">
            <v>114</v>
          </cell>
        </row>
        <row r="423">
          <cell r="A423">
            <v>5179332</v>
          </cell>
          <cell r="B423">
            <v>5113759</v>
          </cell>
          <cell r="C423">
            <v>4410</v>
          </cell>
          <cell r="D423">
            <v>1502247</v>
          </cell>
          <cell r="E423">
            <v>342</v>
          </cell>
          <cell r="F423">
            <v>618</v>
          </cell>
          <cell r="G423">
            <v>330</v>
          </cell>
          <cell r="H423">
            <v>321</v>
          </cell>
          <cell r="I423">
            <v>341</v>
          </cell>
          <cell r="J423">
            <v>311</v>
          </cell>
          <cell r="K423">
            <v>313</v>
          </cell>
          <cell r="L423">
            <v>303</v>
          </cell>
          <cell r="M423">
            <v>328</v>
          </cell>
        </row>
        <row r="424">
          <cell r="A424">
            <v>5179112</v>
          </cell>
          <cell r="B424">
            <v>5113649</v>
          </cell>
          <cell r="C424">
            <v>4410</v>
          </cell>
          <cell r="D424">
            <v>2951262</v>
          </cell>
          <cell r="E424">
            <v>100</v>
          </cell>
          <cell r="F424">
            <v>82</v>
          </cell>
          <cell r="G424">
            <v>98</v>
          </cell>
          <cell r="H424">
            <v>90</v>
          </cell>
          <cell r="I424">
            <v>91</v>
          </cell>
          <cell r="J424">
            <v>86</v>
          </cell>
          <cell r="K424">
            <v>96</v>
          </cell>
          <cell r="L424">
            <v>100</v>
          </cell>
          <cell r="M424">
            <v>95</v>
          </cell>
        </row>
        <row r="425">
          <cell r="A425">
            <v>5179200</v>
          </cell>
          <cell r="B425">
            <v>5113693</v>
          </cell>
          <cell r="C425">
            <v>4410</v>
          </cell>
          <cell r="D425">
            <v>1692334</v>
          </cell>
          <cell r="E425">
            <v>268</v>
          </cell>
          <cell r="F425">
            <v>229</v>
          </cell>
          <cell r="G425">
            <v>255</v>
          </cell>
          <cell r="H425">
            <v>248</v>
          </cell>
          <cell r="I425">
            <v>232</v>
          </cell>
          <cell r="J425">
            <v>218</v>
          </cell>
          <cell r="K425">
            <v>224</v>
          </cell>
          <cell r="L425">
            <v>251</v>
          </cell>
          <cell r="M425">
            <v>288</v>
          </cell>
        </row>
        <row r="426">
          <cell r="A426">
            <v>5179046</v>
          </cell>
          <cell r="B426">
            <v>5113616</v>
          </cell>
          <cell r="C426">
            <v>4410</v>
          </cell>
          <cell r="D426">
            <v>6822055</v>
          </cell>
          <cell r="E426">
            <v>186</v>
          </cell>
          <cell r="F426">
            <v>156</v>
          </cell>
          <cell r="G426">
            <v>165</v>
          </cell>
          <cell r="H426">
            <v>166</v>
          </cell>
          <cell r="I426">
            <v>177</v>
          </cell>
          <cell r="J426">
            <v>171</v>
          </cell>
          <cell r="K426">
            <v>171</v>
          </cell>
          <cell r="L426">
            <v>164</v>
          </cell>
          <cell r="M426">
            <v>186</v>
          </cell>
        </row>
        <row r="427">
          <cell r="A427">
            <v>5179158</v>
          </cell>
          <cell r="B427">
            <v>5113672</v>
          </cell>
          <cell r="C427">
            <v>4410</v>
          </cell>
          <cell r="D427">
            <v>3741358</v>
          </cell>
          <cell r="E427">
            <v>185</v>
          </cell>
          <cell r="F427">
            <v>152</v>
          </cell>
          <cell r="G427">
            <v>153</v>
          </cell>
          <cell r="H427">
            <v>190</v>
          </cell>
          <cell r="I427">
            <v>180</v>
          </cell>
          <cell r="J427">
            <v>158</v>
          </cell>
          <cell r="K427">
            <v>68</v>
          </cell>
          <cell r="L427">
            <v>93</v>
          </cell>
          <cell r="M427">
            <v>101</v>
          </cell>
        </row>
        <row r="428">
          <cell r="A428">
            <v>5179222</v>
          </cell>
          <cell r="B428">
            <v>5113704</v>
          </cell>
          <cell r="C428">
            <v>4410</v>
          </cell>
          <cell r="D428">
            <v>6822409</v>
          </cell>
          <cell r="E428">
            <v>17</v>
          </cell>
          <cell r="F428">
            <v>48</v>
          </cell>
          <cell r="G428">
            <v>44</v>
          </cell>
          <cell r="H428">
            <v>10</v>
          </cell>
          <cell r="I428">
            <v>10</v>
          </cell>
          <cell r="J428">
            <v>16</v>
          </cell>
          <cell r="K428">
            <v>0</v>
          </cell>
          <cell r="L428">
            <v>25</v>
          </cell>
          <cell r="M428">
            <v>39</v>
          </cell>
        </row>
        <row r="429">
          <cell r="A429">
            <v>5179242</v>
          </cell>
          <cell r="B429">
            <v>5113714</v>
          </cell>
          <cell r="C429">
            <v>4410</v>
          </cell>
          <cell r="D429">
            <v>6822101</v>
          </cell>
          <cell r="E429">
            <v>0</v>
          </cell>
          <cell r="F429">
            <v>168</v>
          </cell>
          <cell r="G429">
            <v>164</v>
          </cell>
          <cell r="H429">
            <v>125</v>
          </cell>
          <cell r="I429">
            <v>170</v>
          </cell>
          <cell r="J429">
            <v>157</v>
          </cell>
          <cell r="K429">
            <v>162</v>
          </cell>
          <cell r="L429">
            <v>236</v>
          </cell>
          <cell r="M429">
            <v>228</v>
          </cell>
        </row>
        <row r="430">
          <cell r="A430">
            <v>5179258</v>
          </cell>
          <cell r="B430">
            <v>5113722</v>
          </cell>
          <cell r="C430">
            <v>4410</v>
          </cell>
          <cell r="D430">
            <v>1676014</v>
          </cell>
          <cell r="E430">
            <v>0</v>
          </cell>
          <cell r="F430">
            <v>74</v>
          </cell>
          <cell r="G430">
            <v>126</v>
          </cell>
          <cell r="H430">
            <v>121</v>
          </cell>
          <cell r="I430">
            <v>164</v>
          </cell>
          <cell r="J430">
            <v>217</v>
          </cell>
          <cell r="K430">
            <v>98</v>
          </cell>
          <cell r="L430">
            <v>176</v>
          </cell>
          <cell r="M430">
            <v>234</v>
          </cell>
        </row>
        <row r="431">
          <cell r="A431">
            <v>5179354</v>
          </cell>
          <cell r="B431">
            <v>5113770</v>
          </cell>
          <cell r="C431">
            <v>4410</v>
          </cell>
          <cell r="D431">
            <v>3729707</v>
          </cell>
          <cell r="E431">
            <v>247</v>
          </cell>
          <cell r="F431">
            <v>457</v>
          </cell>
          <cell r="G431">
            <v>212</v>
          </cell>
          <cell r="H431">
            <v>176</v>
          </cell>
          <cell r="I431">
            <v>189</v>
          </cell>
          <cell r="J431">
            <v>170</v>
          </cell>
          <cell r="K431">
            <v>172</v>
          </cell>
          <cell r="L431">
            <v>139</v>
          </cell>
          <cell r="M431">
            <v>64</v>
          </cell>
        </row>
        <row r="432">
          <cell r="A432">
            <v>5179390</v>
          </cell>
          <cell r="B432">
            <v>5113788</v>
          </cell>
          <cell r="C432">
            <v>4410</v>
          </cell>
          <cell r="D432">
            <v>3730069</v>
          </cell>
          <cell r="E432">
            <v>272</v>
          </cell>
          <cell r="F432">
            <v>238</v>
          </cell>
          <cell r="G432">
            <v>230</v>
          </cell>
          <cell r="H432">
            <v>236</v>
          </cell>
          <cell r="I432">
            <v>251</v>
          </cell>
          <cell r="J432">
            <v>211</v>
          </cell>
          <cell r="K432">
            <v>227</v>
          </cell>
          <cell r="L432">
            <v>206</v>
          </cell>
          <cell r="M432">
            <v>228</v>
          </cell>
        </row>
        <row r="433">
          <cell r="A433">
            <v>5179388</v>
          </cell>
          <cell r="B433">
            <v>5113787</v>
          </cell>
          <cell r="C433">
            <v>4410</v>
          </cell>
          <cell r="D433">
            <v>6824767</v>
          </cell>
          <cell r="E433">
            <v>204</v>
          </cell>
          <cell r="F433">
            <v>135</v>
          </cell>
          <cell r="G433">
            <v>144</v>
          </cell>
          <cell r="H433">
            <v>183</v>
          </cell>
          <cell r="I433">
            <v>188</v>
          </cell>
          <cell r="J433">
            <v>180</v>
          </cell>
          <cell r="K433">
            <v>168</v>
          </cell>
          <cell r="L433">
            <v>156</v>
          </cell>
          <cell r="M433">
            <v>158</v>
          </cell>
        </row>
        <row r="434">
          <cell r="A434">
            <v>5179068</v>
          </cell>
          <cell r="B434">
            <v>5113627</v>
          </cell>
          <cell r="C434">
            <v>4410</v>
          </cell>
          <cell r="D434">
            <v>6829489</v>
          </cell>
          <cell r="E434">
            <v>59</v>
          </cell>
          <cell r="F434">
            <v>46</v>
          </cell>
          <cell r="G434">
            <v>56</v>
          </cell>
          <cell r="H434">
            <v>56</v>
          </cell>
          <cell r="I434">
            <v>60</v>
          </cell>
          <cell r="J434">
            <v>54</v>
          </cell>
          <cell r="K434">
            <v>43</v>
          </cell>
          <cell r="L434">
            <v>35</v>
          </cell>
          <cell r="M434">
            <v>31</v>
          </cell>
        </row>
        <row r="435">
          <cell r="A435">
            <v>5179274</v>
          </cell>
          <cell r="B435">
            <v>5113730</v>
          </cell>
          <cell r="C435">
            <v>4410</v>
          </cell>
          <cell r="D435">
            <v>3729711</v>
          </cell>
          <cell r="E435">
            <v>152</v>
          </cell>
          <cell r="F435">
            <v>152</v>
          </cell>
          <cell r="G435">
            <v>164</v>
          </cell>
          <cell r="H435">
            <v>148</v>
          </cell>
          <cell r="I435">
            <v>145</v>
          </cell>
          <cell r="J435">
            <v>127</v>
          </cell>
          <cell r="K435">
            <v>145</v>
          </cell>
          <cell r="L435">
            <v>123</v>
          </cell>
          <cell r="M435">
            <v>138</v>
          </cell>
        </row>
        <row r="436">
          <cell r="A436">
            <v>5179292</v>
          </cell>
          <cell r="B436">
            <v>5113739</v>
          </cell>
          <cell r="C436">
            <v>4410</v>
          </cell>
          <cell r="D436">
            <v>6825066</v>
          </cell>
          <cell r="E436">
            <v>227</v>
          </cell>
          <cell r="F436">
            <v>161</v>
          </cell>
          <cell r="G436">
            <v>135</v>
          </cell>
          <cell r="H436">
            <v>106</v>
          </cell>
          <cell r="I436">
            <v>133</v>
          </cell>
          <cell r="J436">
            <v>111</v>
          </cell>
          <cell r="K436">
            <v>192</v>
          </cell>
          <cell r="L436">
            <v>169</v>
          </cell>
          <cell r="M436">
            <v>195</v>
          </cell>
        </row>
        <row r="437">
          <cell r="A437">
            <v>5179178</v>
          </cell>
          <cell r="B437">
            <v>5113682</v>
          </cell>
          <cell r="C437">
            <v>4410</v>
          </cell>
          <cell r="D437">
            <v>6427949</v>
          </cell>
          <cell r="E437">
            <v>64</v>
          </cell>
          <cell r="F437">
            <v>60</v>
          </cell>
          <cell r="G437">
            <v>71</v>
          </cell>
          <cell r="H437">
            <v>128</v>
          </cell>
          <cell r="I437">
            <v>141</v>
          </cell>
          <cell r="J437">
            <v>133</v>
          </cell>
          <cell r="K437">
            <v>146</v>
          </cell>
          <cell r="L437">
            <v>138</v>
          </cell>
          <cell r="M437">
            <v>152</v>
          </cell>
        </row>
        <row r="438">
          <cell r="A438">
            <v>5179134</v>
          </cell>
          <cell r="B438">
            <v>5113660</v>
          </cell>
          <cell r="C438">
            <v>4410</v>
          </cell>
          <cell r="D438">
            <v>7104762</v>
          </cell>
          <cell r="E438">
            <v>241</v>
          </cell>
          <cell r="F438">
            <v>190</v>
          </cell>
          <cell r="G438">
            <v>201</v>
          </cell>
          <cell r="H438">
            <v>209</v>
          </cell>
          <cell r="I438">
            <v>168</v>
          </cell>
          <cell r="J438">
            <v>165</v>
          </cell>
          <cell r="K438">
            <v>175</v>
          </cell>
          <cell r="L438">
            <v>192</v>
          </cell>
          <cell r="M438">
            <v>193</v>
          </cell>
        </row>
        <row r="439">
          <cell r="A439">
            <v>5179380</v>
          </cell>
          <cell r="B439">
            <v>5113783</v>
          </cell>
          <cell r="C439">
            <v>4410</v>
          </cell>
          <cell r="D439">
            <v>7128931</v>
          </cell>
          <cell r="E439">
            <v>171</v>
          </cell>
          <cell r="F439">
            <v>151</v>
          </cell>
          <cell r="G439">
            <v>180</v>
          </cell>
          <cell r="H439">
            <v>238</v>
          </cell>
          <cell r="I439">
            <v>240</v>
          </cell>
          <cell r="J439">
            <v>220</v>
          </cell>
          <cell r="K439">
            <v>230</v>
          </cell>
          <cell r="L439">
            <v>222</v>
          </cell>
          <cell r="M439">
            <v>187</v>
          </cell>
        </row>
        <row r="440">
          <cell r="A440">
            <v>5179378</v>
          </cell>
          <cell r="B440">
            <v>5113782</v>
          </cell>
          <cell r="C440">
            <v>4410</v>
          </cell>
          <cell r="D440">
            <v>7314725</v>
          </cell>
          <cell r="E440">
            <v>219</v>
          </cell>
          <cell r="F440">
            <v>175</v>
          </cell>
          <cell r="G440">
            <v>175</v>
          </cell>
          <cell r="H440">
            <v>233</v>
          </cell>
          <cell r="I440">
            <v>243</v>
          </cell>
          <cell r="J440">
            <v>225</v>
          </cell>
          <cell r="K440">
            <v>247</v>
          </cell>
          <cell r="L440">
            <v>237</v>
          </cell>
          <cell r="M440">
            <v>262</v>
          </cell>
        </row>
        <row r="441">
          <cell r="A441">
            <v>5179310</v>
          </cell>
          <cell r="B441">
            <v>5113748</v>
          </cell>
          <cell r="C441">
            <v>4410</v>
          </cell>
          <cell r="D441">
            <v>3355246</v>
          </cell>
          <cell r="E441">
            <v>312</v>
          </cell>
          <cell r="F441">
            <v>79</v>
          </cell>
          <cell r="G441">
            <v>234</v>
          </cell>
          <cell r="H441">
            <v>208</v>
          </cell>
          <cell r="I441">
            <v>221</v>
          </cell>
          <cell r="J441">
            <v>200</v>
          </cell>
          <cell r="K441">
            <v>228</v>
          </cell>
          <cell r="L441">
            <v>225</v>
          </cell>
          <cell r="M441">
            <v>249</v>
          </cell>
        </row>
        <row r="442">
          <cell r="A442">
            <v>5179514</v>
          </cell>
          <cell r="B442">
            <v>5113850</v>
          </cell>
          <cell r="C442">
            <v>4410</v>
          </cell>
          <cell r="E442">
            <v>172</v>
          </cell>
          <cell r="F442">
            <v>152</v>
          </cell>
          <cell r="G442">
            <v>148</v>
          </cell>
          <cell r="H442">
            <v>144</v>
          </cell>
          <cell r="I442">
            <v>213</v>
          </cell>
          <cell r="J442">
            <v>183</v>
          </cell>
          <cell r="K442">
            <v>193</v>
          </cell>
          <cell r="L442">
            <v>172</v>
          </cell>
          <cell r="M442">
            <v>184</v>
          </cell>
        </row>
        <row r="443">
          <cell r="A443">
            <v>5179456</v>
          </cell>
          <cell r="B443">
            <v>5113821</v>
          </cell>
          <cell r="C443">
            <v>4410</v>
          </cell>
          <cell r="D443">
            <v>3353310</v>
          </cell>
          <cell r="E443">
            <v>259</v>
          </cell>
          <cell r="F443">
            <v>172</v>
          </cell>
          <cell r="G443">
            <v>180</v>
          </cell>
          <cell r="H443">
            <v>144</v>
          </cell>
          <cell r="I443">
            <v>140</v>
          </cell>
          <cell r="J443">
            <v>129</v>
          </cell>
          <cell r="K443">
            <v>156</v>
          </cell>
          <cell r="L443">
            <v>162</v>
          </cell>
          <cell r="M443">
            <v>192</v>
          </cell>
        </row>
        <row r="444">
          <cell r="A444">
            <v>5179658</v>
          </cell>
          <cell r="B444">
            <v>5113922</v>
          </cell>
          <cell r="C444">
            <v>4410</v>
          </cell>
          <cell r="D444">
            <v>1751036</v>
          </cell>
          <cell r="E444">
            <v>202</v>
          </cell>
          <cell r="F444">
            <v>278</v>
          </cell>
          <cell r="G444">
            <v>197</v>
          </cell>
          <cell r="H444">
            <v>115</v>
          </cell>
          <cell r="I444">
            <v>120</v>
          </cell>
          <cell r="J444">
            <v>102</v>
          </cell>
          <cell r="K444">
            <v>98</v>
          </cell>
          <cell r="L444">
            <v>74</v>
          </cell>
          <cell r="M444">
            <v>77</v>
          </cell>
        </row>
        <row r="445">
          <cell r="A445">
            <v>5179638</v>
          </cell>
          <cell r="B445">
            <v>5113912</v>
          </cell>
          <cell r="C445">
            <v>4410</v>
          </cell>
          <cell r="D445">
            <v>6829266</v>
          </cell>
          <cell r="E445">
            <v>314</v>
          </cell>
          <cell r="F445">
            <v>196</v>
          </cell>
          <cell r="G445">
            <v>234</v>
          </cell>
          <cell r="H445">
            <v>221</v>
          </cell>
          <cell r="I445">
            <v>229</v>
          </cell>
          <cell r="J445">
            <v>218</v>
          </cell>
          <cell r="K445">
            <v>138</v>
          </cell>
          <cell r="L445">
            <v>300</v>
          </cell>
          <cell r="M445">
            <v>245</v>
          </cell>
        </row>
        <row r="446">
          <cell r="A446">
            <v>5179596</v>
          </cell>
          <cell r="B446">
            <v>5113891</v>
          </cell>
          <cell r="C446">
            <v>4410</v>
          </cell>
          <cell r="D446">
            <v>6824305</v>
          </cell>
          <cell r="E446">
            <v>136</v>
          </cell>
          <cell r="F446">
            <v>124</v>
          </cell>
          <cell r="G446">
            <v>107</v>
          </cell>
          <cell r="H446">
            <v>129</v>
          </cell>
          <cell r="I446">
            <v>151</v>
          </cell>
          <cell r="J446">
            <v>105</v>
          </cell>
          <cell r="K446">
            <v>99</v>
          </cell>
          <cell r="L446">
            <v>124</v>
          </cell>
          <cell r="M446">
            <v>152</v>
          </cell>
        </row>
        <row r="447">
          <cell r="A447">
            <v>5179554</v>
          </cell>
          <cell r="B447">
            <v>5113870</v>
          </cell>
          <cell r="C447">
            <v>4410</v>
          </cell>
          <cell r="D447">
            <v>6824322</v>
          </cell>
          <cell r="E447">
            <v>190</v>
          </cell>
          <cell r="F447">
            <v>165</v>
          </cell>
          <cell r="G447">
            <v>166</v>
          </cell>
          <cell r="H447">
            <v>163</v>
          </cell>
          <cell r="I447">
            <v>175</v>
          </cell>
          <cell r="J447">
            <v>160</v>
          </cell>
          <cell r="K447">
            <v>195</v>
          </cell>
          <cell r="L447">
            <v>191</v>
          </cell>
          <cell r="M447">
            <v>188</v>
          </cell>
        </row>
        <row r="448">
          <cell r="A448">
            <v>5179696</v>
          </cell>
          <cell r="B448">
            <v>5113941</v>
          </cell>
          <cell r="C448">
            <v>4410</v>
          </cell>
          <cell r="D448">
            <v>3741427</v>
          </cell>
          <cell r="E448">
            <v>260</v>
          </cell>
          <cell r="F448">
            <v>145</v>
          </cell>
          <cell r="G448">
            <v>107</v>
          </cell>
          <cell r="H448">
            <v>125</v>
          </cell>
          <cell r="I448">
            <v>129</v>
          </cell>
          <cell r="J448">
            <v>175</v>
          </cell>
          <cell r="K448">
            <v>278</v>
          </cell>
          <cell r="L448">
            <v>187</v>
          </cell>
          <cell r="M448">
            <v>82</v>
          </cell>
        </row>
        <row r="449">
          <cell r="A449">
            <v>5179676</v>
          </cell>
          <cell r="B449">
            <v>5113931</v>
          </cell>
          <cell r="C449">
            <v>4410</v>
          </cell>
          <cell r="D449">
            <v>6822122</v>
          </cell>
          <cell r="E449">
            <v>30</v>
          </cell>
          <cell r="F449">
            <v>82</v>
          </cell>
          <cell r="G449">
            <v>76</v>
          </cell>
          <cell r="H449">
            <v>99</v>
          </cell>
          <cell r="I449">
            <v>57</v>
          </cell>
          <cell r="J449">
            <v>75</v>
          </cell>
          <cell r="K449">
            <v>76</v>
          </cell>
          <cell r="L449">
            <v>75</v>
          </cell>
          <cell r="M449">
            <v>76</v>
          </cell>
        </row>
        <row r="450">
          <cell r="A450">
            <v>5179574</v>
          </cell>
          <cell r="B450">
            <v>5113880</v>
          </cell>
          <cell r="C450">
            <v>4410</v>
          </cell>
          <cell r="D450">
            <v>6822441</v>
          </cell>
          <cell r="E450">
            <v>149</v>
          </cell>
          <cell r="F450">
            <v>120</v>
          </cell>
          <cell r="G450">
            <v>123</v>
          </cell>
          <cell r="H450">
            <v>110</v>
          </cell>
          <cell r="I450">
            <v>120</v>
          </cell>
          <cell r="J450">
            <v>90</v>
          </cell>
          <cell r="K450">
            <v>85</v>
          </cell>
          <cell r="L450">
            <v>144</v>
          </cell>
          <cell r="M450">
            <v>145</v>
          </cell>
        </row>
        <row r="451">
          <cell r="A451">
            <v>5179472</v>
          </cell>
          <cell r="B451">
            <v>5113829</v>
          </cell>
          <cell r="C451">
            <v>4410</v>
          </cell>
          <cell r="D451">
            <v>6824725</v>
          </cell>
          <cell r="E451">
            <v>237</v>
          </cell>
          <cell r="F451">
            <v>225</v>
          </cell>
          <cell r="G451">
            <v>452</v>
          </cell>
          <cell r="H451">
            <v>216</v>
          </cell>
          <cell r="I451">
            <v>218</v>
          </cell>
          <cell r="J451">
            <v>211</v>
          </cell>
          <cell r="K451">
            <v>221</v>
          </cell>
          <cell r="L451">
            <v>173</v>
          </cell>
          <cell r="M451">
            <v>239</v>
          </cell>
        </row>
        <row r="452">
          <cell r="A452">
            <v>5179436</v>
          </cell>
          <cell r="B452">
            <v>5113811</v>
          </cell>
          <cell r="C452">
            <v>4410</v>
          </cell>
          <cell r="D452">
            <v>7299050</v>
          </cell>
          <cell r="E452">
            <v>288</v>
          </cell>
          <cell r="F452">
            <v>117</v>
          </cell>
          <cell r="G452">
            <v>239</v>
          </cell>
          <cell r="H452">
            <v>185</v>
          </cell>
          <cell r="I452">
            <v>136</v>
          </cell>
          <cell r="J452">
            <v>213</v>
          </cell>
          <cell r="K452">
            <v>226</v>
          </cell>
          <cell r="L452">
            <v>233</v>
          </cell>
          <cell r="M452">
            <v>251</v>
          </cell>
        </row>
        <row r="453">
          <cell r="A453">
            <v>5179616</v>
          </cell>
          <cell r="B453">
            <v>5113901</v>
          </cell>
          <cell r="C453">
            <v>4410</v>
          </cell>
          <cell r="D453">
            <v>7103154</v>
          </cell>
          <cell r="E453">
            <v>188</v>
          </cell>
          <cell r="F453">
            <v>178</v>
          </cell>
          <cell r="G453">
            <v>175</v>
          </cell>
          <cell r="H453">
            <v>162</v>
          </cell>
          <cell r="I453">
            <v>147</v>
          </cell>
          <cell r="J453">
            <v>126</v>
          </cell>
          <cell r="K453">
            <v>137</v>
          </cell>
          <cell r="L453">
            <v>128</v>
          </cell>
          <cell r="M453">
            <v>154</v>
          </cell>
        </row>
        <row r="454">
          <cell r="A454">
            <v>5179416</v>
          </cell>
          <cell r="B454">
            <v>5113801</v>
          </cell>
          <cell r="C454">
            <v>4410</v>
          </cell>
          <cell r="D454">
            <v>15961103</v>
          </cell>
          <cell r="E454">
            <v>206</v>
          </cell>
          <cell r="F454">
            <v>154</v>
          </cell>
          <cell r="G454">
            <v>173</v>
          </cell>
          <cell r="H454">
            <v>167</v>
          </cell>
          <cell r="I454">
            <v>169</v>
          </cell>
          <cell r="J454">
            <v>184</v>
          </cell>
          <cell r="K454">
            <v>186</v>
          </cell>
          <cell r="L454">
            <v>187</v>
          </cell>
          <cell r="M454">
            <v>170</v>
          </cell>
        </row>
        <row r="455">
          <cell r="A455">
            <v>5179836</v>
          </cell>
          <cell r="B455">
            <v>5114011</v>
          </cell>
          <cell r="C455">
            <v>4410</v>
          </cell>
          <cell r="E455">
            <v>172</v>
          </cell>
          <cell r="F455">
            <v>152</v>
          </cell>
          <cell r="G455">
            <v>148</v>
          </cell>
          <cell r="H455">
            <v>144</v>
          </cell>
          <cell r="I455">
            <v>213</v>
          </cell>
          <cell r="J455">
            <v>183</v>
          </cell>
          <cell r="K455">
            <v>193</v>
          </cell>
          <cell r="L455">
            <v>172</v>
          </cell>
          <cell r="M455">
            <v>184</v>
          </cell>
        </row>
        <row r="456">
          <cell r="A456">
            <v>5175380</v>
          </cell>
          <cell r="B456">
            <v>5111783</v>
          </cell>
          <cell r="C456">
            <v>4410</v>
          </cell>
          <cell r="D456">
            <v>3649102</v>
          </cell>
          <cell r="E456">
            <v>239</v>
          </cell>
          <cell r="F456">
            <v>200</v>
          </cell>
          <cell r="G456">
            <v>223</v>
          </cell>
          <cell r="H456">
            <v>259</v>
          </cell>
          <cell r="I456">
            <v>291</v>
          </cell>
          <cell r="J456">
            <v>250</v>
          </cell>
          <cell r="K456">
            <v>253</v>
          </cell>
          <cell r="L456">
            <v>241</v>
          </cell>
          <cell r="M456">
            <v>253</v>
          </cell>
        </row>
        <row r="457">
          <cell r="A457">
            <v>5179716</v>
          </cell>
          <cell r="B457">
            <v>5113951</v>
          </cell>
          <cell r="C457">
            <v>4410</v>
          </cell>
          <cell r="D457">
            <v>3652839</v>
          </cell>
          <cell r="E457">
            <v>279</v>
          </cell>
          <cell r="F457">
            <v>248</v>
          </cell>
          <cell r="G457">
            <v>241</v>
          </cell>
          <cell r="H457">
            <v>233</v>
          </cell>
          <cell r="I457">
            <v>253</v>
          </cell>
          <cell r="J457">
            <v>232</v>
          </cell>
          <cell r="K457">
            <v>235</v>
          </cell>
          <cell r="L457">
            <v>218</v>
          </cell>
          <cell r="M457">
            <v>240</v>
          </cell>
        </row>
        <row r="458">
          <cell r="A458">
            <v>5181132</v>
          </cell>
          <cell r="B458">
            <v>5114659</v>
          </cell>
          <cell r="C458">
            <v>4410</v>
          </cell>
          <cell r="D458">
            <v>33001804</v>
          </cell>
          <cell r="E458">
            <v>172</v>
          </cell>
          <cell r="F458">
            <v>152</v>
          </cell>
          <cell r="G458">
            <v>148</v>
          </cell>
          <cell r="H458">
            <v>144</v>
          </cell>
          <cell r="I458">
            <v>213</v>
          </cell>
          <cell r="J458">
            <v>183</v>
          </cell>
          <cell r="K458">
            <v>193</v>
          </cell>
          <cell r="L458">
            <v>172</v>
          </cell>
          <cell r="M458">
            <v>184</v>
          </cell>
        </row>
        <row r="459">
          <cell r="A459">
            <v>5181130</v>
          </cell>
          <cell r="B459">
            <v>5114658</v>
          </cell>
          <cell r="C459">
            <v>4410</v>
          </cell>
          <cell r="D459">
            <v>31993465</v>
          </cell>
          <cell r="E459">
            <v>48</v>
          </cell>
          <cell r="F459">
            <v>59</v>
          </cell>
          <cell r="G459">
            <v>53</v>
          </cell>
          <cell r="H459">
            <v>52</v>
          </cell>
          <cell r="I459">
            <v>17</v>
          </cell>
          <cell r="J459">
            <v>43</v>
          </cell>
          <cell r="K459">
            <v>36</v>
          </cell>
          <cell r="L459">
            <v>39</v>
          </cell>
          <cell r="M459">
            <v>41</v>
          </cell>
        </row>
        <row r="460">
          <cell r="A460">
            <v>5179776</v>
          </cell>
          <cell r="B460">
            <v>5113981</v>
          </cell>
          <cell r="C460">
            <v>4410</v>
          </cell>
          <cell r="D460">
            <v>3741336</v>
          </cell>
          <cell r="E460">
            <v>233</v>
          </cell>
          <cell r="F460">
            <v>206</v>
          </cell>
          <cell r="G460">
            <v>200</v>
          </cell>
          <cell r="H460">
            <v>189</v>
          </cell>
          <cell r="I460">
            <v>273</v>
          </cell>
          <cell r="J460">
            <v>237</v>
          </cell>
          <cell r="K460">
            <v>251</v>
          </cell>
          <cell r="L460">
            <v>448</v>
          </cell>
          <cell r="M460">
            <v>136</v>
          </cell>
        </row>
        <row r="461">
          <cell r="A461">
            <v>5179756</v>
          </cell>
          <cell r="B461">
            <v>5113971</v>
          </cell>
          <cell r="C461">
            <v>4410</v>
          </cell>
          <cell r="D461">
            <v>31991508</v>
          </cell>
          <cell r="E461">
            <v>433</v>
          </cell>
          <cell r="F461">
            <v>447</v>
          </cell>
          <cell r="G461">
            <v>518</v>
          </cell>
          <cell r="H461">
            <v>289</v>
          </cell>
          <cell r="I461">
            <v>306</v>
          </cell>
          <cell r="J461">
            <v>291</v>
          </cell>
          <cell r="K461">
            <v>389</v>
          </cell>
          <cell r="L461">
            <v>527</v>
          </cell>
          <cell r="M461">
            <v>404</v>
          </cell>
        </row>
        <row r="462">
          <cell r="A462">
            <v>5179816</v>
          </cell>
          <cell r="B462">
            <v>5114001</v>
          </cell>
          <cell r="C462">
            <v>4410</v>
          </cell>
          <cell r="D462">
            <v>15960499</v>
          </cell>
          <cell r="E462">
            <v>50</v>
          </cell>
          <cell r="F462">
            <v>60</v>
          </cell>
          <cell r="G462">
            <v>65</v>
          </cell>
          <cell r="H462">
            <v>203</v>
          </cell>
          <cell r="I462">
            <v>195</v>
          </cell>
          <cell r="J462">
            <v>196</v>
          </cell>
          <cell r="K462">
            <v>169</v>
          </cell>
          <cell r="L462">
            <v>166</v>
          </cell>
          <cell r="M462">
            <v>167</v>
          </cell>
        </row>
        <row r="463">
          <cell r="A463">
            <v>5175446</v>
          </cell>
          <cell r="B463">
            <v>5111816</v>
          </cell>
          <cell r="C463">
            <v>4410</v>
          </cell>
          <cell r="D463">
            <v>156186</v>
          </cell>
          <cell r="E463">
            <v>73</v>
          </cell>
          <cell r="F463">
            <v>51</v>
          </cell>
          <cell r="G463">
            <v>47</v>
          </cell>
          <cell r="H463">
            <v>52</v>
          </cell>
          <cell r="I463">
            <v>61</v>
          </cell>
          <cell r="J463">
            <v>48</v>
          </cell>
          <cell r="K463">
            <v>48</v>
          </cell>
          <cell r="L463">
            <v>57</v>
          </cell>
          <cell r="M463">
            <v>58</v>
          </cell>
        </row>
        <row r="464">
          <cell r="A464">
            <v>5175360</v>
          </cell>
          <cell r="B464">
            <v>5111773</v>
          </cell>
          <cell r="C464">
            <v>4410</v>
          </cell>
          <cell r="D464">
            <v>156183</v>
          </cell>
          <cell r="E464">
            <v>229</v>
          </cell>
          <cell r="F464">
            <v>293</v>
          </cell>
          <cell r="G464">
            <v>320</v>
          </cell>
          <cell r="H464">
            <v>284</v>
          </cell>
          <cell r="I464">
            <v>354</v>
          </cell>
          <cell r="J464">
            <v>213</v>
          </cell>
          <cell r="K464">
            <v>288</v>
          </cell>
          <cell r="L464">
            <v>287</v>
          </cell>
          <cell r="M464">
            <v>352</v>
          </cell>
        </row>
        <row r="465">
          <cell r="A465">
            <v>5181122</v>
          </cell>
          <cell r="B465">
            <v>5114654</v>
          </cell>
          <cell r="C465">
            <v>4410</v>
          </cell>
          <cell r="D465">
            <v>355558</v>
          </cell>
          <cell r="E465">
            <v>681</v>
          </cell>
          <cell r="F465">
            <v>593</v>
          </cell>
          <cell r="G465">
            <v>639</v>
          </cell>
          <cell r="H465">
            <v>578</v>
          </cell>
          <cell r="I465">
            <v>572</v>
          </cell>
          <cell r="J465">
            <v>514</v>
          </cell>
          <cell r="K465">
            <v>490</v>
          </cell>
          <cell r="L465">
            <v>459</v>
          </cell>
          <cell r="M465">
            <v>356</v>
          </cell>
        </row>
        <row r="466">
          <cell r="A466">
            <v>5179736</v>
          </cell>
          <cell r="B466">
            <v>5113961</v>
          </cell>
          <cell r="C466">
            <v>4410</v>
          </cell>
          <cell r="D466">
            <v>16007907</v>
          </cell>
          <cell r="E466">
            <v>230</v>
          </cell>
          <cell r="F466">
            <v>193</v>
          </cell>
          <cell r="G466">
            <v>208</v>
          </cell>
          <cell r="H466">
            <v>210</v>
          </cell>
          <cell r="I466">
            <v>223</v>
          </cell>
          <cell r="J466">
            <v>173</v>
          </cell>
          <cell r="K466">
            <v>191</v>
          </cell>
          <cell r="L466">
            <v>201</v>
          </cell>
          <cell r="M466">
            <v>235</v>
          </cell>
        </row>
        <row r="467">
          <cell r="A467">
            <v>5179396</v>
          </cell>
          <cell r="B467">
            <v>5113791</v>
          </cell>
          <cell r="C467">
            <v>4410</v>
          </cell>
          <cell r="D467">
            <v>1910723</v>
          </cell>
          <cell r="E467">
            <v>282</v>
          </cell>
          <cell r="F467">
            <v>184</v>
          </cell>
          <cell r="G467">
            <v>240</v>
          </cell>
          <cell r="H467">
            <v>218</v>
          </cell>
          <cell r="I467">
            <v>198</v>
          </cell>
          <cell r="J467">
            <v>168</v>
          </cell>
          <cell r="K467">
            <v>148</v>
          </cell>
          <cell r="L467">
            <v>126</v>
          </cell>
          <cell r="M467">
            <v>131</v>
          </cell>
        </row>
        <row r="468">
          <cell r="A468">
            <v>5175424</v>
          </cell>
          <cell r="B468">
            <v>5111805</v>
          </cell>
          <cell r="C468">
            <v>4410</v>
          </cell>
          <cell r="D468">
            <v>1911907</v>
          </cell>
          <cell r="E468">
            <v>173</v>
          </cell>
          <cell r="F468">
            <v>152</v>
          </cell>
          <cell r="G468">
            <v>154</v>
          </cell>
          <cell r="H468">
            <v>150</v>
          </cell>
          <cell r="I468">
            <v>150</v>
          </cell>
          <cell r="J468">
            <v>142</v>
          </cell>
          <cell r="K468">
            <v>159</v>
          </cell>
          <cell r="L468">
            <v>151</v>
          </cell>
          <cell r="M468">
            <v>166</v>
          </cell>
        </row>
        <row r="469">
          <cell r="A469">
            <v>5181110</v>
          </cell>
          <cell r="B469">
            <v>5114648</v>
          </cell>
          <cell r="C469">
            <v>4410</v>
          </cell>
          <cell r="D469">
            <v>1535571</v>
          </cell>
          <cell r="E469">
            <v>260</v>
          </cell>
          <cell r="F469">
            <v>226</v>
          </cell>
          <cell r="G469">
            <v>217</v>
          </cell>
          <cell r="H469">
            <v>224</v>
          </cell>
          <cell r="I469">
            <v>236</v>
          </cell>
          <cell r="J469">
            <v>238</v>
          </cell>
          <cell r="K469">
            <v>227</v>
          </cell>
          <cell r="L469">
            <v>229</v>
          </cell>
          <cell r="M469">
            <v>183</v>
          </cell>
        </row>
        <row r="470">
          <cell r="A470">
            <v>5181116</v>
          </cell>
          <cell r="B470">
            <v>5114651</v>
          </cell>
          <cell r="C470">
            <v>4410</v>
          </cell>
          <cell r="D470">
            <v>2962692</v>
          </cell>
          <cell r="E470">
            <v>121</v>
          </cell>
          <cell r="F470">
            <v>181</v>
          </cell>
          <cell r="G470">
            <v>210</v>
          </cell>
          <cell r="H470">
            <v>172</v>
          </cell>
          <cell r="I470">
            <v>185</v>
          </cell>
          <cell r="J470">
            <v>166</v>
          </cell>
          <cell r="K470">
            <v>164</v>
          </cell>
          <cell r="L470">
            <v>175</v>
          </cell>
          <cell r="M470">
            <v>188</v>
          </cell>
        </row>
        <row r="471">
          <cell r="A471">
            <v>5179400</v>
          </cell>
          <cell r="B471">
            <v>5113793</v>
          </cell>
          <cell r="C471">
            <v>4410</v>
          </cell>
          <cell r="D471">
            <v>1753308</v>
          </cell>
          <cell r="E471">
            <v>237</v>
          </cell>
          <cell r="F471">
            <v>183</v>
          </cell>
          <cell r="G471">
            <v>220</v>
          </cell>
          <cell r="H471">
            <v>214</v>
          </cell>
          <cell r="I471">
            <v>291</v>
          </cell>
          <cell r="J471">
            <v>282</v>
          </cell>
          <cell r="K471">
            <v>323</v>
          </cell>
          <cell r="L471">
            <v>337</v>
          </cell>
          <cell r="M471">
            <v>367</v>
          </cell>
        </row>
        <row r="472">
          <cell r="A472">
            <v>5175298</v>
          </cell>
          <cell r="B472">
            <v>5111742</v>
          </cell>
          <cell r="C472">
            <v>4410</v>
          </cell>
          <cell r="D472">
            <v>3730356</v>
          </cell>
          <cell r="E472">
            <v>305</v>
          </cell>
          <cell r="F472">
            <v>267</v>
          </cell>
          <cell r="G472">
            <v>274</v>
          </cell>
          <cell r="H472">
            <v>268</v>
          </cell>
          <cell r="I472">
            <v>271</v>
          </cell>
          <cell r="J472">
            <v>280</v>
          </cell>
          <cell r="K472">
            <v>232</v>
          </cell>
          <cell r="L472">
            <v>149</v>
          </cell>
          <cell r="M472">
            <v>203</v>
          </cell>
        </row>
        <row r="473">
          <cell r="A473">
            <v>5179398</v>
          </cell>
          <cell r="B473">
            <v>5113792</v>
          </cell>
          <cell r="C473">
            <v>4410</v>
          </cell>
          <cell r="D473">
            <v>6823869</v>
          </cell>
          <cell r="E473">
            <v>218</v>
          </cell>
          <cell r="F473">
            <v>182</v>
          </cell>
          <cell r="G473">
            <v>188</v>
          </cell>
          <cell r="H473">
            <v>178</v>
          </cell>
          <cell r="I473">
            <v>195</v>
          </cell>
          <cell r="J473">
            <v>176</v>
          </cell>
          <cell r="K473">
            <v>174</v>
          </cell>
          <cell r="L473">
            <v>172</v>
          </cell>
          <cell r="M473">
            <v>212</v>
          </cell>
        </row>
        <row r="474">
          <cell r="A474">
            <v>5179402</v>
          </cell>
          <cell r="B474">
            <v>5113794</v>
          </cell>
          <cell r="C474">
            <v>4410</v>
          </cell>
          <cell r="D474">
            <v>3725850</v>
          </cell>
          <cell r="E474">
            <v>151</v>
          </cell>
          <cell r="F474">
            <v>128</v>
          </cell>
          <cell r="G474">
            <v>123</v>
          </cell>
          <cell r="H474">
            <v>121</v>
          </cell>
          <cell r="I474">
            <v>138</v>
          </cell>
          <cell r="J474">
            <v>136</v>
          </cell>
          <cell r="K474">
            <v>141</v>
          </cell>
          <cell r="L474">
            <v>117</v>
          </cell>
          <cell r="M474">
            <v>152</v>
          </cell>
        </row>
        <row r="475">
          <cell r="A475">
            <v>5179858</v>
          </cell>
          <cell r="B475">
            <v>5114022</v>
          </cell>
          <cell r="C475">
            <v>4410</v>
          </cell>
          <cell r="D475">
            <v>6821123</v>
          </cell>
          <cell r="E475">
            <v>135</v>
          </cell>
          <cell r="F475">
            <v>158</v>
          </cell>
          <cell r="G475">
            <v>123</v>
          </cell>
          <cell r="H475">
            <v>151</v>
          </cell>
          <cell r="I475">
            <v>160</v>
          </cell>
          <cell r="J475">
            <v>140</v>
          </cell>
          <cell r="K475">
            <v>132</v>
          </cell>
          <cell r="L475">
            <v>139</v>
          </cell>
          <cell r="M475">
            <v>148</v>
          </cell>
        </row>
        <row r="476">
          <cell r="A476">
            <v>5179880</v>
          </cell>
          <cell r="B476">
            <v>5114033</v>
          </cell>
          <cell r="C476">
            <v>4410</v>
          </cell>
          <cell r="D476">
            <v>6823343</v>
          </cell>
          <cell r="E476">
            <v>87</v>
          </cell>
          <cell r="F476">
            <v>87</v>
          </cell>
          <cell r="G476">
            <v>79</v>
          </cell>
          <cell r="H476">
            <v>82</v>
          </cell>
          <cell r="I476">
            <v>79</v>
          </cell>
          <cell r="J476">
            <v>68</v>
          </cell>
          <cell r="K476">
            <v>71</v>
          </cell>
          <cell r="L476">
            <v>70</v>
          </cell>
          <cell r="M476">
            <v>46</v>
          </cell>
        </row>
        <row r="477">
          <cell r="A477">
            <v>5175340</v>
          </cell>
          <cell r="B477">
            <v>5111763</v>
          </cell>
          <cell r="C477">
            <v>4410</v>
          </cell>
          <cell r="D477">
            <v>6829406</v>
          </cell>
          <cell r="E477">
            <v>141</v>
          </cell>
          <cell r="F477">
            <v>110</v>
          </cell>
          <cell r="G477">
            <v>123</v>
          </cell>
          <cell r="H477">
            <v>299</v>
          </cell>
          <cell r="I477">
            <v>286</v>
          </cell>
          <cell r="J477">
            <v>806</v>
          </cell>
          <cell r="K477">
            <v>233</v>
          </cell>
          <cell r="L477">
            <v>249</v>
          </cell>
          <cell r="M477">
            <v>306</v>
          </cell>
        </row>
        <row r="478">
          <cell r="A478">
            <v>5175318</v>
          </cell>
          <cell r="B478">
            <v>5111752</v>
          </cell>
          <cell r="C478">
            <v>4410</v>
          </cell>
          <cell r="D478">
            <v>1751648</v>
          </cell>
          <cell r="E478">
            <v>257</v>
          </cell>
          <cell r="F478">
            <v>224</v>
          </cell>
          <cell r="G478">
            <v>201</v>
          </cell>
          <cell r="H478">
            <v>210</v>
          </cell>
          <cell r="I478">
            <v>206</v>
          </cell>
          <cell r="J478">
            <v>172</v>
          </cell>
          <cell r="K478">
            <v>184</v>
          </cell>
          <cell r="L478">
            <v>206</v>
          </cell>
          <cell r="M478">
            <v>223</v>
          </cell>
        </row>
        <row r="479">
          <cell r="A479">
            <v>5181126</v>
          </cell>
          <cell r="B479">
            <v>5114656</v>
          </cell>
          <cell r="C479">
            <v>4410</v>
          </cell>
          <cell r="D479">
            <v>3314066</v>
          </cell>
          <cell r="E479">
            <v>223</v>
          </cell>
          <cell r="F479">
            <v>189</v>
          </cell>
          <cell r="G479">
            <v>199</v>
          </cell>
          <cell r="H479">
            <v>179</v>
          </cell>
          <cell r="I479">
            <v>199</v>
          </cell>
          <cell r="J479">
            <v>186</v>
          </cell>
          <cell r="K479">
            <v>201</v>
          </cell>
          <cell r="L479">
            <v>190</v>
          </cell>
          <cell r="M479">
            <v>202</v>
          </cell>
        </row>
        <row r="480">
          <cell r="A480">
            <v>5181112</v>
          </cell>
          <cell r="B480">
            <v>5114649</v>
          </cell>
          <cell r="C480">
            <v>4410</v>
          </cell>
          <cell r="D480">
            <v>3304967</v>
          </cell>
          <cell r="E480">
            <v>89</v>
          </cell>
          <cell r="F480">
            <v>90</v>
          </cell>
          <cell r="G480">
            <v>68</v>
          </cell>
          <cell r="H480">
            <v>79</v>
          </cell>
          <cell r="I480">
            <v>84</v>
          </cell>
          <cell r="J480">
            <v>90</v>
          </cell>
          <cell r="K480">
            <v>86</v>
          </cell>
          <cell r="L480">
            <v>87</v>
          </cell>
          <cell r="M480">
            <v>121</v>
          </cell>
        </row>
        <row r="481">
          <cell r="A481">
            <v>5095622</v>
          </cell>
          <cell r="B481">
            <v>5071904</v>
          </cell>
          <cell r="C481">
            <v>4410</v>
          </cell>
          <cell r="D481">
            <v>7146519</v>
          </cell>
          <cell r="E481">
            <v>125</v>
          </cell>
          <cell r="F481">
            <v>86</v>
          </cell>
          <cell r="G481">
            <v>75</v>
          </cell>
          <cell r="H481">
            <v>106</v>
          </cell>
          <cell r="I481">
            <v>120</v>
          </cell>
          <cell r="J481">
            <v>119</v>
          </cell>
          <cell r="K481">
            <v>20</v>
          </cell>
          <cell r="L481">
            <v>89</v>
          </cell>
          <cell r="M481">
            <v>85</v>
          </cell>
        </row>
        <row r="482">
          <cell r="A482">
            <v>5179796</v>
          </cell>
          <cell r="B482">
            <v>5113991</v>
          </cell>
          <cell r="C482">
            <v>4410</v>
          </cell>
          <cell r="D482">
            <v>7130334</v>
          </cell>
          <cell r="E482">
            <v>107</v>
          </cell>
          <cell r="F482">
            <v>137</v>
          </cell>
          <cell r="G482">
            <v>228</v>
          </cell>
          <cell r="H482">
            <v>269</v>
          </cell>
          <cell r="I482">
            <v>609</v>
          </cell>
          <cell r="J482">
            <v>84</v>
          </cell>
          <cell r="K482">
            <v>75</v>
          </cell>
          <cell r="L482">
            <v>91</v>
          </cell>
          <cell r="M482">
            <v>103</v>
          </cell>
        </row>
        <row r="483">
          <cell r="A483">
            <v>5175402</v>
          </cell>
          <cell r="B483">
            <v>5111794</v>
          </cell>
          <cell r="C483">
            <v>4410</v>
          </cell>
          <cell r="D483">
            <v>7116786</v>
          </cell>
          <cell r="E483">
            <v>217</v>
          </cell>
          <cell r="F483">
            <v>177</v>
          </cell>
          <cell r="G483">
            <v>169</v>
          </cell>
          <cell r="H483">
            <v>189</v>
          </cell>
          <cell r="I483">
            <v>187</v>
          </cell>
          <cell r="J483">
            <v>168</v>
          </cell>
          <cell r="K483">
            <v>177</v>
          </cell>
          <cell r="L483">
            <v>173</v>
          </cell>
          <cell r="M483">
            <v>192</v>
          </cell>
        </row>
        <row r="484">
          <cell r="A484">
            <v>5181108</v>
          </cell>
          <cell r="B484">
            <v>5114647</v>
          </cell>
          <cell r="C484">
            <v>4410</v>
          </cell>
          <cell r="D484">
            <v>7118154</v>
          </cell>
          <cell r="E484">
            <v>226</v>
          </cell>
          <cell r="F484">
            <v>206</v>
          </cell>
          <cell r="G484">
            <v>199</v>
          </cell>
          <cell r="H484">
            <v>189</v>
          </cell>
          <cell r="I484">
            <v>205</v>
          </cell>
          <cell r="J484">
            <v>179</v>
          </cell>
          <cell r="K484">
            <v>194</v>
          </cell>
          <cell r="L484">
            <v>191</v>
          </cell>
          <cell r="M484">
            <v>205</v>
          </cell>
        </row>
        <row r="485">
          <cell r="A485">
            <v>5181124</v>
          </cell>
          <cell r="B485">
            <v>5114655</v>
          </cell>
          <cell r="C485">
            <v>4410</v>
          </cell>
          <cell r="D485">
            <v>7116084</v>
          </cell>
          <cell r="E485">
            <v>51</v>
          </cell>
          <cell r="F485">
            <v>0</v>
          </cell>
          <cell r="G485">
            <v>0</v>
          </cell>
          <cell r="H485">
            <v>299</v>
          </cell>
          <cell r="I485">
            <v>446</v>
          </cell>
          <cell r="J485">
            <v>376</v>
          </cell>
          <cell r="K485">
            <v>352</v>
          </cell>
          <cell r="L485">
            <v>331</v>
          </cell>
          <cell r="M485">
            <v>355</v>
          </cell>
        </row>
        <row r="486">
          <cell r="A486">
            <v>5181114</v>
          </cell>
          <cell r="B486">
            <v>5114650</v>
          </cell>
          <cell r="C486">
            <v>4410</v>
          </cell>
          <cell r="D486">
            <v>7117927</v>
          </cell>
          <cell r="E486">
            <v>277</v>
          </cell>
          <cell r="F486">
            <v>243</v>
          </cell>
          <cell r="G486">
            <v>255</v>
          </cell>
          <cell r="H486">
            <v>248</v>
          </cell>
          <cell r="I486">
            <v>271</v>
          </cell>
          <cell r="J486">
            <v>228</v>
          </cell>
          <cell r="K486">
            <v>269</v>
          </cell>
          <cell r="L486">
            <v>225</v>
          </cell>
          <cell r="M486">
            <v>243</v>
          </cell>
        </row>
        <row r="487">
          <cell r="A487">
            <v>5181128</v>
          </cell>
          <cell r="B487">
            <v>5114657</v>
          </cell>
          <cell r="C487">
            <v>4410</v>
          </cell>
          <cell r="D487">
            <v>443766</v>
          </cell>
          <cell r="E487">
            <v>179</v>
          </cell>
          <cell r="F487">
            <v>167</v>
          </cell>
          <cell r="G487">
            <v>158</v>
          </cell>
          <cell r="H487">
            <v>168</v>
          </cell>
          <cell r="I487">
            <v>155</v>
          </cell>
          <cell r="J487">
            <v>150</v>
          </cell>
          <cell r="K487">
            <v>149</v>
          </cell>
          <cell r="L487">
            <v>161</v>
          </cell>
          <cell r="M487">
            <v>183</v>
          </cell>
        </row>
        <row r="488">
          <cell r="A488">
            <v>5181120</v>
          </cell>
          <cell r="B488">
            <v>5114653</v>
          </cell>
          <cell r="C488">
            <v>4410</v>
          </cell>
          <cell r="D488">
            <v>721580</v>
          </cell>
          <cell r="E488">
            <v>185</v>
          </cell>
          <cell r="F488">
            <v>137</v>
          </cell>
          <cell r="G488">
            <v>149</v>
          </cell>
          <cell r="H488">
            <v>141</v>
          </cell>
          <cell r="I488">
            <v>150</v>
          </cell>
          <cell r="J488">
            <v>132</v>
          </cell>
          <cell r="K488">
            <v>132</v>
          </cell>
          <cell r="L488">
            <v>138</v>
          </cell>
          <cell r="M488">
            <v>144</v>
          </cell>
        </row>
        <row r="489">
          <cell r="A489">
            <v>5070046</v>
          </cell>
          <cell r="B489">
            <v>5059116</v>
          </cell>
          <cell r="C489">
            <v>4410</v>
          </cell>
          <cell r="E489">
            <v>172</v>
          </cell>
          <cell r="F489">
            <v>143</v>
          </cell>
          <cell r="G489">
            <v>157</v>
          </cell>
          <cell r="H489">
            <v>149</v>
          </cell>
          <cell r="I489">
            <v>207</v>
          </cell>
          <cell r="J489">
            <v>189</v>
          </cell>
          <cell r="K489">
            <v>181</v>
          </cell>
          <cell r="L489">
            <v>183</v>
          </cell>
          <cell r="M489">
            <v>179</v>
          </cell>
        </row>
        <row r="490">
          <cell r="A490">
            <v>5174896</v>
          </cell>
          <cell r="B490">
            <v>5111541</v>
          </cell>
          <cell r="C490">
            <v>4410</v>
          </cell>
          <cell r="E490">
            <v>353</v>
          </cell>
          <cell r="F490">
            <v>315</v>
          </cell>
          <cell r="G490">
            <v>303</v>
          </cell>
          <cell r="H490">
            <v>270</v>
          </cell>
          <cell r="I490">
            <v>352</v>
          </cell>
          <cell r="J490">
            <v>303</v>
          </cell>
          <cell r="K490">
            <v>323</v>
          </cell>
          <cell r="L490">
            <v>292</v>
          </cell>
          <cell r="M490">
            <v>312</v>
          </cell>
        </row>
        <row r="491">
          <cell r="A491">
            <v>5174998</v>
          </cell>
          <cell r="B491">
            <v>5111592</v>
          </cell>
          <cell r="C491">
            <v>4410</v>
          </cell>
          <cell r="F491">
            <v>612</v>
          </cell>
          <cell r="H491">
            <v>278</v>
          </cell>
          <cell r="I491">
            <v>247</v>
          </cell>
          <cell r="J491">
            <v>323</v>
          </cell>
          <cell r="K491">
            <v>277</v>
          </cell>
          <cell r="L491">
            <v>295</v>
          </cell>
          <cell r="M491">
            <v>267</v>
          </cell>
        </row>
        <row r="492">
          <cell r="A492">
            <v>5181150</v>
          </cell>
          <cell r="B492">
            <v>5114668</v>
          </cell>
          <cell r="C492">
            <v>4410</v>
          </cell>
          <cell r="D492">
            <v>33001592</v>
          </cell>
          <cell r="E492">
            <v>3389</v>
          </cell>
          <cell r="F492">
            <v>95</v>
          </cell>
          <cell r="G492">
            <v>116</v>
          </cell>
          <cell r="H492">
            <v>157</v>
          </cell>
          <cell r="I492">
            <v>33</v>
          </cell>
          <cell r="J492">
            <v>69</v>
          </cell>
          <cell r="K492">
            <v>70</v>
          </cell>
          <cell r="L492">
            <v>77</v>
          </cell>
          <cell r="M492">
            <v>88</v>
          </cell>
        </row>
        <row r="493">
          <cell r="A493">
            <v>5181148</v>
          </cell>
          <cell r="B493">
            <v>5114667</v>
          </cell>
          <cell r="C493">
            <v>4410</v>
          </cell>
          <cell r="D493">
            <v>33001697</v>
          </cell>
          <cell r="E493">
            <v>151</v>
          </cell>
          <cell r="F493">
            <v>30</v>
          </cell>
          <cell r="G493">
            <v>116</v>
          </cell>
          <cell r="H493">
            <v>112</v>
          </cell>
          <cell r="I493">
            <v>116</v>
          </cell>
          <cell r="J493">
            <v>105</v>
          </cell>
          <cell r="K493">
            <v>107</v>
          </cell>
          <cell r="L493">
            <v>92</v>
          </cell>
          <cell r="M493">
            <v>110</v>
          </cell>
        </row>
        <row r="494">
          <cell r="A494">
            <v>5181152</v>
          </cell>
          <cell r="B494">
            <v>5114669</v>
          </cell>
          <cell r="C494">
            <v>4410</v>
          </cell>
          <cell r="D494">
            <v>33001593</v>
          </cell>
          <cell r="E494">
            <v>53</v>
          </cell>
          <cell r="F494">
            <v>29</v>
          </cell>
          <cell r="G494">
            <v>72</v>
          </cell>
          <cell r="H494">
            <v>48</v>
          </cell>
          <cell r="I494">
            <v>57</v>
          </cell>
          <cell r="J494">
            <v>43</v>
          </cell>
          <cell r="K494">
            <v>41</v>
          </cell>
          <cell r="L494">
            <v>51</v>
          </cell>
          <cell r="M494">
            <v>54</v>
          </cell>
        </row>
        <row r="495">
          <cell r="A495">
            <v>5181162</v>
          </cell>
          <cell r="B495">
            <v>5114674</v>
          </cell>
          <cell r="C495">
            <v>4410</v>
          </cell>
          <cell r="D495">
            <v>33001588</v>
          </cell>
          <cell r="E495">
            <v>283</v>
          </cell>
          <cell r="F495">
            <v>253</v>
          </cell>
          <cell r="G495">
            <v>243</v>
          </cell>
          <cell r="H495">
            <v>216</v>
          </cell>
          <cell r="I495">
            <v>282</v>
          </cell>
          <cell r="J495">
            <v>243</v>
          </cell>
          <cell r="K495">
            <v>259</v>
          </cell>
          <cell r="L495">
            <v>234</v>
          </cell>
          <cell r="M495">
            <v>250</v>
          </cell>
        </row>
        <row r="496">
          <cell r="A496">
            <v>5181158</v>
          </cell>
          <cell r="B496">
            <v>5114672</v>
          </cell>
          <cell r="C496">
            <v>4410</v>
          </cell>
          <cell r="D496">
            <v>33001667</v>
          </cell>
          <cell r="E496">
            <v>133</v>
          </cell>
          <cell r="F496">
            <v>104</v>
          </cell>
          <cell r="G496">
            <v>93</v>
          </cell>
          <cell r="H496">
            <v>105</v>
          </cell>
          <cell r="I496">
            <v>110</v>
          </cell>
          <cell r="J496">
            <v>105</v>
          </cell>
          <cell r="K496">
            <v>103</v>
          </cell>
          <cell r="L496">
            <v>102</v>
          </cell>
          <cell r="M496">
            <v>105</v>
          </cell>
        </row>
        <row r="497">
          <cell r="A497">
            <v>5174954</v>
          </cell>
          <cell r="B497">
            <v>5111570</v>
          </cell>
          <cell r="C497">
            <v>4410</v>
          </cell>
          <cell r="D497">
            <v>3727095</v>
          </cell>
          <cell r="E497">
            <v>172</v>
          </cell>
          <cell r="F497">
            <v>152</v>
          </cell>
          <cell r="G497">
            <v>148</v>
          </cell>
          <cell r="H497">
            <v>144</v>
          </cell>
          <cell r="I497">
            <v>213</v>
          </cell>
          <cell r="J497">
            <v>183</v>
          </cell>
          <cell r="K497">
            <v>193</v>
          </cell>
          <cell r="L497">
            <v>155</v>
          </cell>
          <cell r="M497">
            <v>171</v>
          </cell>
        </row>
        <row r="498">
          <cell r="A498">
            <v>5175028</v>
          </cell>
          <cell r="B498">
            <v>5111607</v>
          </cell>
          <cell r="C498">
            <v>4410</v>
          </cell>
          <cell r="D498">
            <v>18492450</v>
          </cell>
          <cell r="E498">
            <v>172</v>
          </cell>
          <cell r="F498">
            <v>152</v>
          </cell>
          <cell r="G498">
            <v>148</v>
          </cell>
          <cell r="H498">
            <v>144</v>
          </cell>
          <cell r="I498">
            <v>213</v>
          </cell>
          <cell r="J498">
            <v>121</v>
          </cell>
          <cell r="K498">
            <v>165</v>
          </cell>
          <cell r="L498">
            <v>133</v>
          </cell>
          <cell r="M498">
            <v>149</v>
          </cell>
        </row>
        <row r="499">
          <cell r="A499">
            <v>5175148</v>
          </cell>
          <cell r="B499">
            <v>5111667</v>
          </cell>
          <cell r="C499">
            <v>4410</v>
          </cell>
          <cell r="D499">
            <v>3362761</v>
          </cell>
          <cell r="E499">
            <v>327</v>
          </cell>
          <cell r="F499">
            <v>105</v>
          </cell>
          <cell r="G499">
            <v>100</v>
          </cell>
          <cell r="H499">
            <v>214</v>
          </cell>
          <cell r="I499">
            <v>219</v>
          </cell>
          <cell r="J499">
            <v>161</v>
          </cell>
          <cell r="K499">
            <v>154</v>
          </cell>
          <cell r="L499">
            <v>122</v>
          </cell>
          <cell r="M499">
            <v>136</v>
          </cell>
        </row>
        <row r="500">
          <cell r="A500">
            <v>5174934</v>
          </cell>
          <cell r="B500">
            <v>5111560</v>
          </cell>
          <cell r="C500">
            <v>4410</v>
          </cell>
          <cell r="D500">
            <v>3361097</v>
          </cell>
          <cell r="E500">
            <v>138</v>
          </cell>
          <cell r="F500">
            <v>117</v>
          </cell>
          <cell r="G500">
            <v>112</v>
          </cell>
          <cell r="H500">
            <v>117</v>
          </cell>
          <cell r="I500">
            <v>122</v>
          </cell>
          <cell r="J500">
            <v>121</v>
          </cell>
          <cell r="K500">
            <v>149</v>
          </cell>
          <cell r="L500">
            <v>146</v>
          </cell>
          <cell r="M500">
            <v>165</v>
          </cell>
        </row>
        <row r="501">
          <cell r="A501">
            <v>5176422</v>
          </cell>
          <cell r="B501">
            <v>5112304</v>
          </cell>
          <cell r="C501">
            <v>4410</v>
          </cell>
          <cell r="D501">
            <v>156078</v>
          </cell>
          <cell r="E501">
            <v>93</v>
          </cell>
          <cell r="F501">
            <v>101</v>
          </cell>
          <cell r="G501">
            <v>109</v>
          </cell>
          <cell r="H501">
            <v>93</v>
          </cell>
          <cell r="I501">
            <v>101</v>
          </cell>
          <cell r="J501">
            <v>98</v>
          </cell>
          <cell r="K501">
            <v>95</v>
          </cell>
          <cell r="L501">
            <v>94</v>
          </cell>
          <cell r="M501">
            <v>101</v>
          </cell>
        </row>
        <row r="502">
          <cell r="A502">
            <v>5174992</v>
          </cell>
          <cell r="B502">
            <v>5111589</v>
          </cell>
          <cell r="C502">
            <v>4410</v>
          </cell>
          <cell r="D502">
            <v>156257</v>
          </cell>
          <cell r="E502">
            <v>206</v>
          </cell>
          <cell r="F502">
            <v>187</v>
          </cell>
          <cell r="G502">
            <v>185</v>
          </cell>
          <cell r="H502">
            <v>176</v>
          </cell>
          <cell r="I502">
            <v>201</v>
          </cell>
          <cell r="J502">
            <v>183</v>
          </cell>
          <cell r="K502">
            <v>196</v>
          </cell>
          <cell r="L502">
            <v>165</v>
          </cell>
          <cell r="M502">
            <v>201</v>
          </cell>
        </row>
        <row r="503">
          <cell r="A503">
            <v>5181168</v>
          </cell>
          <cell r="B503">
            <v>5114677</v>
          </cell>
          <cell r="C503">
            <v>4410</v>
          </cell>
          <cell r="D503">
            <v>2934728</v>
          </cell>
          <cell r="E503">
            <v>197</v>
          </cell>
          <cell r="F503">
            <v>178</v>
          </cell>
          <cell r="G503">
            <v>175</v>
          </cell>
          <cell r="H503">
            <v>176</v>
          </cell>
          <cell r="I503">
            <v>187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</row>
        <row r="504">
          <cell r="A504">
            <v>5174878</v>
          </cell>
          <cell r="B504">
            <v>5111532</v>
          </cell>
          <cell r="C504">
            <v>4410</v>
          </cell>
          <cell r="D504">
            <v>1502245</v>
          </cell>
          <cell r="E504">
            <v>161</v>
          </cell>
          <cell r="F504">
            <v>127</v>
          </cell>
          <cell r="G504">
            <v>152</v>
          </cell>
          <cell r="H504">
            <v>166</v>
          </cell>
          <cell r="I504">
            <v>172</v>
          </cell>
          <cell r="J504">
            <v>200</v>
          </cell>
          <cell r="K504">
            <v>265</v>
          </cell>
          <cell r="L504">
            <v>196</v>
          </cell>
          <cell r="M504">
            <v>226</v>
          </cell>
        </row>
        <row r="505">
          <cell r="A505">
            <v>5181156</v>
          </cell>
          <cell r="B505">
            <v>5114671</v>
          </cell>
          <cell r="C505">
            <v>4410</v>
          </cell>
          <cell r="D505">
            <v>1530244</v>
          </cell>
          <cell r="E505">
            <v>257</v>
          </cell>
          <cell r="F505">
            <v>202</v>
          </cell>
          <cell r="G505">
            <v>211</v>
          </cell>
          <cell r="H505">
            <v>199</v>
          </cell>
          <cell r="I505">
            <v>218</v>
          </cell>
          <cell r="J505">
            <v>218</v>
          </cell>
          <cell r="K505">
            <v>220</v>
          </cell>
          <cell r="L505">
            <v>195</v>
          </cell>
          <cell r="M505">
            <v>244</v>
          </cell>
        </row>
        <row r="506">
          <cell r="A506">
            <v>5175084</v>
          </cell>
          <cell r="B506">
            <v>5111635</v>
          </cell>
          <cell r="C506">
            <v>4410</v>
          </cell>
          <cell r="D506">
            <v>3741011</v>
          </cell>
          <cell r="E506">
            <v>180</v>
          </cell>
          <cell r="F506">
            <v>86</v>
          </cell>
          <cell r="G506">
            <v>132</v>
          </cell>
          <cell r="H506">
            <v>175</v>
          </cell>
          <cell r="I506">
            <v>252</v>
          </cell>
          <cell r="J506">
            <v>86</v>
          </cell>
          <cell r="K506">
            <v>128</v>
          </cell>
          <cell r="L506">
            <v>160</v>
          </cell>
          <cell r="M506">
            <v>131</v>
          </cell>
        </row>
        <row r="507">
          <cell r="A507">
            <v>5175014</v>
          </cell>
          <cell r="B507">
            <v>5111600</v>
          </cell>
          <cell r="C507">
            <v>4410</v>
          </cell>
          <cell r="D507">
            <v>3730354</v>
          </cell>
          <cell r="E507">
            <v>168</v>
          </cell>
          <cell r="F507">
            <v>124</v>
          </cell>
          <cell r="G507">
            <v>100</v>
          </cell>
          <cell r="H507">
            <v>120</v>
          </cell>
          <cell r="I507">
            <v>106</v>
          </cell>
          <cell r="J507">
            <v>114</v>
          </cell>
          <cell r="K507">
            <v>88</v>
          </cell>
          <cell r="L507">
            <v>126</v>
          </cell>
          <cell r="M507">
            <v>130</v>
          </cell>
        </row>
        <row r="508">
          <cell r="A508">
            <v>5175170</v>
          </cell>
          <cell r="B508">
            <v>5111678</v>
          </cell>
          <cell r="C508">
            <v>4410</v>
          </cell>
          <cell r="D508">
            <v>1752157</v>
          </cell>
          <cell r="E508">
            <v>190</v>
          </cell>
          <cell r="F508">
            <v>183</v>
          </cell>
          <cell r="G508">
            <v>165</v>
          </cell>
          <cell r="H508">
            <v>184</v>
          </cell>
          <cell r="I508">
            <v>137</v>
          </cell>
          <cell r="J508">
            <v>147</v>
          </cell>
          <cell r="K508">
            <v>174</v>
          </cell>
          <cell r="L508">
            <v>157</v>
          </cell>
          <cell r="M508">
            <v>101</v>
          </cell>
        </row>
        <row r="509">
          <cell r="A509">
            <v>5174916</v>
          </cell>
          <cell r="B509">
            <v>5111551</v>
          </cell>
          <cell r="C509">
            <v>4410</v>
          </cell>
          <cell r="D509">
            <v>6826732</v>
          </cell>
          <cell r="E509">
            <v>243</v>
          </cell>
          <cell r="F509">
            <v>253</v>
          </cell>
          <cell r="G509">
            <v>254</v>
          </cell>
          <cell r="H509">
            <v>237</v>
          </cell>
          <cell r="I509">
            <v>241</v>
          </cell>
          <cell r="J509">
            <v>229</v>
          </cell>
          <cell r="K509">
            <v>238</v>
          </cell>
          <cell r="L509">
            <v>240</v>
          </cell>
          <cell r="M509">
            <v>251</v>
          </cell>
        </row>
        <row r="510">
          <cell r="A510">
            <v>5174864</v>
          </cell>
          <cell r="B510">
            <v>5111525</v>
          </cell>
          <cell r="C510">
            <v>4410</v>
          </cell>
          <cell r="D510">
            <v>6827200</v>
          </cell>
          <cell r="E510">
            <v>333</v>
          </cell>
          <cell r="F510">
            <v>278</v>
          </cell>
          <cell r="G510">
            <v>343</v>
          </cell>
          <cell r="H510">
            <v>377</v>
          </cell>
          <cell r="I510">
            <v>341</v>
          </cell>
          <cell r="J510">
            <v>294</v>
          </cell>
          <cell r="K510">
            <v>295</v>
          </cell>
          <cell r="L510">
            <v>289</v>
          </cell>
          <cell r="M510">
            <v>325</v>
          </cell>
        </row>
        <row r="511">
          <cell r="A511">
            <v>5181166</v>
          </cell>
          <cell r="B511">
            <v>5114676</v>
          </cell>
          <cell r="C511">
            <v>4410</v>
          </cell>
          <cell r="D511">
            <v>2207229</v>
          </cell>
          <cell r="E511">
            <v>160</v>
          </cell>
          <cell r="F511">
            <v>102</v>
          </cell>
          <cell r="G511">
            <v>140</v>
          </cell>
          <cell r="H511">
            <v>123</v>
          </cell>
          <cell r="I511">
            <v>143</v>
          </cell>
          <cell r="J511">
            <v>163</v>
          </cell>
          <cell r="K511">
            <v>159</v>
          </cell>
          <cell r="L511">
            <v>171</v>
          </cell>
          <cell r="M511">
            <v>210</v>
          </cell>
        </row>
        <row r="512">
          <cell r="A512">
            <v>5181154</v>
          </cell>
          <cell r="B512">
            <v>5114670</v>
          </cell>
          <cell r="C512">
            <v>4410</v>
          </cell>
          <cell r="D512">
            <v>6313517</v>
          </cell>
          <cell r="E512">
            <v>91</v>
          </cell>
          <cell r="F512">
            <v>78</v>
          </cell>
          <cell r="G512">
            <v>90</v>
          </cell>
          <cell r="H512">
            <v>68</v>
          </cell>
          <cell r="I512">
            <v>94</v>
          </cell>
          <cell r="J512">
            <v>89</v>
          </cell>
          <cell r="K512">
            <v>112</v>
          </cell>
          <cell r="L512">
            <v>100</v>
          </cell>
          <cell r="M512">
            <v>97</v>
          </cell>
        </row>
        <row r="513">
          <cell r="A513">
            <v>5175192</v>
          </cell>
          <cell r="B513">
            <v>5111689</v>
          </cell>
          <cell r="C513">
            <v>4410</v>
          </cell>
          <cell r="D513">
            <v>6823609</v>
          </cell>
          <cell r="E513">
            <v>111</v>
          </cell>
          <cell r="F513">
            <v>83</v>
          </cell>
          <cell r="G513">
            <v>79</v>
          </cell>
          <cell r="H513">
            <v>83</v>
          </cell>
          <cell r="I513">
            <v>82</v>
          </cell>
          <cell r="J513">
            <v>78</v>
          </cell>
          <cell r="K513">
            <v>81</v>
          </cell>
          <cell r="L513">
            <v>83</v>
          </cell>
          <cell r="M513">
            <v>128</v>
          </cell>
        </row>
        <row r="514">
          <cell r="A514">
            <v>5175214</v>
          </cell>
          <cell r="B514">
            <v>5111700</v>
          </cell>
          <cell r="C514">
            <v>4410</v>
          </cell>
          <cell r="D514">
            <v>6820904</v>
          </cell>
          <cell r="E514">
            <v>117</v>
          </cell>
          <cell r="F514">
            <v>72</v>
          </cell>
          <cell r="G514">
            <v>65</v>
          </cell>
          <cell r="H514">
            <v>101</v>
          </cell>
          <cell r="I514">
            <v>125</v>
          </cell>
          <cell r="J514">
            <v>96</v>
          </cell>
          <cell r="K514">
            <v>109</v>
          </cell>
          <cell r="L514">
            <v>113</v>
          </cell>
          <cell r="M514">
            <v>129</v>
          </cell>
        </row>
        <row r="515">
          <cell r="A515">
            <v>5181174</v>
          </cell>
          <cell r="B515">
            <v>5114680</v>
          </cell>
          <cell r="C515">
            <v>4410</v>
          </cell>
          <cell r="D515">
            <v>2177224</v>
          </cell>
          <cell r="E515">
            <v>230</v>
          </cell>
          <cell r="F515">
            <v>9</v>
          </cell>
          <cell r="G515">
            <v>374</v>
          </cell>
          <cell r="H515">
            <v>196</v>
          </cell>
          <cell r="I515">
            <v>204</v>
          </cell>
          <cell r="J515">
            <v>374</v>
          </cell>
          <cell r="K515">
            <v>204</v>
          </cell>
          <cell r="L515">
            <v>221</v>
          </cell>
          <cell r="M515">
            <v>162</v>
          </cell>
        </row>
        <row r="516">
          <cell r="A516">
            <v>5181172</v>
          </cell>
          <cell r="B516">
            <v>5114679</v>
          </cell>
          <cell r="C516">
            <v>4410</v>
          </cell>
          <cell r="D516">
            <v>3361758</v>
          </cell>
          <cell r="E516">
            <v>182</v>
          </cell>
          <cell r="F516">
            <v>150</v>
          </cell>
          <cell r="G516">
            <v>222</v>
          </cell>
          <cell r="H516">
            <v>166</v>
          </cell>
          <cell r="I516">
            <v>162</v>
          </cell>
          <cell r="J516">
            <v>314</v>
          </cell>
          <cell r="K516">
            <v>185</v>
          </cell>
          <cell r="L516">
            <v>162</v>
          </cell>
          <cell r="M516">
            <v>202</v>
          </cell>
        </row>
        <row r="517">
          <cell r="A517">
            <v>5181164</v>
          </cell>
          <cell r="B517">
            <v>5114675</v>
          </cell>
          <cell r="C517">
            <v>4410</v>
          </cell>
          <cell r="D517">
            <v>2178270</v>
          </cell>
          <cell r="E517">
            <v>122</v>
          </cell>
          <cell r="F517">
            <v>109</v>
          </cell>
          <cell r="G517">
            <v>101</v>
          </cell>
          <cell r="H517">
            <v>91</v>
          </cell>
          <cell r="I517">
            <v>95</v>
          </cell>
          <cell r="J517">
            <v>100</v>
          </cell>
          <cell r="K517">
            <v>122</v>
          </cell>
          <cell r="L517">
            <v>104</v>
          </cell>
          <cell r="M517">
            <v>102</v>
          </cell>
        </row>
        <row r="518">
          <cell r="A518">
            <v>5175064</v>
          </cell>
          <cell r="B518">
            <v>5111625</v>
          </cell>
          <cell r="C518">
            <v>4410</v>
          </cell>
          <cell r="D518">
            <v>7314866</v>
          </cell>
          <cell r="E518">
            <v>154</v>
          </cell>
          <cell r="F518">
            <v>140</v>
          </cell>
          <cell r="G518">
            <v>168</v>
          </cell>
          <cell r="H518">
            <v>128</v>
          </cell>
          <cell r="I518">
            <v>138</v>
          </cell>
          <cell r="J518">
            <v>135</v>
          </cell>
          <cell r="K518">
            <v>175</v>
          </cell>
          <cell r="L518">
            <v>217</v>
          </cell>
          <cell r="M518">
            <v>175</v>
          </cell>
        </row>
        <row r="519">
          <cell r="A519">
            <v>5174972</v>
          </cell>
          <cell r="B519">
            <v>5111579</v>
          </cell>
          <cell r="C519">
            <v>4410</v>
          </cell>
          <cell r="D519">
            <v>7129741</v>
          </cell>
          <cell r="E519">
            <v>261</v>
          </cell>
          <cell r="F519">
            <v>228</v>
          </cell>
          <cell r="G519">
            <v>222</v>
          </cell>
          <cell r="H519">
            <v>182</v>
          </cell>
          <cell r="I519">
            <v>197</v>
          </cell>
          <cell r="J519">
            <v>167</v>
          </cell>
          <cell r="K519">
            <v>152</v>
          </cell>
          <cell r="L519">
            <v>121</v>
          </cell>
          <cell r="M519">
            <v>396</v>
          </cell>
        </row>
        <row r="520">
          <cell r="A520">
            <v>5175236</v>
          </cell>
          <cell r="B520">
            <v>5111711</v>
          </cell>
          <cell r="C520">
            <v>4410</v>
          </cell>
          <cell r="D520">
            <v>7129869</v>
          </cell>
          <cell r="E520">
            <v>110</v>
          </cell>
          <cell r="F520">
            <v>91</v>
          </cell>
          <cell r="G520">
            <v>119</v>
          </cell>
          <cell r="H520">
            <v>123</v>
          </cell>
          <cell r="I520">
            <v>132</v>
          </cell>
          <cell r="J520">
            <v>125</v>
          </cell>
          <cell r="K520">
            <v>150</v>
          </cell>
          <cell r="L520">
            <v>152</v>
          </cell>
          <cell r="M520">
            <v>181</v>
          </cell>
        </row>
        <row r="521">
          <cell r="A521">
            <v>5175106</v>
          </cell>
          <cell r="B521">
            <v>5111646</v>
          </cell>
          <cell r="C521">
            <v>4410</v>
          </cell>
          <cell r="D521">
            <v>7117821</v>
          </cell>
          <cell r="E521">
            <v>109</v>
          </cell>
          <cell r="F521">
            <v>96</v>
          </cell>
          <cell r="G521">
            <v>118</v>
          </cell>
          <cell r="H521">
            <v>102</v>
          </cell>
          <cell r="I521">
            <v>120</v>
          </cell>
          <cell r="J521">
            <v>77</v>
          </cell>
          <cell r="K521">
            <v>114</v>
          </cell>
          <cell r="L521">
            <v>81</v>
          </cell>
          <cell r="M521">
            <v>116</v>
          </cell>
        </row>
        <row r="522">
          <cell r="A522">
            <v>5175126</v>
          </cell>
          <cell r="B522">
            <v>5111656</v>
          </cell>
          <cell r="C522">
            <v>4410</v>
          </cell>
          <cell r="D522">
            <v>7129903</v>
          </cell>
          <cell r="E522">
            <v>235</v>
          </cell>
          <cell r="F522">
            <v>205</v>
          </cell>
          <cell r="G522">
            <v>193</v>
          </cell>
          <cell r="H522">
            <v>186</v>
          </cell>
          <cell r="I522">
            <v>201</v>
          </cell>
          <cell r="J522">
            <v>193</v>
          </cell>
          <cell r="K522">
            <v>199</v>
          </cell>
          <cell r="L522">
            <v>203</v>
          </cell>
          <cell r="M522">
            <v>204</v>
          </cell>
        </row>
        <row r="523">
          <cell r="A523">
            <v>5181144</v>
          </cell>
          <cell r="B523">
            <v>5114665</v>
          </cell>
          <cell r="C523">
            <v>4410</v>
          </cell>
          <cell r="D523">
            <v>7727099</v>
          </cell>
          <cell r="E523">
            <v>235</v>
          </cell>
          <cell r="F523">
            <v>342</v>
          </cell>
          <cell r="G523">
            <v>175</v>
          </cell>
          <cell r="H523">
            <v>299</v>
          </cell>
          <cell r="I523">
            <v>264</v>
          </cell>
          <cell r="J523">
            <v>214</v>
          </cell>
          <cell r="K523">
            <v>227</v>
          </cell>
          <cell r="L523">
            <v>219</v>
          </cell>
          <cell r="M523">
            <v>490</v>
          </cell>
        </row>
        <row r="524">
          <cell r="A524">
            <v>5181146</v>
          </cell>
          <cell r="B524">
            <v>5114666</v>
          </cell>
          <cell r="C524">
            <v>4410</v>
          </cell>
          <cell r="D524">
            <v>7128985</v>
          </cell>
          <cell r="E524">
            <v>278</v>
          </cell>
          <cell r="F524">
            <v>176</v>
          </cell>
          <cell r="G524">
            <v>204</v>
          </cell>
          <cell r="H524">
            <v>240</v>
          </cell>
          <cell r="I524">
            <v>225</v>
          </cell>
          <cell r="J524">
            <v>205</v>
          </cell>
          <cell r="K524">
            <v>241</v>
          </cell>
          <cell r="L524">
            <v>254</v>
          </cell>
          <cell r="M524">
            <v>224</v>
          </cell>
        </row>
        <row r="525">
          <cell r="A525">
            <v>5051536</v>
          </cell>
          <cell r="B525">
            <v>5049861</v>
          </cell>
          <cell r="C525">
            <v>4410</v>
          </cell>
          <cell r="D525">
            <v>7286434</v>
          </cell>
          <cell r="E525">
            <v>236</v>
          </cell>
          <cell r="F525">
            <v>237</v>
          </cell>
          <cell r="G525">
            <v>260</v>
          </cell>
          <cell r="H525">
            <v>223</v>
          </cell>
          <cell r="I525">
            <v>210</v>
          </cell>
          <cell r="J525">
            <v>197</v>
          </cell>
          <cell r="K525">
            <v>235</v>
          </cell>
          <cell r="L525">
            <v>237</v>
          </cell>
          <cell r="M525">
            <v>199</v>
          </cell>
        </row>
        <row r="526">
          <cell r="A526">
            <v>5181170</v>
          </cell>
          <cell r="B526">
            <v>5114678</v>
          </cell>
          <cell r="C526">
            <v>4410</v>
          </cell>
          <cell r="D526">
            <v>7117754</v>
          </cell>
          <cell r="E526">
            <v>160</v>
          </cell>
          <cell r="F526">
            <v>7</v>
          </cell>
          <cell r="G526">
            <v>273</v>
          </cell>
          <cell r="H526">
            <v>136</v>
          </cell>
          <cell r="I526">
            <v>104</v>
          </cell>
          <cell r="J526">
            <v>129</v>
          </cell>
          <cell r="K526">
            <v>168</v>
          </cell>
          <cell r="L526">
            <v>156</v>
          </cell>
          <cell r="M526">
            <v>121</v>
          </cell>
        </row>
        <row r="527">
          <cell r="A527">
            <v>5175042</v>
          </cell>
          <cell r="B527">
            <v>5111614</v>
          </cell>
          <cell r="C527">
            <v>4410</v>
          </cell>
          <cell r="D527">
            <v>18492543</v>
          </cell>
          <cell r="E527">
            <v>153</v>
          </cell>
          <cell r="F527">
            <v>131</v>
          </cell>
          <cell r="G527">
            <v>126</v>
          </cell>
          <cell r="H527">
            <v>131</v>
          </cell>
          <cell r="I527">
            <v>157</v>
          </cell>
          <cell r="J527">
            <v>156</v>
          </cell>
          <cell r="K527">
            <v>152</v>
          </cell>
          <cell r="L527">
            <v>154</v>
          </cell>
          <cell r="M527">
            <v>138</v>
          </cell>
        </row>
        <row r="528">
          <cell r="A528">
            <v>5174814</v>
          </cell>
          <cell r="B528">
            <v>5111500</v>
          </cell>
          <cell r="C528">
            <v>4410</v>
          </cell>
          <cell r="D528">
            <v>3648819</v>
          </cell>
          <cell r="E528">
            <v>233</v>
          </cell>
          <cell r="F528">
            <v>412</v>
          </cell>
          <cell r="G528">
            <v>200</v>
          </cell>
          <cell r="H528">
            <v>189</v>
          </cell>
          <cell r="I528">
            <v>273</v>
          </cell>
          <cell r="J528">
            <v>339</v>
          </cell>
          <cell r="K528">
            <v>159</v>
          </cell>
          <cell r="L528">
            <v>170</v>
          </cell>
          <cell r="M528">
            <v>178</v>
          </cell>
        </row>
        <row r="529">
          <cell r="A529">
            <v>5181194</v>
          </cell>
          <cell r="B529">
            <v>5114690</v>
          </cell>
          <cell r="C529">
            <v>4410</v>
          </cell>
          <cell r="D529">
            <v>31993432</v>
          </cell>
          <cell r="E529">
            <v>333</v>
          </cell>
          <cell r="F529">
            <v>237</v>
          </cell>
          <cell r="G529">
            <v>174</v>
          </cell>
          <cell r="H529">
            <v>101</v>
          </cell>
          <cell r="I529">
            <v>91</v>
          </cell>
          <cell r="J529">
            <v>187</v>
          </cell>
          <cell r="K529">
            <v>107</v>
          </cell>
          <cell r="L529">
            <v>88</v>
          </cell>
          <cell r="M529">
            <v>127</v>
          </cell>
        </row>
        <row r="530">
          <cell r="A530">
            <v>5181202</v>
          </cell>
          <cell r="B530">
            <v>5114694</v>
          </cell>
          <cell r="C530">
            <v>4410</v>
          </cell>
          <cell r="D530">
            <v>33001596</v>
          </cell>
          <cell r="E530">
            <v>190</v>
          </cell>
          <cell r="F530">
            <v>175</v>
          </cell>
          <cell r="G530">
            <v>139</v>
          </cell>
          <cell r="H530">
            <v>134</v>
          </cell>
          <cell r="I530">
            <v>51</v>
          </cell>
          <cell r="J530">
            <v>19</v>
          </cell>
          <cell r="K530">
            <v>105</v>
          </cell>
          <cell r="L530">
            <v>92</v>
          </cell>
          <cell r="M530">
            <v>91</v>
          </cell>
        </row>
        <row r="531">
          <cell r="A531">
            <v>5181186</v>
          </cell>
          <cell r="B531">
            <v>5114686</v>
          </cell>
          <cell r="C531">
            <v>4410</v>
          </cell>
          <cell r="D531">
            <v>33001601</v>
          </cell>
          <cell r="E531">
            <v>123</v>
          </cell>
          <cell r="F531">
            <v>107</v>
          </cell>
          <cell r="G531">
            <v>128</v>
          </cell>
          <cell r="H531">
            <v>98</v>
          </cell>
          <cell r="I531">
            <v>98</v>
          </cell>
          <cell r="J531">
            <v>131</v>
          </cell>
          <cell r="K531">
            <v>135</v>
          </cell>
          <cell r="L531">
            <v>109</v>
          </cell>
          <cell r="M531">
            <v>118</v>
          </cell>
        </row>
        <row r="532">
          <cell r="A532">
            <v>5181210</v>
          </cell>
          <cell r="B532">
            <v>5114698</v>
          </cell>
          <cell r="C532">
            <v>4410</v>
          </cell>
          <cell r="D532">
            <v>33001773</v>
          </cell>
          <cell r="E532">
            <v>22</v>
          </cell>
          <cell r="F532">
            <v>16</v>
          </cell>
          <cell r="G532">
            <v>22</v>
          </cell>
          <cell r="H532">
            <v>30</v>
          </cell>
          <cell r="I532">
            <v>32</v>
          </cell>
          <cell r="J532">
            <v>26</v>
          </cell>
          <cell r="K532">
            <v>31</v>
          </cell>
          <cell r="L532">
            <v>19</v>
          </cell>
          <cell r="M532">
            <v>27</v>
          </cell>
        </row>
        <row r="533">
          <cell r="A533">
            <v>5174714</v>
          </cell>
          <cell r="B533">
            <v>5111450</v>
          </cell>
          <cell r="C533">
            <v>4410</v>
          </cell>
          <cell r="D533">
            <v>33001188</v>
          </cell>
          <cell r="E533">
            <v>278</v>
          </cell>
          <cell r="F533">
            <v>227</v>
          </cell>
          <cell r="G533">
            <v>249</v>
          </cell>
          <cell r="H533">
            <v>132</v>
          </cell>
          <cell r="I533">
            <v>342</v>
          </cell>
          <cell r="J533">
            <v>206</v>
          </cell>
          <cell r="K533">
            <v>81</v>
          </cell>
          <cell r="L533">
            <v>194</v>
          </cell>
          <cell r="M533">
            <v>204</v>
          </cell>
        </row>
        <row r="534">
          <cell r="A534">
            <v>5174520</v>
          </cell>
          <cell r="B534">
            <v>5111353</v>
          </cell>
          <cell r="C534">
            <v>4410</v>
          </cell>
          <cell r="D534">
            <v>33001602</v>
          </cell>
          <cell r="E534">
            <v>185</v>
          </cell>
          <cell r="F534">
            <v>161</v>
          </cell>
          <cell r="G534">
            <v>150</v>
          </cell>
          <cell r="H534">
            <v>155</v>
          </cell>
          <cell r="I534">
            <v>154</v>
          </cell>
          <cell r="J534">
            <v>151</v>
          </cell>
          <cell r="K534">
            <v>167</v>
          </cell>
          <cell r="L534">
            <v>152</v>
          </cell>
          <cell r="M534">
            <v>157</v>
          </cell>
        </row>
        <row r="535">
          <cell r="A535">
            <v>5174632</v>
          </cell>
          <cell r="B535">
            <v>5111409</v>
          </cell>
          <cell r="C535">
            <v>4410</v>
          </cell>
          <cell r="D535">
            <v>33001169</v>
          </cell>
          <cell r="E535">
            <v>172</v>
          </cell>
          <cell r="F535">
            <v>132</v>
          </cell>
          <cell r="G535">
            <v>269</v>
          </cell>
          <cell r="H535">
            <v>19</v>
          </cell>
          <cell r="I535">
            <v>6</v>
          </cell>
          <cell r="J535">
            <v>75</v>
          </cell>
          <cell r="K535">
            <v>92</v>
          </cell>
          <cell r="L535">
            <v>72</v>
          </cell>
          <cell r="M535">
            <v>68</v>
          </cell>
        </row>
        <row r="536">
          <cell r="A536">
            <v>5181208</v>
          </cell>
          <cell r="B536">
            <v>5114697</v>
          </cell>
          <cell r="C536">
            <v>4410</v>
          </cell>
          <cell r="D536">
            <v>33001662</v>
          </cell>
          <cell r="E536">
            <v>40</v>
          </cell>
          <cell r="F536">
            <v>0</v>
          </cell>
          <cell r="G536">
            <v>0</v>
          </cell>
          <cell r="H536">
            <v>245</v>
          </cell>
          <cell r="I536">
            <v>87</v>
          </cell>
          <cell r="J536">
            <v>93</v>
          </cell>
          <cell r="K536">
            <v>310</v>
          </cell>
          <cell r="L536">
            <v>176</v>
          </cell>
          <cell r="M536">
            <v>128</v>
          </cell>
        </row>
        <row r="537">
          <cell r="A537">
            <v>5181200</v>
          </cell>
          <cell r="B537">
            <v>5114693</v>
          </cell>
          <cell r="C537">
            <v>4410</v>
          </cell>
          <cell r="D537">
            <v>31993387</v>
          </cell>
          <cell r="E537">
            <v>310</v>
          </cell>
          <cell r="F537">
            <v>247</v>
          </cell>
          <cell r="G537">
            <v>208</v>
          </cell>
          <cell r="H537">
            <v>249</v>
          </cell>
          <cell r="I537">
            <v>253</v>
          </cell>
          <cell r="J537">
            <v>434</v>
          </cell>
          <cell r="K537">
            <v>192</v>
          </cell>
          <cell r="L537">
            <v>188</v>
          </cell>
          <cell r="M537">
            <v>221</v>
          </cell>
        </row>
        <row r="538">
          <cell r="A538">
            <v>5174746</v>
          </cell>
          <cell r="B538">
            <v>5111466</v>
          </cell>
          <cell r="C538">
            <v>4410</v>
          </cell>
          <cell r="D538">
            <v>32998192</v>
          </cell>
          <cell r="E538">
            <v>257</v>
          </cell>
          <cell r="F538">
            <v>206</v>
          </cell>
          <cell r="G538">
            <v>213</v>
          </cell>
          <cell r="H538">
            <v>127</v>
          </cell>
          <cell r="I538">
            <v>362</v>
          </cell>
          <cell r="J538">
            <v>212</v>
          </cell>
          <cell r="K538">
            <v>221</v>
          </cell>
          <cell r="L538">
            <v>228</v>
          </cell>
          <cell r="M538">
            <v>231</v>
          </cell>
        </row>
        <row r="539">
          <cell r="A539">
            <v>5174766</v>
          </cell>
          <cell r="B539">
            <v>5111476</v>
          </cell>
          <cell r="C539">
            <v>4410</v>
          </cell>
          <cell r="D539">
            <v>156238</v>
          </cell>
          <cell r="E539">
            <v>233</v>
          </cell>
          <cell r="F539">
            <v>206</v>
          </cell>
          <cell r="G539">
            <v>200</v>
          </cell>
          <cell r="H539">
            <v>189</v>
          </cell>
          <cell r="I539">
            <v>273</v>
          </cell>
          <cell r="J539">
            <v>531</v>
          </cell>
          <cell r="K539">
            <v>205</v>
          </cell>
          <cell r="L539">
            <v>168</v>
          </cell>
          <cell r="M539">
            <v>165</v>
          </cell>
        </row>
        <row r="540">
          <cell r="A540">
            <v>5174744</v>
          </cell>
          <cell r="B540">
            <v>5111465</v>
          </cell>
          <cell r="C540">
            <v>4410</v>
          </cell>
          <cell r="D540">
            <v>31116437</v>
          </cell>
          <cell r="E540">
            <v>233</v>
          </cell>
          <cell r="F540">
            <v>206</v>
          </cell>
          <cell r="G540">
            <v>200</v>
          </cell>
          <cell r="H540">
            <v>189</v>
          </cell>
          <cell r="I540">
            <v>273</v>
          </cell>
          <cell r="J540">
            <v>331</v>
          </cell>
          <cell r="K540">
            <v>321</v>
          </cell>
          <cell r="L540">
            <v>230</v>
          </cell>
          <cell r="M540">
            <v>246</v>
          </cell>
        </row>
        <row r="541">
          <cell r="A541">
            <v>5181188</v>
          </cell>
          <cell r="B541">
            <v>5114687</v>
          </cell>
          <cell r="C541">
            <v>4410</v>
          </cell>
          <cell r="D541">
            <v>3361154</v>
          </cell>
          <cell r="E541">
            <v>58</v>
          </cell>
          <cell r="F541">
            <v>135</v>
          </cell>
          <cell r="G541">
            <v>103</v>
          </cell>
          <cell r="H541">
            <v>105</v>
          </cell>
          <cell r="I541">
            <v>192</v>
          </cell>
          <cell r="J541">
            <v>223</v>
          </cell>
          <cell r="K541">
            <v>248</v>
          </cell>
          <cell r="L541">
            <v>230</v>
          </cell>
          <cell r="M541">
            <v>216</v>
          </cell>
        </row>
        <row r="542">
          <cell r="A542">
            <v>5174748</v>
          </cell>
          <cell r="B542">
            <v>5111467</v>
          </cell>
          <cell r="C542">
            <v>4410</v>
          </cell>
          <cell r="D542">
            <v>3366079</v>
          </cell>
          <cell r="E542">
            <v>14</v>
          </cell>
          <cell r="F542">
            <v>61</v>
          </cell>
          <cell r="G542">
            <v>6</v>
          </cell>
          <cell r="H542">
            <v>32</v>
          </cell>
          <cell r="I542">
            <v>0</v>
          </cell>
          <cell r="J542">
            <v>0</v>
          </cell>
          <cell r="K542">
            <v>7</v>
          </cell>
          <cell r="L542">
            <v>34</v>
          </cell>
          <cell r="M542">
            <v>31</v>
          </cell>
        </row>
        <row r="543">
          <cell r="A543">
            <v>5174788</v>
          </cell>
          <cell r="B543">
            <v>5111487</v>
          </cell>
          <cell r="C543">
            <v>4410</v>
          </cell>
          <cell r="D543">
            <v>1472658</v>
          </cell>
          <cell r="E543">
            <v>233</v>
          </cell>
          <cell r="F543">
            <v>206</v>
          </cell>
          <cell r="G543">
            <v>200</v>
          </cell>
          <cell r="H543">
            <v>3</v>
          </cell>
          <cell r="I543">
            <v>0</v>
          </cell>
          <cell r="J543">
            <v>11</v>
          </cell>
          <cell r="K543">
            <v>47</v>
          </cell>
          <cell r="L543">
            <v>51</v>
          </cell>
          <cell r="M543">
            <v>59</v>
          </cell>
        </row>
        <row r="544">
          <cell r="A544">
            <v>5181216</v>
          </cell>
          <cell r="B544">
            <v>5114701</v>
          </cell>
          <cell r="C544">
            <v>4410</v>
          </cell>
          <cell r="D544">
            <v>10412047</v>
          </cell>
          <cell r="E544">
            <v>208</v>
          </cell>
          <cell r="F544">
            <v>180</v>
          </cell>
          <cell r="G544">
            <v>456</v>
          </cell>
          <cell r="H544">
            <v>108</v>
          </cell>
          <cell r="I544">
            <v>145</v>
          </cell>
          <cell r="J544">
            <v>90</v>
          </cell>
          <cell r="K544">
            <v>73</v>
          </cell>
          <cell r="L544">
            <v>100</v>
          </cell>
          <cell r="M544">
            <v>110</v>
          </cell>
        </row>
        <row r="545">
          <cell r="A545">
            <v>5095546</v>
          </cell>
          <cell r="B545">
            <v>5071866</v>
          </cell>
          <cell r="C545">
            <v>4410</v>
          </cell>
          <cell r="D545">
            <v>3352125</v>
          </cell>
          <cell r="E545">
            <v>437</v>
          </cell>
          <cell r="F545">
            <v>655</v>
          </cell>
          <cell r="G545">
            <v>355</v>
          </cell>
          <cell r="H545">
            <v>310</v>
          </cell>
          <cell r="I545">
            <v>151</v>
          </cell>
          <cell r="J545">
            <v>114</v>
          </cell>
          <cell r="K545">
            <v>109</v>
          </cell>
          <cell r="L545">
            <v>150</v>
          </cell>
          <cell r="M545">
            <v>121</v>
          </cell>
        </row>
        <row r="546">
          <cell r="A546">
            <v>5174740</v>
          </cell>
          <cell r="B546">
            <v>5111463</v>
          </cell>
          <cell r="C546">
            <v>4410</v>
          </cell>
          <cell r="D546">
            <v>10503444</v>
          </cell>
          <cell r="E546">
            <v>233</v>
          </cell>
          <cell r="F546">
            <v>1</v>
          </cell>
          <cell r="G546">
            <v>56</v>
          </cell>
          <cell r="H546">
            <v>130</v>
          </cell>
          <cell r="I546">
            <v>272</v>
          </cell>
          <cell r="J546">
            <v>117</v>
          </cell>
          <cell r="K546">
            <v>25</v>
          </cell>
          <cell r="L546">
            <v>33</v>
          </cell>
          <cell r="M546">
            <v>163</v>
          </cell>
        </row>
        <row r="547">
          <cell r="A547">
            <v>5095544</v>
          </cell>
          <cell r="B547">
            <v>5071865</v>
          </cell>
          <cell r="C547">
            <v>4410</v>
          </cell>
          <cell r="D547">
            <v>10505319</v>
          </cell>
          <cell r="E547">
            <v>172</v>
          </cell>
          <cell r="F547">
            <v>187</v>
          </cell>
          <cell r="G547">
            <v>183</v>
          </cell>
          <cell r="H547">
            <v>151</v>
          </cell>
          <cell r="I547">
            <v>149</v>
          </cell>
          <cell r="J547">
            <v>139</v>
          </cell>
          <cell r="K547">
            <v>118</v>
          </cell>
          <cell r="L547">
            <v>127</v>
          </cell>
          <cell r="M547">
            <v>135</v>
          </cell>
        </row>
        <row r="548">
          <cell r="A548">
            <v>5181192</v>
          </cell>
          <cell r="B548">
            <v>5114689</v>
          </cell>
          <cell r="C548">
            <v>4410</v>
          </cell>
          <cell r="D548">
            <v>5397879</v>
          </cell>
          <cell r="E548">
            <v>379</v>
          </cell>
          <cell r="F548">
            <v>327</v>
          </cell>
          <cell r="G548">
            <v>328</v>
          </cell>
          <cell r="H548">
            <v>307</v>
          </cell>
          <cell r="I548">
            <v>349</v>
          </cell>
          <cell r="J548">
            <v>325</v>
          </cell>
          <cell r="K548">
            <v>317</v>
          </cell>
          <cell r="L548">
            <v>304</v>
          </cell>
          <cell r="M548">
            <v>345</v>
          </cell>
        </row>
        <row r="549">
          <cell r="A549">
            <v>5174562</v>
          </cell>
          <cell r="B549">
            <v>5111374</v>
          </cell>
          <cell r="C549">
            <v>4410</v>
          </cell>
          <cell r="D549">
            <v>156269</v>
          </cell>
          <cell r="E549">
            <v>158</v>
          </cell>
          <cell r="F549">
            <v>132</v>
          </cell>
          <cell r="G549">
            <v>141</v>
          </cell>
          <cell r="H549">
            <v>120</v>
          </cell>
          <cell r="I549">
            <v>114</v>
          </cell>
          <cell r="J549">
            <v>89</v>
          </cell>
          <cell r="K549">
            <v>96</v>
          </cell>
          <cell r="L549">
            <v>103</v>
          </cell>
          <cell r="M549">
            <v>113</v>
          </cell>
        </row>
        <row r="550">
          <cell r="A550">
            <v>5181196</v>
          </cell>
          <cell r="B550">
            <v>5114691</v>
          </cell>
          <cell r="C550">
            <v>4410</v>
          </cell>
          <cell r="D550">
            <v>16007159</v>
          </cell>
          <cell r="E550">
            <v>176</v>
          </cell>
          <cell r="F550">
            <v>94</v>
          </cell>
          <cell r="G550">
            <v>145</v>
          </cell>
          <cell r="H550">
            <v>0</v>
          </cell>
          <cell r="I550">
            <v>64</v>
          </cell>
          <cell r="J550">
            <v>86</v>
          </cell>
          <cell r="K550">
            <v>127</v>
          </cell>
          <cell r="L550">
            <v>90</v>
          </cell>
          <cell r="M550">
            <v>85</v>
          </cell>
        </row>
        <row r="551">
          <cell r="A551">
            <v>5174500</v>
          </cell>
          <cell r="B551">
            <v>5111343</v>
          </cell>
          <cell r="C551">
            <v>4410</v>
          </cell>
          <cell r="D551">
            <v>2935810</v>
          </cell>
          <cell r="E551">
            <v>163</v>
          </cell>
          <cell r="F551">
            <v>127</v>
          </cell>
          <cell r="G551">
            <v>342</v>
          </cell>
          <cell r="H551">
            <v>193</v>
          </cell>
          <cell r="I551">
            <v>168</v>
          </cell>
          <cell r="J551">
            <v>144</v>
          </cell>
          <cell r="K551">
            <v>120</v>
          </cell>
          <cell r="L551">
            <v>159</v>
          </cell>
          <cell r="M551">
            <v>306</v>
          </cell>
        </row>
        <row r="552">
          <cell r="A552">
            <v>5174614</v>
          </cell>
          <cell r="B552">
            <v>5111400</v>
          </cell>
          <cell r="C552">
            <v>4410</v>
          </cell>
          <cell r="D552">
            <v>1618667</v>
          </cell>
          <cell r="E552">
            <v>105</v>
          </cell>
          <cell r="F552">
            <v>128</v>
          </cell>
          <cell r="G552">
            <v>139</v>
          </cell>
          <cell r="H552">
            <v>132</v>
          </cell>
          <cell r="I552">
            <v>86</v>
          </cell>
          <cell r="J552">
            <v>80</v>
          </cell>
          <cell r="K552">
            <v>73</v>
          </cell>
          <cell r="L552">
            <v>85</v>
          </cell>
          <cell r="M552">
            <v>149</v>
          </cell>
        </row>
        <row r="553">
          <cell r="A553">
            <v>5174730</v>
          </cell>
          <cell r="B553">
            <v>5111458</v>
          </cell>
          <cell r="C553">
            <v>4410</v>
          </cell>
          <cell r="D553">
            <v>1908798</v>
          </cell>
          <cell r="E553">
            <v>70</v>
          </cell>
          <cell r="F553">
            <v>39</v>
          </cell>
          <cell r="G553">
            <v>14</v>
          </cell>
          <cell r="H553">
            <v>11</v>
          </cell>
          <cell r="I553">
            <v>13</v>
          </cell>
          <cell r="J553">
            <v>8</v>
          </cell>
          <cell r="K553">
            <v>7</v>
          </cell>
          <cell r="L553">
            <v>13</v>
          </cell>
          <cell r="M553">
            <v>462</v>
          </cell>
        </row>
        <row r="554">
          <cell r="A554">
            <v>5174732</v>
          </cell>
          <cell r="B554">
            <v>5111459</v>
          </cell>
          <cell r="C554">
            <v>4410</v>
          </cell>
          <cell r="D554">
            <v>1618663</v>
          </cell>
          <cell r="E554">
            <v>228</v>
          </cell>
          <cell r="F554">
            <v>201</v>
          </cell>
          <cell r="G554">
            <v>209</v>
          </cell>
          <cell r="H554">
            <v>204</v>
          </cell>
          <cell r="I554">
            <v>214</v>
          </cell>
          <cell r="J554">
            <v>217</v>
          </cell>
          <cell r="K554">
            <v>217</v>
          </cell>
          <cell r="L554">
            <v>219</v>
          </cell>
          <cell r="M554">
            <v>233</v>
          </cell>
        </row>
        <row r="555">
          <cell r="A555">
            <v>5174750</v>
          </cell>
          <cell r="B555">
            <v>5111468</v>
          </cell>
          <cell r="C555">
            <v>4410</v>
          </cell>
          <cell r="D555">
            <v>1911856</v>
          </cell>
          <cell r="E555">
            <v>78</v>
          </cell>
          <cell r="F555">
            <v>52</v>
          </cell>
          <cell r="G555">
            <v>23</v>
          </cell>
          <cell r="H555">
            <v>53</v>
          </cell>
          <cell r="I555">
            <v>57</v>
          </cell>
          <cell r="J555">
            <v>57</v>
          </cell>
          <cell r="K555">
            <v>34</v>
          </cell>
          <cell r="L555">
            <v>14</v>
          </cell>
          <cell r="M555">
            <v>0</v>
          </cell>
        </row>
        <row r="556">
          <cell r="A556">
            <v>5174570</v>
          </cell>
          <cell r="B556">
            <v>5111378</v>
          </cell>
          <cell r="C556">
            <v>4410</v>
          </cell>
          <cell r="D556">
            <v>1617397</v>
          </cell>
          <cell r="E556">
            <v>153</v>
          </cell>
          <cell r="F556">
            <v>142</v>
          </cell>
          <cell r="G556">
            <v>129</v>
          </cell>
          <cell r="H556">
            <v>67</v>
          </cell>
          <cell r="I556">
            <v>53</v>
          </cell>
          <cell r="J556">
            <v>51</v>
          </cell>
          <cell r="K556">
            <v>50</v>
          </cell>
          <cell r="L556">
            <v>67</v>
          </cell>
          <cell r="M556">
            <v>71</v>
          </cell>
        </row>
        <row r="557">
          <cell r="A557">
            <v>5174834</v>
          </cell>
          <cell r="B557">
            <v>5111510</v>
          </cell>
          <cell r="C557">
            <v>4410</v>
          </cell>
          <cell r="D557">
            <v>1617687</v>
          </cell>
          <cell r="E557">
            <v>648</v>
          </cell>
          <cell r="F557">
            <v>507</v>
          </cell>
          <cell r="G557">
            <v>493</v>
          </cell>
          <cell r="H557">
            <v>472</v>
          </cell>
          <cell r="I557">
            <v>550</v>
          </cell>
          <cell r="J557">
            <v>489</v>
          </cell>
          <cell r="K557">
            <v>496</v>
          </cell>
          <cell r="L557">
            <v>495</v>
          </cell>
          <cell r="M557">
            <v>527</v>
          </cell>
        </row>
        <row r="558">
          <cell r="A558">
            <v>5072676</v>
          </cell>
          <cell r="B558">
            <v>5060431</v>
          </cell>
          <cell r="C558">
            <v>4410</v>
          </cell>
          <cell r="D558">
            <v>1692471</v>
          </cell>
          <cell r="E558">
            <v>278</v>
          </cell>
          <cell r="F558">
            <v>247</v>
          </cell>
          <cell r="G558">
            <v>270</v>
          </cell>
          <cell r="H558">
            <v>268</v>
          </cell>
          <cell r="I558">
            <v>263</v>
          </cell>
          <cell r="J558">
            <v>241</v>
          </cell>
          <cell r="K558">
            <v>239</v>
          </cell>
          <cell r="L558">
            <v>228</v>
          </cell>
          <cell r="M558">
            <v>311</v>
          </cell>
        </row>
        <row r="559">
          <cell r="A559">
            <v>5174728</v>
          </cell>
          <cell r="B559">
            <v>5111457</v>
          </cell>
          <cell r="C559">
            <v>4410</v>
          </cell>
          <cell r="D559">
            <v>70003617</v>
          </cell>
          <cell r="E559">
            <v>103</v>
          </cell>
          <cell r="F559">
            <v>102</v>
          </cell>
          <cell r="G559">
            <v>96</v>
          </cell>
          <cell r="H559">
            <v>116</v>
          </cell>
          <cell r="I559">
            <v>143</v>
          </cell>
          <cell r="J559">
            <v>111</v>
          </cell>
          <cell r="K559">
            <v>104</v>
          </cell>
          <cell r="L559">
            <v>104</v>
          </cell>
          <cell r="M559">
            <v>223</v>
          </cell>
        </row>
        <row r="560">
          <cell r="A560">
            <v>5174558</v>
          </cell>
          <cell r="B560">
            <v>5111372</v>
          </cell>
          <cell r="C560">
            <v>4410</v>
          </cell>
          <cell r="D560">
            <v>6821752</v>
          </cell>
          <cell r="E560">
            <v>223</v>
          </cell>
          <cell r="F560">
            <v>94</v>
          </cell>
          <cell r="G560">
            <v>74</v>
          </cell>
          <cell r="H560">
            <v>76</v>
          </cell>
          <cell r="I560">
            <v>80</v>
          </cell>
          <cell r="J560">
            <v>99</v>
          </cell>
          <cell r="K560">
            <v>112</v>
          </cell>
          <cell r="L560">
            <v>101</v>
          </cell>
          <cell r="M560">
            <v>174</v>
          </cell>
        </row>
        <row r="561">
          <cell r="A561">
            <v>5174556</v>
          </cell>
          <cell r="B561">
            <v>5111371</v>
          </cell>
          <cell r="C561">
            <v>4410</v>
          </cell>
          <cell r="D561">
            <v>3726725</v>
          </cell>
          <cell r="E561">
            <v>227</v>
          </cell>
          <cell r="F561">
            <v>199</v>
          </cell>
          <cell r="G561">
            <v>210</v>
          </cell>
          <cell r="H561">
            <v>203</v>
          </cell>
          <cell r="I561">
            <v>204</v>
          </cell>
          <cell r="J561">
            <v>164</v>
          </cell>
          <cell r="K561">
            <v>159</v>
          </cell>
          <cell r="L561">
            <v>150</v>
          </cell>
          <cell r="M561">
            <v>156</v>
          </cell>
        </row>
        <row r="562">
          <cell r="A562">
            <v>5174536</v>
          </cell>
          <cell r="B562">
            <v>5111361</v>
          </cell>
          <cell r="C562">
            <v>4410</v>
          </cell>
          <cell r="D562">
            <v>1616912</v>
          </cell>
          <cell r="E562">
            <v>163</v>
          </cell>
          <cell r="F562">
            <v>136</v>
          </cell>
          <cell r="G562">
            <v>112</v>
          </cell>
          <cell r="H562">
            <v>0</v>
          </cell>
          <cell r="I562">
            <v>48</v>
          </cell>
          <cell r="J562">
            <v>16</v>
          </cell>
          <cell r="K562">
            <v>20</v>
          </cell>
          <cell r="L562">
            <v>26</v>
          </cell>
          <cell r="M562">
            <v>81</v>
          </cell>
        </row>
        <row r="563">
          <cell r="A563">
            <v>5174654</v>
          </cell>
          <cell r="B563">
            <v>5111420</v>
          </cell>
          <cell r="C563">
            <v>4410</v>
          </cell>
          <cell r="D563">
            <v>3726685</v>
          </cell>
          <cell r="E563">
            <v>111</v>
          </cell>
          <cell r="F563">
            <v>94</v>
          </cell>
          <cell r="G563">
            <v>111</v>
          </cell>
          <cell r="H563">
            <v>147</v>
          </cell>
          <cell r="I563">
            <v>146</v>
          </cell>
          <cell r="J563">
            <v>137</v>
          </cell>
          <cell r="K563">
            <v>145</v>
          </cell>
          <cell r="L563">
            <v>140</v>
          </cell>
          <cell r="M563">
            <v>178</v>
          </cell>
        </row>
        <row r="564">
          <cell r="A564">
            <v>5181218</v>
          </cell>
          <cell r="B564">
            <v>5114702</v>
          </cell>
          <cell r="C564">
            <v>4410</v>
          </cell>
          <cell r="D564">
            <v>3726394</v>
          </cell>
          <cell r="E564">
            <v>56</v>
          </cell>
          <cell r="F564">
            <v>47</v>
          </cell>
          <cell r="G564">
            <v>104</v>
          </cell>
          <cell r="H564">
            <v>148</v>
          </cell>
          <cell r="I564">
            <v>90</v>
          </cell>
          <cell r="J564">
            <v>90</v>
          </cell>
          <cell r="K564">
            <v>83</v>
          </cell>
          <cell r="L564">
            <v>94</v>
          </cell>
          <cell r="M564">
            <v>111</v>
          </cell>
        </row>
        <row r="565">
          <cell r="A565">
            <v>5174742</v>
          </cell>
          <cell r="B565">
            <v>5111464</v>
          </cell>
          <cell r="C565">
            <v>4410</v>
          </cell>
          <cell r="D565">
            <v>7129712</v>
          </cell>
          <cell r="E565">
            <v>66</v>
          </cell>
          <cell r="F565">
            <v>63</v>
          </cell>
          <cell r="G565">
            <v>83</v>
          </cell>
          <cell r="H565">
            <v>73</v>
          </cell>
          <cell r="I565">
            <v>73</v>
          </cell>
          <cell r="J565">
            <v>70</v>
          </cell>
          <cell r="K565">
            <v>78</v>
          </cell>
          <cell r="L565">
            <v>78</v>
          </cell>
          <cell r="M565">
            <v>84</v>
          </cell>
        </row>
        <row r="566">
          <cell r="A566">
            <v>5095548</v>
          </cell>
          <cell r="B566">
            <v>5071867</v>
          </cell>
          <cell r="C566">
            <v>4410</v>
          </cell>
          <cell r="D566">
            <v>6894254</v>
          </cell>
          <cell r="E566">
            <v>73</v>
          </cell>
          <cell r="F566">
            <v>63</v>
          </cell>
          <cell r="G566">
            <v>62</v>
          </cell>
          <cell r="H566">
            <v>57</v>
          </cell>
          <cell r="I566">
            <v>145</v>
          </cell>
          <cell r="J566">
            <v>76</v>
          </cell>
          <cell r="K566">
            <v>230</v>
          </cell>
          <cell r="L566">
            <v>153</v>
          </cell>
          <cell r="M566">
            <v>122</v>
          </cell>
        </row>
        <row r="567">
          <cell r="A567">
            <v>5174592</v>
          </cell>
          <cell r="B567">
            <v>5111389</v>
          </cell>
          <cell r="C567">
            <v>4410</v>
          </cell>
          <cell r="D567">
            <v>7117911</v>
          </cell>
          <cell r="E567">
            <v>357</v>
          </cell>
          <cell r="F567">
            <v>330</v>
          </cell>
          <cell r="G567">
            <v>330</v>
          </cell>
          <cell r="H567">
            <v>313</v>
          </cell>
          <cell r="I567">
            <v>326</v>
          </cell>
          <cell r="J567">
            <v>313</v>
          </cell>
          <cell r="K567">
            <v>341</v>
          </cell>
          <cell r="L567">
            <v>311</v>
          </cell>
          <cell r="M567">
            <v>332</v>
          </cell>
        </row>
        <row r="568">
          <cell r="A568">
            <v>5174734</v>
          </cell>
          <cell r="B568">
            <v>5111460</v>
          </cell>
          <cell r="C568">
            <v>4410</v>
          </cell>
          <cell r="D568">
            <v>7729420</v>
          </cell>
          <cell r="E568">
            <v>205</v>
          </cell>
          <cell r="F568">
            <v>177</v>
          </cell>
          <cell r="G568">
            <v>182</v>
          </cell>
          <cell r="H568">
            <v>221</v>
          </cell>
          <cell r="I568">
            <v>214</v>
          </cell>
          <cell r="J568">
            <v>198</v>
          </cell>
          <cell r="K568">
            <v>202</v>
          </cell>
          <cell r="L568">
            <v>167</v>
          </cell>
          <cell r="M568">
            <v>189</v>
          </cell>
        </row>
        <row r="569">
          <cell r="A569">
            <v>5181190</v>
          </cell>
          <cell r="B569">
            <v>5114688</v>
          </cell>
          <cell r="C569">
            <v>4410</v>
          </cell>
          <cell r="D569">
            <v>15961073</v>
          </cell>
          <cell r="E569">
            <v>139</v>
          </cell>
          <cell r="F569">
            <v>141</v>
          </cell>
          <cell r="G569">
            <v>0</v>
          </cell>
          <cell r="H569">
            <v>120</v>
          </cell>
          <cell r="I569">
            <v>179</v>
          </cell>
          <cell r="J569">
            <v>104</v>
          </cell>
          <cell r="K569">
            <v>0</v>
          </cell>
          <cell r="L569">
            <v>166</v>
          </cell>
          <cell r="M569">
            <v>165</v>
          </cell>
        </row>
        <row r="570">
          <cell r="A570">
            <v>5181198</v>
          </cell>
          <cell r="B570">
            <v>5114692</v>
          </cell>
          <cell r="C570">
            <v>4410</v>
          </cell>
          <cell r="D570">
            <v>15960526</v>
          </cell>
          <cell r="E570">
            <v>80</v>
          </cell>
          <cell r="F570">
            <v>62</v>
          </cell>
          <cell r="G570">
            <v>45</v>
          </cell>
          <cell r="H570">
            <v>44</v>
          </cell>
          <cell r="I570">
            <v>39</v>
          </cell>
          <cell r="J570">
            <v>34</v>
          </cell>
          <cell r="K570">
            <v>34</v>
          </cell>
          <cell r="L570">
            <v>31</v>
          </cell>
          <cell r="M570">
            <v>39</v>
          </cell>
        </row>
        <row r="571">
          <cell r="A571">
            <v>5181214</v>
          </cell>
          <cell r="B571">
            <v>5114700</v>
          </cell>
          <cell r="C571">
            <v>4410</v>
          </cell>
          <cell r="D571">
            <v>6997086</v>
          </cell>
          <cell r="E571">
            <v>0</v>
          </cell>
          <cell r="F571">
            <v>0</v>
          </cell>
          <cell r="G571">
            <v>0</v>
          </cell>
          <cell r="H571">
            <v>50</v>
          </cell>
          <cell r="I571">
            <v>99</v>
          </cell>
          <cell r="J571">
            <v>74</v>
          </cell>
          <cell r="K571">
            <v>83</v>
          </cell>
          <cell r="L571">
            <v>75</v>
          </cell>
          <cell r="M571">
            <v>63</v>
          </cell>
        </row>
        <row r="572">
          <cell r="A572">
            <v>5174806</v>
          </cell>
          <cell r="B572">
            <v>5111496</v>
          </cell>
          <cell r="C572">
            <v>4410</v>
          </cell>
          <cell r="D572">
            <v>445011</v>
          </cell>
          <cell r="E572">
            <v>75</v>
          </cell>
          <cell r="F572">
            <v>56</v>
          </cell>
          <cell r="G572">
            <v>58</v>
          </cell>
          <cell r="H572">
            <v>59</v>
          </cell>
          <cell r="I572">
            <v>72</v>
          </cell>
          <cell r="J572">
            <v>43</v>
          </cell>
          <cell r="K572">
            <v>48</v>
          </cell>
          <cell r="L572">
            <v>64</v>
          </cell>
          <cell r="M572">
            <v>66</v>
          </cell>
        </row>
        <row r="573">
          <cell r="A573">
            <v>5181212</v>
          </cell>
          <cell r="B573">
            <v>5114699</v>
          </cell>
          <cell r="C573">
            <v>4410</v>
          </cell>
          <cell r="D573">
            <v>443767</v>
          </cell>
          <cell r="E573">
            <v>144</v>
          </cell>
          <cell r="F573">
            <v>123</v>
          </cell>
          <cell r="G573">
            <v>12</v>
          </cell>
          <cell r="H573">
            <v>142</v>
          </cell>
          <cell r="I573">
            <v>140</v>
          </cell>
          <cell r="J573">
            <v>128</v>
          </cell>
          <cell r="K573">
            <v>158</v>
          </cell>
          <cell r="L573">
            <v>182</v>
          </cell>
          <cell r="M573">
            <v>213</v>
          </cell>
        </row>
        <row r="574">
          <cell r="A574">
            <v>5174692</v>
          </cell>
          <cell r="B574">
            <v>5111439</v>
          </cell>
          <cell r="C574">
            <v>4410</v>
          </cell>
          <cell r="D574">
            <v>156092</v>
          </cell>
          <cell r="E574">
            <v>172</v>
          </cell>
          <cell r="F574">
            <v>152</v>
          </cell>
          <cell r="G574">
            <v>148</v>
          </cell>
          <cell r="H574">
            <v>144</v>
          </cell>
          <cell r="I574">
            <v>213</v>
          </cell>
          <cell r="J574">
            <v>183</v>
          </cell>
          <cell r="K574">
            <v>193</v>
          </cell>
          <cell r="L574">
            <v>172</v>
          </cell>
          <cell r="M574">
            <v>184</v>
          </cell>
        </row>
        <row r="575">
          <cell r="A575">
            <v>5174674</v>
          </cell>
          <cell r="B575">
            <v>5111430</v>
          </cell>
          <cell r="C575">
            <v>4410</v>
          </cell>
          <cell r="D575">
            <v>156074</v>
          </cell>
          <cell r="E575">
            <v>172</v>
          </cell>
          <cell r="F575">
            <v>152</v>
          </cell>
          <cell r="G575">
            <v>148</v>
          </cell>
          <cell r="H575">
            <v>144</v>
          </cell>
          <cell r="I575">
            <v>213</v>
          </cell>
          <cell r="J575">
            <v>183</v>
          </cell>
          <cell r="K575">
            <v>193</v>
          </cell>
          <cell r="L575">
            <v>172</v>
          </cell>
          <cell r="M575">
            <v>184</v>
          </cell>
        </row>
        <row r="576">
          <cell r="A576">
            <v>5181206</v>
          </cell>
          <cell r="B576">
            <v>5114696</v>
          </cell>
          <cell r="C576">
            <v>4410</v>
          </cell>
          <cell r="D576">
            <v>31993760</v>
          </cell>
          <cell r="E576">
            <v>99</v>
          </cell>
          <cell r="F576">
            <v>27</v>
          </cell>
          <cell r="G576">
            <v>26</v>
          </cell>
          <cell r="H576">
            <v>58</v>
          </cell>
          <cell r="I576">
            <v>26</v>
          </cell>
          <cell r="J576">
            <v>39</v>
          </cell>
          <cell r="K576">
            <v>35</v>
          </cell>
          <cell r="L576">
            <v>19</v>
          </cell>
          <cell r="M576">
            <v>34</v>
          </cell>
        </row>
        <row r="577">
          <cell r="A577">
            <v>5095596</v>
          </cell>
          <cell r="B577">
            <v>5071891</v>
          </cell>
          <cell r="C577">
            <v>4410</v>
          </cell>
          <cell r="E577">
            <v>172</v>
          </cell>
          <cell r="F577">
            <v>143</v>
          </cell>
          <cell r="H577">
            <v>157</v>
          </cell>
          <cell r="I577">
            <v>149</v>
          </cell>
          <cell r="J577">
            <v>207</v>
          </cell>
          <cell r="K577">
            <v>189</v>
          </cell>
          <cell r="L577">
            <v>181</v>
          </cell>
          <cell r="M577">
            <v>183</v>
          </cell>
        </row>
        <row r="578">
          <cell r="A578">
            <v>5174188</v>
          </cell>
          <cell r="B578">
            <v>5111187</v>
          </cell>
          <cell r="C578">
            <v>4410</v>
          </cell>
          <cell r="E578">
            <v>233</v>
          </cell>
          <cell r="F578">
            <v>206</v>
          </cell>
          <cell r="G578">
            <v>200</v>
          </cell>
          <cell r="H578">
            <v>189</v>
          </cell>
          <cell r="I578">
            <v>273</v>
          </cell>
          <cell r="J578">
            <v>237</v>
          </cell>
          <cell r="K578">
            <v>251</v>
          </cell>
          <cell r="L578">
            <v>224</v>
          </cell>
          <cell r="M578">
            <v>242</v>
          </cell>
        </row>
        <row r="579">
          <cell r="A579">
            <v>5181262</v>
          </cell>
          <cell r="B579">
            <v>5114724</v>
          </cell>
          <cell r="C579">
            <v>4410</v>
          </cell>
          <cell r="D579">
            <v>33001584</v>
          </cell>
          <cell r="E579">
            <v>430</v>
          </cell>
          <cell r="F579">
            <v>474</v>
          </cell>
          <cell r="G579">
            <v>427</v>
          </cell>
          <cell r="H579">
            <v>455</v>
          </cell>
          <cell r="I579">
            <v>434</v>
          </cell>
          <cell r="J579">
            <v>453</v>
          </cell>
          <cell r="K579">
            <v>584</v>
          </cell>
          <cell r="L579">
            <v>422</v>
          </cell>
          <cell r="M579">
            <v>470</v>
          </cell>
        </row>
        <row r="580">
          <cell r="A580">
            <v>5181260</v>
          </cell>
          <cell r="B580">
            <v>5114723</v>
          </cell>
          <cell r="C580">
            <v>4410</v>
          </cell>
          <cell r="D580">
            <v>33001792</v>
          </cell>
          <cell r="E580">
            <v>110</v>
          </cell>
          <cell r="F580">
            <v>95</v>
          </cell>
          <cell r="G580">
            <v>89</v>
          </cell>
          <cell r="H580">
            <v>87</v>
          </cell>
          <cell r="I580">
            <v>87</v>
          </cell>
          <cell r="J580">
            <v>84</v>
          </cell>
          <cell r="K580">
            <v>81</v>
          </cell>
          <cell r="L580">
            <v>66</v>
          </cell>
          <cell r="M580">
            <v>84</v>
          </cell>
        </row>
        <row r="581">
          <cell r="A581">
            <v>5181270</v>
          </cell>
          <cell r="B581">
            <v>5114728</v>
          </cell>
          <cell r="C581">
            <v>4410</v>
          </cell>
          <cell r="D581">
            <v>33001774</v>
          </cell>
          <cell r="E581">
            <v>83</v>
          </cell>
          <cell r="F581">
            <v>83</v>
          </cell>
          <cell r="G581">
            <v>86</v>
          </cell>
          <cell r="H581">
            <v>91</v>
          </cell>
          <cell r="I581">
            <v>85</v>
          </cell>
          <cell r="J581">
            <v>101</v>
          </cell>
          <cell r="K581">
            <v>112</v>
          </cell>
          <cell r="L581">
            <v>152</v>
          </cell>
          <cell r="M581">
            <v>106</v>
          </cell>
        </row>
        <row r="582">
          <cell r="A582">
            <v>5181236</v>
          </cell>
          <cell r="B582">
            <v>5114711</v>
          </cell>
          <cell r="C582">
            <v>4410</v>
          </cell>
          <cell r="D582">
            <v>33001663</v>
          </cell>
          <cell r="E582">
            <v>172</v>
          </cell>
          <cell r="F582">
            <v>124</v>
          </cell>
          <cell r="G582">
            <v>110</v>
          </cell>
          <cell r="H582">
            <v>119</v>
          </cell>
          <cell r="I582">
            <v>96</v>
          </cell>
          <cell r="J582">
            <v>96</v>
          </cell>
          <cell r="K582">
            <v>99</v>
          </cell>
          <cell r="L582">
            <v>126</v>
          </cell>
          <cell r="M582">
            <v>109</v>
          </cell>
        </row>
        <row r="583">
          <cell r="A583">
            <v>5174316</v>
          </cell>
          <cell r="B583">
            <v>5111251</v>
          </cell>
          <cell r="C583">
            <v>4410</v>
          </cell>
          <cell r="D583">
            <v>33001191</v>
          </cell>
          <cell r="E583">
            <v>263</v>
          </cell>
          <cell r="F583">
            <v>462</v>
          </cell>
          <cell r="G583">
            <v>450</v>
          </cell>
          <cell r="H583">
            <v>210</v>
          </cell>
          <cell r="I583">
            <v>226</v>
          </cell>
          <cell r="J583">
            <v>185</v>
          </cell>
          <cell r="K583">
            <v>64</v>
          </cell>
          <cell r="L583">
            <v>169</v>
          </cell>
          <cell r="M583">
            <v>183</v>
          </cell>
        </row>
        <row r="584">
          <cell r="A584">
            <v>5174226</v>
          </cell>
          <cell r="B584">
            <v>5111206</v>
          </cell>
          <cell r="C584">
            <v>4410</v>
          </cell>
          <cell r="D584">
            <v>33001570</v>
          </cell>
          <cell r="E584">
            <v>56</v>
          </cell>
          <cell r="F584">
            <v>109</v>
          </cell>
          <cell r="G584">
            <v>45</v>
          </cell>
          <cell r="H584">
            <v>96</v>
          </cell>
          <cell r="I584">
            <v>113</v>
          </cell>
          <cell r="J584">
            <v>51</v>
          </cell>
          <cell r="K584">
            <v>80</v>
          </cell>
          <cell r="L584">
            <v>77</v>
          </cell>
          <cell r="M584">
            <v>78</v>
          </cell>
        </row>
        <row r="585">
          <cell r="A585">
            <v>5174002</v>
          </cell>
          <cell r="B585">
            <v>5111094</v>
          </cell>
          <cell r="C585">
            <v>4410</v>
          </cell>
          <cell r="D585">
            <v>33001430</v>
          </cell>
          <cell r="E585">
            <v>10</v>
          </cell>
          <cell r="F585">
            <v>73</v>
          </cell>
          <cell r="G585">
            <v>60</v>
          </cell>
          <cell r="H585">
            <v>58</v>
          </cell>
          <cell r="I585">
            <v>71</v>
          </cell>
          <cell r="J585">
            <v>45</v>
          </cell>
          <cell r="K585">
            <v>54</v>
          </cell>
          <cell r="L585">
            <v>57</v>
          </cell>
          <cell r="M585">
            <v>58</v>
          </cell>
        </row>
        <row r="586">
          <cell r="A586">
            <v>5174258</v>
          </cell>
          <cell r="B586">
            <v>5111222</v>
          </cell>
          <cell r="C586">
            <v>4410</v>
          </cell>
          <cell r="D586">
            <v>33001417</v>
          </cell>
          <cell r="E586">
            <v>112</v>
          </cell>
          <cell r="F586">
            <v>111</v>
          </cell>
          <cell r="G586">
            <v>70</v>
          </cell>
          <cell r="H586">
            <v>83</v>
          </cell>
          <cell r="I586">
            <v>103</v>
          </cell>
          <cell r="J586">
            <v>99</v>
          </cell>
          <cell r="K586">
            <v>96</v>
          </cell>
          <cell r="L586">
            <v>107</v>
          </cell>
          <cell r="M586">
            <v>95</v>
          </cell>
        </row>
        <row r="587">
          <cell r="A587">
            <v>5174208</v>
          </cell>
          <cell r="B587">
            <v>5111197</v>
          </cell>
          <cell r="C587">
            <v>4410</v>
          </cell>
          <cell r="D587">
            <v>33001419</v>
          </cell>
          <cell r="E587">
            <v>291</v>
          </cell>
          <cell r="F587">
            <v>256</v>
          </cell>
          <cell r="G587">
            <v>271</v>
          </cell>
          <cell r="H587">
            <v>267</v>
          </cell>
          <cell r="I587">
            <v>289</v>
          </cell>
          <cell r="J587">
            <v>260</v>
          </cell>
          <cell r="K587">
            <v>274</v>
          </cell>
          <cell r="L587">
            <v>273</v>
          </cell>
          <cell r="M587">
            <v>277</v>
          </cell>
        </row>
        <row r="588">
          <cell r="A588">
            <v>5173818</v>
          </cell>
          <cell r="B588">
            <v>5111002</v>
          </cell>
          <cell r="C588">
            <v>4410</v>
          </cell>
          <cell r="D588">
            <v>31993648</v>
          </cell>
          <cell r="E588">
            <v>283</v>
          </cell>
          <cell r="F588">
            <v>221</v>
          </cell>
          <cell r="G588">
            <v>224</v>
          </cell>
          <cell r="H588">
            <v>190</v>
          </cell>
          <cell r="I588">
            <v>230</v>
          </cell>
          <cell r="J588">
            <v>210</v>
          </cell>
          <cell r="K588">
            <v>226</v>
          </cell>
          <cell r="L588">
            <v>215</v>
          </cell>
          <cell r="M588">
            <v>219</v>
          </cell>
        </row>
        <row r="589">
          <cell r="A589">
            <v>5173856</v>
          </cell>
          <cell r="B589">
            <v>5111021</v>
          </cell>
          <cell r="C589">
            <v>4410</v>
          </cell>
          <cell r="D589">
            <v>33001442</v>
          </cell>
          <cell r="E589">
            <v>294</v>
          </cell>
          <cell r="F589">
            <v>235</v>
          </cell>
          <cell r="G589">
            <v>305</v>
          </cell>
          <cell r="H589">
            <v>267</v>
          </cell>
          <cell r="I589">
            <v>284</v>
          </cell>
          <cell r="J589">
            <v>306</v>
          </cell>
          <cell r="K589">
            <v>310</v>
          </cell>
          <cell r="L589">
            <v>267</v>
          </cell>
          <cell r="M589">
            <v>295</v>
          </cell>
        </row>
        <row r="590">
          <cell r="A590">
            <v>5174356</v>
          </cell>
          <cell r="B590">
            <v>5111271</v>
          </cell>
          <cell r="C590">
            <v>4410</v>
          </cell>
          <cell r="D590">
            <v>33001425</v>
          </cell>
          <cell r="E590">
            <v>338</v>
          </cell>
          <cell r="F590">
            <v>300</v>
          </cell>
          <cell r="G590">
            <v>289</v>
          </cell>
          <cell r="H590">
            <v>257</v>
          </cell>
          <cell r="I590">
            <v>336</v>
          </cell>
          <cell r="J590">
            <v>289</v>
          </cell>
          <cell r="K590">
            <v>308</v>
          </cell>
          <cell r="L590">
            <v>278</v>
          </cell>
          <cell r="M590">
            <v>297</v>
          </cell>
        </row>
        <row r="591">
          <cell r="A591">
            <v>5173900</v>
          </cell>
          <cell r="B591">
            <v>5111043</v>
          </cell>
          <cell r="C591">
            <v>4410</v>
          </cell>
          <cell r="D591">
            <v>7220476</v>
          </cell>
          <cell r="E591">
            <v>295</v>
          </cell>
          <cell r="F591">
            <v>260</v>
          </cell>
          <cell r="G591">
            <v>250</v>
          </cell>
          <cell r="H591">
            <v>221</v>
          </cell>
          <cell r="I591">
            <v>289</v>
          </cell>
          <cell r="J591">
            <v>250</v>
          </cell>
          <cell r="K591">
            <v>266</v>
          </cell>
          <cell r="L591">
            <v>240</v>
          </cell>
          <cell r="M591">
            <v>675</v>
          </cell>
        </row>
        <row r="592">
          <cell r="A592">
            <v>5181242</v>
          </cell>
          <cell r="B592">
            <v>5114714</v>
          </cell>
          <cell r="C592">
            <v>4410</v>
          </cell>
          <cell r="D592">
            <v>32997359</v>
          </cell>
          <cell r="E592">
            <v>275</v>
          </cell>
          <cell r="F592">
            <v>14</v>
          </cell>
          <cell r="G592">
            <v>436</v>
          </cell>
          <cell r="H592">
            <v>227</v>
          </cell>
          <cell r="I592">
            <v>244</v>
          </cell>
          <cell r="J592">
            <v>466</v>
          </cell>
          <cell r="K592">
            <v>242</v>
          </cell>
          <cell r="L592">
            <v>205</v>
          </cell>
          <cell r="M592">
            <v>224</v>
          </cell>
        </row>
        <row r="593">
          <cell r="A593">
            <v>5181238</v>
          </cell>
          <cell r="B593">
            <v>5114712</v>
          </cell>
          <cell r="C593">
            <v>4410</v>
          </cell>
          <cell r="D593">
            <v>3651220</v>
          </cell>
          <cell r="E593">
            <v>122</v>
          </cell>
          <cell r="F593">
            <v>132</v>
          </cell>
          <cell r="G593">
            <v>120</v>
          </cell>
          <cell r="H593">
            <v>129</v>
          </cell>
          <cell r="I593">
            <v>133</v>
          </cell>
          <cell r="J593">
            <v>156</v>
          </cell>
          <cell r="K593">
            <v>138</v>
          </cell>
          <cell r="L593">
            <v>172</v>
          </cell>
          <cell r="M593">
            <v>233</v>
          </cell>
        </row>
        <row r="594">
          <cell r="A594">
            <v>5181256</v>
          </cell>
          <cell r="B594">
            <v>5114721</v>
          </cell>
          <cell r="C594">
            <v>4410</v>
          </cell>
          <cell r="D594">
            <v>3640514</v>
          </cell>
          <cell r="E594">
            <v>230</v>
          </cell>
          <cell r="F594">
            <v>110</v>
          </cell>
          <cell r="G594">
            <v>103</v>
          </cell>
          <cell r="H594">
            <v>110</v>
          </cell>
          <cell r="I594">
            <v>135</v>
          </cell>
          <cell r="J594">
            <v>117</v>
          </cell>
          <cell r="K594">
            <v>137</v>
          </cell>
          <cell r="L594">
            <v>135</v>
          </cell>
          <cell r="M594">
            <v>116</v>
          </cell>
        </row>
        <row r="595">
          <cell r="A595">
            <v>5174456</v>
          </cell>
          <cell r="B595">
            <v>5111321</v>
          </cell>
          <cell r="C595">
            <v>4410</v>
          </cell>
          <cell r="D595">
            <v>3214357</v>
          </cell>
          <cell r="E595">
            <v>887</v>
          </cell>
          <cell r="F595">
            <v>778</v>
          </cell>
          <cell r="G595">
            <v>832</v>
          </cell>
          <cell r="H595">
            <v>861</v>
          </cell>
          <cell r="I595">
            <v>930</v>
          </cell>
          <cell r="J595">
            <v>847</v>
          </cell>
          <cell r="K595">
            <v>1341</v>
          </cell>
          <cell r="L595">
            <v>1342</v>
          </cell>
          <cell r="M595">
            <v>1514</v>
          </cell>
        </row>
        <row r="596">
          <cell r="A596">
            <v>5174412</v>
          </cell>
          <cell r="B596">
            <v>5111299</v>
          </cell>
          <cell r="C596">
            <v>4410</v>
          </cell>
          <cell r="D596">
            <v>7728631</v>
          </cell>
          <cell r="E596">
            <v>172</v>
          </cell>
          <cell r="F596">
            <v>152</v>
          </cell>
          <cell r="G596">
            <v>148</v>
          </cell>
          <cell r="H596">
            <v>144</v>
          </cell>
          <cell r="I596">
            <v>213</v>
          </cell>
          <cell r="J596">
            <v>60</v>
          </cell>
          <cell r="K596">
            <v>80</v>
          </cell>
          <cell r="L596">
            <v>73</v>
          </cell>
          <cell r="M596">
            <v>95</v>
          </cell>
        </row>
        <row r="597">
          <cell r="A597">
            <v>5173838</v>
          </cell>
          <cell r="B597">
            <v>5111012</v>
          </cell>
          <cell r="C597">
            <v>4410</v>
          </cell>
          <cell r="D597">
            <v>3518882</v>
          </cell>
          <cell r="E597">
            <v>362</v>
          </cell>
          <cell r="F597">
            <v>393</v>
          </cell>
          <cell r="G597">
            <v>573</v>
          </cell>
          <cell r="H597">
            <v>474</v>
          </cell>
          <cell r="I597">
            <v>403</v>
          </cell>
          <cell r="J597">
            <v>333</v>
          </cell>
          <cell r="K597">
            <v>366</v>
          </cell>
          <cell r="L597">
            <v>324</v>
          </cell>
          <cell r="M597">
            <v>241</v>
          </cell>
        </row>
        <row r="598">
          <cell r="A598">
            <v>5174432</v>
          </cell>
          <cell r="B598">
            <v>5111309</v>
          </cell>
          <cell r="C598">
            <v>4410</v>
          </cell>
          <cell r="D598">
            <v>3524380</v>
          </cell>
          <cell r="E598">
            <v>317</v>
          </cell>
          <cell r="F598">
            <v>284</v>
          </cell>
          <cell r="G598">
            <v>273</v>
          </cell>
          <cell r="H598">
            <v>188</v>
          </cell>
          <cell r="I598">
            <v>229</v>
          </cell>
          <cell r="J598">
            <v>234</v>
          </cell>
          <cell r="K598">
            <v>293</v>
          </cell>
          <cell r="L598">
            <v>231</v>
          </cell>
          <cell r="M598">
            <v>253</v>
          </cell>
        </row>
        <row r="599">
          <cell r="A599">
            <v>5181258</v>
          </cell>
          <cell r="B599">
            <v>5114722</v>
          </cell>
          <cell r="C599">
            <v>4410</v>
          </cell>
          <cell r="D599">
            <v>10506665</v>
          </cell>
          <cell r="E599">
            <v>59</v>
          </cell>
          <cell r="F599">
            <v>159</v>
          </cell>
          <cell r="G599">
            <v>201</v>
          </cell>
          <cell r="H599">
            <v>138</v>
          </cell>
          <cell r="I599">
            <v>122</v>
          </cell>
          <cell r="J599">
            <v>154</v>
          </cell>
          <cell r="K599">
            <v>191</v>
          </cell>
          <cell r="L599">
            <v>145</v>
          </cell>
          <cell r="M599">
            <v>155</v>
          </cell>
        </row>
        <row r="600">
          <cell r="A600">
            <v>5174030</v>
          </cell>
          <cell r="B600">
            <v>5111108</v>
          </cell>
          <cell r="C600">
            <v>4410</v>
          </cell>
          <cell r="D600">
            <v>10505180</v>
          </cell>
          <cell r="E600">
            <v>240</v>
          </cell>
          <cell r="F600">
            <v>258</v>
          </cell>
          <cell r="G600">
            <v>170</v>
          </cell>
          <cell r="H600">
            <v>171</v>
          </cell>
          <cell r="I600">
            <v>189</v>
          </cell>
          <cell r="J600">
            <v>163</v>
          </cell>
          <cell r="K600">
            <v>166</v>
          </cell>
          <cell r="L600">
            <v>172</v>
          </cell>
          <cell r="M600">
            <v>207</v>
          </cell>
        </row>
        <row r="601">
          <cell r="A601">
            <v>5181268</v>
          </cell>
          <cell r="B601">
            <v>5114727</v>
          </cell>
          <cell r="C601">
            <v>4410</v>
          </cell>
          <cell r="D601">
            <v>2958357</v>
          </cell>
          <cell r="E601">
            <v>469</v>
          </cell>
          <cell r="F601">
            <v>166</v>
          </cell>
          <cell r="G601">
            <v>151</v>
          </cell>
          <cell r="H601">
            <v>130</v>
          </cell>
          <cell r="I601">
            <v>178</v>
          </cell>
          <cell r="J601">
            <v>164</v>
          </cell>
          <cell r="K601">
            <v>176</v>
          </cell>
          <cell r="L601">
            <v>159</v>
          </cell>
          <cell r="M601">
            <v>123</v>
          </cell>
        </row>
        <row r="602">
          <cell r="A602">
            <v>5181254</v>
          </cell>
          <cell r="B602">
            <v>5114720</v>
          </cell>
          <cell r="C602">
            <v>4410</v>
          </cell>
          <cell r="D602">
            <v>5308709</v>
          </cell>
          <cell r="E602">
            <v>50</v>
          </cell>
          <cell r="F602">
            <v>90</v>
          </cell>
          <cell r="G602">
            <v>73</v>
          </cell>
          <cell r="H602">
            <v>73</v>
          </cell>
          <cell r="I602">
            <v>121</v>
          </cell>
          <cell r="J602">
            <v>62</v>
          </cell>
          <cell r="K602">
            <v>60</v>
          </cell>
          <cell r="L602">
            <v>57</v>
          </cell>
          <cell r="M602">
            <v>79</v>
          </cell>
        </row>
        <row r="603">
          <cell r="A603">
            <v>5181240</v>
          </cell>
          <cell r="B603">
            <v>5114713</v>
          </cell>
          <cell r="C603">
            <v>4410</v>
          </cell>
          <cell r="D603">
            <v>10276316</v>
          </cell>
          <cell r="E603">
            <v>235</v>
          </cell>
          <cell r="F603">
            <v>187</v>
          </cell>
          <cell r="G603">
            <v>210</v>
          </cell>
          <cell r="H603">
            <v>199</v>
          </cell>
          <cell r="I603">
            <v>307</v>
          </cell>
          <cell r="J603">
            <v>200</v>
          </cell>
          <cell r="K603">
            <v>641</v>
          </cell>
          <cell r="L603">
            <v>860</v>
          </cell>
          <cell r="M603">
            <v>963</v>
          </cell>
        </row>
        <row r="604">
          <cell r="A604">
            <v>5174094</v>
          </cell>
          <cell r="B604">
            <v>5111140</v>
          </cell>
          <cell r="C604">
            <v>4410</v>
          </cell>
          <cell r="D604">
            <v>1692335</v>
          </cell>
          <cell r="E604">
            <v>128</v>
          </cell>
          <cell r="F604">
            <v>96</v>
          </cell>
          <cell r="G604">
            <v>83</v>
          </cell>
          <cell r="H604">
            <v>86</v>
          </cell>
          <cell r="I604">
            <v>88</v>
          </cell>
          <cell r="J604">
            <v>79</v>
          </cell>
          <cell r="K604">
            <v>109</v>
          </cell>
          <cell r="L604">
            <v>114</v>
          </cell>
          <cell r="M604">
            <v>134</v>
          </cell>
        </row>
        <row r="605">
          <cell r="A605">
            <v>5174392</v>
          </cell>
          <cell r="B605">
            <v>5111289</v>
          </cell>
          <cell r="C605">
            <v>4410</v>
          </cell>
          <cell r="D605">
            <v>1618670</v>
          </cell>
          <cell r="E605">
            <v>349</v>
          </cell>
          <cell r="F605">
            <v>578</v>
          </cell>
          <cell r="G605">
            <v>281</v>
          </cell>
          <cell r="H605">
            <v>276</v>
          </cell>
          <cell r="I605">
            <v>276</v>
          </cell>
          <cell r="J605">
            <v>235</v>
          </cell>
          <cell r="K605">
            <v>245</v>
          </cell>
          <cell r="L605">
            <v>231</v>
          </cell>
          <cell r="M605">
            <v>295</v>
          </cell>
        </row>
        <row r="606">
          <cell r="A606">
            <v>5181264</v>
          </cell>
          <cell r="B606">
            <v>5114725</v>
          </cell>
          <cell r="C606">
            <v>4410</v>
          </cell>
          <cell r="D606">
            <v>1618052</v>
          </cell>
          <cell r="E606">
            <v>290</v>
          </cell>
          <cell r="F606">
            <v>175</v>
          </cell>
          <cell r="G606">
            <v>187</v>
          </cell>
          <cell r="H606">
            <v>180</v>
          </cell>
          <cell r="I606">
            <v>187</v>
          </cell>
          <cell r="J606">
            <v>164</v>
          </cell>
          <cell r="K606">
            <v>191</v>
          </cell>
          <cell r="L606">
            <v>170</v>
          </cell>
          <cell r="M606">
            <v>192</v>
          </cell>
        </row>
        <row r="607">
          <cell r="A607">
            <v>5181248</v>
          </cell>
          <cell r="B607">
            <v>5114717</v>
          </cell>
          <cell r="C607">
            <v>4410</v>
          </cell>
          <cell r="D607">
            <v>1618050</v>
          </cell>
          <cell r="E607">
            <v>297</v>
          </cell>
          <cell r="F607">
            <v>233</v>
          </cell>
          <cell r="G607">
            <v>251</v>
          </cell>
          <cell r="H607">
            <v>390</v>
          </cell>
          <cell r="I607">
            <v>404</v>
          </cell>
          <cell r="J607">
            <v>257</v>
          </cell>
          <cell r="K607">
            <v>301</v>
          </cell>
          <cell r="L607">
            <v>446</v>
          </cell>
          <cell r="M607">
            <v>516</v>
          </cell>
        </row>
        <row r="608">
          <cell r="A608">
            <v>5181246</v>
          </cell>
          <cell r="B608">
            <v>5114716</v>
          </cell>
          <cell r="C608">
            <v>4410</v>
          </cell>
          <cell r="D608">
            <v>1910727</v>
          </cell>
          <cell r="E608">
            <v>184</v>
          </cell>
          <cell r="F608">
            <v>199</v>
          </cell>
          <cell r="G608">
            <v>160</v>
          </cell>
          <cell r="H608">
            <v>171</v>
          </cell>
          <cell r="I608">
            <v>186</v>
          </cell>
          <cell r="J608">
            <v>176</v>
          </cell>
          <cell r="K608">
            <v>203</v>
          </cell>
          <cell r="L608">
            <v>190</v>
          </cell>
          <cell r="M608">
            <v>195</v>
          </cell>
        </row>
        <row r="609">
          <cell r="A609">
            <v>5181278</v>
          </cell>
          <cell r="B609">
            <v>5114732</v>
          </cell>
          <cell r="C609">
            <v>4410</v>
          </cell>
          <cell r="D609">
            <v>1529861</v>
          </cell>
          <cell r="E609">
            <v>74</v>
          </cell>
          <cell r="F609">
            <v>97</v>
          </cell>
          <cell r="G609">
            <v>110</v>
          </cell>
          <cell r="H609">
            <v>36</v>
          </cell>
          <cell r="I609">
            <v>106</v>
          </cell>
          <cell r="J609">
            <v>67</v>
          </cell>
          <cell r="K609">
            <v>141</v>
          </cell>
          <cell r="L609">
            <v>83</v>
          </cell>
          <cell r="M609">
            <v>62</v>
          </cell>
        </row>
        <row r="610">
          <cell r="A610">
            <v>5181266</v>
          </cell>
          <cell r="B610">
            <v>5114726</v>
          </cell>
          <cell r="C610">
            <v>4410</v>
          </cell>
          <cell r="D610">
            <v>2953705</v>
          </cell>
          <cell r="E610">
            <v>158</v>
          </cell>
          <cell r="F610">
            <v>145</v>
          </cell>
          <cell r="G610">
            <v>178</v>
          </cell>
          <cell r="H610">
            <v>154</v>
          </cell>
          <cell r="I610">
            <v>140</v>
          </cell>
          <cell r="J610">
            <v>128</v>
          </cell>
          <cell r="K610">
            <v>117</v>
          </cell>
          <cell r="L610">
            <v>188</v>
          </cell>
          <cell r="M610">
            <v>203</v>
          </cell>
        </row>
        <row r="611">
          <cell r="A611">
            <v>5181252</v>
          </cell>
          <cell r="B611">
            <v>5114719</v>
          </cell>
          <cell r="C611">
            <v>4410</v>
          </cell>
          <cell r="D611">
            <v>1426101</v>
          </cell>
          <cell r="E611">
            <v>178</v>
          </cell>
          <cell r="F611">
            <v>125</v>
          </cell>
          <cell r="G611">
            <v>156</v>
          </cell>
          <cell r="H611">
            <v>136</v>
          </cell>
          <cell r="I611">
            <v>184</v>
          </cell>
          <cell r="J611">
            <v>180</v>
          </cell>
          <cell r="K611">
            <v>170</v>
          </cell>
          <cell r="L611">
            <v>150</v>
          </cell>
          <cell r="M611">
            <v>206</v>
          </cell>
        </row>
        <row r="612">
          <cell r="A612">
            <v>5174130</v>
          </cell>
          <cell r="B612">
            <v>5111158</v>
          </cell>
          <cell r="C612">
            <v>4410</v>
          </cell>
          <cell r="D612">
            <v>70000447</v>
          </cell>
          <cell r="E612">
            <v>123</v>
          </cell>
          <cell r="F612">
            <v>106</v>
          </cell>
          <cell r="G612">
            <v>92</v>
          </cell>
          <cell r="H612">
            <v>199</v>
          </cell>
          <cell r="I612">
            <v>153</v>
          </cell>
          <cell r="J612">
            <v>140</v>
          </cell>
          <cell r="K612">
            <v>133</v>
          </cell>
          <cell r="L612">
            <v>155</v>
          </cell>
          <cell r="M612">
            <v>138</v>
          </cell>
        </row>
        <row r="613">
          <cell r="A613">
            <v>5174244</v>
          </cell>
          <cell r="B613">
            <v>5111215</v>
          </cell>
          <cell r="C613">
            <v>4410</v>
          </cell>
          <cell r="D613">
            <v>70003621</v>
          </cell>
          <cell r="E613">
            <v>128</v>
          </cell>
          <cell r="F613">
            <v>93</v>
          </cell>
          <cell r="G613">
            <v>97</v>
          </cell>
          <cell r="H613">
            <v>78</v>
          </cell>
          <cell r="I613">
            <v>88</v>
          </cell>
          <cell r="J613">
            <v>66</v>
          </cell>
          <cell r="K613">
            <v>74</v>
          </cell>
          <cell r="L613">
            <v>90</v>
          </cell>
          <cell r="M613">
            <v>104</v>
          </cell>
        </row>
        <row r="614">
          <cell r="A614">
            <v>5174110</v>
          </cell>
          <cell r="B614">
            <v>5111148</v>
          </cell>
          <cell r="C614">
            <v>4410</v>
          </cell>
          <cell r="D614">
            <v>3729652</v>
          </cell>
          <cell r="E614">
            <v>65</v>
          </cell>
          <cell r="F614">
            <v>125</v>
          </cell>
          <cell r="G614">
            <v>129</v>
          </cell>
          <cell r="H614">
            <v>51</v>
          </cell>
          <cell r="I614">
            <v>22</v>
          </cell>
          <cell r="J614">
            <v>68</v>
          </cell>
          <cell r="K614">
            <v>78</v>
          </cell>
          <cell r="L614">
            <v>98</v>
          </cell>
          <cell r="M614">
            <v>105</v>
          </cell>
        </row>
        <row r="615">
          <cell r="A615">
            <v>5174072</v>
          </cell>
          <cell r="B615">
            <v>5111129</v>
          </cell>
          <cell r="C615">
            <v>4410</v>
          </cell>
          <cell r="D615">
            <v>3741059</v>
          </cell>
          <cell r="E615">
            <v>116</v>
          </cell>
          <cell r="F615">
            <v>121</v>
          </cell>
          <cell r="G615">
            <v>98</v>
          </cell>
          <cell r="H615">
            <v>59</v>
          </cell>
          <cell r="I615">
            <v>64</v>
          </cell>
          <cell r="J615">
            <v>47</v>
          </cell>
          <cell r="K615">
            <v>46</v>
          </cell>
          <cell r="L615">
            <v>52</v>
          </cell>
          <cell r="M615">
            <v>109</v>
          </cell>
        </row>
        <row r="616">
          <cell r="A616">
            <v>5174048</v>
          </cell>
          <cell r="B616">
            <v>5111117</v>
          </cell>
          <cell r="C616">
            <v>4410</v>
          </cell>
          <cell r="D616">
            <v>4746631</v>
          </cell>
          <cell r="E616">
            <v>105</v>
          </cell>
          <cell r="F616">
            <v>65</v>
          </cell>
          <cell r="G616">
            <v>58</v>
          </cell>
          <cell r="H616">
            <v>66</v>
          </cell>
          <cell r="I616">
            <v>94</v>
          </cell>
          <cell r="J616">
            <v>48</v>
          </cell>
          <cell r="K616">
            <v>83</v>
          </cell>
          <cell r="L616">
            <v>80</v>
          </cell>
          <cell r="M616">
            <v>57</v>
          </cell>
        </row>
        <row r="617">
          <cell r="A617">
            <v>5174278</v>
          </cell>
          <cell r="B617">
            <v>5111232</v>
          </cell>
          <cell r="C617">
            <v>4410</v>
          </cell>
          <cell r="D617">
            <v>6824939</v>
          </cell>
          <cell r="E617">
            <v>177</v>
          </cell>
          <cell r="F617">
            <v>89</v>
          </cell>
          <cell r="G617">
            <v>169</v>
          </cell>
          <cell r="H617">
            <v>223</v>
          </cell>
          <cell r="I617">
            <v>215</v>
          </cell>
          <cell r="J617">
            <v>147</v>
          </cell>
          <cell r="K617">
            <v>191</v>
          </cell>
          <cell r="L617">
            <v>193</v>
          </cell>
          <cell r="M617">
            <v>213</v>
          </cell>
        </row>
        <row r="618">
          <cell r="A618">
            <v>5173942</v>
          </cell>
          <cell r="B618">
            <v>5111064</v>
          </cell>
          <cell r="C618">
            <v>4410</v>
          </cell>
          <cell r="D618">
            <v>6822219</v>
          </cell>
          <cell r="E618">
            <v>345</v>
          </cell>
          <cell r="F618">
            <v>207</v>
          </cell>
          <cell r="G618">
            <v>135</v>
          </cell>
          <cell r="H618">
            <v>300</v>
          </cell>
          <cell r="I618">
            <v>206</v>
          </cell>
          <cell r="J618">
            <v>232</v>
          </cell>
          <cell r="K618">
            <v>204</v>
          </cell>
          <cell r="L618">
            <v>210</v>
          </cell>
          <cell r="M618">
            <v>212</v>
          </cell>
        </row>
        <row r="619">
          <cell r="A619">
            <v>5173922</v>
          </cell>
          <cell r="B619">
            <v>5111054</v>
          </cell>
          <cell r="C619">
            <v>4410</v>
          </cell>
          <cell r="D619">
            <v>3741354</v>
          </cell>
          <cell r="E619">
            <v>307</v>
          </cell>
          <cell r="F619">
            <v>536</v>
          </cell>
          <cell r="G619">
            <v>269</v>
          </cell>
          <cell r="H619">
            <v>249</v>
          </cell>
          <cell r="I619">
            <v>248</v>
          </cell>
          <cell r="J619">
            <v>219</v>
          </cell>
          <cell r="K619">
            <v>232</v>
          </cell>
          <cell r="L619">
            <v>212</v>
          </cell>
          <cell r="M619">
            <v>232</v>
          </cell>
        </row>
        <row r="620">
          <cell r="A620">
            <v>5174336</v>
          </cell>
          <cell r="B620">
            <v>5111261</v>
          </cell>
          <cell r="C620">
            <v>4410</v>
          </cell>
          <cell r="D620">
            <v>6823409</v>
          </cell>
          <cell r="E620">
            <v>164</v>
          </cell>
          <cell r="F620">
            <v>339</v>
          </cell>
          <cell r="G620">
            <v>134</v>
          </cell>
          <cell r="H620">
            <v>143</v>
          </cell>
          <cell r="I620">
            <v>136</v>
          </cell>
          <cell r="J620">
            <v>130</v>
          </cell>
          <cell r="K620">
            <v>147</v>
          </cell>
          <cell r="L620">
            <v>140</v>
          </cell>
          <cell r="M620">
            <v>388</v>
          </cell>
        </row>
        <row r="621">
          <cell r="A621">
            <v>5181276</v>
          </cell>
          <cell r="B621">
            <v>5114731</v>
          </cell>
          <cell r="C621">
            <v>4410</v>
          </cell>
          <cell r="D621">
            <v>3364526</v>
          </cell>
          <cell r="E621">
            <v>261</v>
          </cell>
          <cell r="F621">
            <v>210</v>
          </cell>
          <cell r="G621">
            <v>227</v>
          </cell>
          <cell r="H621">
            <v>231</v>
          </cell>
          <cell r="I621">
            <v>244</v>
          </cell>
          <cell r="J621">
            <v>248</v>
          </cell>
          <cell r="K621">
            <v>261</v>
          </cell>
          <cell r="L621">
            <v>227</v>
          </cell>
          <cell r="M621">
            <v>228</v>
          </cell>
        </row>
        <row r="622">
          <cell r="A622">
            <v>5181244</v>
          </cell>
          <cell r="B622">
            <v>5114715</v>
          </cell>
          <cell r="C622">
            <v>4410</v>
          </cell>
          <cell r="D622">
            <v>3308580</v>
          </cell>
          <cell r="E622">
            <v>193</v>
          </cell>
          <cell r="F622">
            <v>163</v>
          </cell>
          <cell r="G622">
            <v>175</v>
          </cell>
          <cell r="H622">
            <v>114</v>
          </cell>
          <cell r="I622">
            <v>29</v>
          </cell>
          <cell r="J622">
            <v>114</v>
          </cell>
          <cell r="K622">
            <v>123</v>
          </cell>
          <cell r="L622">
            <v>116</v>
          </cell>
          <cell r="M622">
            <v>132</v>
          </cell>
        </row>
        <row r="623">
          <cell r="A623">
            <v>5174010</v>
          </cell>
          <cell r="B623">
            <v>5111098</v>
          </cell>
          <cell r="C623">
            <v>4410</v>
          </cell>
          <cell r="D623">
            <v>3725286</v>
          </cell>
          <cell r="E623">
            <v>148</v>
          </cell>
          <cell r="F623">
            <v>64</v>
          </cell>
          <cell r="G623">
            <v>57</v>
          </cell>
          <cell r="H623">
            <v>57</v>
          </cell>
          <cell r="I623">
            <v>76</v>
          </cell>
          <cell r="J623">
            <v>51</v>
          </cell>
          <cell r="K623">
            <v>101</v>
          </cell>
          <cell r="L623">
            <v>152</v>
          </cell>
          <cell r="M623">
            <v>149</v>
          </cell>
        </row>
        <row r="624">
          <cell r="A624">
            <v>5173964</v>
          </cell>
          <cell r="B624">
            <v>5111075</v>
          </cell>
          <cell r="C624">
            <v>4410</v>
          </cell>
          <cell r="D624">
            <v>6825025</v>
          </cell>
          <cell r="E624">
            <v>221</v>
          </cell>
          <cell r="F624">
            <v>215</v>
          </cell>
          <cell r="G624">
            <v>189</v>
          </cell>
          <cell r="H624">
            <v>195</v>
          </cell>
          <cell r="I624">
            <v>193</v>
          </cell>
          <cell r="J624">
            <v>178</v>
          </cell>
          <cell r="K624">
            <v>209</v>
          </cell>
          <cell r="L624">
            <v>233</v>
          </cell>
          <cell r="M624">
            <v>263</v>
          </cell>
        </row>
        <row r="625">
          <cell r="A625">
            <v>5174298</v>
          </cell>
          <cell r="B625">
            <v>5111242</v>
          </cell>
          <cell r="C625">
            <v>4410</v>
          </cell>
          <cell r="D625">
            <v>6825279</v>
          </cell>
          <cell r="E625">
            <v>200</v>
          </cell>
          <cell r="F625">
            <v>156</v>
          </cell>
          <cell r="G625">
            <v>145</v>
          </cell>
          <cell r="H625">
            <v>81</v>
          </cell>
          <cell r="I625">
            <v>201</v>
          </cell>
          <cell r="J625">
            <v>215</v>
          </cell>
          <cell r="K625">
            <v>268</v>
          </cell>
          <cell r="L625">
            <v>256</v>
          </cell>
          <cell r="M625">
            <v>310</v>
          </cell>
        </row>
        <row r="626">
          <cell r="A626">
            <v>5173878</v>
          </cell>
          <cell r="B626">
            <v>5111032</v>
          </cell>
          <cell r="C626">
            <v>4410</v>
          </cell>
          <cell r="D626">
            <v>1751055</v>
          </cell>
          <cell r="E626">
            <v>0</v>
          </cell>
          <cell r="F626">
            <v>8</v>
          </cell>
          <cell r="G626">
            <v>171</v>
          </cell>
          <cell r="H626">
            <v>311</v>
          </cell>
          <cell r="I626">
            <v>254</v>
          </cell>
          <cell r="J626">
            <v>137</v>
          </cell>
          <cell r="K626">
            <v>94</v>
          </cell>
          <cell r="L626">
            <v>498</v>
          </cell>
          <cell r="M626">
            <v>168</v>
          </cell>
        </row>
        <row r="627">
          <cell r="A627">
            <v>5174372</v>
          </cell>
          <cell r="B627">
            <v>5111279</v>
          </cell>
          <cell r="C627">
            <v>4410</v>
          </cell>
          <cell r="D627">
            <v>6823844</v>
          </cell>
          <cell r="E627">
            <v>167</v>
          </cell>
          <cell r="F627">
            <v>132</v>
          </cell>
          <cell r="G627">
            <v>141</v>
          </cell>
          <cell r="H627">
            <v>143</v>
          </cell>
          <cell r="I627">
            <v>143</v>
          </cell>
          <cell r="J627">
            <v>125</v>
          </cell>
          <cell r="K627">
            <v>132</v>
          </cell>
          <cell r="L627">
            <v>122</v>
          </cell>
          <cell r="M627">
            <v>139</v>
          </cell>
        </row>
        <row r="628">
          <cell r="A628">
            <v>5181274</v>
          </cell>
          <cell r="B628">
            <v>5114730</v>
          </cell>
          <cell r="C628">
            <v>4410</v>
          </cell>
          <cell r="D628">
            <v>2197944</v>
          </cell>
          <cell r="E628">
            <v>198</v>
          </cell>
          <cell r="F628">
            <v>10</v>
          </cell>
          <cell r="G628">
            <v>314</v>
          </cell>
          <cell r="H628">
            <v>157</v>
          </cell>
          <cell r="I628">
            <v>163</v>
          </cell>
          <cell r="J628">
            <v>166</v>
          </cell>
          <cell r="K628">
            <v>164</v>
          </cell>
          <cell r="L628">
            <v>156</v>
          </cell>
          <cell r="M628">
            <v>234</v>
          </cell>
        </row>
        <row r="629">
          <cell r="A629">
            <v>5181272</v>
          </cell>
          <cell r="B629">
            <v>5114729</v>
          </cell>
          <cell r="C629">
            <v>4410</v>
          </cell>
          <cell r="D629">
            <v>6311924</v>
          </cell>
          <cell r="E629">
            <v>69</v>
          </cell>
          <cell r="F629">
            <v>56</v>
          </cell>
          <cell r="G629">
            <v>70</v>
          </cell>
          <cell r="H629">
            <v>86</v>
          </cell>
          <cell r="I629">
            <v>76</v>
          </cell>
          <cell r="J629">
            <v>47</v>
          </cell>
          <cell r="K629">
            <v>69</v>
          </cell>
          <cell r="L629">
            <v>96</v>
          </cell>
          <cell r="M629">
            <v>72</v>
          </cell>
        </row>
        <row r="630">
          <cell r="A630">
            <v>5181232</v>
          </cell>
          <cell r="B630">
            <v>5114709</v>
          </cell>
          <cell r="C630">
            <v>4410</v>
          </cell>
          <cell r="D630">
            <v>3360427</v>
          </cell>
          <cell r="E630">
            <v>166</v>
          </cell>
          <cell r="F630">
            <v>150</v>
          </cell>
          <cell r="G630">
            <v>151</v>
          </cell>
          <cell r="H630">
            <v>152</v>
          </cell>
          <cell r="I630">
            <v>162</v>
          </cell>
          <cell r="J630">
            <v>151</v>
          </cell>
          <cell r="K630">
            <v>159</v>
          </cell>
          <cell r="L630">
            <v>147</v>
          </cell>
          <cell r="M630">
            <v>164</v>
          </cell>
        </row>
        <row r="631">
          <cell r="A631">
            <v>5181234</v>
          </cell>
          <cell r="B631">
            <v>5114710</v>
          </cell>
          <cell r="C631">
            <v>4410</v>
          </cell>
          <cell r="D631">
            <v>3307993</v>
          </cell>
          <cell r="E631">
            <v>203</v>
          </cell>
          <cell r="F631">
            <v>175</v>
          </cell>
          <cell r="G631">
            <v>181</v>
          </cell>
          <cell r="H631">
            <v>186</v>
          </cell>
          <cell r="I631">
            <v>165</v>
          </cell>
          <cell r="J631">
            <v>76</v>
          </cell>
          <cell r="K631">
            <v>101</v>
          </cell>
          <cell r="L631">
            <v>232</v>
          </cell>
          <cell r="M631">
            <v>230</v>
          </cell>
        </row>
        <row r="632">
          <cell r="A632">
            <v>5173984</v>
          </cell>
          <cell r="B632">
            <v>5111085</v>
          </cell>
          <cell r="C632">
            <v>4410</v>
          </cell>
          <cell r="D632">
            <v>7117560</v>
          </cell>
          <cell r="E632">
            <v>197</v>
          </cell>
          <cell r="F632">
            <v>9</v>
          </cell>
          <cell r="G632">
            <v>141</v>
          </cell>
          <cell r="H632">
            <v>142</v>
          </cell>
          <cell r="I632">
            <v>153</v>
          </cell>
          <cell r="J632">
            <v>131</v>
          </cell>
          <cell r="K632">
            <v>123</v>
          </cell>
          <cell r="L632">
            <v>129</v>
          </cell>
          <cell r="M632">
            <v>123</v>
          </cell>
        </row>
        <row r="633">
          <cell r="A633">
            <v>5173796</v>
          </cell>
          <cell r="B633">
            <v>5110991</v>
          </cell>
          <cell r="C633">
            <v>4410</v>
          </cell>
          <cell r="D633">
            <v>7285185</v>
          </cell>
          <cell r="E633">
            <v>316</v>
          </cell>
          <cell r="F633">
            <v>289</v>
          </cell>
          <cell r="G633">
            <v>269</v>
          </cell>
          <cell r="H633">
            <v>303</v>
          </cell>
          <cell r="I633">
            <v>328</v>
          </cell>
          <cell r="J633">
            <v>269</v>
          </cell>
          <cell r="K633">
            <v>295</v>
          </cell>
          <cell r="L633">
            <v>285</v>
          </cell>
          <cell r="M633">
            <v>329</v>
          </cell>
        </row>
        <row r="634">
          <cell r="A634">
            <v>5173482</v>
          </cell>
          <cell r="B634">
            <v>5110834</v>
          </cell>
          <cell r="C634">
            <v>4410</v>
          </cell>
          <cell r="E634">
            <v>228</v>
          </cell>
          <cell r="F634">
            <v>203</v>
          </cell>
          <cell r="G634">
            <v>196</v>
          </cell>
          <cell r="H634">
            <v>174</v>
          </cell>
          <cell r="I634">
            <v>227</v>
          </cell>
          <cell r="J634">
            <v>195</v>
          </cell>
          <cell r="K634">
            <v>208</v>
          </cell>
          <cell r="L634">
            <v>188</v>
          </cell>
          <cell r="M634">
            <v>201</v>
          </cell>
        </row>
        <row r="635">
          <cell r="A635">
            <v>5173286</v>
          </cell>
          <cell r="B635">
            <v>5110736</v>
          </cell>
          <cell r="C635">
            <v>4410</v>
          </cell>
          <cell r="D635">
            <v>33001166</v>
          </cell>
          <cell r="E635">
            <v>527</v>
          </cell>
          <cell r="F635">
            <v>366</v>
          </cell>
          <cell r="G635">
            <v>470</v>
          </cell>
          <cell r="H635">
            <v>345</v>
          </cell>
          <cell r="I635">
            <v>385</v>
          </cell>
          <cell r="J635">
            <v>319</v>
          </cell>
          <cell r="K635">
            <v>328</v>
          </cell>
          <cell r="L635">
            <v>384</v>
          </cell>
          <cell r="M635">
            <v>378</v>
          </cell>
        </row>
        <row r="636">
          <cell r="A636">
            <v>5173666</v>
          </cell>
          <cell r="B636">
            <v>5110926</v>
          </cell>
          <cell r="C636">
            <v>4410</v>
          </cell>
          <cell r="D636">
            <v>33001650</v>
          </cell>
          <cell r="E636">
            <v>253</v>
          </cell>
          <cell r="F636">
            <v>226</v>
          </cell>
          <cell r="G636">
            <v>218</v>
          </cell>
          <cell r="H636">
            <v>193</v>
          </cell>
          <cell r="I636">
            <v>252</v>
          </cell>
          <cell r="J636">
            <v>217</v>
          </cell>
          <cell r="K636">
            <v>231</v>
          </cell>
          <cell r="L636">
            <v>209</v>
          </cell>
          <cell r="M636">
            <v>223</v>
          </cell>
        </row>
        <row r="637">
          <cell r="A637">
            <v>5173502</v>
          </cell>
          <cell r="B637">
            <v>5110844</v>
          </cell>
          <cell r="C637">
            <v>4410</v>
          </cell>
          <cell r="D637">
            <v>32998208</v>
          </cell>
          <cell r="E637">
            <v>134</v>
          </cell>
          <cell r="F637">
            <v>118</v>
          </cell>
          <cell r="G637">
            <v>111</v>
          </cell>
          <cell r="H637">
            <v>112</v>
          </cell>
          <cell r="I637">
            <v>110</v>
          </cell>
          <cell r="J637">
            <v>109</v>
          </cell>
          <cell r="K637">
            <v>115</v>
          </cell>
          <cell r="L637">
            <v>101</v>
          </cell>
          <cell r="M637">
            <v>111</v>
          </cell>
        </row>
        <row r="638">
          <cell r="A638">
            <v>5173542</v>
          </cell>
          <cell r="B638">
            <v>5110864</v>
          </cell>
          <cell r="C638">
            <v>4410</v>
          </cell>
          <cell r="D638">
            <v>33001540</v>
          </cell>
          <cell r="E638">
            <v>172</v>
          </cell>
          <cell r="F638">
            <v>152</v>
          </cell>
          <cell r="G638">
            <v>148</v>
          </cell>
          <cell r="H638">
            <v>144</v>
          </cell>
          <cell r="I638">
            <v>213</v>
          </cell>
          <cell r="J638">
            <v>183</v>
          </cell>
          <cell r="K638">
            <v>193</v>
          </cell>
          <cell r="L638">
            <v>172</v>
          </cell>
          <cell r="M638">
            <v>178</v>
          </cell>
        </row>
        <row r="639">
          <cell r="A639">
            <v>5181412</v>
          </cell>
          <cell r="B639">
            <v>5114799</v>
          </cell>
          <cell r="C639">
            <v>4410</v>
          </cell>
          <cell r="D639">
            <v>32998184</v>
          </cell>
          <cell r="E639">
            <v>51</v>
          </cell>
          <cell r="F639">
            <v>55</v>
          </cell>
          <cell r="G639">
            <v>63</v>
          </cell>
          <cell r="H639">
            <v>57</v>
          </cell>
          <cell r="I639">
            <v>57</v>
          </cell>
          <cell r="J639">
            <v>66</v>
          </cell>
          <cell r="K639">
            <v>73</v>
          </cell>
          <cell r="L639">
            <v>68</v>
          </cell>
          <cell r="M639">
            <v>60</v>
          </cell>
        </row>
        <row r="640">
          <cell r="A640">
            <v>5173520</v>
          </cell>
          <cell r="B640">
            <v>5110853</v>
          </cell>
          <cell r="C640">
            <v>4410</v>
          </cell>
          <cell r="D640">
            <v>32998171</v>
          </cell>
          <cell r="E640">
            <v>130</v>
          </cell>
          <cell r="F640">
            <v>440</v>
          </cell>
          <cell r="G640">
            <v>28</v>
          </cell>
          <cell r="H640">
            <v>135</v>
          </cell>
          <cell r="I640">
            <v>87</v>
          </cell>
          <cell r="J640">
            <v>189</v>
          </cell>
          <cell r="K640">
            <v>248</v>
          </cell>
          <cell r="L640">
            <v>109</v>
          </cell>
          <cell r="M640">
            <v>135</v>
          </cell>
        </row>
        <row r="641">
          <cell r="A641">
            <v>5181516</v>
          </cell>
          <cell r="B641">
            <v>5114851</v>
          </cell>
          <cell r="C641">
            <v>4410</v>
          </cell>
          <cell r="D641">
            <v>33001809</v>
          </cell>
          <cell r="E641">
            <v>864</v>
          </cell>
          <cell r="F641">
            <v>611</v>
          </cell>
          <cell r="G641">
            <v>524</v>
          </cell>
          <cell r="H641">
            <v>523</v>
          </cell>
          <cell r="I641">
            <v>546</v>
          </cell>
          <cell r="J641">
            <v>528</v>
          </cell>
          <cell r="K641">
            <v>533</v>
          </cell>
          <cell r="L641">
            <v>464</v>
          </cell>
          <cell r="M641">
            <v>369</v>
          </cell>
        </row>
        <row r="642">
          <cell r="A642">
            <v>5181336</v>
          </cell>
          <cell r="B642">
            <v>5114761</v>
          </cell>
          <cell r="C642">
            <v>4410</v>
          </cell>
          <cell r="D642">
            <v>32998193</v>
          </cell>
          <cell r="E642">
            <v>34</v>
          </cell>
          <cell r="F642">
            <v>29</v>
          </cell>
          <cell r="G642">
            <v>32</v>
          </cell>
          <cell r="H642">
            <v>26</v>
          </cell>
          <cell r="I642">
            <v>17</v>
          </cell>
          <cell r="J642">
            <v>13</v>
          </cell>
          <cell r="K642">
            <v>21</v>
          </cell>
          <cell r="L642">
            <v>10</v>
          </cell>
          <cell r="M642">
            <v>198</v>
          </cell>
        </row>
        <row r="643">
          <cell r="A643">
            <v>5181294</v>
          </cell>
          <cell r="B643">
            <v>5114740</v>
          </cell>
          <cell r="C643">
            <v>4410</v>
          </cell>
          <cell r="D643">
            <v>31993686</v>
          </cell>
          <cell r="E643">
            <v>86</v>
          </cell>
          <cell r="F643">
            <v>75</v>
          </cell>
          <cell r="G643">
            <v>74</v>
          </cell>
          <cell r="H643">
            <v>72</v>
          </cell>
          <cell r="I643">
            <v>70</v>
          </cell>
          <cell r="J643">
            <v>70</v>
          </cell>
          <cell r="K643">
            <v>74</v>
          </cell>
          <cell r="L643">
            <v>53</v>
          </cell>
          <cell r="M643">
            <v>189</v>
          </cell>
        </row>
        <row r="644">
          <cell r="A644">
            <v>5181288</v>
          </cell>
          <cell r="B644">
            <v>5114737</v>
          </cell>
          <cell r="C644">
            <v>4410</v>
          </cell>
          <cell r="D644">
            <v>33001589</v>
          </cell>
          <cell r="E644">
            <v>64</v>
          </cell>
          <cell r="F644">
            <v>69</v>
          </cell>
          <cell r="G644">
            <v>63</v>
          </cell>
          <cell r="H644">
            <v>90</v>
          </cell>
          <cell r="I644">
            <v>77</v>
          </cell>
          <cell r="J644">
            <v>74</v>
          </cell>
          <cell r="K644">
            <v>79</v>
          </cell>
          <cell r="L644">
            <v>80</v>
          </cell>
          <cell r="M644">
            <v>306</v>
          </cell>
        </row>
        <row r="645">
          <cell r="A645">
            <v>5181286</v>
          </cell>
          <cell r="B645">
            <v>5114736</v>
          </cell>
          <cell r="C645">
            <v>4410</v>
          </cell>
          <cell r="D645">
            <v>33001717</v>
          </cell>
          <cell r="E645">
            <v>169</v>
          </cell>
          <cell r="F645">
            <v>201</v>
          </cell>
          <cell r="G645">
            <v>183</v>
          </cell>
          <cell r="H645">
            <v>189</v>
          </cell>
          <cell r="I645">
            <v>207</v>
          </cell>
          <cell r="J645">
            <v>223</v>
          </cell>
          <cell r="K645">
            <v>227</v>
          </cell>
          <cell r="L645">
            <v>223</v>
          </cell>
          <cell r="M645">
            <v>282</v>
          </cell>
        </row>
        <row r="646">
          <cell r="A646">
            <v>5181538</v>
          </cell>
          <cell r="B646">
            <v>5114862</v>
          </cell>
          <cell r="C646">
            <v>4410</v>
          </cell>
          <cell r="D646">
            <v>33001546</v>
          </cell>
          <cell r="E646">
            <v>251</v>
          </cell>
          <cell r="F646">
            <v>210</v>
          </cell>
          <cell r="G646">
            <v>189</v>
          </cell>
          <cell r="H646">
            <v>250</v>
          </cell>
          <cell r="I646">
            <v>268</v>
          </cell>
          <cell r="J646">
            <v>324</v>
          </cell>
          <cell r="K646">
            <v>352</v>
          </cell>
          <cell r="L646">
            <v>321</v>
          </cell>
          <cell r="M646">
            <v>270</v>
          </cell>
        </row>
        <row r="647">
          <cell r="A647">
            <v>5181648</v>
          </cell>
          <cell r="B647">
            <v>5114917</v>
          </cell>
          <cell r="C647">
            <v>4410</v>
          </cell>
          <cell r="D647">
            <v>33001571</v>
          </cell>
          <cell r="E647">
            <v>271</v>
          </cell>
          <cell r="F647">
            <v>242</v>
          </cell>
          <cell r="G647">
            <v>234</v>
          </cell>
          <cell r="H647">
            <v>207</v>
          </cell>
          <cell r="I647">
            <v>270</v>
          </cell>
          <cell r="J647">
            <v>233</v>
          </cell>
          <cell r="K647">
            <v>248</v>
          </cell>
          <cell r="L647">
            <v>225</v>
          </cell>
          <cell r="M647">
            <v>146</v>
          </cell>
        </row>
        <row r="648">
          <cell r="A648">
            <v>5181300</v>
          </cell>
          <cell r="B648">
            <v>5114743</v>
          </cell>
          <cell r="C648">
            <v>4410</v>
          </cell>
          <cell r="D648">
            <v>33001744</v>
          </cell>
          <cell r="E648">
            <v>185</v>
          </cell>
          <cell r="F648">
            <v>169</v>
          </cell>
          <cell r="G648">
            <v>205</v>
          </cell>
          <cell r="H648">
            <v>42</v>
          </cell>
          <cell r="I648">
            <v>148</v>
          </cell>
          <cell r="J648">
            <v>140</v>
          </cell>
          <cell r="K648">
            <v>151</v>
          </cell>
          <cell r="L648">
            <v>134</v>
          </cell>
          <cell r="M648">
            <v>417</v>
          </cell>
        </row>
        <row r="649">
          <cell r="A649">
            <v>5181358</v>
          </cell>
          <cell r="B649">
            <v>5114772</v>
          </cell>
          <cell r="C649">
            <v>4410</v>
          </cell>
          <cell r="D649">
            <v>33001580</v>
          </cell>
          <cell r="E649">
            <v>240</v>
          </cell>
          <cell r="F649">
            <v>143</v>
          </cell>
          <cell r="G649">
            <v>105</v>
          </cell>
          <cell r="H649">
            <v>127</v>
          </cell>
          <cell r="I649">
            <v>136</v>
          </cell>
          <cell r="J649">
            <v>145</v>
          </cell>
          <cell r="K649">
            <v>78</v>
          </cell>
          <cell r="L649">
            <v>95</v>
          </cell>
          <cell r="M649">
            <v>294</v>
          </cell>
        </row>
        <row r="650">
          <cell r="A650">
            <v>5181296</v>
          </cell>
          <cell r="B650">
            <v>5114741</v>
          </cell>
          <cell r="C650">
            <v>4410</v>
          </cell>
          <cell r="D650">
            <v>33001562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190</v>
          </cell>
          <cell r="L650">
            <v>30</v>
          </cell>
          <cell r="M650">
            <v>138</v>
          </cell>
        </row>
        <row r="651">
          <cell r="A651">
            <v>5181606</v>
          </cell>
          <cell r="B651">
            <v>5114896</v>
          </cell>
          <cell r="C651">
            <v>4410</v>
          </cell>
          <cell r="D651">
            <v>33001552</v>
          </cell>
          <cell r="E651">
            <v>178</v>
          </cell>
          <cell r="F651">
            <v>131</v>
          </cell>
          <cell r="G651">
            <v>162</v>
          </cell>
          <cell r="H651">
            <v>128</v>
          </cell>
          <cell r="I651">
            <v>156</v>
          </cell>
          <cell r="J651">
            <v>143</v>
          </cell>
          <cell r="K651">
            <v>131</v>
          </cell>
          <cell r="L651">
            <v>153</v>
          </cell>
          <cell r="M651">
            <v>99</v>
          </cell>
        </row>
        <row r="652">
          <cell r="A652">
            <v>5095496</v>
          </cell>
          <cell r="B652">
            <v>5071841</v>
          </cell>
          <cell r="C652">
            <v>4410</v>
          </cell>
          <cell r="D652">
            <v>31116243</v>
          </cell>
          <cell r="E652">
            <v>89</v>
          </cell>
          <cell r="F652">
            <v>65</v>
          </cell>
          <cell r="G652">
            <v>59</v>
          </cell>
          <cell r="H652">
            <v>53</v>
          </cell>
          <cell r="I652">
            <v>61</v>
          </cell>
          <cell r="J652">
            <v>66</v>
          </cell>
          <cell r="K652">
            <v>253</v>
          </cell>
          <cell r="L652">
            <v>233</v>
          </cell>
          <cell r="M652">
            <v>204</v>
          </cell>
        </row>
        <row r="653">
          <cell r="A653">
            <v>5181476</v>
          </cell>
          <cell r="B653">
            <v>5114831</v>
          </cell>
          <cell r="C653">
            <v>4410</v>
          </cell>
          <cell r="D653">
            <v>31991225</v>
          </cell>
          <cell r="E653">
            <v>225</v>
          </cell>
          <cell r="F653">
            <v>176</v>
          </cell>
          <cell r="G653">
            <v>155</v>
          </cell>
          <cell r="H653">
            <v>88</v>
          </cell>
          <cell r="I653">
            <v>170</v>
          </cell>
          <cell r="J653">
            <v>158</v>
          </cell>
          <cell r="K653">
            <v>165</v>
          </cell>
          <cell r="L653">
            <v>246</v>
          </cell>
          <cell r="M653">
            <v>227</v>
          </cell>
        </row>
        <row r="654">
          <cell r="A654">
            <v>5095536</v>
          </cell>
          <cell r="B654">
            <v>5071861</v>
          </cell>
          <cell r="C654">
            <v>4410</v>
          </cell>
          <cell r="D654">
            <v>3642153</v>
          </cell>
          <cell r="E654">
            <v>172</v>
          </cell>
          <cell r="F654">
            <v>143</v>
          </cell>
          <cell r="G654">
            <v>157</v>
          </cell>
          <cell r="H654">
            <v>149</v>
          </cell>
          <cell r="I654">
            <v>207</v>
          </cell>
          <cell r="J654">
            <v>189</v>
          </cell>
          <cell r="K654">
            <v>181</v>
          </cell>
          <cell r="L654">
            <v>191</v>
          </cell>
          <cell r="M654">
            <v>298</v>
          </cell>
        </row>
        <row r="655">
          <cell r="A655">
            <v>5095538</v>
          </cell>
          <cell r="B655">
            <v>5071862</v>
          </cell>
          <cell r="C655">
            <v>4410</v>
          </cell>
          <cell r="D655">
            <v>3642517</v>
          </cell>
          <cell r="E655">
            <v>172</v>
          </cell>
          <cell r="F655">
            <v>143</v>
          </cell>
          <cell r="G655">
            <v>157</v>
          </cell>
          <cell r="H655">
            <v>149</v>
          </cell>
          <cell r="I655">
            <v>207</v>
          </cell>
          <cell r="J655">
            <v>189</v>
          </cell>
          <cell r="K655">
            <v>181</v>
          </cell>
          <cell r="L655">
            <v>131</v>
          </cell>
          <cell r="M655">
            <v>142</v>
          </cell>
        </row>
        <row r="656">
          <cell r="A656">
            <v>5181432</v>
          </cell>
          <cell r="B656">
            <v>5114809</v>
          </cell>
          <cell r="C656">
            <v>4410</v>
          </cell>
          <cell r="D656">
            <v>3506182</v>
          </cell>
          <cell r="E656">
            <v>72</v>
          </cell>
          <cell r="F656">
            <v>74</v>
          </cell>
          <cell r="G656">
            <v>246</v>
          </cell>
          <cell r="H656">
            <v>162</v>
          </cell>
          <cell r="I656">
            <v>31</v>
          </cell>
          <cell r="J656">
            <v>92</v>
          </cell>
          <cell r="K656">
            <v>104</v>
          </cell>
          <cell r="L656">
            <v>100</v>
          </cell>
          <cell r="M656">
            <v>112</v>
          </cell>
        </row>
        <row r="657">
          <cell r="A657">
            <v>5173440</v>
          </cell>
          <cell r="B657">
            <v>5110813</v>
          </cell>
          <cell r="C657">
            <v>4410</v>
          </cell>
          <cell r="D657">
            <v>156305</v>
          </cell>
          <cell r="E657">
            <v>238</v>
          </cell>
          <cell r="F657">
            <v>176</v>
          </cell>
          <cell r="G657">
            <v>199</v>
          </cell>
          <cell r="H657">
            <v>220</v>
          </cell>
          <cell r="I657">
            <v>297</v>
          </cell>
          <cell r="J657">
            <v>363</v>
          </cell>
          <cell r="K657">
            <v>261</v>
          </cell>
          <cell r="L657">
            <v>219</v>
          </cell>
          <cell r="M657">
            <v>147</v>
          </cell>
        </row>
        <row r="658">
          <cell r="A658">
            <v>5173562</v>
          </cell>
          <cell r="B658">
            <v>5110874</v>
          </cell>
          <cell r="C658">
            <v>4410</v>
          </cell>
          <cell r="D658">
            <v>156268</v>
          </cell>
          <cell r="E658">
            <v>256</v>
          </cell>
          <cell r="F658">
            <v>207</v>
          </cell>
          <cell r="G658">
            <v>225</v>
          </cell>
          <cell r="H658">
            <v>223</v>
          </cell>
          <cell r="I658">
            <v>245</v>
          </cell>
          <cell r="J658">
            <v>219</v>
          </cell>
          <cell r="K658">
            <v>217</v>
          </cell>
          <cell r="L658">
            <v>221</v>
          </cell>
          <cell r="M658">
            <v>243</v>
          </cell>
        </row>
        <row r="659">
          <cell r="A659">
            <v>5173242</v>
          </cell>
          <cell r="B659">
            <v>5110714</v>
          </cell>
          <cell r="C659">
            <v>4410</v>
          </cell>
          <cell r="D659">
            <v>156202</v>
          </cell>
          <cell r="E659">
            <v>198</v>
          </cell>
          <cell r="F659">
            <v>186</v>
          </cell>
          <cell r="G659">
            <v>188</v>
          </cell>
          <cell r="H659">
            <v>178</v>
          </cell>
          <cell r="I659">
            <v>182</v>
          </cell>
          <cell r="J659">
            <v>172</v>
          </cell>
          <cell r="K659">
            <v>176</v>
          </cell>
          <cell r="L659">
            <v>168</v>
          </cell>
          <cell r="M659">
            <v>139</v>
          </cell>
        </row>
        <row r="660">
          <cell r="A660">
            <v>5173186</v>
          </cell>
          <cell r="B660">
            <v>5110686</v>
          </cell>
          <cell r="C660">
            <v>4410</v>
          </cell>
          <cell r="D660">
            <v>156244</v>
          </cell>
          <cell r="E660">
            <v>171</v>
          </cell>
          <cell r="F660">
            <v>149</v>
          </cell>
          <cell r="G660">
            <v>128</v>
          </cell>
          <cell r="H660">
            <v>141</v>
          </cell>
          <cell r="I660">
            <v>139</v>
          </cell>
          <cell r="J660">
            <v>123</v>
          </cell>
          <cell r="K660">
            <v>146</v>
          </cell>
          <cell r="L660">
            <v>134</v>
          </cell>
          <cell r="M660">
            <v>138</v>
          </cell>
        </row>
        <row r="661">
          <cell r="A661">
            <v>5181410</v>
          </cell>
          <cell r="B661">
            <v>5114798</v>
          </cell>
          <cell r="C661">
            <v>4410</v>
          </cell>
          <cell r="D661">
            <v>16005397</v>
          </cell>
          <cell r="E661">
            <v>430</v>
          </cell>
          <cell r="F661">
            <v>243</v>
          </cell>
          <cell r="G661">
            <v>248</v>
          </cell>
          <cell r="H661">
            <v>171</v>
          </cell>
          <cell r="I661">
            <v>216</v>
          </cell>
          <cell r="J661">
            <v>188</v>
          </cell>
          <cell r="K661">
            <v>241</v>
          </cell>
          <cell r="L661">
            <v>289</v>
          </cell>
          <cell r="M661">
            <v>384</v>
          </cell>
        </row>
        <row r="662">
          <cell r="A662">
            <v>5181314</v>
          </cell>
          <cell r="B662">
            <v>5114750</v>
          </cell>
          <cell r="C662">
            <v>4410</v>
          </cell>
          <cell r="D662">
            <v>10277319</v>
          </cell>
          <cell r="E662">
            <v>263</v>
          </cell>
          <cell r="F662">
            <v>578</v>
          </cell>
          <cell r="G662">
            <v>397</v>
          </cell>
          <cell r="H662">
            <v>155</v>
          </cell>
          <cell r="I662">
            <v>386</v>
          </cell>
          <cell r="J662">
            <v>358</v>
          </cell>
          <cell r="K662">
            <v>364</v>
          </cell>
          <cell r="L662">
            <v>351</v>
          </cell>
          <cell r="M662">
            <v>341</v>
          </cell>
        </row>
        <row r="663">
          <cell r="A663">
            <v>5181454</v>
          </cell>
          <cell r="B663">
            <v>5114820</v>
          </cell>
          <cell r="C663">
            <v>4410</v>
          </cell>
          <cell r="D663">
            <v>8669924</v>
          </cell>
          <cell r="E663">
            <v>144</v>
          </cell>
          <cell r="F663">
            <v>76</v>
          </cell>
          <cell r="G663">
            <v>177</v>
          </cell>
          <cell r="H663">
            <v>188</v>
          </cell>
          <cell r="I663">
            <v>39</v>
          </cell>
          <cell r="J663">
            <v>117</v>
          </cell>
          <cell r="K663">
            <v>126</v>
          </cell>
          <cell r="L663">
            <v>0</v>
          </cell>
          <cell r="M663">
            <v>286</v>
          </cell>
        </row>
        <row r="664">
          <cell r="A664">
            <v>5181304</v>
          </cell>
          <cell r="B664">
            <v>5114745</v>
          </cell>
          <cell r="C664">
            <v>4410</v>
          </cell>
          <cell r="D664">
            <v>7630648</v>
          </cell>
          <cell r="E664">
            <v>297</v>
          </cell>
          <cell r="F664">
            <v>195</v>
          </cell>
          <cell r="G664">
            <v>219</v>
          </cell>
          <cell r="H664">
            <v>273</v>
          </cell>
          <cell r="I664">
            <v>312</v>
          </cell>
          <cell r="J664">
            <v>271</v>
          </cell>
          <cell r="K664">
            <v>309</v>
          </cell>
          <cell r="L664">
            <v>286</v>
          </cell>
          <cell r="M664">
            <v>309</v>
          </cell>
        </row>
        <row r="665">
          <cell r="A665">
            <v>5173720</v>
          </cell>
          <cell r="B665">
            <v>5110953</v>
          </cell>
          <cell r="C665">
            <v>4410</v>
          </cell>
          <cell r="D665">
            <v>1618671</v>
          </cell>
          <cell r="E665">
            <v>252</v>
          </cell>
          <cell r="F665">
            <v>209</v>
          </cell>
          <cell r="G665">
            <v>230</v>
          </cell>
          <cell r="H665">
            <v>238</v>
          </cell>
          <cell r="I665">
            <v>258</v>
          </cell>
          <cell r="J665">
            <v>235</v>
          </cell>
          <cell r="K665">
            <v>238</v>
          </cell>
          <cell r="L665">
            <v>225</v>
          </cell>
          <cell r="M665">
            <v>315</v>
          </cell>
        </row>
        <row r="666">
          <cell r="A666">
            <v>5173702</v>
          </cell>
          <cell r="B666">
            <v>5110944</v>
          </cell>
          <cell r="C666">
            <v>4410</v>
          </cell>
          <cell r="D666">
            <v>1472654</v>
          </cell>
          <cell r="E666">
            <v>370</v>
          </cell>
          <cell r="F666">
            <v>244</v>
          </cell>
          <cell r="G666">
            <v>170</v>
          </cell>
          <cell r="H666">
            <v>254</v>
          </cell>
          <cell r="I666">
            <v>303</v>
          </cell>
          <cell r="J666">
            <v>264</v>
          </cell>
          <cell r="K666">
            <v>288</v>
          </cell>
          <cell r="L666">
            <v>280</v>
          </cell>
          <cell r="M666">
            <v>186</v>
          </cell>
        </row>
        <row r="667">
          <cell r="A667">
            <v>5173626</v>
          </cell>
          <cell r="B667">
            <v>5110906</v>
          </cell>
          <cell r="C667">
            <v>4410</v>
          </cell>
          <cell r="D667">
            <v>1691962</v>
          </cell>
          <cell r="E667">
            <v>389</v>
          </cell>
          <cell r="F667">
            <v>296</v>
          </cell>
          <cell r="G667">
            <v>280</v>
          </cell>
          <cell r="H667">
            <v>57</v>
          </cell>
          <cell r="I667">
            <v>81</v>
          </cell>
          <cell r="J667">
            <v>146</v>
          </cell>
          <cell r="K667">
            <v>153</v>
          </cell>
          <cell r="L667">
            <v>157</v>
          </cell>
          <cell r="M667">
            <v>203</v>
          </cell>
        </row>
        <row r="668">
          <cell r="A668">
            <v>5181582</v>
          </cell>
          <cell r="B668">
            <v>5114884</v>
          </cell>
          <cell r="C668">
            <v>4410</v>
          </cell>
          <cell r="D668">
            <v>1434947</v>
          </cell>
          <cell r="E668">
            <v>137</v>
          </cell>
          <cell r="F668">
            <v>172</v>
          </cell>
          <cell r="G668">
            <v>78</v>
          </cell>
          <cell r="H668">
            <v>79</v>
          </cell>
          <cell r="I668">
            <v>94</v>
          </cell>
          <cell r="J668">
            <v>88</v>
          </cell>
          <cell r="K668">
            <v>15</v>
          </cell>
          <cell r="L668">
            <v>6</v>
          </cell>
          <cell r="M668">
            <v>11</v>
          </cell>
        </row>
        <row r="669">
          <cell r="A669">
            <v>5181298</v>
          </cell>
          <cell r="B669">
            <v>5114742</v>
          </cell>
          <cell r="C669">
            <v>4410</v>
          </cell>
          <cell r="D669">
            <v>1836820</v>
          </cell>
          <cell r="E669">
            <v>96</v>
          </cell>
          <cell r="F669">
            <v>82</v>
          </cell>
          <cell r="G669">
            <v>80</v>
          </cell>
          <cell r="H669">
            <v>83</v>
          </cell>
          <cell r="I669">
            <v>105</v>
          </cell>
          <cell r="J669">
            <v>77</v>
          </cell>
          <cell r="K669">
            <v>116</v>
          </cell>
          <cell r="L669">
            <v>86</v>
          </cell>
          <cell r="M669">
            <v>105</v>
          </cell>
        </row>
        <row r="670">
          <cell r="A670">
            <v>5181376</v>
          </cell>
          <cell r="B670">
            <v>5114781</v>
          </cell>
          <cell r="C670">
            <v>4410</v>
          </cell>
          <cell r="D670">
            <v>1902077</v>
          </cell>
          <cell r="E670">
            <v>220</v>
          </cell>
          <cell r="F670">
            <v>164</v>
          </cell>
          <cell r="G670">
            <v>173</v>
          </cell>
          <cell r="H670">
            <v>189</v>
          </cell>
          <cell r="I670">
            <v>160</v>
          </cell>
          <cell r="J670">
            <v>161</v>
          </cell>
          <cell r="K670">
            <v>145</v>
          </cell>
          <cell r="L670">
            <v>170</v>
          </cell>
          <cell r="M670">
            <v>181</v>
          </cell>
        </row>
        <row r="671">
          <cell r="A671">
            <v>5181394</v>
          </cell>
          <cell r="B671">
            <v>5114790</v>
          </cell>
          <cell r="C671">
            <v>4410</v>
          </cell>
          <cell r="D671">
            <v>1891190</v>
          </cell>
          <cell r="E671">
            <v>332</v>
          </cell>
          <cell r="F671">
            <v>286</v>
          </cell>
          <cell r="G671">
            <v>301</v>
          </cell>
          <cell r="H671">
            <v>291</v>
          </cell>
          <cell r="I671">
            <v>335</v>
          </cell>
          <cell r="J671">
            <v>136</v>
          </cell>
          <cell r="K671">
            <v>313</v>
          </cell>
          <cell r="L671">
            <v>472</v>
          </cell>
          <cell r="M671">
            <v>262</v>
          </cell>
        </row>
        <row r="672">
          <cell r="A672">
            <v>5095534</v>
          </cell>
          <cell r="B672">
            <v>5071860</v>
          </cell>
          <cell r="C672">
            <v>4410</v>
          </cell>
          <cell r="D672">
            <v>1727781</v>
          </cell>
          <cell r="E672">
            <v>236</v>
          </cell>
          <cell r="F672">
            <v>192</v>
          </cell>
          <cell r="G672">
            <v>221</v>
          </cell>
          <cell r="H672">
            <v>217</v>
          </cell>
          <cell r="I672">
            <v>218</v>
          </cell>
          <cell r="J672">
            <v>196</v>
          </cell>
          <cell r="K672">
            <v>118</v>
          </cell>
          <cell r="L672">
            <v>168</v>
          </cell>
          <cell r="M672">
            <v>157</v>
          </cell>
        </row>
        <row r="673">
          <cell r="A673">
            <v>5173368</v>
          </cell>
          <cell r="B673">
            <v>5110777</v>
          </cell>
          <cell r="C673">
            <v>4410</v>
          </cell>
          <cell r="D673">
            <v>1730290</v>
          </cell>
          <cell r="E673">
            <v>159</v>
          </cell>
          <cell r="F673">
            <v>129</v>
          </cell>
          <cell r="G673">
            <v>146</v>
          </cell>
          <cell r="H673">
            <v>141</v>
          </cell>
          <cell r="I673">
            <v>142</v>
          </cell>
          <cell r="J673">
            <v>128</v>
          </cell>
          <cell r="K673">
            <v>140</v>
          </cell>
          <cell r="L673">
            <v>133</v>
          </cell>
          <cell r="M673">
            <v>113</v>
          </cell>
        </row>
        <row r="674">
          <cell r="A674">
            <v>5181560</v>
          </cell>
          <cell r="B674">
            <v>5114873</v>
          </cell>
          <cell r="C674">
            <v>4410</v>
          </cell>
          <cell r="D674">
            <v>1728889</v>
          </cell>
          <cell r="E674">
            <v>236</v>
          </cell>
          <cell r="F674">
            <v>192</v>
          </cell>
          <cell r="G674">
            <v>197</v>
          </cell>
          <cell r="H674">
            <v>188</v>
          </cell>
          <cell r="I674">
            <v>205</v>
          </cell>
          <cell r="J674">
            <v>224</v>
          </cell>
          <cell r="K674">
            <v>204</v>
          </cell>
          <cell r="L674">
            <v>165</v>
          </cell>
          <cell r="M674">
            <v>127</v>
          </cell>
        </row>
        <row r="675">
          <cell r="A675">
            <v>5173328</v>
          </cell>
          <cell r="B675">
            <v>5110757</v>
          </cell>
          <cell r="C675">
            <v>4410</v>
          </cell>
          <cell r="D675">
            <v>3730857</v>
          </cell>
          <cell r="E675">
            <v>161</v>
          </cell>
          <cell r="F675">
            <v>134</v>
          </cell>
          <cell r="G675">
            <v>280</v>
          </cell>
          <cell r="H675">
            <v>146</v>
          </cell>
          <cell r="I675">
            <v>157</v>
          </cell>
          <cell r="J675">
            <v>138</v>
          </cell>
          <cell r="K675">
            <v>144</v>
          </cell>
          <cell r="L675">
            <v>114</v>
          </cell>
          <cell r="M675">
            <v>137</v>
          </cell>
        </row>
        <row r="676">
          <cell r="A676">
            <v>5173404</v>
          </cell>
          <cell r="B676">
            <v>5110795</v>
          </cell>
          <cell r="C676">
            <v>4410</v>
          </cell>
          <cell r="D676">
            <v>6824296</v>
          </cell>
          <cell r="E676">
            <v>168</v>
          </cell>
          <cell r="F676">
            <v>161</v>
          </cell>
          <cell r="G676">
            <v>185</v>
          </cell>
          <cell r="H676">
            <v>144</v>
          </cell>
          <cell r="I676">
            <v>192</v>
          </cell>
          <cell r="J676">
            <v>156</v>
          </cell>
          <cell r="K676">
            <v>262</v>
          </cell>
          <cell r="L676">
            <v>172</v>
          </cell>
          <cell r="M676">
            <v>73</v>
          </cell>
        </row>
        <row r="677">
          <cell r="A677">
            <v>5173224</v>
          </cell>
          <cell r="B677">
            <v>5110705</v>
          </cell>
          <cell r="C677">
            <v>4410</v>
          </cell>
          <cell r="D677">
            <v>6822386</v>
          </cell>
          <cell r="E677">
            <v>140</v>
          </cell>
          <cell r="F677">
            <v>121</v>
          </cell>
          <cell r="G677">
            <v>121</v>
          </cell>
          <cell r="H677">
            <v>117</v>
          </cell>
          <cell r="I677">
            <v>128</v>
          </cell>
          <cell r="J677">
            <v>118</v>
          </cell>
          <cell r="K677">
            <v>126</v>
          </cell>
          <cell r="L677">
            <v>121</v>
          </cell>
          <cell r="M677">
            <v>136</v>
          </cell>
        </row>
        <row r="678">
          <cell r="A678">
            <v>5173422</v>
          </cell>
          <cell r="B678">
            <v>5110804</v>
          </cell>
          <cell r="C678">
            <v>4410</v>
          </cell>
          <cell r="D678">
            <v>6822495</v>
          </cell>
          <cell r="E678">
            <v>88</v>
          </cell>
          <cell r="F678">
            <v>77</v>
          </cell>
          <cell r="G678">
            <v>73</v>
          </cell>
          <cell r="H678">
            <v>78</v>
          </cell>
          <cell r="I678">
            <v>75</v>
          </cell>
          <cell r="J678">
            <v>67</v>
          </cell>
          <cell r="K678">
            <v>78</v>
          </cell>
          <cell r="L678">
            <v>72</v>
          </cell>
          <cell r="M678">
            <v>94</v>
          </cell>
        </row>
        <row r="679">
          <cell r="A679">
            <v>5173264</v>
          </cell>
          <cell r="B679">
            <v>5110725</v>
          </cell>
          <cell r="C679">
            <v>4410</v>
          </cell>
          <cell r="D679">
            <v>3726357</v>
          </cell>
          <cell r="E679">
            <v>197</v>
          </cell>
          <cell r="F679">
            <v>160</v>
          </cell>
          <cell r="G679">
            <v>172</v>
          </cell>
          <cell r="H679">
            <v>171</v>
          </cell>
          <cell r="I679">
            <v>181</v>
          </cell>
          <cell r="J679">
            <v>154</v>
          </cell>
          <cell r="K679">
            <v>166</v>
          </cell>
          <cell r="L679">
            <v>181</v>
          </cell>
          <cell r="M679">
            <v>197</v>
          </cell>
        </row>
        <row r="680">
          <cell r="A680">
            <v>5173688</v>
          </cell>
          <cell r="B680">
            <v>5110937</v>
          </cell>
          <cell r="C680">
            <v>4410</v>
          </cell>
          <cell r="D680">
            <v>1751188</v>
          </cell>
          <cell r="E680">
            <v>280</v>
          </cell>
          <cell r="F680">
            <v>259</v>
          </cell>
          <cell r="G680">
            <v>246</v>
          </cell>
          <cell r="H680">
            <v>267</v>
          </cell>
          <cell r="I680">
            <v>280</v>
          </cell>
          <cell r="J680">
            <v>247</v>
          </cell>
          <cell r="K680">
            <v>256</v>
          </cell>
          <cell r="L680">
            <v>252</v>
          </cell>
          <cell r="M680">
            <v>260</v>
          </cell>
        </row>
        <row r="681">
          <cell r="A681">
            <v>5173204</v>
          </cell>
          <cell r="B681">
            <v>5110695</v>
          </cell>
          <cell r="C681">
            <v>4410</v>
          </cell>
          <cell r="D681">
            <v>6823792</v>
          </cell>
          <cell r="E681">
            <v>235</v>
          </cell>
          <cell r="F681">
            <v>218</v>
          </cell>
          <cell r="G681">
            <v>205</v>
          </cell>
          <cell r="H681">
            <v>205</v>
          </cell>
          <cell r="I681">
            <v>189</v>
          </cell>
          <cell r="J681">
            <v>175</v>
          </cell>
          <cell r="K681">
            <v>193</v>
          </cell>
          <cell r="L681">
            <v>183</v>
          </cell>
          <cell r="M681">
            <v>219</v>
          </cell>
        </row>
        <row r="682">
          <cell r="A682">
            <v>5173386</v>
          </cell>
          <cell r="B682">
            <v>5110786</v>
          </cell>
          <cell r="C682">
            <v>4410</v>
          </cell>
          <cell r="D682">
            <v>3730277</v>
          </cell>
          <cell r="E682">
            <v>138</v>
          </cell>
          <cell r="F682">
            <v>117</v>
          </cell>
          <cell r="G682">
            <v>127</v>
          </cell>
          <cell r="H682">
            <v>123</v>
          </cell>
          <cell r="I682">
            <v>130</v>
          </cell>
          <cell r="J682">
            <v>121</v>
          </cell>
          <cell r="K682">
            <v>129</v>
          </cell>
          <cell r="L682">
            <v>117</v>
          </cell>
          <cell r="M682">
            <v>127</v>
          </cell>
        </row>
        <row r="683">
          <cell r="A683">
            <v>5173346</v>
          </cell>
          <cell r="B683">
            <v>5110766</v>
          </cell>
          <cell r="C683">
            <v>4410</v>
          </cell>
          <cell r="D683">
            <v>3729336</v>
          </cell>
          <cell r="E683">
            <v>166</v>
          </cell>
          <cell r="F683">
            <v>149</v>
          </cell>
          <cell r="G683">
            <v>147</v>
          </cell>
          <cell r="H683">
            <v>146</v>
          </cell>
          <cell r="I683">
            <v>149</v>
          </cell>
          <cell r="J683">
            <v>147</v>
          </cell>
          <cell r="K683">
            <v>155</v>
          </cell>
          <cell r="L683">
            <v>140</v>
          </cell>
          <cell r="M683">
            <v>173</v>
          </cell>
        </row>
        <row r="684">
          <cell r="A684">
            <v>5173306</v>
          </cell>
          <cell r="B684">
            <v>5110746</v>
          </cell>
          <cell r="C684">
            <v>4410</v>
          </cell>
          <cell r="D684">
            <v>1753006</v>
          </cell>
          <cell r="E684">
            <v>185</v>
          </cell>
          <cell r="F684">
            <v>105</v>
          </cell>
          <cell r="G684">
            <v>159</v>
          </cell>
          <cell r="H684">
            <v>126</v>
          </cell>
          <cell r="I684">
            <v>185</v>
          </cell>
          <cell r="J684">
            <v>209</v>
          </cell>
          <cell r="K684">
            <v>199</v>
          </cell>
          <cell r="L684">
            <v>180</v>
          </cell>
          <cell r="M684">
            <v>174</v>
          </cell>
        </row>
        <row r="685">
          <cell r="A685">
            <v>5173604</v>
          </cell>
          <cell r="B685">
            <v>5110895</v>
          </cell>
          <cell r="C685">
            <v>4410</v>
          </cell>
          <cell r="D685">
            <v>6821606</v>
          </cell>
          <cell r="E685">
            <v>178</v>
          </cell>
          <cell r="F685">
            <v>160</v>
          </cell>
          <cell r="G685">
            <v>169</v>
          </cell>
          <cell r="H685">
            <v>65</v>
          </cell>
          <cell r="I685">
            <v>201</v>
          </cell>
          <cell r="J685">
            <v>84</v>
          </cell>
          <cell r="K685">
            <v>147</v>
          </cell>
          <cell r="L685">
            <v>140</v>
          </cell>
          <cell r="M685">
            <v>151</v>
          </cell>
        </row>
        <row r="686">
          <cell r="A686">
            <v>5173738</v>
          </cell>
          <cell r="B686">
            <v>5110962</v>
          </cell>
          <cell r="C686">
            <v>4410</v>
          </cell>
          <cell r="D686">
            <v>6822901</v>
          </cell>
          <cell r="E686">
            <v>153</v>
          </cell>
          <cell r="F686">
            <v>130</v>
          </cell>
          <cell r="G686">
            <v>156</v>
          </cell>
          <cell r="H686">
            <v>148</v>
          </cell>
          <cell r="I686">
            <v>154</v>
          </cell>
          <cell r="J686">
            <v>145</v>
          </cell>
          <cell r="K686">
            <v>128</v>
          </cell>
          <cell r="L686">
            <v>183</v>
          </cell>
          <cell r="M686">
            <v>205</v>
          </cell>
        </row>
        <row r="687">
          <cell r="A687">
            <v>5173760</v>
          </cell>
          <cell r="B687">
            <v>5110973</v>
          </cell>
          <cell r="C687">
            <v>4410</v>
          </cell>
          <cell r="D687">
            <v>6822887</v>
          </cell>
          <cell r="E687">
            <v>219</v>
          </cell>
          <cell r="F687">
            <v>185</v>
          </cell>
          <cell r="G687">
            <v>157</v>
          </cell>
          <cell r="H687">
            <v>45</v>
          </cell>
          <cell r="I687">
            <v>33</v>
          </cell>
          <cell r="J687">
            <v>140</v>
          </cell>
          <cell r="K687">
            <v>153</v>
          </cell>
          <cell r="L687">
            <v>151</v>
          </cell>
          <cell r="M687">
            <v>156</v>
          </cell>
        </row>
        <row r="688">
          <cell r="A688">
            <v>5181692</v>
          </cell>
          <cell r="B688">
            <v>5114939</v>
          </cell>
          <cell r="C688">
            <v>4410</v>
          </cell>
          <cell r="D688">
            <v>3365973</v>
          </cell>
          <cell r="E688">
            <v>124</v>
          </cell>
          <cell r="F688">
            <v>99</v>
          </cell>
          <cell r="G688">
            <v>100</v>
          </cell>
          <cell r="H688">
            <v>93</v>
          </cell>
          <cell r="I688">
            <v>120</v>
          </cell>
          <cell r="J688">
            <v>113</v>
          </cell>
          <cell r="K688">
            <v>95</v>
          </cell>
          <cell r="L688">
            <v>89</v>
          </cell>
          <cell r="M688">
            <v>111</v>
          </cell>
        </row>
        <row r="689">
          <cell r="A689">
            <v>5181626</v>
          </cell>
          <cell r="B689">
            <v>5114906</v>
          </cell>
          <cell r="C689">
            <v>4410</v>
          </cell>
          <cell r="D689">
            <v>3306002</v>
          </cell>
          <cell r="E689">
            <v>210</v>
          </cell>
          <cell r="F689">
            <v>161</v>
          </cell>
          <cell r="G689">
            <v>176</v>
          </cell>
          <cell r="H689">
            <v>165</v>
          </cell>
          <cell r="I689">
            <v>184</v>
          </cell>
          <cell r="J689">
            <v>137</v>
          </cell>
          <cell r="K689">
            <v>142</v>
          </cell>
          <cell r="L689">
            <v>139</v>
          </cell>
          <cell r="M689">
            <v>144</v>
          </cell>
        </row>
        <row r="690">
          <cell r="A690">
            <v>5181496</v>
          </cell>
          <cell r="B690">
            <v>5114841</v>
          </cell>
          <cell r="C690">
            <v>4410</v>
          </cell>
          <cell r="D690">
            <v>2181128</v>
          </cell>
          <cell r="E690">
            <v>346</v>
          </cell>
          <cell r="F690">
            <v>280</v>
          </cell>
          <cell r="G690">
            <v>190</v>
          </cell>
          <cell r="H690">
            <v>169</v>
          </cell>
          <cell r="I690">
            <v>169</v>
          </cell>
          <cell r="J690">
            <v>159</v>
          </cell>
          <cell r="K690">
            <v>153</v>
          </cell>
          <cell r="L690">
            <v>146</v>
          </cell>
          <cell r="M690">
            <v>171</v>
          </cell>
        </row>
        <row r="691">
          <cell r="A691">
            <v>5173460</v>
          </cell>
          <cell r="B691">
            <v>5110823</v>
          </cell>
          <cell r="C691">
            <v>4410</v>
          </cell>
          <cell r="D691">
            <v>7314690</v>
          </cell>
          <cell r="E691">
            <v>74</v>
          </cell>
          <cell r="F691">
            <v>108</v>
          </cell>
          <cell r="G691">
            <v>90</v>
          </cell>
          <cell r="H691">
            <v>60</v>
          </cell>
          <cell r="I691">
            <v>47</v>
          </cell>
          <cell r="J691">
            <v>35</v>
          </cell>
          <cell r="K691">
            <v>69</v>
          </cell>
          <cell r="L691">
            <v>88</v>
          </cell>
          <cell r="M691">
            <v>80</v>
          </cell>
        </row>
        <row r="692">
          <cell r="A692">
            <v>5173174</v>
          </cell>
          <cell r="B692">
            <v>5110680</v>
          </cell>
          <cell r="C692">
            <v>4410</v>
          </cell>
          <cell r="D692">
            <v>7299924</v>
          </cell>
          <cell r="E692">
            <v>503</v>
          </cell>
          <cell r="F692">
            <v>341</v>
          </cell>
          <cell r="G692">
            <v>349</v>
          </cell>
          <cell r="H692">
            <v>303</v>
          </cell>
          <cell r="I692">
            <v>360</v>
          </cell>
          <cell r="J692">
            <v>287</v>
          </cell>
          <cell r="K692">
            <v>657</v>
          </cell>
          <cell r="L692">
            <v>621</v>
          </cell>
          <cell r="M692">
            <v>678</v>
          </cell>
        </row>
        <row r="693">
          <cell r="A693">
            <v>5173584</v>
          </cell>
          <cell r="B693">
            <v>5110885</v>
          </cell>
          <cell r="C693">
            <v>4410</v>
          </cell>
          <cell r="D693">
            <v>7117917</v>
          </cell>
          <cell r="E693">
            <v>125</v>
          </cell>
          <cell r="F693">
            <v>119</v>
          </cell>
          <cell r="G693">
            <v>136</v>
          </cell>
          <cell r="H693">
            <v>133</v>
          </cell>
          <cell r="I693">
            <v>147</v>
          </cell>
          <cell r="J693">
            <v>136</v>
          </cell>
          <cell r="K693">
            <v>153</v>
          </cell>
          <cell r="L693">
            <v>137</v>
          </cell>
          <cell r="M693">
            <v>144</v>
          </cell>
        </row>
        <row r="694">
          <cell r="A694">
            <v>5173648</v>
          </cell>
          <cell r="B694">
            <v>5110917</v>
          </cell>
          <cell r="C694">
            <v>4410</v>
          </cell>
          <cell r="D694">
            <v>7728031</v>
          </cell>
          <cell r="E694">
            <v>183</v>
          </cell>
          <cell r="F694">
            <v>157</v>
          </cell>
          <cell r="G694">
            <v>157</v>
          </cell>
          <cell r="H694">
            <v>170</v>
          </cell>
          <cell r="I694">
            <v>186</v>
          </cell>
          <cell r="J694">
            <v>167</v>
          </cell>
          <cell r="K694">
            <v>167</v>
          </cell>
          <cell r="L694">
            <v>170</v>
          </cell>
          <cell r="M694">
            <v>193</v>
          </cell>
        </row>
        <row r="695">
          <cell r="A695">
            <v>5181670</v>
          </cell>
          <cell r="B695">
            <v>5114928</v>
          </cell>
          <cell r="C695">
            <v>4410</v>
          </cell>
          <cell r="D695">
            <v>442302</v>
          </cell>
          <cell r="E695">
            <v>179</v>
          </cell>
          <cell r="F695">
            <v>7</v>
          </cell>
          <cell r="G695">
            <v>342</v>
          </cell>
          <cell r="H695">
            <v>208</v>
          </cell>
          <cell r="I695">
            <v>229</v>
          </cell>
          <cell r="J695">
            <v>209</v>
          </cell>
          <cell r="K695">
            <v>227</v>
          </cell>
          <cell r="L695">
            <v>218</v>
          </cell>
          <cell r="M695">
            <v>230</v>
          </cell>
        </row>
        <row r="696">
          <cell r="A696">
            <v>5181290</v>
          </cell>
          <cell r="B696">
            <v>5114738</v>
          </cell>
          <cell r="C696">
            <v>4410</v>
          </cell>
          <cell r="D696">
            <v>4172304</v>
          </cell>
          <cell r="E696">
            <v>202</v>
          </cell>
          <cell r="F696">
            <v>208</v>
          </cell>
          <cell r="G696">
            <v>246</v>
          </cell>
          <cell r="H696">
            <v>233</v>
          </cell>
          <cell r="I696">
            <v>260</v>
          </cell>
          <cell r="J696">
            <v>243</v>
          </cell>
          <cell r="K696">
            <v>303</v>
          </cell>
          <cell r="L696">
            <v>286</v>
          </cell>
          <cell r="M696">
            <v>317</v>
          </cell>
        </row>
        <row r="697">
          <cell r="A697">
            <v>5182094</v>
          </cell>
          <cell r="B697">
            <v>5115140</v>
          </cell>
          <cell r="C697">
            <v>4410</v>
          </cell>
          <cell r="E697">
            <v>303</v>
          </cell>
          <cell r="F697">
            <v>266</v>
          </cell>
          <cell r="G697">
            <v>254</v>
          </cell>
          <cell r="H697">
            <v>225</v>
          </cell>
          <cell r="I697">
            <v>295</v>
          </cell>
          <cell r="J697">
            <v>257</v>
          </cell>
          <cell r="K697">
            <v>272</v>
          </cell>
          <cell r="L697">
            <v>245</v>
          </cell>
          <cell r="M697">
            <v>262</v>
          </cell>
        </row>
        <row r="698">
          <cell r="A698">
            <v>5181862</v>
          </cell>
          <cell r="B698">
            <v>5115024</v>
          </cell>
          <cell r="C698">
            <v>4410</v>
          </cell>
          <cell r="E698">
            <v>172</v>
          </cell>
          <cell r="F698">
            <v>152</v>
          </cell>
          <cell r="G698">
            <v>148</v>
          </cell>
          <cell r="H698">
            <v>144</v>
          </cell>
          <cell r="I698">
            <v>213</v>
          </cell>
          <cell r="J698">
            <v>183</v>
          </cell>
          <cell r="K698">
            <v>193</v>
          </cell>
          <cell r="L698">
            <v>172</v>
          </cell>
          <cell r="M698">
            <v>184</v>
          </cell>
        </row>
        <row r="699">
          <cell r="A699">
            <v>5172472</v>
          </cell>
          <cell r="B699">
            <v>5110329</v>
          </cell>
          <cell r="C699">
            <v>4410</v>
          </cell>
          <cell r="E699">
            <v>233</v>
          </cell>
          <cell r="F699">
            <v>206</v>
          </cell>
          <cell r="G699">
            <v>200</v>
          </cell>
          <cell r="H699">
            <v>189</v>
          </cell>
          <cell r="I699">
            <v>273</v>
          </cell>
          <cell r="J699">
            <v>237</v>
          </cell>
          <cell r="K699">
            <v>251</v>
          </cell>
          <cell r="L699">
            <v>224</v>
          </cell>
          <cell r="M699">
            <v>242</v>
          </cell>
        </row>
        <row r="700">
          <cell r="A700">
            <v>5172642</v>
          </cell>
          <cell r="B700">
            <v>5110414</v>
          </cell>
          <cell r="C700">
            <v>4410</v>
          </cell>
          <cell r="D700">
            <v>33001415</v>
          </cell>
          <cell r="E700">
            <v>371</v>
          </cell>
          <cell r="F700">
            <v>261</v>
          </cell>
          <cell r="G700">
            <v>160</v>
          </cell>
          <cell r="H700">
            <v>2926</v>
          </cell>
          <cell r="I700">
            <v>281</v>
          </cell>
          <cell r="J700">
            <v>190</v>
          </cell>
          <cell r="K700">
            <v>478</v>
          </cell>
          <cell r="L700">
            <v>217</v>
          </cell>
          <cell r="M700">
            <v>302</v>
          </cell>
        </row>
        <row r="701">
          <cell r="A701">
            <v>5182318</v>
          </cell>
          <cell r="B701">
            <v>5115252</v>
          </cell>
          <cell r="C701">
            <v>4410</v>
          </cell>
          <cell r="D701">
            <v>33001547</v>
          </cell>
          <cell r="E701">
            <v>195</v>
          </cell>
          <cell r="F701">
            <v>4</v>
          </cell>
          <cell r="G701">
            <v>296</v>
          </cell>
          <cell r="H701">
            <v>116</v>
          </cell>
          <cell r="I701">
            <v>135</v>
          </cell>
          <cell r="J701">
            <v>189</v>
          </cell>
          <cell r="K701">
            <v>293</v>
          </cell>
          <cell r="L701">
            <v>256</v>
          </cell>
          <cell r="M701">
            <v>223</v>
          </cell>
        </row>
        <row r="702">
          <cell r="A702">
            <v>5172620</v>
          </cell>
          <cell r="B702">
            <v>5110403</v>
          </cell>
          <cell r="C702">
            <v>4410</v>
          </cell>
          <cell r="D702">
            <v>33001585</v>
          </cell>
          <cell r="E702">
            <v>306</v>
          </cell>
          <cell r="F702">
            <v>317</v>
          </cell>
          <cell r="G702">
            <v>141</v>
          </cell>
          <cell r="H702">
            <v>277</v>
          </cell>
          <cell r="I702">
            <v>284</v>
          </cell>
          <cell r="J702">
            <v>85</v>
          </cell>
          <cell r="K702">
            <v>79</v>
          </cell>
          <cell r="L702">
            <v>83</v>
          </cell>
          <cell r="M702">
            <v>161</v>
          </cell>
        </row>
        <row r="703">
          <cell r="A703">
            <v>5172560</v>
          </cell>
          <cell r="B703">
            <v>5110373</v>
          </cell>
          <cell r="C703">
            <v>4410</v>
          </cell>
          <cell r="D703">
            <v>33001174</v>
          </cell>
          <cell r="E703">
            <v>172</v>
          </cell>
          <cell r="F703">
            <v>152</v>
          </cell>
          <cell r="G703">
            <v>148</v>
          </cell>
          <cell r="H703">
            <v>144</v>
          </cell>
          <cell r="I703">
            <v>213</v>
          </cell>
          <cell r="J703">
            <v>226</v>
          </cell>
          <cell r="K703">
            <v>236</v>
          </cell>
          <cell r="L703">
            <v>253</v>
          </cell>
          <cell r="M703">
            <v>207</v>
          </cell>
        </row>
        <row r="704">
          <cell r="A704">
            <v>5182198</v>
          </cell>
          <cell r="B704">
            <v>5115192</v>
          </cell>
          <cell r="C704">
            <v>4410</v>
          </cell>
          <cell r="D704">
            <v>33001678</v>
          </cell>
          <cell r="E704">
            <v>263</v>
          </cell>
          <cell r="F704">
            <v>246</v>
          </cell>
          <cell r="G704">
            <v>244</v>
          </cell>
          <cell r="H704">
            <v>218</v>
          </cell>
          <cell r="I704">
            <v>230</v>
          </cell>
          <cell r="J704">
            <v>223</v>
          </cell>
          <cell r="K704">
            <v>235</v>
          </cell>
          <cell r="L704">
            <v>225</v>
          </cell>
          <cell r="M704">
            <v>233</v>
          </cell>
        </row>
        <row r="705">
          <cell r="A705">
            <v>5182222</v>
          </cell>
          <cell r="B705">
            <v>5115204</v>
          </cell>
          <cell r="C705">
            <v>4410</v>
          </cell>
          <cell r="D705">
            <v>33001590</v>
          </cell>
          <cell r="E705">
            <v>225</v>
          </cell>
          <cell r="F705">
            <v>207</v>
          </cell>
          <cell r="G705">
            <v>217</v>
          </cell>
          <cell r="H705">
            <v>199</v>
          </cell>
          <cell r="I705">
            <v>194</v>
          </cell>
          <cell r="J705">
            <v>175</v>
          </cell>
          <cell r="K705">
            <v>185</v>
          </cell>
          <cell r="L705">
            <v>169</v>
          </cell>
          <cell r="M705">
            <v>193</v>
          </cell>
        </row>
        <row r="706">
          <cell r="A706">
            <v>5182128</v>
          </cell>
          <cell r="B706">
            <v>5115157</v>
          </cell>
          <cell r="C706">
            <v>4410</v>
          </cell>
          <cell r="D706">
            <v>31993646</v>
          </cell>
          <cell r="E706">
            <v>256</v>
          </cell>
          <cell r="F706">
            <v>229</v>
          </cell>
          <cell r="G706">
            <v>221</v>
          </cell>
          <cell r="H706">
            <v>327</v>
          </cell>
          <cell r="I706">
            <v>253</v>
          </cell>
          <cell r="J706">
            <v>167</v>
          </cell>
          <cell r="K706">
            <v>167</v>
          </cell>
          <cell r="L706">
            <v>157</v>
          </cell>
          <cell r="M706">
            <v>354</v>
          </cell>
        </row>
        <row r="707">
          <cell r="A707">
            <v>5182010</v>
          </cell>
          <cell r="B707">
            <v>5115098</v>
          </cell>
          <cell r="C707">
            <v>4410</v>
          </cell>
          <cell r="D707">
            <v>33001793</v>
          </cell>
          <cell r="E707">
            <v>153</v>
          </cell>
          <cell r="F707">
            <v>102</v>
          </cell>
          <cell r="G707">
            <v>75</v>
          </cell>
          <cell r="H707">
            <v>84</v>
          </cell>
          <cell r="I707">
            <v>101</v>
          </cell>
          <cell r="J707">
            <v>101</v>
          </cell>
          <cell r="K707">
            <v>31</v>
          </cell>
          <cell r="L707">
            <v>77</v>
          </cell>
          <cell r="M707">
            <v>79</v>
          </cell>
        </row>
        <row r="708">
          <cell r="A708">
            <v>5172982</v>
          </cell>
          <cell r="B708">
            <v>5110584</v>
          </cell>
          <cell r="C708">
            <v>4410</v>
          </cell>
          <cell r="D708">
            <v>31993631</v>
          </cell>
          <cell r="E708">
            <v>241</v>
          </cell>
          <cell r="F708">
            <v>200</v>
          </cell>
          <cell r="G708">
            <v>199</v>
          </cell>
          <cell r="H708">
            <v>270</v>
          </cell>
          <cell r="I708">
            <v>179</v>
          </cell>
          <cell r="J708">
            <v>284</v>
          </cell>
          <cell r="K708">
            <v>304</v>
          </cell>
          <cell r="L708">
            <v>322</v>
          </cell>
          <cell r="M708">
            <v>264</v>
          </cell>
        </row>
        <row r="709">
          <cell r="A709">
            <v>5181948</v>
          </cell>
          <cell r="B709">
            <v>5115067</v>
          </cell>
          <cell r="C709">
            <v>4410</v>
          </cell>
          <cell r="D709">
            <v>2065978</v>
          </cell>
          <cell r="E709">
            <v>364</v>
          </cell>
          <cell r="F709">
            <v>191</v>
          </cell>
          <cell r="G709">
            <v>294</v>
          </cell>
          <cell r="H709">
            <v>322</v>
          </cell>
          <cell r="I709">
            <v>139</v>
          </cell>
          <cell r="J709">
            <v>199</v>
          </cell>
          <cell r="K709">
            <v>203</v>
          </cell>
          <cell r="L709">
            <v>210</v>
          </cell>
          <cell r="M709">
            <v>176</v>
          </cell>
        </row>
        <row r="710">
          <cell r="A710">
            <v>5172580</v>
          </cell>
          <cell r="B710">
            <v>5110383</v>
          </cell>
          <cell r="C710">
            <v>4410</v>
          </cell>
          <cell r="D710">
            <v>31116237</v>
          </cell>
          <cell r="E710">
            <v>135</v>
          </cell>
          <cell r="F710">
            <v>131</v>
          </cell>
          <cell r="G710">
            <v>122</v>
          </cell>
          <cell r="H710">
            <v>135</v>
          </cell>
          <cell r="I710">
            <v>155</v>
          </cell>
          <cell r="J710">
            <v>172</v>
          </cell>
          <cell r="K710">
            <v>165</v>
          </cell>
          <cell r="L710">
            <v>162</v>
          </cell>
          <cell r="M710">
            <v>211</v>
          </cell>
        </row>
        <row r="711">
          <cell r="A711">
            <v>5173116</v>
          </cell>
          <cell r="B711">
            <v>5110651</v>
          </cell>
          <cell r="C711">
            <v>4410</v>
          </cell>
          <cell r="D711">
            <v>31116238</v>
          </cell>
          <cell r="E711">
            <v>208</v>
          </cell>
          <cell r="F711">
            <v>236</v>
          </cell>
          <cell r="G711">
            <v>215</v>
          </cell>
          <cell r="H711">
            <v>176</v>
          </cell>
          <cell r="I711">
            <v>85</v>
          </cell>
          <cell r="J711">
            <v>161</v>
          </cell>
          <cell r="K711">
            <v>189</v>
          </cell>
          <cell r="L711">
            <v>200</v>
          </cell>
          <cell r="M711">
            <v>205</v>
          </cell>
        </row>
        <row r="712">
          <cell r="A712">
            <v>5181884</v>
          </cell>
          <cell r="B712">
            <v>5115035</v>
          </cell>
          <cell r="C712">
            <v>4410</v>
          </cell>
          <cell r="D712">
            <v>31116239</v>
          </cell>
          <cell r="E712">
            <v>172</v>
          </cell>
          <cell r="F712">
            <v>152</v>
          </cell>
          <cell r="G712">
            <v>302</v>
          </cell>
          <cell r="H712">
            <v>131</v>
          </cell>
          <cell r="I712">
            <v>276</v>
          </cell>
          <cell r="J712">
            <v>46</v>
          </cell>
          <cell r="K712">
            <v>12</v>
          </cell>
          <cell r="L712">
            <v>86</v>
          </cell>
          <cell r="M712">
            <v>88</v>
          </cell>
        </row>
        <row r="713">
          <cell r="A713">
            <v>5172942</v>
          </cell>
          <cell r="B713">
            <v>5110564</v>
          </cell>
          <cell r="C713">
            <v>4410</v>
          </cell>
          <cell r="D713">
            <v>31116245</v>
          </cell>
          <cell r="E713">
            <v>239</v>
          </cell>
          <cell r="F713">
            <v>213</v>
          </cell>
          <cell r="G713">
            <v>205</v>
          </cell>
          <cell r="H713">
            <v>182</v>
          </cell>
          <cell r="I713">
            <v>238</v>
          </cell>
          <cell r="J713">
            <v>256</v>
          </cell>
          <cell r="K713">
            <v>222</v>
          </cell>
          <cell r="L713">
            <v>169</v>
          </cell>
          <cell r="M713">
            <v>189</v>
          </cell>
        </row>
        <row r="714">
          <cell r="A714">
            <v>5172796</v>
          </cell>
          <cell r="B714">
            <v>5110491</v>
          </cell>
          <cell r="C714">
            <v>4410</v>
          </cell>
          <cell r="D714">
            <v>31116246</v>
          </cell>
          <cell r="E714">
            <v>233</v>
          </cell>
          <cell r="F714">
            <v>206</v>
          </cell>
          <cell r="G714">
            <v>200</v>
          </cell>
          <cell r="H714">
            <v>189</v>
          </cell>
          <cell r="I714">
            <v>273</v>
          </cell>
          <cell r="J714">
            <v>584</v>
          </cell>
          <cell r="K714">
            <v>740</v>
          </cell>
          <cell r="L714">
            <v>227</v>
          </cell>
          <cell r="M714">
            <v>363</v>
          </cell>
        </row>
        <row r="715">
          <cell r="A715">
            <v>5172860</v>
          </cell>
          <cell r="B715">
            <v>5110523</v>
          </cell>
          <cell r="C715">
            <v>4410</v>
          </cell>
          <cell r="D715">
            <v>31116248</v>
          </cell>
          <cell r="E715">
            <v>46</v>
          </cell>
          <cell r="F715">
            <v>88</v>
          </cell>
          <cell r="G715">
            <v>48</v>
          </cell>
          <cell r="H715">
            <v>49</v>
          </cell>
          <cell r="I715">
            <v>0</v>
          </cell>
          <cell r="J715">
            <v>78</v>
          </cell>
          <cell r="K715">
            <v>93</v>
          </cell>
          <cell r="L715">
            <v>89</v>
          </cell>
          <cell r="M715">
            <v>106</v>
          </cell>
        </row>
        <row r="716">
          <cell r="A716">
            <v>5182298</v>
          </cell>
          <cell r="B716">
            <v>5115242</v>
          </cell>
          <cell r="C716">
            <v>4410</v>
          </cell>
          <cell r="D716">
            <v>31988115</v>
          </cell>
          <cell r="E716">
            <v>60</v>
          </cell>
          <cell r="F716">
            <v>10</v>
          </cell>
          <cell r="G716">
            <v>132</v>
          </cell>
          <cell r="H716">
            <v>67</v>
          </cell>
          <cell r="I716">
            <v>75</v>
          </cell>
          <cell r="J716">
            <v>126</v>
          </cell>
          <cell r="K716">
            <v>160</v>
          </cell>
          <cell r="L716">
            <v>160</v>
          </cell>
          <cell r="M716">
            <v>176</v>
          </cell>
        </row>
        <row r="717">
          <cell r="A717">
            <v>5182276</v>
          </cell>
          <cell r="B717">
            <v>5115231</v>
          </cell>
          <cell r="C717">
            <v>4410</v>
          </cell>
          <cell r="D717">
            <v>31981290</v>
          </cell>
          <cell r="E717">
            <v>195</v>
          </cell>
          <cell r="F717">
            <v>163</v>
          </cell>
          <cell r="G717">
            <v>168</v>
          </cell>
          <cell r="H717">
            <v>160</v>
          </cell>
          <cell r="I717">
            <v>174</v>
          </cell>
          <cell r="J717">
            <v>222</v>
          </cell>
          <cell r="K717">
            <v>252</v>
          </cell>
          <cell r="L717">
            <v>248</v>
          </cell>
          <cell r="M717">
            <v>269</v>
          </cell>
        </row>
        <row r="718">
          <cell r="A718">
            <v>5172962</v>
          </cell>
          <cell r="B718">
            <v>5110574</v>
          </cell>
          <cell r="C718">
            <v>4410</v>
          </cell>
          <cell r="D718">
            <v>3519531</v>
          </cell>
          <cell r="E718">
            <v>0</v>
          </cell>
          <cell r="F718">
            <v>77</v>
          </cell>
          <cell r="G718">
            <v>0</v>
          </cell>
          <cell r="H718">
            <v>0</v>
          </cell>
          <cell r="I718">
            <v>553</v>
          </cell>
          <cell r="J718">
            <v>452</v>
          </cell>
          <cell r="K718">
            <v>301</v>
          </cell>
          <cell r="L718">
            <v>273</v>
          </cell>
          <cell r="M718">
            <v>174</v>
          </cell>
        </row>
        <row r="719">
          <cell r="A719">
            <v>5182112</v>
          </cell>
          <cell r="B719">
            <v>5115149</v>
          </cell>
          <cell r="C719">
            <v>4410</v>
          </cell>
          <cell r="D719">
            <v>1318592</v>
          </cell>
          <cell r="E719">
            <v>130</v>
          </cell>
          <cell r="F719">
            <v>101</v>
          </cell>
          <cell r="G719">
            <v>151</v>
          </cell>
          <cell r="H719">
            <v>359</v>
          </cell>
          <cell r="I719">
            <v>208</v>
          </cell>
          <cell r="J719">
            <v>253</v>
          </cell>
          <cell r="K719">
            <v>266</v>
          </cell>
          <cell r="L719">
            <v>260</v>
          </cell>
          <cell r="M719">
            <v>299</v>
          </cell>
        </row>
        <row r="720">
          <cell r="A720">
            <v>5182074</v>
          </cell>
          <cell r="B720">
            <v>5115130</v>
          </cell>
          <cell r="C720">
            <v>4410</v>
          </cell>
          <cell r="D720">
            <v>1608140</v>
          </cell>
          <cell r="E720">
            <v>94</v>
          </cell>
          <cell r="F720">
            <v>85</v>
          </cell>
          <cell r="G720">
            <v>54</v>
          </cell>
          <cell r="H720">
            <v>16</v>
          </cell>
          <cell r="I720">
            <v>17</v>
          </cell>
          <cell r="J720">
            <v>83</v>
          </cell>
          <cell r="K720">
            <v>224</v>
          </cell>
          <cell r="L720">
            <v>194</v>
          </cell>
          <cell r="M720">
            <v>173</v>
          </cell>
        </row>
        <row r="721">
          <cell r="A721">
            <v>5173134</v>
          </cell>
          <cell r="B721">
            <v>5110660</v>
          </cell>
          <cell r="C721">
            <v>4410</v>
          </cell>
          <cell r="D721">
            <v>3202137</v>
          </cell>
          <cell r="E721">
            <v>240</v>
          </cell>
          <cell r="F721">
            <v>220</v>
          </cell>
          <cell r="G721">
            <v>241</v>
          </cell>
          <cell r="H721">
            <v>258</v>
          </cell>
          <cell r="I721">
            <v>242</v>
          </cell>
          <cell r="J721">
            <v>257</v>
          </cell>
          <cell r="K721">
            <v>267</v>
          </cell>
          <cell r="L721">
            <v>208</v>
          </cell>
          <cell r="M721">
            <v>229</v>
          </cell>
        </row>
        <row r="722">
          <cell r="A722">
            <v>5172494</v>
          </cell>
          <cell r="B722">
            <v>5110340</v>
          </cell>
          <cell r="C722">
            <v>4410</v>
          </cell>
          <cell r="D722">
            <v>7095932</v>
          </cell>
          <cell r="E722">
            <v>227</v>
          </cell>
          <cell r="F722">
            <v>144</v>
          </cell>
          <cell r="G722">
            <v>202</v>
          </cell>
          <cell r="H722">
            <v>113</v>
          </cell>
          <cell r="I722">
            <v>193</v>
          </cell>
          <cell r="J722">
            <v>199</v>
          </cell>
          <cell r="K722">
            <v>149</v>
          </cell>
          <cell r="L722">
            <v>219</v>
          </cell>
          <cell r="M722">
            <v>161</v>
          </cell>
        </row>
        <row r="723">
          <cell r="A723">
            <v>5182142</v>
          </cell>
          <cell r="B723">
            <v>5115164</v>
          </cell>
          <cell r="C723">
            <v>4410</v>
          </cell>
          <cell r="D723">
            <v>652821</v>
          </cell>
          <cell r="E723">
            <v>234</v>
          </cell>
          <cell r="F723">
            <v>190</v>
          </cell>
          <cell r="G723">
            <v>172</v>
          </cell>
          <cell r="H723">
            <v>212</v>
          </cell>
          <cell r="I723">
            <v>206</v>
          </cell>
          <cell r="J723">
            <v>192</v>
          </cell>
          <cell r="K723">
            <v>203</v>
          </cell>
          <cell r="L723">
            <v>205</v>
          </cell>
          <cell r="M723">
            <v>179</v>
          </cell>
        </row>
        <row r="724">
          <cell r="A724">
            <v>5182242</v>
          </cell>
          <cell r="B724">
            <v>5115214</v>
          </cell>
          <cell r="C724">
            <v>4410</v>
          </cell>
          <cell r="D724">
            <v>16005733</v>
          </cell>
          <cell r="E724">
            <v>292</v>
          </cell>
          <cell r="F724">
            <v>193</v>
          </cell>
          <cell r="G724">
            <v>195</v>
          </cell>
          <cell r="H724">
            <v>210</v>
          </cell>
          <cell r="I724">
            <v>258</v>
          </cell>
          <cell r="J724">
            <v>131</v>
          </cell>
          <cell r="K724">
            <v>137</v>
          </cell>
          <cell r="L724">
            <v>145</v>
          </cell>
          <cell r="M724">
            <v>161</v>
          </cell>
        </row>
        <row r="725">
          <cell r="A725">
            <v>5182160</v>
          </cell>
          <cell r="B725">
            <v>5115173</v>
          </cell>
          <cell r="C725">
            <v>4410</v>
          </cell>
          <cell r="D725">
            <v>16006116</v>
          </cell>
          <cell r="E725">
            <v>211</v>
          </cell>
          <cell r="F725">
            <v>201</v>
          </cell>
          <cell r="G725">
            <v>219</v>
          </cell>
          <cell r="H725">
            <v>191</v>
          </cell>
          <cell r="I725">
            <v>197</v>
          </cell>
          <cell r="J725">
            <v>158</v>
          </cell>
          <cell r="K725">
            <v>201</v>
          </cell>
          <cell r="L725">
            <v>187</v>
          </cell>
          <cell r="M725">
            <v>169</v>
          </cell>
        </row>
        <row r="726">
          <cell r="A726">
            <v>5182032</v>
          </cell>
          <cell r="B726">
            <v>5115109</v>
          </cell>
          <cell r="C726">
            <v>4410</v>
          </cell>
          <cell r="D726">
            <v>9111051</v>
          </cell>
          <cell r="E726">
            <v>159</v>
          </cell>
          <cell r="F726">
            <v>279</v>
          </cell>
          <cell r="G726">
            <v>191</v>
          </cell>
          <cell r="H726">
            <v>221</v>
          </cell>
          <cell r="I726">
            <v>237</v>
          </cell>
          <cell r="J726">
            <v>230</v>
          </cell>
          <cell r="K726">
            <v>250</v>
          </cell>
          <cell r="L726">
            <v>287</v>
          </cell>
          <cell r="M726">
            <v>326</v>
          </cell>
        </row>
        <row r="727">
          <cell r="A727">
            <v>5182360</v>
          </cell>
          <cell r="B727">
            <v>5115273</v>
          </cell>
          <cell r="C727">
            <v>4410</v>
          </cell>
          <cell r="D727">
            <v>861966</v>
          </cell>
          <cell r="E727">
            <v>92</v>
          </cell>
          <cell r="F727">
            <v>89</v>
          </cell>
          <cell r="G727">
            <v>98</v>
          </cell>
          <cell r="H727">
            <v>21</v>
          </cell>
          <cell r="I727">
            <v>75</v>
          </cell>
          <cell r="J727">
            <v>70</v>
          </cell>
          <cell r="K727">
            <v>76</v>
          </cell>
          <cell r="L727">
            <v>67</v>
          </cell>
          <cell r="M727">
            <v>69</v>
          </cell>
        </row>
        <row r="728">
          <cell r="A728">
            <v>5181970</v>
          </cell>
          <cell r="B728">
            <v>5115078</v>
          </cell>
          <cell r="C728">
            <v>4410</v>
          </cell>
          <cell r="D728">
            <v>1837448</v>
          </cell>
          <cell r="E728">
            <v>188</v>
          </cell>
          <cell r="F728">
            <v>156</v>
          </cell>
          <cell r="G728">
            <v>167</v>
          </cell>
          <cell r="H728">
            <v>169</v>
          </cell>
          <cell r="I728">
            <v>163</v>
          </cell>
          <cell r="J728">
            <v>155</v>
          </cell>
          <cell r="K728">
            <v>189</v>
          </cell>
          <cell r="L728">
            <v>223</v>
          </cell>
          <cell r="M728">
            <v>212</v>
          </cell>
        </row>
        <row r="729">
          <cell r="A729">
            <v>5172710</v>
          </cell>
          <cell r="B729">
            <v>5110448</v>
          </cell>
          <cell r="C729">
            <v>4410</v>
          </cell>
          <cell r="D729">
            <v>70003616</v>
          </cell>
          <cell r="E729">
            <v>257</v>
          </cell>
          <cell r="F729">
            <v>235</v>
          </cell>
          <cell r="G729">
            <v>251</v>
          </cell>
          <cell r="H729">
            <v>238</v>
          </cell>
          <cell r="I729">
            <v>262</v>
          </cell>
          <cell r="J729">
            <v>248</v>
          </cell>
          <cell r="K729">
            <v>271</v>
          </cell>
          <cell r="L729">
            <v>313</v>
          </cell>
          <cell r="M729">
            <v>238</v>
          </cell>
        </row>
        <row r="730">
          <cell r="A730">
            <v>5172880</v>
          </cell>
          <cell r="B730">
            <v>5110533</v>
          </cell>
          <cell r="C730">
            <v>4410</v>
          </cell>
          <cell r="D730">
            <v>1752930</v>
          </cell>
          <cell r="E730">
            <v>176</v>
          </cell>
          <cell r="F730">
            <v>42</v>
          </cell>
          <cell r="G730">
            <v>156</v>
          </cell>
          <cell r="H730">
            <v>43</v>
          </cell>
          <cell r="I730">
            <v>256</v>
          </cell>
          <cell r="J730">
            <v>139</v>
          </cell>
          <cell r="K730">
            <v>330</v>
          </cell>
          <cell r="L730">
            <v>329</v>
          </cell>
          <cell r="M730">
            <v>336</v>
          </cell>
        </row>
        <row r="731">
          <cell r="A731">
            <v>5172838</v>
          </cell>
          <cell r="B731">
            <v>5110512</v>
          </cell>
          <cell r="C731">
            <v>4410</v>
          </cell>
          <cell r="D731">
            <v>3730363</v>
          </cell>
          <cell r="E731">
            <v>207</v>
          </cell>
          <cell r="F731">
            <v>178</v>
          </cell>
          <cell r="G731">
            <v>186</v>
          </cell>
          <cell r="H731">
            <v>186</v>
          </cell>
          <cell r="I731">
            <v>183</v>
          </cell>
          <cell r="J731">
            <v>166</v>
          </cell>
          <cell r="K731">
            <v>197</v>
          </cell>
          <cell r="L731">
            <v>179</v>
          </cell>
          <cell r="M731">
            <v>201</v>
          </cell>
        </row>
        <row r="732">
          <cell r="A732">
            <v>5172816</v>
          </cell>
          <cell r="B732">
            <v>5110501</v>
          </cell>
          <cell r="C732">
            <v>4410</v>
          </cell>
          <cell r="D732">
            <v>3730168</v>
          </cell>
          <cell r="E732">
            <v>139</v>
          </cell>
          <cell r="F732">
            <v>160</v>
          </cell>
          <cell r="G732">
            <v>127</v>
          </cell>
          <cell r="H732">
            <v>166</v>
          </cell>
          <cell r="I732">
            <v>157</v>
          </cell>
          <cell r="J732">
            <v>216</v>
          </cell>
          <cell r="K732">
            <v>163</v>
          </cell>
          <cell r="L732">
            <v>174</v>
          </cell>
          <cell r="M732">
            <v>189</v>
          </cell>
        </row>
        <row r="733">
          <cell r="A733">
            <v>5172776</v>
          </cell>
          <cell r="B733">
            <v>5110481</v>
          </cell>
          <cell r="C733">
            <v>4410</v>
          </cell>
          <cell r="D733">
            <v>3729805</v>
          </cell>
          <cell r="E733">
            <v>30</v>
          </cell>
          <cell r="F733">
            <v>33</v>
          </cell>
          <cell r="G733">
            <v>27</v>
          </cell>
          <cell r="H733">
            <v>37</v>
          </cell>
          <cell r="I733">
            <v>41</v>
          </cell>
          <cell r="J733">
            <v>38</v>
          </cell>
          <cell r="K733">
            <v>35</v>
          </cell>
          <cell r="L733">
            <v>36</v>
          </cell>
          <cell r="M733">
            <v>39</v>
          </cell>
        </row>
        <row r="734">
          <cell r="A734">
            <v>5172996</v>
          </cell>
          <cell r="B734">
            <v>5110591</v>
          </cell>
          <cell r="C734">
            <v>4410</v>
          </cell>
          <cell r="D734">
            <v>6824716</v>
          </cell>
          <cell r="E734">
            <v>161</v>
          </cell>
          <cell r="F734">
            <v>136</v>
          </cell>
          <cell r="G734">
            <v>154</v>
          </cell>
          <cell r="H734">
            <v>158</v>
          </cell>
          <cell r="I734">
            <v>141</v>
          </cell>
          <cell r="J734">
            <v>134</v>
          </cell>
          <cell r="K734">
            <v>141</v>
          </cell>
          <cell r="L734">
            <v>195</v>
          </cell>
          <cell r="M734">
            <v>284</v>
          </cell>
        </row>
        <row r="735">
          <cell r="A735">
            <v>5172600</v>
          </cell>
          <cell r="B735">
            <v>5110393</v>
          </cell>
          <cell r="C735">
            <v>4410</v>
          </cell>
          <cell r="D735">
            <v>6821987</v>
          </cell>
          <cell r="E735">
            <v>305</v>
          </cell>
          <cell r="F735">
            <v>260</v>
          </cell>
          <cell r="G735">
            <v>290</v>
          </cell>
          <cell r="H735">
            <v>289</v>
          </cell>
          <cell r="I735">
            <v>295</v>
          </cell>
          <cell r="J735">
            <v>295</v>
          </cell>
          <cell r="K735">
            <v>284</v>
          </cell>
          <cell r="L735">
            <v>237</v>
          </cell>
          <cell r="M735">
            <v>125</v>
          </cell>
        </row>
        <row r="736">
          <cell r="A736">
            <v>5182410</v>
          </cell>
          <cell r="B736">
            <v>5115298</v>
          </cell>
          <cell r="C736">
            <v>4410</v>
          </cell>
          <cell r="D736">
            <v>2970052</v>
          </cell>
          <cell r="E736">
            <v>143</v>
          </cell>
          <cell r="F736">
            <v>124</v>
          </cell>
          <cell r="G736">
            <v>124</v>
          </cell>
          <cell r="H736">
            <v>119</v>
          </cell>
          <cell r="I736">
            <v>123</v>
          </cell>
          <cell r="J736">
            <v>101</v>
          </cell>
          <cell r="K736">
            <v>52</v>
          </cell>
          <cell r="L736">
            <v>103</v>
          </cell>
          <cell r="M736">
            <v>125</v>
          </cell>
        </row>
        <row r="737">
          <cell r="A737">
            <v>5180294</v>
          </cell>
          <cell r="B737">
            <v>5114240</v>
          </cell>
          <cell r="C737">
            <v>4410</v>
          </cell>
          <cell r="D737">
            <v>6823182</v>
          </cell>
          <cell r="E737">
            <v>105</v>
          </cell>
          <cell r="F737">
            <v>83</v>
          </cell>
          <cell r="G737">
            <v>101</v>
          </cell>
          <cell r="H737">
            <v>88</v>
          </cell>
          <cell r="I737">
            <v>100</v>
          </cell>
          <cell r="J737">
            <v>90</v>
          </cell>
          <cell r="K737">
            <v>90</v>
          </cell>
          <cell r="L737">
            <v>76</v>
          </cell>
          <cell r="M737">
            <v>91</v>
          </cell>
        </row>
        <row r="738">
          <cell r="A738">
            <v>5172900</v>
          </cell>
          <cell r="B738">
            <v>5110543</v>
          </cell>
          <cell r="C738">
            <v>4410</v>
          </cell>
          <cell r="D738">
            <v>1751228</v>
          </cell>
          <cell r="E738">
            <v>118</v>
          </cell>
          <cell r="F738">
            <v>95</v>
          </cell>
          <cell r="G738">
            <v>102</v>
          </cell>
          <cell r="H738">
            <v>98</v>
          </cell>
          <cell r="I738">
            <v>128</v>
          </cell>
          <cell r="J738">
            <v>140</v>
          </cell>
          <cell r="K738">
            <v>149</v>
          </cell>
          <cell r="L738">
            <v>150</v>
          </cell>
          <cell r="M738">
            <v>143</v>
          </cell>
        </row>
        <row r="739">
          <cell r="A739">
            <v>5172922</v>
          </cell>
          <cell r="B739">
            <v>5110554</v>
          </cell>
          <cell r="C739">
            <v>4410</v>
          </cell>
          <cell r="D739">
            <v>6825380</v>
          </cell>
          <cell r="E739">
            <v>242</v>
          </cell>
          <cell r="F739">
            <v>424</v>
          </cell>
          <cell r="G739">
            <v>217</v>
          </cell>
          <cell r="H739">
            <v>145</v>
          </cell>
          <cell r="I739">
            <v>122</v>
          </cell>
          <cell r="J739">
            <v>171</v>
          </cell>
          <cell r="K739">
            <v>108</v>
          </cell>
          <cell r="L739">
            <v>163</v>
          </cell>
          <cell r="M739">
            <v>216</v>
          </cell>
        </row>
        <row r="740">
          <cell r="A740">
            <v>5173016</v>
          </cell>
          <cell r="B740">
            <v>5110601</v>
          </cell>
          <cell r="C740">
            <v>4410</v>
          </cell>
          <cell r="D740">
            <v>6822519</v>
          </cell>
          <cell r="E740">
            <v>303</v>
          </cell>
          <cell r="F740">
            <v>247</v>
          </cell>
          <cell r="G740">
            <v>260</v>
          </cell>
          <cell r="H740">
            <v>210</v>
          </cell>
          <cell r="I740">
            <v>319</v>
          </cell>
          <cell r="J740">
            <v>230</v>
          </cell>
          <cell r="K740">
            <v>252</v>
          </cell>
          <cell r="L740">
            <v>271</v>
          </cell>
          <cell r="M740">
            <v>253</v>
          </cell>
        </row>
        <row r="741">
          <cell r="A741">
            <v>5172754</v>
          </cell>
          <cell r="B741">
            <v>5110470</v>
          </cell>
          <cell r="C741">
            <v>4410</v>
          </cell>
          <cell r="D741">
            <v>6822047</v>
          </cell>
          <cell r="E741">
            <v>272</v>
          </cell>
          <cell r="F741">
            <v>291</v>
          </cell>
          <cell r="G741">
            <v>275</v>
          </cell>
          <cell r="H741">
            <v>262</v>
          </cell>
          <cell r="I741">
            <v>268</v>
          </cell>
          <cell r="J741">
            <v>248</v>
          </cell>
          <cell r="K741">
            <v>305</v>
          </cell>
          <cell r="L741">
            <v>277</v>
          </cell>
          <cell r="M741">
            <v>317</v>
          </cell>
        </row>
        <row r="742">
          <cell r="A742">
            <v>5172732</v>
          </cell>
          <cell r="B742">
            <v>5110459</v>
          </cell>
          <cell r="C742">
            <v>4410</v>
          </cell>
          <cell r="D742">
            <v>1751170</v>
          </cell>
          <cell r="E742">
            <v>264</v>
          </cell>
          <cell r="F742">
            <v>233</v>
          </cell>
          <cell r="G742">
            <v>144</v>
          </cell>
          <cell r="H742">
            <v>106</v>
          </cell>
          <cell r="I742">
            <v>113</v>
          </cell>
          <cell r="J742">
            <v>101</v>
          </cell>
          <cell r="K742">
            <v>105</v>
          </cell>
          <cell r="L742">
            <v>99</v>
          </cell>
          <cell r="M742">
            <v>96</v>
          </cell>
        </row>
        <row r="743">
          <cell r="A743">
            <v>5172538</v>
          </cell>
          <cell r="B743">
            <v>5110362</v>
          </cell>
          <cell r="C743">
            <v>4410</v>
          </cell>
          <cell r="D743">
            <v>3741192</v>
          </cell>
          <cell r="E743">
            <v>201</v>
          </cell>
          <cell r="F743">
            <v>117</v>
          </cell>
          <cell r="G743">
            <v>214</v>
          </cell>
          <cell r="H743">
            <v>143</v>
          </cell>
          <cell r="I743">
            <v>196</v>
          </cell>
          <cell r="J743">
            <v>238</v>
          </cell>
          <cell r="K743">
            <v>135</v>
          </cell>
          <cell r="L743">
            <v>170</v>
          </cell>
          <cell r="M743">
            <v>234</v>
          </cell>
        </row>
        <row r="744">
          <cell r="A744">
            <v>5172516</v>
          </cell>
          <cell r="B744">
            <v>5110351</v>
          </cell>
          <cell r="C744">
            <v>4410</v>
          </cell>
          <cell r="D744">
            <v>1751493</v>
          </cell>
          <cell r="E744">
            <v>79</v>
          </cell>
          <cell r="F744">
            <v>82</v>
          </cell>
          <cell r="G744">
            <v>10</v>
          </cell>
          <cell r="H744">
            <v>8</v>
          </cell>
          <cell r="I744">
            <v>80</v>
          </cell>
          <cell r="J744">
            <v>71</v>
          </cell>
          <cell r="K744">
            <v>56</v>
          </cell>
          <cell r="L744">
            <v>51</v>
          </cell>
          <cell r="M744">
            <v>47</v>
          </cell>
        </row>
        <row r="745">
          <cell r="A745">
            <v>5173098</v>
          </cell>
          <cell r="B745">
            <v>5110642</v>
          </cell>
          <cell r="C745">
            <v>4410</v>
          </cell>
          <cell r="D745">
            <v>6825296</v>
          </cell>
          <cell r="E745">
            <v>69</v>
          </cell>
          <cell r="F745">
            <v>61</v>
          </cell>
          <cell r="G745">
            <v>58</v>
          </cell>
          <cell r="H745">
            <v>58</v>
          </cell>
          <cell r="I745">
            <v>62</v>
          </cell>
          <cell r="J745">
            <v>53</v>
          </cell>
          <cell r="K745">
            <v>64</v>
          </cell>
          <cell r="L745">
            <v>58</v>
          </cell>
          <cell r="M745">
            <v>61</v>
          </cell>
        </row>
        <row r="746">
          <cell r="A746">
            <v>5182426</v>
          </cell>
          <cell r="B746">
            <v>5115306</v>
          </cell>
          <cell r="C746">
            <v>4410</v>
          </cell>
          <cell r="D746">
            <v>3304774</v>
          </cell>
          <cell r="E746">
            <v>198</v>
          </cell>
          <cell r="F746">
            <v>188</v>
          </cell>
          <cell r="G746">
            <v>220</v>
          </cell>
          <cell r="H746">
            <v>173</v>
          </cell>
          <cell r="I746">
            <v>234</v>
          </cell>
          <cell r="J746">
            <v>204</v>
          </cell>
          <cell r="K746">
            <v>221</v>
          </cell>
          <cell r="L746">
            <v>194</v>
          </cell>
          <cell r="M746">
            <v>199</v>
          </cell>
        </row>
        <row r="747">
          <cell r="A747">
            <v>5181818</v>
          </cell>
          <cell r="B747">
            <v>5115002</v>
          </cell>
          <cell r="C747">
            <v>4410</v>
          </cell>
          <cell r="D747">
            <v>3362898</v>
          </cell>
          <cell r="E747">
            <v>95</v>
          </cell>
          <cell r="F747">
            <v>94</v>
          </cell>
          <cell r="G747">
            <v>89</v>
          </cell>
          <cell r="H747">
            <v>38</v>
          </cell>
          <cell r="I747">
            <v>147</v>
          </cell>
          <cell r="J747">
            <v>93</v>
          </cell>
          <cell r="K747">
            <v>98</v>
          </cell>
          <cell r="L747">
            <v>87</v>
          </cell>
          <cell r="M747">
            <v>103</v>
          </cell>
        </row>
        <row r="748">
          <cell r="A748">
            <v>5181840</v>
          </cell>
          <cell r="B748">
            <v>5115013</v>
          </cell>
          <cell r="C748">
            <v>4410</v>
          </cell>
          <cell r="D748">
            <v>3362455</v>
          </cell>
          <cell r="E748">
            <v>297</v>
          </cell>
          <cell r="F748">
            <v>221</v>
          </cell>
          <cell r="G748">
            <v>79</v>
          </cell>
          <cell r="H748">
            <v>122</v>
          </cell>
          <cell r="I748">
            <v>106</v>
          </cell>
          <cell r="J748">
            <v>120</v>
          </cell>
          <cell r="K748">
            <v>115</v>
          </cell>
          <cell r="L748">
            <v>89</v>
          </cell>
          <cell r="M748">
            <v>134</v>
          </cell>
        </row>
        <row r="749">
          <cell r="A749">
            <v>5182388</v>
          </cell>
          <cell r="B749">
            <v>5115287</v>
          </cell>
          <cell r="C749">
            <v>4410</v>
          </cell>
          <cell r="D749">
            <v>1273624</v>
          </cell>
          <cell r="E749">
            <v>132</v>
          </cell>
          <cell r="F749">
            <v>135</v>
          </cell>
          <cell r="G749">
            <v>140</v>
          </cell>
          <cell r="H749">
            <v>143</v>
          </cell>
          <cell r="I749">
            <v>149</v>
          </cell>
          <cell r="J749">
            <v>136</v>
          </cell>
          <cell r="K749">
            <v>143</v>
          </cell>
          <cell r="L749">
            <v>130</v>
          </cell>
          <cell r="M749">
            <v>133</v>
          </cell>
        </row>
        <row r="750">
          <cell r="A750">
            <v>5182378</v>
          </cell>
          <cell r="B750">
            <v>5115282</v>
          </cell>
          <cell r="C750">
            <v>4410</v>
          </cell>
          <cell r="D750">
            <v>3741259</v>
          </cell>
          <cell r="E750">
            <v>162</v>
          </cell>
          <cell r="F750">
            <v>268</v>
          </cell>
          <cell r="G750">
            <v>284</v>
          </cell>
          <cell r="H750">
            <v>140</v>
          </cell>
          <cell r="I750">
            <v>149</v>
          </cell>
          <cell r="J750">
            <v>149</v>
          </cell>
          <cell r="K750">
            <v>151</v>
          </cell>
          <cell r="L750">
            <v>139</v>
          </cell>
          <cell r="M750">
            <v>148</v>
          </cell>
        </row>
        <row r="751">
          <cell r="A751">
            <v>5182260</v>
          </cell>
          <cell r="B751">
            <v>5115223</v>
          </cell>
          <cell r="C751">
            <v>4410</v>
          </cell>
          <cell r="D751">
            <v>2105087</v>
          </cell>
          <cell r="E751">
            <v>252</v>
          </cell>
          <cell r="F751">
            <v>186</v>
          </cell>
          <cell r="G751">
            <v>158</v>
          </cell>
          <cell r="H751">
            <v>153</v>
          </cell>
          <cell r="I751">
            <v>184</v>
          </cell>
          <cell r="J751">
            <v>189</v>
          </cell>
          <cell r="K751">
            <v>299</v>
          </cell>
          <cell r="L751">
            <v>289</v>
          </cell>
          <cell r="M751">
            <v>214</v>
          </cell>
        </row>
        <row r="752">
          <cell r="A752">
            <v>5182182</v>
          </cell>
          <cell r="B752">
            <v>5115184</v>
          </cell>
          <cell r="C752">
            <v>4410</v>
          </cell>
          <cell r="D752">
            <v>3303604</v>
          </cell>
          <cell r="E752">
            <v>310</v>
          </cell>
          <cell r="F752">
            <v>188</v>
          </cell>
          <cell r="G752">
            <v>210</v>
          </cell>
          <cell r="H752">
            <v>198</v>
          </cell>
          <cell r="I752">
            <v>202</v>
          </cell>
          <cell r="J752">
            <v>185</v>
          </cell>
          <cell r="K752">
            <v>193</v>
          </cell>
          <cell r="L752">
            <v>155</v>
          </cell>
          <cell r="M752">
            <v>148</v>
          </cell>
        </row>
        <row r="753">
          <cell r="A753">
            <v>5182054</v>
          </cell>
          <cell r="B753">
            <v>5115120</v>
          </cell>
          <cell r="C753">
            <v>4410</v>
          </cell>
          <cell r="D753">
            <v>4746782</v>
          </cell>
          <cell r="E753">
            <v>114</v>
          </cell>
          <cell r="F753">
            <v>121</v>
          </cell>
          <cell r="G753">
            <v>166</v>
          </cell>
          <cell r="H753">
            <v>92</v>
          </cell>
          <cell r="I753">
            <v>106</v>
          </cell>
          <cell r="J753">
            <v>117</v>
          </cell>
          <cell r="K753">
            <v>141</v>
          </cell>
          <cell r="L753">
            <v>144</v>
          </cell>
          <cell r="M753">
            <v>158</v>
          </cell>
        </row>
        <row r="754">
          <cell r="A754">
            <v>5182338</v>
          </cell>
          <cell r="B754">
            <v>5115262</v>
          </cell>
          <cell r="C754">
            <v>4410</v>
          </cell>
          <cell r="D754">
            <v>7115383</v>
          </cell>
          <cell r="E754">
            <v>76</v>
          </cell>
          <cell r="F754">
            <v>68</v>
          </cell>
          <cell r="G754">
            <v>65</v>
          </cell>
          <cell r="H754">
            <v>67</v>
          </cell>
          <cell r="I754">
            <v>65</v>
          </cell>
          <cell r="J754">
            <v>65</v>
          </cell>
          <cell r="K754">
            <v>33</v>
          </cell>
          <cell r="L754">
            <v>167</v>
          </cell>
          <cell r="M754">
            <v>142</v>
          </cell>
        </row>
        <row r="755">
          <cell r="A755">
            <v>5172688</v>
          </cell>
          <cell r="B755">
            <v>5110437</v>
          </cell>
          <cell r="C755">
            <v>4410</v>
          </cell>
          <cell r="D755">
            <v>7725828</v>
          </cell>
          <cell r="E755">
            <v>263</v>
          </cell>
          <cell r="F755">
            <v>242</v>
          </cell>
          <cell r="G755">
            <v>228</v>
          </cell>
          <cell r="H755">
            <v>218</v>
          </cell>
          <cell r="I755">
            <v>214</v>
          </cell>
          <cell r="J755">
            <v>209</v>
          </cell>
          <cell r="K755">
            <v>237</v>
          </cell>
          <cell r="L755">
            <v>291</v>
          </cell>
          <cell r="M755">
            <v>296</v>
          </cell>
        </row>
        <row r="756">
          <cell r="A756">
            <v>5172664</v>
          </cell>
          <cell r="B756">
            <v>5110425</v>
          </cell>
          <cell r="C756">
            <v>4410</v>
          </cell>
          <cell r="D756">
            <v>7729366</v>
          </cell>
          <cell r="E756">
            <v>79</v>
          </cell>
          <cell r="F756">
            <v>73</v>
          </cell>
          <cell r="G756">
            <v>81</v>
          </cell>
          <cell r="H756">
            <v>30</v>
          </cell>
          <cell r="I756">
            <v>64</v>
          </cell>
          <cell r="J756">
            <v>67</v>
          </cell>
          <cell r="K756">
            <v>52</v>
          </cell>
          <cell r="L756">
            <v>63</v>
          </cell>
          <cell r="M756">
            <v>101</v>
          </cell>
        </row>
        <row r="757">
          <cell r="A757">
            <v>5181904</v>
          </cell>
          <cell r="B757">
            <v>5115045</v>
          </cell>
          <cell r="C757">
            <v>4410</v>
          </cell>
          <cell r="D757">
            <v>18492532</v>
          </cell>
          <cell r="E757">
            <v>110</v>
          </cell>
          <cell r="F757">
            <v>80</v>
          </cell>
          <cell r="G757">
            <v>49</v>
          </cell>
          <cell r="H757">
            <v>43</v>
          </cell>
          <cell r="I757">
            <v>31</v>
          </cell>
          <cell r="J757">
            <v>60</v>
          </cell>
          <cell r="K757">
            <v>18</v>
          </cell>
          <cell r="L757">
            <v>20</v>
          </cell>
          <cell r="M757">
            <v>50</v>
          </cell>
        </row>
        <row r="758">
          <cell r="A758">
            <v>5173074</v>
          </cell>
          <cell r="B758">
            <v>5110630</v>
          </cell>
          <cell r="C758">
            <v>4410</v>
          </cell>
          <cell r="D758">
            <v>445012</v>
          </cell>
          <cell r="E758">
            <v>185</v>
          </cell>
          <cell r="F758">
            <v>253</v>
          </cell>
          <cell r="G758">
            <v>72</v>
          </cell>
          <cell r="H758">
            <v>143</v>
          </cell>
          <cell r="I758">
            <v>219</v>
          </cell>
          <cell r="J758">
            <v>251</v>
          </cell>
          <cell r="K758">
            <v>234</v>
          </cell>
          <cell r="L758">
            <v>215</v>
          </cell>
          <cell r="M758">
            <v>226</v>
          </cell>
        </row>
        <row r="759">
          <cell r="A759">
            <v>5181926</v>
          </cell>
          <cell r="B759">
            <v>5115056</v>
          </cell>
          <cell r="C759">
            <v>4410</v>
          </cell>
          <cell r="D759">
            <v>33001526</v>
          </cell>
          <cell r="E759">
            <v>112</v>
          </cell>
          <cell r="F759">
            <v>156</v>
          </cell>
          <cell r="G759">
            <v>88</v>
          </cell>
          <cell r="H759">
            <v>87</v>
          </cell>
          <cell r="I759">
            <v>104</v>
          </cell>
          <cell r="J759">
            <v>90</v>
          </cell>
          <cell r="K759">
            <v>0</v>
          </cell>
          <cell r="L759">
            <v>168</v>
          </cell>
          <cell r="M759">
            <v>91</v>
          </cell>
        </row>
        <row r="760">
          <cell r="A760">
            <v>5182574</v>
          </cell>
          <cell r="B760">
            <v>5115380</v>
          </cell>
          <cell r="C760">
            <v>4410</v>
          </cell>
          <cell r="E760">
            <v>233</v>
          </cell>
          <cell r="F760">
            <v>206</v>
          </cell>
          <cell r="G760">
            <v>200</v>
          </cell>
          <cell r="H760">
            <v>189</v>
          </cell>
          <cell r="I760">
            <v>273</v>
          </cell>
          <cell r="J760">
            <v>237</v>
          </cell>
          <cell r="K760">
            <v>251</v>
          </cell>
          <cell r="L760">
            <v>224</v>
          </cell>
          <cell r="M760">
            <v>242</v>
          </cell>
        </row>
        <row r="761">
          <cell r="A761">
            <v>5081362</v>
          </cell>
          <cell r="B761">
            <v>5064774</v>
          </cell>
          <cell r="C761">
            <v>4410</v>
          </cell>
          <cell r="E761">
            <v>144</v>
          </cell>
          <cell r="F761">
            <v>128</v>
          </cell>
          <cell r="G761">
            <v>124</v>
          </cell>
          <cell r="H761">
            <v>119</v>
          </cell>
          <cell r="I761">
            <v>175</v>
          </cell>
          <cell r="J761">
            <v>149</v>
          </cell>
          <cell r="K761">
            <v>157</v>
          </cell>
          <cell r="L761">
            <v>141</v>
          </cell>
          <cell r="M761">
            <v>151</v>
          </cell>
        </row>
        <row r="762">
          <cell r="A762">
            <v>5071492</v>
          </cell>
          <cell r="B762">
            <v>5059839</v>
          </cell>
          <cell r="C762">
            <v>4410</v>
          </cell>
          <cell r="E762">
            <v>504</v>
          </cell>
          <cell r="F762">
            <v>446</v>
          </cell>
          <cell r="G762">
            <v>432</v>
          </cell>
          <cell r="H762">
            <v>388</v>
          </cell>
          <cell r="I762">
            <v>504</v>
          </cell>
          <cell r="J762">
            <v>432</v>
          </cell>
          <cell r="K762">
            <v>460</v>
          </cell>
          <cell r="L762">
            <v>417</v>
          </cell>
          <cell r="M762">
            <v>432</v>
          </cell>
        </row>
        <row r="763">
          <cell r="A763">
            <v>5071468</v>
          </cell>
          <cell r="B763">
            <v>5059827</v>
          </cell>
          <cell r="C763">
            <v>4410</v>
          </cell>
          <cell r="E763">
            <v>504</v>
          </cell>
          <cell r="F763">
            <v>446</v>
          </cell>
          <cell r="G763">
            <v>432</v>
          </cell>
          <cell r="H763">
            <v>388</v>
          </cell>
          <cell r="I763">
            <v>504</v>
          </cell>
          <cell r="J763">
            <v>432</v>
          </cell>
          <cell r="K763">
            <v>460</v>
          </cell>
          <cell r="L763">
            <v>417</v>
          </cell>
          <cell r="M763">
            <v>432</v>
          </cell>
        </row>
        <row r="764">
          <cell r="A764">
            <v>5172260</v>
          </cell>
          <cell r="B764">
            <v>5110223</v>
          </cell>
          <cell r="C764">
            <v>4410</v>
          </cell>
          <cell r="E764">
            <v>233</v>
          </cell>
          <cell r="F764">
            <v>206</v>
          </cell>
          <cell r="G764">
            <v>200</v>
          </cell>
          <cell r="H764">
            <v>189</v>
          </cell>
          <cell r="I764">
            <v>273</v>
          </cell>
          <cell r="J764">
            <v>237</v>
          </cell>
          <cell r="K764">
            <v>251</v>
          </cell>
          <cell r="L764">
            <v>224</v>
          </cell>
          <cell r="M764">
            <v>242</v>
          </cell>
        </row>
        <row r="765">
          <cell r="A765">
            <v>5172042</v>
          </cell>
          <cell r="B765">
            <v>5110114</v>
          </cell>
          <cell r="C765">
            <v>4410</v>
          </cell>
          <cell r="D765">
            <v>31116244</v>
          </cell>
          <cell r="E765">
            <v>211</v>
          </cell>
          <cell r="F765">
            <v>184</v>
          </cell>
          <cell r="G765">
            <v>217</v>
          </cell>
          <cell r="H765">
            <v>224</v>
          </cell>
          <cell r="I765">
            <v>220</v>
          </cell>
          <cell r="J765">
            <v>181</v>
          </cell>
          <cell r="K765">
            <v>185</v>
          </cell>
          <cell r="L765">
            <v>180</v>
          </cell>
          <cell r="M765">
            <v>370</v>
          </cell>
        </row>
        <row r="766">
          <cell r="A766">
            <v>5182832</v>
          </cell>
          <cell r="B766">
            <v>5115509</v>
          </cell>
          <cell r="C766">
            <v>4410</v>
          </cell>
          <cell r="D766">
            <v>31988075</v>
          </cell>
          <cell r="E766">
            <v>292</v>
          </cell>
          <cell r="F766">
            <v>204</v>
          </cell>
          <cell r="G766">
            <v>262</v>
          </cell>
          <cell r="H766">
            <v>256</v>
          </cell>
          <cell r="I766">
            <v>474</v>
          </cell>
          <cell r="J766">
            <v>223</v>
          </cell>
          <cell r="K766">
            <v>382</v>
          </cell>
          <cell r="L766">
            <v>347</v>
          </cell>
          <cell r="M766">
            <v>365</v>
          </cell>
        </row>
        <row r="767">
          <cell r="A767">
            <v>5172386</v>
          </cell>
          <cell r="B767">
            <v>5110286</v>
          </cell>
          <cell r="C767">
            <v>4410</v>
          </cell>
          <cell r="D767">
            <v>31988142</v>
          </cell>
          <cell r="E767">
            <v>885</v>
          </cell>
          <cell r="F767">
            <v>716</v>
          </cell>
          <cell r="G767">
            <v>795</v>
          </cell>
          <cell r="H767">
            <v>773</v>
          </cell>
          <cell r="I767">
            <v>534</v>
          </cell>
          <cell r="J767">
            <v>926</v>
          </cell>
          <cell r="K767">
            <v>1058</v>
          </cell>
          <cell r="L767">
            <v>223</v>
          </cell>
          <cell r="M767">
            <v>345</v>
          </cell>
        </row>
        <row r="768">
          <cell r="A768">
            <v>5182980</v>
          </cell>
          <cell r="B768">
            <v>5115583</v>
          </cell>
          <cell r="C768">
            <v>4410</v>
          </cell>
          <cell r="D768">
            <v>31988297</v>
          </cell>
          <cell r="E768">
            <v>136</v>
          </cell>
          <cell r="F768">
            <v>120</v>
          </cell>
          <cell r="G768">
            <v>132</v>
          </cell>
          <cell r="H768">
            <v>153</v>
          </cell>
          <cell r="I768">
            <v>178</v>
          </cell>
          <cell r="J768">
            <v>120</v>
          </cell>
          <cell r="K768">
            <v>182</v>
          </cell>
          <cell r="L768">
            <v>165</v>
          </cell>
          <cell r="M768">
            <v>205</v>
          </cell>
        </row>
        <row r="769">
          <cell r="A769">
            <v>5172238</v>
          </cell>
          <cell r="B769">
            <v>5110212</v>
          </cell>
          <cell r="C769">
            <v>4410</v>
          </cell>
          <cell r="D769">
            <v>31988295</v>
          </cell>
          <cell r="E769">
            <v>233</v>
          </cell>
          <cell r="F769">
            <v>206</v>
          </cell>
          <cell r="G769">
            <v>200</v>
          </cell>
          <cell r="H769">
            <v>189</v>
          </cell>
          <cell r="I769">
            <v>273</v>
          </cell>
          <cell r="J769">
            <v>129</v>
          </cell>
          <cell r="K769">
            <v>128</v>
          </cell>
          <cell r="L769">
            <v>127</v>
          </cell>
          <cell r="M769">
            <v>125</v>
          </cell>
        </row>
        <row r="770">
          <cell r="A770">
            <v>5182958</v>
          </cell>
          <cell r="B770">
            <v>5115572</v>
          </cell>
          <cell r="C770">
            <v>4410</v>
          </cell>
          <cell r="D770">
            <v>7104363</v>
          </cell>
          <cell r="E770">
            <v>233</v>
          </cell>
          <cell r="F770">
            <v>304</v>
          </cell>
          <cell r="G770">
            <v>148</v>
          </cell>
          <cell r="H770">
            <v>144</v>
          </cell>
          <cell r="I770">
            <v>213</v>
          </cell>
          <cell r="J770">
            <v>150</v>
          </cell>
          <cell r="K770">
            <v>162</v>
          </cell>
          <cell r="L770">
            <v>186</v>
          </cell>
          <cell r="M770">
            <v>244</v>
          </cell>
        </row>
        <row r="771">
          <cell r="A771">
            <v>5183040</v>
          </cell>
          <cell r="B771">
            <v>5115613</v>
          </cell>
          <cell r="C771">
            <v>4410</v>
          </cell>
          <cell r="D771">
            <v>31116348</v>
          </cell>
          <cell r="E771">
            <v>176</v>
          </cell>
          <cell r="F771">
            <v>213</v>
          </cell>
          <cell r="G771">
            <v>215</v>
          </cell>
          <cell r="H771">
            <v>202</v>
          </cell>
          <cell r="I771">
            <v>208</v>
          </cell>
          <cell r="J771">
            <v>85</v>
          </cell>
          <cell r="K771">
            <v>96</v>
          </cell>
          <cell r="L771">
            <v>94</v>
          </cell>
          <cell r="M771">
            <v>96</v>
          </cell>
        </row>
        <row r="772">
          <cell r="A772">
            <v>5183062</v>
          </cell>
          <cell r="B772">
            <v>5115624</v>
          </cell>
          <cell r="C772">
            <v>4410</v>
          </cell>
          <cell r="D772">
            <v>3362593</v>
          </cell>
          <cell r="E772">
            <v>233</v>
          </cell>
          <cell r="F772">
            <v>206</v>
          </cell>
          <cell r="G772">
            <v>200</v>
          </cell>
          <cell r="H772">
            <v>189</v>
          </cell>
          <cell r="I772">
            <v>273</v>
          </cell>
          <cell r="J772">
            <v>211</v>
          </cell>
          <cell r="K772">
            <v>233</v>
          </cell>
          <cell r="L772">
            <v>221</v>
          </cell>
          <cell r="M772">
            <v>189</v>
          </cell>
        </row>
        <row r="773">
          <cell r="A773">
            <v>5182532</v>
          </cell>
          <cell r="B773">
            <v>5115359</v>
          </cell>
          <cell r="C773">
            <v>4410</v>
          </cell>
          <cell r="D773">
            <v>3219599</v>
          </cell>
          <cell r="E773">
            <v>346</v>
          </cell>
          <cell r="F773">
            <v>291</v>
          </cell>
          <cell r="G773">
            <v>299</v>
          </cell>
          <cell r="H773">
            <v>279</v>
          </cell>
          <cell r="I773">
            <v>312</v>
          </cell>
          <cell r="J773">
            <v>265</v>
          </cell>
          <cell r="K773">
            <v>334</v>
          </cell>
          <cell r="L773">
            <v>310</v>
          </cell>
          <cell r="M773">
            <v>334</v>
          </cell>
        </row>
        <row r="774">
          <cell r="A774">
            <v>5172106</v>
          </cell>
          <cell r="B774">
            <v>5110146</v>
          </cell>
          <cell r="C774">
            <v>4410</v>
          </cell>
          <cell r="D774">
            <v>31116327</v>
          </cell>
          <cell r="E774">
            <v>233</v>
          </cell>
          <cell r="F774">
            <v>206</v>
          </cell>
          <cell r="G774">
            <v>200</v>
          </cell>
          <cell r="H774">
            <v>189</v>
          </cell>
          <cell r="I774">
            <v>273</v>
          </cell>
          <cell r="J774">
            <v>159</v>
          </cell>
          <cell r="K774">
            <v>154</v>
          </cell>
          <cell r="L774">
            <v>188</v>
          </cell>
          <cell r="M774">
            <v>212</v>
          </cell>
        </row>
        <row r="775">
          <cell r="A775">
            <v>5182638</v>
          </cell>
          <cell r="B775">
            <v>5115412</v>
          </cell>
          <cell r="C775">
            <v>4410</v>
          </cell>
          <cell r="D775">
            <v>18492456</v>
          </cell>
          <cell r="E775">
            <v>233</v>
          </cell>
          <cell r="F775">
            <v>206</v>
          </cell>
          <cell r="G775">
            <v>200</v>
          </cell>
          <cell r="H775">
            <v>189</v>
          </cell>
          <cell r="I775">
            <v>273</v>
          </cell>
          <cell r="J775">
            <v>211</v>
          </cell>
          <cell r="K775">
            <v>201</v>
          </cell>
          <cell r="L775">
            <v>178</v>
          </cell>
          <cell r="M775">
            <v>206</v>
          </cell>
        </row>
        <row r="776">
          <cell r="A776">
            <v>5182894</v>
          </cell>
          <cell r="B776">
            <v>5115540</v>
          </cell>
          <cell r="C776">
            <v>4410</v>
          </cell>
          <cell r="D776">
            <v>16006045</v>
          </cell>
          <cell r="E776">
            <v>233</v>
          </cell>
          <cell r="F776">
            <v>206</v>
          </cell>
          <cell r="G776">
            <v>200</v>
          </cell>
          <cell r="H776">
            <v>189</v>
          </cell>
          <cell r="I776">
            <v>462</v>
          </cell>
          <cell r="J776">
            <v>209</v>
          </cell>
          <cell r="K776">
            <v>205</v>
          </cell>
          <cell r="L776">
            <v>163</v>
          </cell>
          <cell r="M776">
            <v>45</v>
          </cell>
        </row>
        <row r="777">
          <cell r="A777">
            <v>5172280</v>
          </cell>
          <cell r="B777">
            <v>5110233</v>
          </cell>
          <cell r="C777">
            <v>4410</v>
          </cell>
          <cell r="D777">
            <v>3361122</v>
          </cell>
          <cell r="E777">
            <v>323</v>
          </cell>
          <cell r="F777">
            <v>269</v>
          </cell>
          <cell r="G777">
            <v>349</v>
          </cell>
          <cell r="H777">
            <v>546</v>
          </cell>
          <cell r="I777">
            <v>689</v>
          </cell>
          <cell r="J777">
            <v>337</v>
          </cell>
          <cell r="K777">
            <v>267</v>
          </cell>
          <cell r="L777">
            <v>207</v>
          </cell>
          <cell r="M777">
            <v>446</v>
          </cell>
        </row>
        <row r="778">
          <cell r="A778">
            <v>5182616</v>
          </cell>
          <cell r="B778">
            <v>5115401</v>
          </cell>
          <cell r="C778">
            <v>4410</v>
          </cell>
          <cell r="D778">
            <v>3519601</v>
          </cell>
          <cell r="E778">
            <v>0</v>
          </cell>
          <cell r="F778">
            <v>0</v>
          </cell>
          <cell r="G778">
            <v>0</v>
          </cell>
          <cell r="H778">
            <v>53</v>
          </cell>
          <cell r="I778">
            <v>74</v>
          </cell>
          <cell r="J778">
            <v>63</v>
          </cell>
          <cell r="K778">
            <v>0</v>
          </cell>
          <cell r="L778">
            <v>0</v>
          </cell>
          <cell r="M778">
            <v>0</v>
          </cell>
        </row>
        <row r="779">
          <cell r="A779">
            <v>5172086</v>
          </cell>
          <cell r="B779">
            <v>5110136</v>
          </cell>
          <cell r="C779">
            <v>4410</v>
          </cell>
          <cell r="D779">
            <v>7116324</v>
          </cell>
          <cell r="E779">
            <v>233</v>
          </cell>
          <cell r="F779">
            <v>206</v>
          </cell>
          <cell r="G779">
            <v>156</v>
          </cell>
          <cell r="H779">
            <v>59</v>
          </cell>
          <cell r="I779">
            <v>71</v>
          </cell>
          <cell r="J779">
            <v>70</v>
          </cell>
          <cell r="K779">
            <v>66</v>
          </cell>
          <cell r="L779">
            <v>57</v>
          </cell>
          <cell r="M779">
            <v>62</v>
          </cell>
        </row>
        <row r="780">
          <cell r="A780">
            <v>5071472</v>
          </cell>
          <cell r="B780">
            <v>5059829</v>
          </cell>
          <cell r="C780">
            <v>4410</v>
          </cell>
          <cell r="D780">
            <v>10502784</v>
          </cell>
          <cell r="E780">
            <v>758</v>
          </cell>
          <cell r="F780">
            <v>671</v>
          </cell>
          <cell r="H780">
            <v>1301</v>
          </cell>
          <cell r="J780">
            <v>1343</v>
          </cell>
          <cell r="K780">
            <v>693</v>
          </cell>
          <cell r="L780">
            <v>628</v>
          </cell>
          <cell r="M780">
            <v>650</v>
          </cell>
        </row>
        <row r="781">
          <cell r="A781">
            <v>5182592</v>
          </cell>
          <cell r="B781">
            <v>5115389</v>
          </cell>
          <cell r="C781">
            <v>4410</v>
          </cell>
          <cell r="D781">
            <v>3214496</v>
          </cell>
          <cell r="E781">
            <v>824</v>
          </cell>
          <cell r="F781">
            <v>121</v>
          </cell>
          <cell r="G781">
            <v>366</v>
          </cell>
          <cell r="H781">
            <v>351</v>
          </cell>
          <cell r="I781">
            <v>363</v>
          </cell>
          <cell r="J781">
            <v>315</v>
          </cell>
          <cell r="K781">
            <v>324</v>
          </cell>
          <cell r="L781">
            <v>309</v>
          </cell>
          <cell r="M781">
            <v>313</v>
          </cell>
        </row>
        <row r="782">
          <cell r="A782">
            <v>5182936</v>
          </cell>
          <cell r="B782">
            <v>5115561</v>
          </cell>
          <cell r="C782">
            <v>4410</v>
          </cell>
          <cell r="D782">
            <v>721606</v>
          </cell>
          <cell r="E782">
            <v>233</v>
          </cell>
          <cell r="F782">
            <v>22</v>
          </cell>
          <cell r="G782">
            <v>136</v>
          </cell>
          <cell r="H782">
            <v>133</v>
          </cell>
          <cell r="I782">
            <v>125</v>
          </cell>
          <cell r="J782">
            <v>122</v>
          </cell>
          <cell r="K782">
            <v>123</v>
          </cell>
          <cell r="L782">
            <v>124</v>
          </cell>
          <cell r="M782">
            <v>122</v>
          </cell>
        </row>
        <row r="783">
          <cell r="A783">
            <v>5172150</v>
          </cell>
          <cell r="B783">
            <v>5110168</v>
          </cell>
          <cell r="C783">
            <v>4410</v>
          </cell>
          <cell r="D783">
            <v>10505264</v>
          </cell>
          <cell r="E783">
            <v>233</v>
          </cell>
          <cell r="F783">
            <v>190</v>
          </cell>
          <cell r="G783">
            <v>160</v>
          </cell>
          <cell r="H783">
            <v>166</v>
          </cell>
          <cell r="I783">
            <v>150</v>
          </cell>
          <cell r="J783">
            <v>158</v>
          </cell>
          <cell r="K783">
            <v>169</v>
          </cell>
          <cell r="L783">
            <v>191</v>
          </cell>
          <cell r="M783">
            <v>184</v>
          </cell>
        </row>
        <row r="784">
          <cell r="A784">
            <v>5182748</v>
          </cell>
          <cell r="B784">
            <v>5115467</v>
          </cell>
          <cell r="C784">
            <v>4410</v>
          </cell>
          <cell r="D784">
            <v>2962274</v>
          </cell>
          <cell r="E784">
            <v>100</v>
          </cell>
          <cell r="F784">
            <v>93</v>
          </cell>
          <cell r="G784">
            <v>93</v>
          </cell>
          <cell r="H784">
            <v>93</v>
          </cell>
          <cell r="I784">
            <v>92</v>
          </cell>
          <cell r="J784">
            <v>96</v>
          </cell>
          <cell r="K784">
            <v>102</v>
          </cell>
          <cell r="L784">
            <v>139</v>
          </cell>
          <cell r="M784">
            <v>132</v>
          </cell>
        </row>
        <row r="785">
          <cell r="A785">
            <v>5055390</v>
          </cell>
          <cell r="B785">
            <v>5051788</v>
          </cell>
          <cell r="C785">
            <v>4410</v>
          </cell>
          <cell r="D785">
            <v>7724923</v>
          </cell>
          <cell r="E785">
            <v>171</v>
          </cell>
          <cell r="F785">
            <v>106</v>
          </cell>
          <cell r="G785">
            <v>101</v>
          </cell>
          <cell r="H785">
            <v>143</v>
          </cell>
          <cell r="I785">
            <v>137</v>
          </cell>
          <cell r="J785">
            <v>79</v>
          </cell>
          <cell r="K785">
            <v>0</v>
          </cell>
          <cell r="L785">
            <v>81</v>
          </cell>
          <cell r="M785">
            <v>190</v>
          </cell>
        </row>
        <row r="786">
          <cell r="A786">
            <v>5183002</v>
          </cell>
          <cell r="B786">
            <v>5115594</v>
          </cell>
          <cell r="C786">
            <v>4410</v>
          </cell>
          <cell r="D786">
            <v>16008646</v>
          </cell>
          <cell r="E786">
            <v>293</v>
          </cell>
          <cell r="F786">
            <v>260</v>
          </cell>
          <cell r="G786">
            <v>203</v>
          </cell>
          <cell r="H786">
            <v>198</v>
          </cell>
          <cell r="I786">
            <v>210</v>
          </cell>
          <cell r="J786">
            <v>199</v>
          </cell>
          <cell r="K786">
            <v>236</v>
          </cell>
          <cell r="L786">
            <v>229</v>
          </cell>
          <cell r="M786">
            <v>222</v>
          </cell>
        </row>
        <row r="787">
          <cell r="A787">
            <v>5183020</v>
          </cell>
          <cell r="B787">
            <v>5115603</v>
          </cell>
          <cell r="C787">
            <v>4410</v>
          </cell>
          <cell r="D787">
            <v>70000669</v>
          </cell>
          <cell r="E787">
            <v>368</v>
          </cell>
          <cell r="F787">
            <v>307</v>
          </cell>
          <cell r="G787">
            <v>327</v>
          </cell>
          <cell r="H787">
            <v>404</v>
          </cell>
          <cell r="I787">
            <v>462</v>
          </cell>
          <cell r="J787">
            <v>456</v>
          </cell>
          <cell r="K787">
            <v>597</v>
          </cell>
          <cell r="L787">
            <v>609</v>
          </cell>
          <cell r="M787">
            <v>598</v>
          </cell>
        </row>
        <row r="788">
          <cell r="A788">
            <v>5172172</v>
          </cell>
          <cell r="B788">
            <v>5110179</v>
          </cell>
          <cell r="C788">
            <v>4410</v>
          </cell>
          <cell r="D788">
            <v>156204</v>
          </cell>
          <cell r="E788">
            <v>77</v>
          </cell>
          <cell r="F788">
            <v>100</v>
          </cell>
          <cell r="G788">
            <v>114</v>
          </cell>
          <cell r="H788">
            <v>35</v>
          </cell>
          <cell r="I788">
            <v>197</v>
          </cell>
          <cell r="J788">
            <v>101</v>
          </cell>
          <cell r="K788">
            <v>119</v>
          </cell>
          <cell r="L788">
            <v>99</v>
          </cell>
          <cell r="M788">
            <v>145</v>
          </cell>
        </row>
        <row r="789">
          <cell r="A789">
            <v>5182812</v>
          </cell>
          <cell r="B789">
            <v>5115499</v>
          </cell>
          <cell r="C789">
            <v>4410</v>
          </cell>
          <cell r="D789">
            <v>16006710</v>
          </cell>
          <cell r="E789">
            <v>158</v>
          </cell>
          <cell r="F789">
            <v>150</v>
          </cell>
          <cell r="G789">
            <v>135</v>
          </cell>
          <cell r="H789">
            <v>130</v>
          </cell>
          <cell r="I789">
            <v>149</v>
          </cell>
          <cell r="J789">
            <v>128</v>
          </cell>
          <cell r="K789">
            <v>157</v>
          </cell>
          <cell r="L789">
            <v>143</v>
          </cell>
          <cell r="M789">
            <v>150</v>
          </cell>
        </row>
        <row r="790">
          <cell r="A790">
            <v>5182726</v>
          </cell>
          <cell r="B790">
            <v>5115456</v>
          </cell>
          <cell r="C790">
            <v>4410</v>
          </cell>
          <cell r="D790">
            <v>16008713</v>
          </cell>
          <cell r="E790">
            <v>127</v>
          </cell>
          <cell r="F790">
            <v>95</v>
          </cell>
          <cell r="G790">
            <v>98</v>
          </cell>
          <cell r="H790">
            <v>179</v>
          </cell>
          <cell r="I790">
            <v>204</v>
          </cell>
          <cell r="J790">
            <v>184</v>
          </cell>
          <cell r="K790">
            <v>201</v>
          </cell>
          <cell r="L790">
            <v>195</v>
          </cell>
          <cell r="M790">
            <v>214</v>
          </cell>
        </row>
        <row r="791">
          <cell r="A791">
            <v>5182788</v>
          </cell>
          <cell r="B791">
            <v>5115487</v>
          </cell>
          <cell r="C791">
            <v>4410</v>
          </cell>
          <cell r="D791">
            <v>16008391</v>
          </cell>
          <cell r="E791">
            <v>0</v>
          </cell>
          <cell r="F791">
            <v>0</v>
          </cell>
          <cell r="G791">
            <v>0</v>
          </cell>
          <cell r="H791">
            <v>84</v>
          </cell>
          <cell r="I791">
            <v>21</v>
          </cell>
          <cell r="J791">
            <v>32</v>
          </cell>
          <cell r="K791">
            <v>5</v>
          </cell>
          <cell r="L791">
            <v>50</v>
          </cell>
          <cell r="M791">
            <v>83</v>
          </cell>
        </row>
        <row r="792">
          <cell r="A792">
            <v>5182654</v>
          </cell>
          <cell r="B792">
            <v>5115420</v>
          </cell>
          <cell r="C792">
            <v>4410</v>
          </cell>
          <cell r="D792">
            <v>1535017</v>
          </cell>
          <cell r="E792">
            <v>209</v>
          </cell>
          <cell r="F792">
            <v>127</v>
          </cell>
          <cell r="G792">
            <v>149</v>
          </cell>
          <cell r="H792">
            <v>156</v>
          </cell>
          <cell r="I792">
            <v>135</v>
          </cell>
          <cell r="J792">
            <v>129</v>
          </cell>
          <cell r="K792">
            <v>124</v>
          </cell>
          <cell r="L792">
            <v>96</v>
          </cell>
          <cell r="M792">
            <v>189</v>
          </cell>
        </row>
        <row r="793">
          <cell r="A793">
            <v>5182668</v>
          </cell>
          <cell r="B793">
            <v>5115427</v>
          </cell>
          <cell r="C793">
            <v>4410</v>
          </cell>
          <cell r="D793">
            <v>1618047</v>
          </cell>
          <cell r="E793">
            <v>187</v>
          </cell>
          <cell r="F793">
            <v>157</v>
          </cell>
          <cell r="G793">
            <v>124</v>
          </cell>
          <cell r="H793">
            <v>103</v>
          </cell>
          <cell r="I793">
            <v>114</v>
          </cell>
          <cell r="J793">
            <v>156</v>
          </cell>
          <cell r="K793">
            <v>153</v>
          </cell>
          <cell r="L793">
            <v>129</v>
          </cell>
          <cell r="M793">
            <v>145</v>
          </cell>
        </row>
        <row r="794">
          <cell r="A794">
            <v>5182706</v>
          </cell>
          <cell r="B794">
            <v>5115446</v>
          </cell>
          <cell r="C794">
            <v>4410</v>
          </cell>
          <cell r="D794">
            <v>1911852</v>
          </cell>
          <cell r="E794">
            <v>233</v>
          </cell>
          <cell r="F794">
            <v>194</v>
          </cell>
          <cell r="G794">
            <v>150</v>
          </cell>
          <cell r="H794">
            <v>199</v>
          </cell>
          <cell r="I794">
            <v>179</v>
          </cell>
          <cell r="J794">
            <v>164</v>
          </cell>
          <cell r="K794">
            <v>184</v>
          </cell>
          <cell r="L794">
            <v>157</v>
          </cell>
          <cell r="M794">
            <v>196</v>
          </cell>
        </row>
        <row r="795">
          <cell r="A795">
            <v>5072584</v>
          </cell>
          <cell r="B795">
            <v>5060385</v>
          </cell>
          <cell r="C795">
            <v>4410</v>
          </cell>
          <cell r="D795">
            <v>1877886</v>
          </cell>
          <cell r="E795">
            <v>40</v>
          </cell>
          <cell r="F795">
            <v>42</v>
          </cell>
          <cell r="G795">
            <v>46</v>
          </cell>
          <cell r="H795">
            <v>54</v>
          </cell>
          <cell r="I795">
            <v>41</v>
          </cell>
          <cell r="J795">
            <v>40</v>
          </cell>
          <cell r="K795">
            <v>45</v>
          </cell>
          <cell r="L795">
            <v>42</v>
          </cell>
          <cell r="M795">
            <v>0</v>
          </cell>
        </row>
        <row r="796">
          <cell r="A796">
            <v>5182916</v>
          </cell>
          <cell r="B796">
            <v>5115551</v>
          </cell>
          <cell r="C796">
            <v>4410</v>
          </cell>
          <cell r="D796">
            <v>70004106</v>
          </cell>
          <cell r="E796">
            <v>129</v>
          </cell>
          <cell r="F796">
            <v>85</v>
          </cell>
          <cell r="G796">
            <v>101</v>
          </cell>
          <cell r="H796">
            <v>90</v>
          </cell>
          <cell r="I796">
            <v>96</v>
          </cell>
          <cell r="J796">
            <v>34</v>
          </cell>
          <cell r="K796">
            <v>79</v>
          </cell>
          <cell r="L796">
            <v>93</v>
          </cell>
          <cell r="M796">
            <v>82</v>
          </cell>
        </row>
        <row r="797">
          <cell r="A797">
            <v>5172020</v>
          </cell>
          <cell r="B797">
            <v>5110103</v>
          </cell>
          <cell r="C797">
            <v>4410</v>
          </cell>
          <cell r="D797">
            <v>3730868</v>
          </cell>
          <cell r="E797">
            <v>39</v>
          </cell>
          <cell r="F797">
            <v>59</v>
          </cell>
          <cell r="G797">
            <v>79</v>
          </cell>
          <cell r="H797">
            <v>38</v>
          </cell>
          <cell r="I797">
            <v>171</v>
          </cell>
          <cell r="J797">
            <v>84</v>
          </cell>
          <cell r="K797">
            <v>69</v>
          </cell>
          <cell r="L797">
            <v>68</v>
          </cell>
          <cell r="M797">
            <v>108</v>
          </cell>
        </row>
        <row r="798">
          <cell r="A798">
            <v>5171956</v>
          </cell>
          <cell r="B798">
            <v>5110071</v>
          </cell>
          <cell r="C798">
            <v>4410</v>
          </cell>
          <cell r="D798">
            <v>3725885</v>
          </cell>
          <cell r="E798">
            <v>42</v>
          </cell>
          <cell r="F798">
            <v>32</v>
          </cell>
          <cell r="G798">
            <v>33</v>
          </cell>
          <cell r="H798">
            <v>37</v>
          </cell>
          <cell r="I798">
            <v>41</v>
          </cell>
          <cell r="J798">
            <v>25</v>
          </cell>
          <cell r="K798">
            <v>43</v>
          </cell>
          <cell r="L798">
            <v>38</v>
          </cell>
          <cell r="M798">
            <v>36</v>
          </cell>
        </row>
        <row r="799">
          <cell r="A799">
            <v>5171976</v>
          </cell>
          <cell r="B799">
            <v>5110081</v>
          </cell>
          <cell r="C799">
            <v>4410</v>
          </cell>
          <cell r="D799">
            <v>1751159</v>
          </cell>
          <cell r="E799">
            <v>30</v>
          </cell>
          <cell r="F799">
            <v>23</v>
          </cell>
          <cell r="G799">
            <v>20</v>
          </cell>
          <cell r="H799">
            <v>21</v>
          </cell>
          <cell r="I799">
            <v>22</v>
          </cell>
          <cell r="J799">
            <v>18</v>
          </cell>
          <cell r="K799">
            <v>17</v>
          </cell>
          <cell r="L799">
            <v>15</v>
          </cell>
          <cell r="M799">
            <v>31</v>
          </cell>
        </row>
        <row r="800">
          <cell r="A800">
            <v>5171998</v>
          </cell>
          <cell r="B800">
            <v>5110092</v>
          </cell>
          <cell r="C800">
            <v>4410</v>
          </cell>
          <cell r="D800">
            <v>3730699</v>
          </cell>
          <cell r="E800">
            <v>173</v>
          </cell>
          <cell r="F800">
            <v>160</v>
          </cell>
          <cell r="G800">
            <v>159</v>
          </cell>
          <cell r="H800">
            <v>154</v>
          </cell>
          <cell r="I800">
            <v>163</v>
          </cell>
          <cell r="J800">
            <v>145</v>
          </cell>
          <cell r="K800">
            <v>156</v>
          </cell>
          <cell r="L800">
            <v>147</v>
          </cell>
          <cell r="M800">
            <v>172</v>
          </cell>
        </row>
        <row r="801">
          <cell r="A801">
            <v>5172064</v>
          </cell>
          <cell r="B801">
            <v>5110125</v>
          </cell>
          <cell r="C801">
            <v>4410</v>
          </cell>
          <cell r="D801">
            <v>1752643</v>
          </cell>
          <cell r="E801">
            <v>162</v>
          </cell>
          <cell r="F801">
            <v>138</v>
          </cell>
          <cell r="G801">
            <v>120</v>
          </cell>
          <cell r="H801">
            <v>136</v>
          </cell>
          <cell r="I801">
            <v>133</v>
          </cell>
          <cell r="J801">
            <v>125</v>
          </cell>
          <cell r="K801">
            <v>135</v>
          </cell>
          <cell r="L801">
            <v>135</v>
          </cell>
          <cell r="M801">
            <v>142</v>
          </cell>
        </row>
        <row r="802">
          <cell r="A802">
            <v>5172128</v>
          </cell>
          <cell r="B802">
            <v>5110157</v>
          </cell>
          <cell r="C802">
            <v>4410</v>
          </cell>
          <cell r="D802">
            <v>6822805</v>
          </cell>
          <cell r="E802">
            <v>213</v>
          </cell>
          <cell r="F802">
            <v>171</v>
          </cell>
          <cell r="G802">
            <v>153</v>
          </cell>
          <cell r="H802">
            <v>180</v>
          </cell>
          <cell r="I802">
            <v>182</v>
          </cell>
          <cell r="J802">
            <v>159</v>
          </cell>
          <cell r="K802">
            <v>176</v>
          </cell>
          <cell r="L802">
            <v>171</v>
          </cell>
          <cell r="M802">
            <v>144</v>
          </cell>
        </row>
        <row r="803">
          <cell r="A803">
            <v>5172216</v>
          </cell>
          <cell r="B803">
            <v>5110201</v>
          </cell>
          <cell r="C803">
            <v>4410</v>
          </cell>
          <cell r="D803">
            <v>5826806</v>
          </cell>
          <cell r="E803">
            <v>134</v>
          </cell>
          <cell r="F803">
            <v>198</v>
          </cell>
          <cell r="G803">
            <v>139</v>
          </cell>
          <cell r="H803">
            <v>194</v>
          </cell>
          <cell r="I803">
            <v>116</v>
          </cell>
          <cell r="J803">
            <v>132</v>
          </cell>
          <cell r="K803">
            <v>118</v>
          </cell>
          <cell r="L803">
            <v>170</v>
          </cell>
          <cell r="M803">
            <v>127</v>
          </cell>
        </row>
        <row r="804">
          <cell r="A804">
            <v>5172324</v>
          </cell>
          <cell r="B804">
            <v>5110255</v>
          </cell>
          <cell r="C804">
            <v>4410</v>
          </cell>
          <cell r="D804">
            <v>6827554</v>
          </cell>
          <cell r="E804">
            <v>120</v>
          </cell>
          <cell r="F804">
            <v>146</v>
          </cell>
          <cell r="G804">
            <v>175</v>
          </cell>
          <cell r="H804">
            <v>178</v>
          </cell>
          <cell r="I804">
            <v>178</v>
          </cell>
          <cell r="J804">
            <v>160</v>
          </cell>
          <cell r="K804">
            <v>157</v>
          </cell>
          <cell r="L804">
            <v>156</v>
          </cell>
          <cell r="M804">
            <v>149</v>
          </cell>
        </row>
        <row r="805">
          <cell r="A805">
            <v>5182872</v>
          </cell>
          <cell r="B805">
            <v>5115529</v>
          </cell>
          <cell r="C805">
            <v>4410</v>
          </cell>
          <cell r="D805">
            <v>3365126</v>
          </cell>
          <cell r="E805">
            <v>123</v>
          </cell>
          <cell r="F805">
            <v>111</v>
          </cell>
          <cell r="G805">
            <v>113</v>
          </cell>
          <cell r="H805">
            <v>111</v>
          </cell>
          <cell r="I805">
            <v>116</v>
          </cell>
          <cell r="J805">
            <v>114</v>
          </cell>
          <cell r="K805">
            <v>113</v>
          </cell>
          <cell r="L805">
            <v>108</v>
          </cell>
          <cell r="M805">
            <v>123</v>
          </cell>
        </row>
        <row r="806">
          <cell r="A806">
            <v>5182552</v>
          </cell>
          <cell r="B806">
            <v>5115369</v>
          </cell>
          <cell r="C806">
            <v>4410</v>
          </cell>
          <cell r="D806">
            <v>1309442</v>
          </cell>
          <cell r="E806">
            <v>283</v>
          </cell>
          <cell r="F806">
            <v>210</v>
          </cell>
          <cell r="G806">
            <v>168</v>
          </cell>
          <cell r="H806">
            <v>211</v>
          </cell>
          <cell r="I806">
            <v>270</v>
          </cell>
          <cell r="J806">
            <v>210</v>
          </cell>
          <cell r="K806">
            <v>243</v>
          </cell>
          <cell r="L806">
            <v>253</v>
          </cell>
          <cell r="M806">
            <v>242</v>
          </cell>
        </row>
        <row r="807">
          <cell r="A807">
            <v>5095510</v>
          </cell>
          <cell r="B807">
            <v>5071848</v>
          </cell>
          <cell r="C807">
            <v>4410</v>
          </cell>
          <cell r="D807">
            <v>7094174</v>
          </cell>
          <cell r="E807">
            <v>260</v>
          </cell>
          <cell r="F807">
            <v>113</v>
          </cell>
          <cell r="G807">
            <v>46</v>
          </cell>
          <cell r="H807">
            <v>127</v>
          </cell>
          <cell r="I807">
            <v>118</v>
          </cell>
          <cell r="J807">
            <v>183</v>
          </cell>
          <cell r="K807">
            <v>258</v>
          </cell>
          <cell r="L807">
            <v>330</v>
          </cell>
          <cell r="M807">
            <v>314</v>
          </cell>
        </row>
        <row r="808">
          <cell r="A808">
            <v>5172194</v>
          </cell>
          <cell r="B808">
            <v>5110190</v>
          </cell>
          <cell r="C808">
            <v>4410</v>
          </cell>
          <cell r="D808">
            <v>7117735</v>
          </cell>
          <cell r="E808">
            <v>113</v>
          </cell>
          <cell r="F808">
            <v>56</v>
          </cell>
          <cell r="G808">
            <v>119</v>
          </cell>
          <cell r="H808">
            <v>103</v>
          </cell>
          <cell r="I808">
            <v>135</v>
          </cell>
          <cell r="J808">
            <v>157</v>
          </cell>
          <cell r="K808">
            <v>126</v>
          </cell>
          <cell r="L808">
            <v>156</v>
          </cell>
          <cell r="M808">
            <v>132</v>
          </cell>
        </row>
        <row r="809">
          <cell r="A809">
            <v>5182768</v>
          </cell>
          <cell r="B809">
            <v>5115477</v>
          </cell>
          <cell r="C809">
            <v>4410</v>
          </cell>
          <cell r="D809">
            <v>7316427</v>
          </cell>
          <cell r="E809">
            <v>275</v>
          </cell>
          <cell r="F809">
            <v>208</v>
          </cell>
          <cell r="G809">
            <v>240</v>
          </cell>
          <cell r="H809">
            <v>229</v>
          </cell>
          <cell r="I809">
            <v>247</v>
          </cell>
          <cell r="J809">
            <v>208</v>
          </cell>
          <cell r="K809">
            <v>216</v>
          </cell>
          <cell r="L809">
            <v>265</v>
          </cell>
          <cell r="M809">
            <v>223</v>
          </cell>
        </row>
        <row r="810">
          <cell r="A810">
            <v>5172302</v>
          </cell>
          <cell r="B810">
            <v>5110244</v>
          </cell>
          <cell r="C810">
            <v>4410</v>
          </cell>
          <cell r="D810">
            <v>445100</v>
          </cell>
          <cell r="E810">
            <v>200</v>
          </cell>
          <cell r="F810">
            <v>173</v>
          </cell>
          <cell r="G810">
            <v>158</v>
          </cell>
          <cell r="H810">
            <v>163</v>
          </cell>
          <cell r="I810">
            <v>164</v>
          </cell>
          <cell r="J810">
            <v>138</v>
          </cell>
          <cell r="K810">
            <v>145</v>
          </cell>
          <cell r="L810">
            <v>177</v>
          </cell>
          <cell r="M810">
            <v>212</v>
          </cell>
        </row>
        <row r="811">
          <cell r="A811">
            <v>5182684</v>
          </cell>
          <cell r="B811">
            <v>5115435</v>
          </cell>
          <cell r="C811">
            <v>4410</v>
          </cell>
          <cell r="D811">
            <v>719449</v>
          </cell>
          <cell r="E811">
            <v>175</v>
          </cell>
          <cell r="F811">
            <v>160</v>
          </cell>
          <cell r="G811">
            <v>140</v>
          </cell>
          <cell r="H811">
            <v>161</v>
          </cell>
          <cell r="I811">
            <v>157</v>
          </cell>
          <cell r="J811">
            <v>147</v>
          </cell>
          <cell r="K811">
            <v>139</v>
          </cell>
          <cell r="L811">
            <v>130</v>
          </cell>
          <cell r="M811">
            <v>178</v>
          </cell>
        </row>
        <row r="812">
          <cell r="A812">
            <v>5095458</v>
          </cell>
          <cell r="B812">
            <v>5071822</v>
          </cell>
          <cell r="C812">
            <v>4410</v>
          </cell>
          <cell r="D812">
            <v>4418976</v>
          </cell>
          <cell r="E812">
            <v>240</v>
          </cell>
          <cell r="F812">
            <v>185</v>
          </cell>
          <cell r="G812">
            <v>227</v>
          </cell>
          <cell r="H812">
            <v>186</v>
          </cell>
          <cell r="I812">
            <v>464</v>
          </cell>
          <cell r="J812">
            <v>221</v>
          </cell>
          <cell r="K812">
            <v>184</v>
          </cell>
          <cell r="L812">
            <v>199</v>
          </cell>
          <cell r="M812">
            <v>186</v>
          </cell>
        </row>
        <row r="813">
          <cell r="A813">
            <v>5172366</v>
          </cell>
          <cell r="B813">
            <v>5110276</v>
          </cell>
          <cell r="C813">
            <v>4410</v>
          </cell>
          <cell r="D813">
            <v>3507303</v>
          </cell>
          <cell r="E813">
            <v>288</v>
          </cell>
          <cell r="F813">
            <v>261</v>
          </cell>
          <cell r="G813">
            <v>137</v>
          </cell>
          <cell r="H813">
            <v>126</v>
          </cell>
          <cell r="I813">
            <v>147</v>
          </cell>
          <cell r="J813">
            <v>207</v>
          </cell>
          <cell r="K813">
            <v>239</v>
          </cell>
          <cell r="L813">
            <v>223</v>
          </cell>
          <cell r="M813">
            <v>230</v>
          </cell>
        </row>
        <row r="814">
          <cell r="A814">
            <v>5183156</v>
          </cell>
          <cell r="B814">
            <v>5115671</v>
          </cell>
          <cell r="C814">
            <v>4410</v>
          </cell>
          <cell r="E814">
            <v>315</v>
          </cell>
          <cell r="F814">
            <v>281</v>
          </cell>
          <cell r="G814">
            <v>270</v>
          </cell>
          <cell r="H814">
            <v>240</v>
          </cell>
          <cell r="I814">
            <v>313</v>
          </cell>
          <cell r="J814">
            <v>270</v>
          </cell>
          <cell r="K814">
            <v>288</v>
          </cell>
          <cell r="L814">
            <v>261</v>
          </cell>
          <cell r="M814">
            <v>277</v>
          </cell>
        </row>
        <row r="815">
          <cell r="A815">
            <v>5183250</v>
          </cell>
          <cell r="B815">
            <v>5115718</v>
          </cell>
          <cell r="C815">
            <v>4410</v>
          </cell>
          <cell r="D815">
            <v>3364064</v>
          </cell>
          <cell r="E815">
            <v>294</v>
          </cell>
          <cell r="F815">
            <v>263</v>
          </cell>
          <cell r="G815">
            <v>253</v>
          </cell>
          <cell r="H815">
            <v>225</v>
          </cell>
          <cell r="I815">
            <v>294</v>
          </cell>
          <cell r="J815">
            <v>92</v>
          </cell>
          <cell r="K815">
            <v>42</v>
          </cell>
          <cell r="L815">
            <v>22</v>
          </cell>
          <cell r="M815">
            <v>11</v>
          </cell>
        </row>
        <row r="816">
          <cell r="A816">
            <v>5183308</v>
          </cell>
          <cell r="B816">
            <v>5115747</v>
          </cell>
          <cell r="C816">
            <v>4410</v>
          </cell>
          <cell r="D816">
            <v>31988300</v>
          </cell>
          <cell r="E816">
            <v>96</v>
          </cell>
          <cell r="F816">
            <v>96</v>
          </cell>
          <cell r="G816">
            <v>112</v>
          </cell>
          <cell r="H816">
            <v>136</v>
          </cell>
          <cell r="I816">
            <v>53</v>
          </cell>
          <cell r="J816">
            <v>134</v>
          </cell>
          <cell r="K816">
            <v>151</v>
          </cell>
          <cell r="L816">
            <v>180</v>
          </cell>
          <cell r="M816">
            <v>211</v>
          </cell>
        </row>
        <row r="817">
          <cell r="A817">
            <v>5183176</v>
          </cell>
          <cell r="B817">
            <v>5115681</v>
          </cell>
          <cell r="C817">
            <v>4410</v>
          </cell>
          <cell r="D817">
            <v>31988296</v>
          </cell>
          <cell r="E817">
            <v>110</v>
          </cell>
          <cell r="F817">
            <v>75</v>
          </cell>
          <cell r="G817">
            <v>77</v>
          </cell>
          <cell r="H817">
            <v>73</v>
          </cell>
          <cell r="I817">
            <v>67</v>
          </cell>
          <cell r="J817">
            <v>67</v>
          </cell>
          <cell r="K817">
            <v>68</v>
          </cell>
          <cell r="L817">
            <v>67</v>
          </cell>
          <cell r="M817">
            <v>0</v>
          </cell>
        </row>
        <row r="818">
          <cell r="A818">
            <v>5183102</v>
          </cell>
          <cell r="B818">
            <v>5115644</v>
          </cell>
          <cell r="C818">
            <v>4410</v>
          </cell>
          <cell r="D818">
            <v>31988099</v>
          </cell>
          <cell r="E818">
            <v>230</v>
          </cell>
          <cell r="F818">
            <v>164</v>
          </cell>
          <cell r="G818">
            <v>164</v>
          </cell>
          <cell r="H818">
            <v>204</v>
          </cell>
          <cell r="I818">
            <v>167</v>
          </cell>
          <cell r="J818">
            <v>181</v>
          </cell>
          <cell r="K818">
            <v>216</v>
          </cell>
          <cell r="L818">
            <v>183</v>
          </cell>
          <cell r="M818">
            <v>186</v>
          </cell>
        </row>
        <row r="819">
          <cell r="A819">
            <v>5183120</v>
          </cell>
          <cell r="B819">
            <v>5115653</v>
          </cell>
          <cell r="C819">
            <v>4410</v>
          </cell>
          <cell r="D819">
            <v>355781</v>
          </cell>
          <cell r="E819">
            <v>240</v>
          </cell>
          <cell r="F819">
            <v>214</v>
          </cell>
          <cell r="G819">
            <v>206</v>
          </cell>
          <cell r="H819">
            <v>183</v>
          </cell>
          <cell r="I819">
            <v>239</v>
          </cell>
          <cell r="J819">
            <v>422</v>
          </cell>
          <cell r="K819">
            <v>267</v>
          </cell>
          <cell r="L819">
            <v>230</v>
          </cell>
          <cell r="M819">
            <v>227</v>
          </cell>
        </row>
        <row r="820">
          <cell r="A820">
            <v>5183360</v>
          </cell>
          <cell r="B820">
            <v>5115773</v>
          </cell>
          <cell r="C820">
            <v>4410</v>
          </cell>
          <cell r="D820">
            <v>31988301</v>
          </cell>
          <cell r="E820">
            <v>172</v>
          </cell>
          <cell r="F820">
            <v>152</v>
          </cell>
          <cell r="G820">
            <v>148</v>
          </cell>
          <cell r="H820">
            <v>144</v>
          </cell>
          <cell r="I820">
            <v>213</v>
          </cell>
          <cell r="J820">
            <v>187</v>
          </cell>
          <cell r="K820">
            <v>205</v>
          </cell>
          <cell r="L820">
            <v>237</v>
          </cell>
          <cell r="M820">
            <v>257</v>
          </cell>
        </row>
        <row r="821">
          <cell r="A821">
            <v>5183230</v>
          </cell>
          <cell r="B821">
            <v>5115708</v>
          </cell>
          <cell r="C821">
            <v>4410</v>
          </cell>
          <cell r="D821">
            <v>31988303</v>
          </cell>
          <cell r="E821">
            <v>78</v>
          </cell>
          <cell r="F821">
            <v>58</v>
          </cell>
          <cell r="G821">
            <v>61</v>
          </cell>
          <cell r="H821">
            <v>59</v>
          </cell>
          <cell r="I821">
            <v>63</v>
          </cell>
          <cell r="J821">
            <v>116</v>
          </cell>
          <cell r="K821">
            <v>143</v>
          </cell>
          <cell r="L821">
            <v>241</v>
          </cell>
          <cell r="M821">
            <v>271</v>
          </cell>
        </row>
        <row r="822">
          <cell r="A822">
            <v>5183270</v>
          </cell>
          <cell r="B822">
            <v>5115728</v>
          </cell>
          <cell r="C822">
            <v>4410</v>
          </cell>
          <cell r="D822">
            <v>7116236</v>
          </cell>
          <cell r="E822">
            <v>466</v>
          </cell>
          <cell r="F822">
            <v>403</v>
          </cell>
          <cell r="G822">
            <v>102</v>
          </cell>
          <cell r="H822">
            <v>128</v>
          </cell>
          <cell r="I822">
            <v>205</v>
          </cell>
          <cell r="J822">
            <v>115</v>
          </cell>
          <cell r="K822">
            <v>115</v>
          </cell>
          <cell r="L822">
            <v>109</v>
          </cell>
          <cell r="M822">
            <v>142</v>
          </cell>
        </row>
        <row r="823">
          <cell r="A823">
            <v>5081364</v>
          </cell>
          <cell r="B823">
            <v>5064775</v>
          </cell>
          <cell r="C823">
            <v>4410</v>
          </cell>
          <cell r="D823">
            <v>2964935</v>
          </cell>
          <cell r="E823">
            <v>185</v>
          </cell>
          <cell r="F823">
            <v>165</v>
          </cell>
          <cell r="G823">
            <v>151</v>
          </cell>
          <cell r="H823">
            <v>157</v>
          </cell>
          <cell r="I823">
            <v>146</v>
          </cell>
          <cell r="J823">
            <v>147</v>
          </cell>
          <cell r="K823">
            <v>158</v>
          </cell>
          <cell r="L823">
            <v>136</v>
          </cell>
          <cell r="M823">
            <v>164</v>
          </cell>
        </row>
        <row r="824">
          <cell r="A824">
            <v>5183290</v>
          </cell>
          <cell r="B824">
            <v>5115738</v>
          </cell>
          <cell r="C824">
            <v>4410</v>
          </cell>
          <cell r="D824">
            <v>1916086</v>
          </cell>
          <cell r="E824">
            <v>269</v>
          </cell>
          <cell r="F824">
            <v>270</v>
          </cell>
          <cell r="G824">
            <v>77</v>
          </cell>
          <cell r="H824">
            <v>13</v>
          </cell>
          <cell r="I824">
            <v>147</v>
          </cell>
          <cell r="J824">
            <v>0</v>
          </cell>
          <cell r="K824">
            <v>0</v>
          </cell>
          <cell r="L824">
            <v>147</v>
          </cell>
          <cell r="M824">
            <v>0</v>
          </cell>
        </row>
        <row r="825">
          <cell r="A825">
            <v>5183214</v>
          </cell>
          <cell r="B825">
            <v>5115700</v>
          </cell>
          <cell r="C825">
            <v>4410</v>
          </cell>
          <cell r="D825">
            <v>1618089</v>
          </cell>
          <cell r="E825">
            <v>251</v>
          </cell>
          <cell r="F825">
            <v>207</v>
          </cell>
          <cell r="G825">
            <v>214</v>
          </cell>
          <cell r="H825">
            <v>208</v>
          </cell>
          <cell r="I825">
            <v>223</v>
          </cell>
          <cell r="J825">
            <v>207</v>
          </cell>
          <cell r="K825">
            <v>254</v>
          </cell>
          <cell r="L825">
            <v>236</v>
          </cell>
          <cell r="M825">
            <v>230</v>
          </cell>
        </row>
        <row r="826">
          <cell r="A826">
            <v>5183344</v>
          </cell>
          <cell r="B826">
            <v>5115765</v>
          </cell>
          <cell r="C826">
            <v>4410</v>
          </cell>
          <cell r="D826">
            <v>3366163</v>
          </cell>
          <cell r="E826">
            <v>252</v>
          </cell>
          <cell r="F826">
            <v>228</v>
          </cell>
          <cell r="G826">
            <v>234</v>
          </cell>
          <cell r="H826">
            <v>214</v>
          </cell>
          <cell r="I826">
            <v>216</v>
          </cell>
          <cell r="J826">
            <v>205</v>
          </cell>
          <cell r="K826">
            <v>222</v>
          </cell>
          <cell r="L826">
            <v>216</v>
          </cell>
          <cell r="M826">
            <v>220</v>
          </cell>
        </row>
        <row r="827">
          <cell r="A827">
            <v>5183324</v>
          </cell>
          <cell r="B827">
            <v>5115755</v>
          </cell>
          <cell r="C827">
            <v>4410</v>
          </cell>
          <cell r="D827">
            <v>3361922</v>
          </cell>
          <cell r="E827">
            <v>265</v>
          </cell>
          <cell r="F827">
            <v>239</v>
          </cell>
          <cell r="G827">
            <v>234</v>
          </cell>
          <cell r="H827">
            <v>228</v>
          </cell>
          <cell r="I827">
            <v>234</v>
          </cell>
          <cell r="J827">
            <v>250</v>
          </cell>
          <cell r="K827">
            <v>297</v>
          </cell>
          <cell r="L827">
            <v>282</v>
          </cell>
          <cell r="M827">
            <v>325</v>
          </cell>
        </row>
        <row r="828">
          <cell r="A828">
            <v>5183198</v>
          </cell>
          <cell r="B828">
            <v>5115692</v>
          </cell>
          <cell r="C828">
            <v>4410</v>
          </cell>
          <cell r="D828">
            <v>4867375</v>
          </cell>
          <cell r="E828">
            <v>56</v>
          </cell>
          <cell r="F828">
            <v>48</v>
          </cell>
          <cell r="G828">
            <v>43</v>
          </cell>
          <cell r="H828">
            <v>43</v>
          </cell>
          <cell r="I828">
            <v>48</v>
          </cell>
          <cell r="J828">
            <v>47</v>
          </cell>
          <cell r="K828">
            <v>58</v>
          </cell>
          <cell r="L828">
            <v>54</v>
          </cell>
          <cell r="M828">
            <v>55</v>
          </cell>
        </row>
        <row r="829">
          <cell r="A829">
            <v>5183136</v>
          </cell>
          <cell r="B829">
            <v>5115661</v>
          </cell>
          <cell r="C829">
            <v>4410</v>
          </cell>
          <cell r="D829">
            <v>7085074</v>
          </cell>
          <cell r="E829">
            <v>233</v>
          </cell>
          <cell r="F829">
            <v>202</v>
          </cell>
          <cell r="G829">
            <v>228</v>
          </cell>
          <cell r="H829">
            <v>208</v>
          </cell>
          <cell r="I829">
            <v>214</v>
          </cell>
          <cell r="J829">
            <v>212</v>
          </cell>
          <cell r="K829">
            <v>236</v>
          </cell>
          <cell r="L829">
            <v>229</v>
          </cell>
          <cell r="M829">
            <v>265</v>
          </cell>
        </row>
        <row r="830">
          <cell r="A830">
            <v>5183682</v>
          </cell>
          <cell r="B830">
            <v>5115934</v>
          </cell>
          <cell r="C830">
            <v>4410</v>
          </cell>
          <cell r="D830">
            <v>2206823</v>
          </cell>
          <cell r="E830">
            <v>233</v>
          </cell>
          <cell r="F830">
            <v>206</v>
          </cell>
          <cell r="G830">
            <v>200</v>
          </cell>
          <cell r="H830">
            <v>189</v>
          </cell>
          <cell r="I830">
            <v>273</v>
          </cell>
          <cell r="J830">
            <v>237</v>
          </cell>
          <cell r="K830">
            <v>251</v>
          </cell>
          <cell r="L830">
            <v>227</v>
          </cell>
          <cell r="M830">
            <v>233</v>
          </cell>
        </row>
        <row r="831">
          <cell r="A831">
            <v>5164458</v>
          </cell>
          <cell r="B831">
            <v>5106322</v>
          </cell>
          <cell r="C831">
            <v>4410</v>
          </cell>
          <cell r="E831">
            <v>422</v>
          </cell>
          <cell r="F831">
            <v>200</v>
          </cell>
          <cell r="G831">
            <v>190</v>
          </cell>
          <cell r="H831">
            <v>168</v>
          </cell>
          <cell r="I831">
            <v>219</v>
          </cell>
          <cell r="J831">
            <v>186</v>
          </cell>
          <cell r="K831">
            <v>196</v>
          </cell>
          <cell r="L831">
            <v>181</v>
          </cell>
          <cell r="M831">
            <v>187</v>
          </cell>
        </row>
        <row r="832">
          <cell r="A832">
            <v>5164868</v>
          </cell>
          <cell r="B832">
            <v>5106527</v>
          </cell>
          <cell r="C832">
            <v>4410</v>
          </cell>
          <cell r="D832">
            <v>31988455</v>
          </cell>
          <cell r="E832">
            <v>318</v>
          </cell>
          <cell r="F832">
            <v>253</v>
          </cell>
          <cell r="G832">
            <v>259</v>
          </cell>
          <cell r="H832">
            <v>246</v>
          </cell>
          <cell r="I832">
            <v>260</v>
          </cell>
          <cell r="J832">
            <v>250</v>
          </cell>
          <cell r="K832">
            <v>255</v>
          </cell>
          <cell r="L832">
            <v>260</v>
          </cell>
          <cell r="M832">
            <v>226</v>
          </cell>
        </row>
        <row r="833">
          <cell r="A833">
            <v>5164450</v>
          </cell>
          <cell r="B833">
            <v>5106318</v>
          </cell>
          <cell r="C833">
            <v>4410</v>
          </cell>
          <cell r="D833">
            <v>31988464</v>
          </cell>
          <cell r="E833">
            <v>20</v>
          </cell>
          <cell r="F833">
            <v>20</v>
          </cell>
          <cell r="G833">
            <v>16</v>
          </cell>
          <cell r="H833">
            <v>19</v>
          </cell>
          <cell r="I833">
            <v>19</v>
          </cell>
          <cell r="J833">
            <v>268</v>
          </cell>
          <cell r="K833">
            <v>274</v>
          </cell>
          <cell r="L833">
            <v>207</v>
          </cell>
          <cell r="M833">
            <v>270</v>
          </cell>
        </row>
        <row r="834">
          <cell r="A834">
            <v>5095464</v>
          </cell>
          <cell r="B834">
            <v>5071825</v>
          </cell>
          <cell r="C834">
            <v>4410</v>
          </cell>
          <cell r="D834">
            <v>31988462</v>
          </cell>
          <cell r="E834">
            <v>85</v>
          </cell>
          <cell r="F834">
            <v>60</v>
          </cell>
          <cell r="G834">
            <v>63</v>
          </cell>
          <cell r="H834">
            <v>64</v>
          </cell>
          <cell r="I834">
            <v>58</v>
          </cell>
          <cell r="J834">
            <v>78</v>
          </cell>
          <cell r="K834">
            <v>94</v>
          </cell>
          <cell r="L834">
            <v>104</v>
          </cell>
          <cell r="M834">
            <v>90</v>
          </cell>
        </row>
        <row r="835">
          <cell r="A835">
            <v>5183574</v>
          </cell>
          <cell r="B835">
            <v>5115880</v>
          </cell>
          <cell r="C835">
            <v>4410</v>
          </cell>
          <cell r="D835">
            <v>31987891</v>
          </cell>
          <cell r="E835">
            <v>564</v>
          </cell>
          <cell r="F835">
            <v>189</v>
          </cell>
          <cell r="G835">
            <v>86</v>
          </cell>
          <cell r="H835">
            <v>75</v>
          </cell>
          <cell r="I835">
            <v>76</v>
          </cell>
          <cell r="J835">
            <v>254</v>
          </cell>
          <cell r="K835">
            <v>255</v>
          </cell>
          <cell r="L835">
            <v>300</v>
          </cell>
          <cell r="M835">
            <v>303</v>
          </cell>
        </row>
        <row r="836">
          <cell r="A836">
            <v>5183640</v>
          </cell>
          <cell r="B836">
            <v>5115913</v>
          </cell>
          <cell r="C836">
            <v>4410</v>
          </cell>
          <cell r="D836">
            <v>31987889</v>
          </cell>
          <cell r="E836">
            <v>233</v>
          </cell>
          <cell r="F836">
            <v>206</v>
          </cell>
          <cell r="G836">
            <v>200</v>
          </cell>
          <cell r="H836">
            <v>189</v>
          </cell>
          <cell r="I836">
            <v>273</v>
          </cell>
          <cell r="J836">
            <v>367</v>
          </cell>
          <cell r="K836">
            <v>250</v>
          </cell>
          <cell r="L836">
            <v>233</v>
          </cell>
          <cell r="M836">
            <v>256</v>
          </cell>
        </row>
        <row r="837">
          <cell r="A837">
            <v>5183552</v>
          </cell>
          <cell r="B837">
            <v>5115869</v>
          </cell>
          <cell r="C837">
            <v>4410</v>
          </cell>
          <cell r="D837">
            <v>31987892</v>
          </cell>
          <cell r="E837">
            <v>313</v>
          </cell>
          <cell r="F837">
            <v>169</v>
          </cell>
          <cell r="G837">
            <v>362</v>
          </cell>
          <cell r="H837">
            <v>168</v>
          </cell>
          <cell r="I837">
            <v>193</v>
          </cell>
          <cell r="J837">
            <v>320</v>
          </cell>
          <cell r="K837">
            <v>172</v>
          </cell>
          <cell r="L837">
            <v>159</v>
          </cell>
          <cell r="M837">
            <v>171</v>
          </cell>
        </row>
        <row r="838">
          <cell r="A838">
            <v>5183702</v>
          </cell>
          <cell r="B838">
            <v>5115944</v>
          </cell>
          <cell r="C838">
            <v>4410</v>
          </cell>
          <cell r="D838">
            <v>31987888</v>
          </cell>
          <cell r="E838">
            <v>208</v>
          </cell>
          <cell r="F838">
            <v>192</v>
          </cell>
          <cell r="G838">
            <v>187</v>
          </cell>
          <cell r="H838">
            <v>175</v>
          </cell>
          <cell r="I838">
            <v>194</v>
          </cell>
          <cell r="J838">
            <v>167</v>
          </cell>
          <cell r="K838">
            <v>201</v>
          </cell>
          <cell r="L838">
            <v>166</v>
          </cell>
          <cell r="M838">
            <v>184</v>
          </cell>
        </row>
        <row r="839">
          <cell r="A839">
            <v>5183470</v>
          </cell>
          <cell r="B839">
            <v>5115828</v>
          </cell>
          <cell r="C839">
            <v>4410</v>
          </cell>
          <cell r="D839">
            <v>3518719</v>
          </cell>
          <cell r="E839">
            <v>140</v>
          </cell>
          <cell r="F839">
            <v>97</v>
          </cell>
          <cell r="G839">
            <v>165</v>
          </cell>
          <cell r="H839">
            <v>385</v>
          </cell>
          <cell r="I839">
            <v>228</v>
          </cell>
          <cell r="J839">
            <v>206</v>
          </cell>
          <cell r="K839">
            <v>204</v>
          </cell>
          <cell r="L839">
            <v>201</v>
          </cell>
          <cell r="M839">
            <v>220</v>
          </cell>
        </row>
        <row r="840">
          <cell r="A840">
            <v>5164434</v>
          </cell>
          <cell r="B840">
            <v>5106310</v>
          </cell>
          <cell r="C840">
            <v>4410</v>
          </cell>
          <cell r="D840">
            <v>10506324</v>
          </cell>
          <cell r="E840">
            <v>120</v>
          </cell>
          <cell r="F840">
            <v>157</v>
          </cell>
          <cell r="G840">
            <v>176</v>
          </cell>
          <cell r="H840">
            <v>191</v>
          </cell>
          <cell r="I840">
            <v>220</v>
          </cell>
          <cell r="J840">
            <v>119</v>
          </cell>
          <cell r="K840">
            <v>0</v>
          </cell>
          <cell r="L840">
            <v>135</v>
          </cell>
          <cell r="M840">
            <v>138</v>
          </cell>
        </row>
        <row r="841">
          <cell r="A841">
            <v>5164466</v>
          </cell>
          <cell r="B841">
            <v>5106326</v>
          </cell>
          <cell r="C841">
            <v>4410</v>
          </cell>
          <cell r="D841">
            <v>10505261</v>
          </cell>
          <cell r="E841">
            <v>744</v>
          </cell>
          <cell r="F841">
            <v>647</v>
          </cell>
          <cell r="G841">
            <v>301</v>
          </cell>
          <cell r="H841">
            <v>208</v>
          </cell>
          <cell r="I841">
            <v>148</v>
          </cell>
          <cell r="J841">
            <v>251</v>
          </cell>
          <cell r="K841">
            <v>236</v>
          </cell>
          <cell r="L841">
            <v>248</v>
          </cell>
          <cell r="M841">
            <v>318</v>
          </cell>
        </row>
        <row r="842">
          <cell r="A842">
            <v>5183598</v>
          </cell>
          <cell r="B842">
            <v>5115892</v>
          </cell>
          <cell r="C842">
            <v>4410</v>
          </cell>
          <cell r="D842">
            <v>5561062</v>
          </cell>
          <cell r="E842">
            <v>168</v>
          </cell>
          <cell r="F842">
            <v>152</v>
          </cell>
          <cell r="G842">
            <v>99</v>
          </cell>
          <cell r="H842">
            <v>127</v>
          </cell>
          <cell r="I842">
            <v>172</v>
          </cell>
          <cell r="J842">
            <v>175</v>
          </cell>
          <cell r="K842">
            <v>187</v>
          </cell>
          <cell r="L842">
            <v>156</v>
          </cell>
          <cell r="M842">
            <v>172</v>
          </cell>
        </row>
        <row r="843">
          <cell r="A843">
            <v>5164448</v>
          </cell>
          <cell r="B843">
            <v>5106317</v>
          </cell>
          <cell r="C843">
            <v>4410</v>
          </cell>
          <cell r="D843">
            <v>157318</v>
          </cell>
          <cell r="E843">
            <v>106</v>
          </cell>
          <cell r="F843">
            <v>53</v>
          </cell>
          <cell r="G843">
            <v>47</v>
          </cell>
          <cell r="H843">
            <v>95</v>
          </cell>
          <cell r="I843">
            <v>110</v>
          </cell>
          <cell r="J843">
            <v>126</v>
          </cell>
          <cell r="K843">
            <v>111</v>
          </cell>
          <cell r="L843">
            <v>84</v>
          </cell>
          <cell r="M843">
            <v>36</v>
          </cell>
        </row>
        <row r="844">
          <cell r="A844">
            <v>5164462</v>
          </cell>
          <cell r="B844">
            <v>5106324</v>
          </cell>
          <cell r="C844">
            <v>4410</v>
          </cell>
          <cell r="D844">
            <v>157297</v>
          </cell>
          <cell r="E844">
            <v>226</v>
          </cell>
          <cell r="F844">
            <v>179</v>
          </cell>
          <cell r="G844">
            <v>196</v>
          </cell>
          <cell r="H844">
            <v>180</v>
          </cell>
          <cell r="I844">
            <v>190</v>
          </cell>
          <cell r="J844">
            <v>175</v>
          </cell>
          <cell r="K844">
            <v>187</v>
          </cell>
          <cell r="L844">
            <v>179</v>
          </cell>
          <cell r="M844">
            <v>211</v>
          </cell>
        </row>
        <row r="845">
          <cell r="A845">
            <v>5164460</v>
          </cell>
          <cell r="B845">
            <v>5106323</v>
          </cell>
          <cell r="C845">
            <v>4410</v>
          </cell>
          <cell r="D845">
            <v>157390</v>
          </cell>
          <cell r="E845">
            <v>137</v>
          </cell>
          <cell r="F845">
            <v>111</v>
          </cell>
          <cell r="G845">
            <v>119</v>
          </cell>
          <cell r="H845">
            <v>111</v>
          </cell>
          <cell r="I845">
            <v>111</v>
          </cell>
          <cell r="J845">
            <v>65</v>
          </cell>
          <cell r="K845">
            <v>76</v>
          </cell>
          <cell r="L845">
            <v>106</v>
          </cell>
          <cell r="M845">
            <v>91</v>
          </cell>
        </row>
        <row r="846">
          <cell r="A846">
            <v>5164452</v>
          </cell>
          <cell r="B846">
            <v>5106319</v>
          </cell>
          <cell r="C846">
            <v>4410</v>
          </cell>
          <cell r="D846">
            <v>156867</v>
          </cell>
          <cell r="E846">
            <v>117</v>
          </cell>
          <cell r="F846">
            <v>88</v>
          </cell>
          <cell r="G846">
            <v>78</v>
          </cell>
          <cell r="H846">
            <v>112</v>
          </cell>
          <cell r="I846">
            <v>106</v>
          </cell>
          <cell r="J846">
            <v>112</v>
          </cell>
          <cell r="K846">
            <v>114</v>
          </cell>
          <cell r="L846">
            <v>115</v>
          </cell>
          <cell r="M846">
            <v>119</v>
          </cell>
        </row>
        <row r="847">
          <cell r="A847">
            <v>5183782</v>
          </cell>
          <cell r="B847">
            <v>5115984</v>
          </cell>
          <cell r="C847">
            <v>4410</v>
          </cell>
          <cell r="D847">
            <v>1871768</v>
          </cell>
          <cell r="E847">
            <v>68</v>
          </cell>
          <cell r="F847">
            <v>60</v>
          </cell>
          <cell r="G847">
            <v>60</v>
          </cell>
          <cell r="H847">
            <v>61</v>
          </cell>
          <cell r="I847">
            <v>61</v>
          </cell>
          <cell r="J847">
            <v>125</v>
          </cell>
          <cell r="K847">
            <v>170</v>
          </cell>
          <cell r="L847">
            <v>106</v>
          </cell>
          <cell r="M847">
            <v>0</v>
          </cell>
        </row>
        <row r="848">
          <cell r="A848">
            <v>5183744</v>
          </cell>
          <cell r="B848">
            <v>5115965</v>
          </cell>
          <cell r="C848">
            <v>4410</v>
          </cell>
          <cell r="D848">
            <v>1502202</v>
          </cell>
          <cell r="E848">
            <v>0</v>
          </cell>
          <cell r="F848">
            <v>155</v>
          </cell>
          <cell r="G848">
            <v>261</v>
          </cell>
          <cell r="H848">
            <v>246</v>
          </cell>
          <cell r="I848">
            <v>270</v>
          </cell>
          <cell r="J848">
            <v>229</v>
          </cell>
          <cell r="K848">
            <v>230</v>
          </cell>
          <cell r="L848">
            <v>211</v>
          </cell>
          <cell r="M848">
            <v>224</v>
          </cell>
        </row>
        <row r="849">
          <cell r="A849">
            <v>5164468</v>
          </cell>
          <cell r="B849">
            <v>5106327</v>
          </cell>
          <cell r="C849">
            <v>4410</v>
          </cell>
          <cell r="D849">
            <v>1908888</v>
          </cell>
          <cell r="E849">
            <v>384</v>
          </cell>
          <cell r="F849">
            <v>274</v>
          </cell>
          <cell r="G849">
            <v>306</v>
          </cell>
          <cell r="H849">
            <v>309</v>
          </cell>
          <cell r="I849">
            <v>216</v>
          </cell>
          <cell r="J849">
            <v>170</v>
          </cell>
          <cell r="K849">
            <v>187</v>
          </cell>
          <cell r="L849">
            <v>190</v>
          </cell>
          <cell r="M849">
            <v>183</v>
          </cell>
        </row>
        <row r="850">
          <cell r="A850">
            <v>5183428</v>
          </cell>
          <cell r="B850">
            <v>5115807</v>
          </cell>
          <cell r="C850">
            <v>4410</v>
          </cell>
          <cell r="D850">
            <v>1836958</v>
          </cell>
          <cell r="E850">
            <v>143</v>
          </cell>
          <cell r="F850">
            <v>153</v>
          </cell>
          <cell r="G850">
            <v>115</v>
          </cell>
          <cell r="H850">
            <v>102</v>
          </cell>
          <cell r="I850">
            <v>169</v>
          </cell>
          <cell r="J850">
            <v>241</v>
          </cell>
          <cell r="K850">
            <v>285</v>
          </cell>
          <cell r="L850">
            <v>219</v>
          </cell>
          <cell r="M850">
            <v>141</v>
          </cell>
        </row>
        <row r="851">
          <cell r="A851">
            <v>5183488</v>
          </cell>
          <cell r="B851">
            <v>5115837</v>
          </cell>
          <cell r="C851">
            <v>4410</v>
          </cell>
          <cell r="D851">
            <v>1502206</v>
          </cell>
          <cell r="E851">
            <v>0</v>
          </cell>
          <cell r="F851">
            <v>0</v>
          </cell>
          <cell r="G851">
            <v>145</v>
          </cell>
          <cell r="H851">
            <v>54</v>
          </cell>
          <cell r="I851">
            <v>100</v>
          </cell>
          <cell r="J851">
            <v>96</v>
          </cell>
          <cell r="K851">
            <v>141</v>
          </cell>
          <cell r="L851">
            <v>143</v>
          </cell>
          <cell r="M851">
            <v>115</v>
          </cell>
        </row>
        <row r="852">
          <cell r="A852">
            <v>5183724</v>
          </cell>
          <cell r="B852">
            <v>5115955</v>
          </cell>
          <cell r="C852">
            <v>4410</v>
          </cell>
          <cell r="D852">
            <v>1728446</v>
          </cell>
          <cell r="E852">
            <v>36</v>
          </cell>
          <cell r="F852">
            <v>26</v>
          </cell>
          <cell r="G852">
            <v>27</v>
          </cell>
          <cell r="H852">
            <v>26</v>
          </cell>
          <cell r="I852">
            <v>192</v>
          </cell>
          <cell r="J852">
            <v>34</v>
          </cell>
          <cell r="K852">
            <v>6</v>
          </cell>
          <cell r="L852">
            <v>50</v>
          </cell>
          <cell r="M852">
            <v>57</v>
          </cell>
        </row>
        <row r="853">
          <cell r="A853">
            <v>5183510</v>
          </cell>
          <cell r="B853">
            <v>5115848</v>
          </cell>
          <cell r="C853">
            <v>4410</v>
          </cell>
          <cell r="D853">
            <v>1728445</v>
          </cell>
          <cell r="E853">
            <v>230</v>
          </cell>
          <cell r="F853">
            <v>86</v>
          </cell>
          <cell r="G853">
            <v>0</v>
          </cell>
          <cell r="H853">
            <v>0</v>
          </cell>
          <cell r="I853">
            <v>39</v>
          </cell>
          <cell r="J853">
            <v>100</v>
          </cell>
          <cell r="K853">
            <v>94</v>
          </cell>
          <cell r="L853">
            <v>70</v>
          </cell>
          <cell r="M853">
            <v>21</v>
          </cell>
        </row>
        <row r="854">
          <cell r="A854">
            <v>5183766</v>
          </cell>
          <cell r="B854">
            <v>5115976</v>
          </cell>
          <cell r="C854">
            <v>4410</v>
          </cell>
          <cell r="D854">
            <v>3362565</v>
          </cell>
          <cell r="E854">
            <v>244</v>
          </cell>
          <cell r="F854">
            <v>158</v>
          </cell>
          <cell r="G854">
            <v>210</v>
          </cell>
          <cell r="H854">
            <v>230</v>
          </cell>
          <cell r="I854">
            <v>226</v>
          </cell>
          <cell r="J854">
            <v>187</v>
          </cell>
          <cell r="K854">
            <v>215</v>
          </cell>
          <cell r="L854">
            <v>193</v>
          </cell>
          <cell r="M854">
            <v>199</v>
          </cell>
        </row>
        <row r="855">
          <cell r="A855">
            <v>5164856</v>
          </cell>
          <cell r="B855">
            <v>5106521</v>
          </cell>
          <cell r="C855">
            <v>4410</v>
          </cell>
          <cell r="D855">
            <v>6829643</v>
          </cell>
          <cell r="E855">
            <v>269</v>
          </cell>
          <cell r="F855">
            <v>228</v>
          </cell>
          <cell r="G855">
            <v>246</v>
          </cell>
          <cell r="H855">
            <v>243</v>
          </cell>
          <cell r="I855">
            <v>230</v>
          </cell>
          <cell r="J855">
            <v>196</v>
          </cell>
          <cell r="K855">
            <v>278</v>
          </cell>
          <cell r="L855">
            <v>257</v>
          </cell>
          <cell r="M855">
            <v>301</v>
          </cell>
        </row>
        <row r="856">
          <cell r="A856">
            <v>5164858</v>
          </cell>
          <cell r="B856">
            <v>5106522</v>
          </cell>
          <cell r="C856">
            <v>4410</v>
          </cell>
          <cell r="D856">
            <v>6824620</v>
          </cell>
          <cell r="E856">
            <v>242</v>
          </cell>
          <cell r="F856">
            <v>196</v>
          </cell>
          <cell r="G856">
            <v>217</v>
          </cell>
          <cell r="H856">
            <v>219</v>
          </cell>
          <cell r="I856">
            <v>216</v>
          </cell>
          <cell r="J856">
            <v>181</v>
          </cell>
          <cell r="K856">
            <v>242</v>
          </cell>
          <cell r="L856">
            <v>216</v>
          </cell>
          <cell r="M856">
            <v>210</v>
          </cell>
        </row>
        <row r="857">
          <cell r="A857">
            <v>5164860</v>
          </cell>
          <cell r="B857">
            <v>5106523</v>
          </cell>
          <cell r="C857">
            <v>4410</v>
          </cell>
          <cell r="D857">
            <v>6826641</v>
          </cell>
          <cell r="E857">
            <v>65</v>
          </cell>
          <cell r="F857">
            <v>66</v>
          </cell>
          <cell r="G857">
            <v>91</v>
          </cell>
          <cell r="H857">
            <v>293</v>
          </cell>
          <cell r="I857">
            <v>297</v>
          </cell>
          <cell r="J857">
            <v>232</v>
          </cell>
          <cell r="K857">
            <v>278</v>
          </cell>
          <cell r="L857">
            <v>244</v>
          </cell>
          <cell r="M857">
            <v>253</v>
          </cell>
        </row>
        <row r="858">
          <cell r="A858">
            <v>5164864</v>
          </cell>
          <cell r="B858">
            <v>5106525</v>
          </cell>
          <cell r="C858">
            <v>4410</v>
          </cell>
          <cell r="D858">
            <v>2184403</v>
          </cell>
          <cell r="E858">
            <v>162</v>
          </cell>
          <cell r="F858">
            <v>129</v>
          </cell>
          <cell r="G858">
            <v>199</v>
          </cell>
          <cell r="H858">
            <v>244</v>
          </cell>
          <cell r="I858">
            <v>231</v>
          </cell>
          <cell r="J858">
            <v>238</v>
          </cell>
          <cell r="K858">
            <v>275</v>
          </cell>
          <cell r="L858">
            <v>224</v>
          </cell>
          <cell r="M858">
            <v>243</v>
          </cell>
        </row>
        <row r="859">
          <cell r="A859">
            <v>5164456</v>
          </cell>
          <cell r="B859">
            <v>5106321</v>
          </cell>
          <cell r="C859">
            <v>4410</v>
          </cell>
          <cell r="D859">
            <v>6823783</v>
          </cell>
          <cell r="E859">
            <v>149</v>
          </cell>
          <cell r="F859">
            <v>129</v>
          </cell>
          <cell r="G859">
            <v>130</v>
          </cell>
          <cell r="H859">
            <v>141</v>
          </cell>
          <cell r="I859">
            <v>118</v>
          </cell>
          <cell r="J859">
            <v>68</v>
          </cell>
          <cell r="K859">
            <v>134</v>
          </cell>
          <cell r="L859">
            <v>144</v>
          </cell>
          <cell r="M859">
            <v>138</v>
          </cell>
        </row>
        <row r="860">
          <cell r="A860">
            <v>5183378</v>
          </cell>
          <cell r="B860">
            <v>5115782</v>
          </cell>
          <cell r="C860">
            <v>4410</v>
          </cell>
          <cell r="D860">
            <v>2181883</v>
          </cell>
          <cell r="E860">
            <v>48</v>
          </cell>
          <cell r="F860">
            <v>0</v>
          </cell>
          <cell r="G860">
            <v>28</v>
          </cell>
          <cell r="H860">
            <v>1</v>
          </cell>
          <cell r="I860">
            <v>22</v>
          </cell>
          <cell r="J860">
            <v>20</v>
          </cell>
          <cell r="K860">
            <v>0</v>
          </cell>
          <cell r="L860">
            <v>25</v>
          </cell>
          <cell r="M860">
            <v>108</v>
          </cell>
        </row>
        <row r="861">
          <cell r="A861">
            <v>5183390</v>
          </cell>
          <cell r="B861">
            <v>5115788</v>
          </cell>
          <cell r="C861">
            <v>4410</v>
          </cell>
          <cell r="D861">
            <v>7115437</v>
          </cell>
          <cell r="E861">
            <v>111</v>
          </cell>
          <cell r="F861">
            <v>97</v>
          </cell>
          <cell r="G861">
            <v>109</v>
          </cell>
          <cell r="H861">
            <v>109</v>
          </cell>
          <cell r="I861">
            <v>107</v>
          </cell>
          <cell r="J861">
            <v>98</v>
          </cell>
          <cell r="K861">
            <v>89</v>
          </cell>
          <cell r="L861">
            <v>117</v>
          </cell>
          <cell r="M861">
            <v>230</v>
          </cell>
        </row>
        <row r="862">
          <cell r="A862">
            <v>5183618</v>
          </cell>
          <cell r="B862">
            <v>5115902</v>
          </cell>
          <cell r="C862">
            <v>4410</v>
          </cell>
          <cell r="D862">
            <v>7104501</v>
          </cell>
          <cell r="E862">
            <v>383</v>
          </cell>
          <cell r="F862">
            <v>319</v>
          </cell>
          <cell r="G862">
            <v>332</v>
          </cell>
          <cell r="H862">
            <v>344</v>
          </cell>
          <cell r="I862">
            <v>357</v>
          </cell>
          <cell r="J862">
            <v>345</v>
          </cell>
          <cell r="K862">
            <v>357</v>
          </cell>
          <cell r="L862">
            <v>376</v>
          </cell>
          <cell r="M862">
            <v>340</v>
          </cell>
        </row>
        <row r="863">
          <cell r="A863">
            <v>5183532</v>
          </cell>
          <cell r="B863">
            <v>5115859</v>
          </cell>
          <cell r="C863">
            <v>4410</v>
          </cell>
          <cell r="D863">
            <v>7729310</v>
          </cell>
          <cell r="E863">
            <v>173</v>
          </cell>
          <cell r="F863">
            <v>178</v>
          </cell>
          <cell r="G863">
            <v>372</v>
          </cell>
          <cell r="H863">
            <v>230</v>
          </cell>
          <cell r="I863">
            <v>495</v>
          </cell>
          <cell r="J863">
            <v>211</v>
          </cell>
          <cell r="K863">
            <v>197</v>
          </cell>
          <cell r="L863">
            <v>193</v>
          </cell>
          <cell r="M863">
            <v>194</v>
          </cell>
        </row>
        <row r="864">
          <cell r="A864">
            <v>5164862</v>
          </cell>
          <cell r="B864">
            <v>5106524</v>
          </cell>
          <cell r="C864">
            <v>4410</v>
          </cell>
          <cell r="D864">
            <v>3526783</v>
          </cell>
          <cell r="E864">
            <v>194</v>
          </cell>
          <cell r="F864">
            <v>202</v>
          </cell>
          <cell r="G864">
            <v>31</v>
          </cell>
          <cell r="H864">
            <v>221</v>
          </cell>
          <cell r="I864">
            <v>330</v>
          </cell>
          <cell r="J864">
            <v>266</v>
          </cell>
          <cell r="K864">
            <v>281</v>
          </cell>
          <cell r="L864">
            <v>311</v>
          </cell>
          <cell r="M864">
            <v>328</v>
          </cell>
        </row>
        <row r="865">
          <cell r="A865">
            <v>5183410</v>
          </cell>
          <cell r="B865">
            <v>5115798</v>
          </cell>
          <cell r="C865">
            <v>4410</v>
          </cell>
          <cell r="D865">
            <v>443759</v>
          </cell>
          <cell r="E865">
            <v>141</v>
          </cell>
          <cell r="F865">
            <v>55</v>
          </cell>
          <cell r="G865">
            <v>34</v>
          </cell>
          <cell r="H865">
            <v>32</v>
          </cell>
          <cell r="I865">
            <v>88</v>
          </cell>
          <cell r="J865">
            <v>61</v>
          </cell>
          <cell r="K865">
            <v>53</v>
          </cell>
          <cell r="L865">
            <v>45</v>
          </cell>
          <cell r="M865">
            <v>84</v>
          </cell>
        </row>
        <row r="866">
          <cell r="A866">
            <v>5164446</v>
          </cell>
          <cell r="B866">
            <v>5106316</v>
          </cell>
          <cell r="C866">
            <v>4410</v>
          </cell>
          <cell r="D866">
            <v>2511582</v>
          </cell>
          <cell r="E866">
            <v>244</v>
          </cell>
          <cell r="F866">
            <v>203</v>
          </cell>
          <cell r="G866">
            <v>195</v>
          </cell>
          <cell r="H866">
            <v>222</v>
          </cell>
          <cell r="I866">
            <v>222</v>
          </cell>
          <cell r="J866">
            <v>196</v>
          </cell>
          <cell r="K866">
            <v>216</v>
          </cell>
          <cell r="L866">
            <v>217</v>
          </cell>
          <cell r="M866">
            <v>220</v>
          </cell>
        </row>
        <row r="867">
          <cell r="A867">
            <v>5164440</v>
          </cell>
          <cell r="B867">
            <v>5106313</v>
          </cell>
          <cell r="C867">
            <v>4410</v>
          </cell>
          <cell r="D867">
            <v>2511576</v>
          </cell>
          <cell r="E867">
            <v>237</v>
          </cell>
          <cell r="F867">
            <v>193</v>
          </cell>
          <cell r="G867">
            <v>191</v>
          </cell>
          <cell r="H867">
            <v>177</v>
          </cell>
          <cell r="I867">
            <v>162</v>
          </cell>
          <cell r="J867">
            <v>166</v>
          </cell>
          <cell r="K867">
            <v>253</v>
          </cell>
          <cell r="L867">
            <v>246</v>
          </cell>
          <cell r="M867">
            <v>230</v>
          </cell>
        </row>
        <row r="868">
          <cell r="A868">
            <v>5164430</v>
          </cell>
          <cell r="B868">
            <v>5106308</v>
          </cell>
          <cell r="C868">
            <v>4410</v>
          </cell>
          <cell r="D868">
            <v>2511577</v>
          </cell>
          <cell r="E868">
            <v>372</v>
          </cell>
          <cell r="F868">
            <v>363</v>
          </cell>
          <cell r="G868">
            <v>337</v>
          </cell>
          <cell r="H868">
            <v>360</v>
          </cell>
          <cell r="I868">
            <v>204</v>
          </cell>
          <cell r="J868">
            <v>122</v>
          </cell>
          <cell r="K868">
            <v>326</v>
          </cell>
          <cell r="L868">
            <v>350</v>
          </cell>
          <cell r="M868">
            <v>298</v>
          </cell>
        </row>
        <row r="869">
          <cell r="A869">
            <v>5164444</v>
          </cell>
          <cell r="B869">
            <v>5106315</v>
          </cell>
          <cell r="C869">
            <v>4410</v>
          </cell>
          <cell r="D869">
            <v>2511562</v>
          </cell>
          <cell r="E869">
            <v>255</v>
          </cell>
          <cell r="F869">
            <v>179</v>
          </cell>
          <cell r="G869">
            <v>209</v>
          </cell>
          <cell r="H869">
            <v>178</v>
          </cell>
          <cell r="I869">
            <v>209</v>
          </cell>
          <cell r="J869">
            <v>179</v>
          </cell>
          <cell r="K869">
            <v>166</v>
          </cell>
          <cell r="L869">
            <v>180</v>
          </cell>
          <cell r="M869">
            <v>182</v>
          </cell>
        </row>
        <row r="870">
          <cell r="A870">
            <v>5164442</v>
          </cell>
          <cell r="B870">
            <v>5106314</v>
          </cell>
          <cell r="C870">
            <v>4410</v>
          </cell>
          <cell r="D870">
            <v>2511570</v>
          </cell>
          <cell r="E870">
            <v>168</v>
          </cell>
          <cell r="F870">
            <v>135</v>
          </cell>
          <cell r="G870">
            <v>124</v>
          </cell>
          <cell r="H870">
            <v>166</v>
          </cell>
          <cell r="I870">
            <v>188</v>
          </cell>
          <cell r="J870">
            <v>138</v>
          </cell>
          <cell r="K870">
            <v>169</v>
          </cell>
          <cell r="L870">
            <v>170</v>
          </cell>
          <cell r="M870">
            <v>174</v>
          </cell>
        </row>
        <row r="871">
          <cell r="A871">
            <v>5164438</v>
          </cell>
          <cell r="B871">
            <v>5106312</v>
          </cell>
          <cell r="C871">
            <v>4410</v>
          </cell>
          <cell r="D871">
            <v>2510917</v>
          </cell>
          <cell r="E871">
            <v>433</v>
          </cell>
          <cell r="F871">
            <v>204</v>
          </cell>
          <cell r="G871">
            <v>84</v>
          </cell>
          <cell r="H871">
            <v>332</v>
          </cell>
          <cell r="I871">
            <v>281</v>
          </cell>
          <cell r="J871">
            <v>313</v>
          </cell>
          <cell r="K871">
            <v>381</v>
          </cell>
          <cell r="L871">
            <v>389</v>
          </cell>
          <cell r="M871">
            <v>450</v>
          </cell>
        </row>
        <row r="872">
          <cell r="A872">
            <v>5164436</v>
          </cell>
          <cell r="B872">
            <v>5106311</v>
          </cell>
          <cell r="C872">
            <v>4410</v>
          </cell>
          <cell r="D872">
            <v>2510931</v>
          </cell>
          <cell r="E872">
            <v>365</v>
          </cell>
          <cell r="F872">
            <v>277</v>
          </cell>
          <cell r="G872">
            <v>300</v>
          </cell>
          <cell r="H872">
            <v>289</v>
          </cell>
          <cell r="I872">
            <v>310</v>
          </cell>
          <cell r="J872">
            <v>252</v>
          </cell>
          <cell r="K872">
            <v>242</v>
          </cell>
          <cell r="L872">
            <v>216</v>
          </cell>
          <cell r="M872">
            <v>312</v>
          </cell>
        </row>
        <row r="873">
          <cell r="A873">
            <v>5164464</v>
          </cell>
          <cell r="B873">
            <v>5106325</v>
          </cell>
          <cell r="C873">
            <v>4410</v>
          </cell>
          <cell r="D873">
            <v>444027</v>
          </cell>
          <cell r="E873">
            <v>192</v>
          </cell>
          <cell r="F873">
            <v>73</v>
          </cell>
          <cell r="G873">
            <v>70</v>
          </cell>
          <cell r="H873">
            <v>90</v>
          </cell>
          <cell r="I873">
            <v>123</v>
          </cell>
          <cell r="J873">
            <v>123</v>
          </cell>
          <cell r="K873">
            <v>128</v>
          </cell>
          <cell r="L873">
            <v>182</v>
          </cell>
          <cell r="M873">
            <v>197</v>
          </cell>
        </row>
        <row r="874">
          <cell r="A874">
            <v>5183450</v>
          </cell>
          <cell r="B874">
            <v>5115818</v>
          </cell>
          <cell r="C874">
            <v>4410</v>
          </cell>
          <cell r="D874">
            <v>443779</v>
          </cell>
          <cell r="E874">
            <v>116</v>
          </cell>
          <cell r="F874">
            <v>94</v>
          </cell>
          <cell r="G874">
            <v>94</v>
          </cell>
          <cell r="H874">
            <v>94</v>
          </cell>
          <cell r="I874">
            <v>97</v>
          </cell>
          <cell r="J874">
            <v>88</v>
          </cell>
          <cell r="K874">
            <v>102</v>
          </cell>
          <cell r="L874">
            <v>95</v>
          </cell>
          <cell r="M874">
            <v>103</v>
          </cell>
        </row>
        <row r="875">
          <cell r="A875">
            <v>5183662</v>
          </cell>
          <cell r="B875">
            <v>5115924</v>
          </cell>
          <cell r="C875">
            <v>4410</v>
          </cell>
          <cell r="D875">
            <v>443778</v>
          </cell>
          <cell r="E875">
            <v>104</v>
          </cell>
          <cell r="F875">
            <v>107</v>
          </cell>
          <cell r="G875">
            <v>116</v>
          </cell>
          <cell r="H875">
            <v>115</v>
          </cell>
          <cell r="I875">
            <v>117</v>
          </cell>
          <cell r="J875">
            <v>189</v>
          </cell>
          <cell r="K875">
            <v>257</v>
          </cell>
          <cell r="L875">
            <v>220</v>
          </cell>
          <cell r="M875">
            <v>266</v>
          </cell>
        </row>
        <row r="876">
          <cell r="A876">
            <v>5184464</v>
          </cell>
          <cell r="B876">
            <v>5116325</v>
          </cell>
          <cell r="C876">
            <v>4410</v>
          </cell>
          <cell r="D876">
            <v>3651294</v>
          </cell>
          <cell r="E876">
            <v>142</v>
          </cell>
          <cell r="F876">
            <v>130</v>
          </cell>
          <cell r="G876">
            <v>120</v>
          </cell>
          <cell r="H876">
            <v>216</v>
          </cell>
          <cell r="I876">
            <v>260</v>
          </cell>
          <cell r="J876">
            <v>211</v>
          </cell>
          <cell r="K876">
            <v>186</v>
          </cell>
          <cell r="L876">
            <v>158</v>
          </cell>
          <cell r="M876">
            <v>183</v>
          </cell>
        </row>
        <row r="877">
          <cell r="A877">
            <v>5164840</v>
          </cell>
          <cell r="B877">
            <v>5106513</v>
          </cell>
          <cell r="C877">
            <v>4410</v>
          </cell>
          <cell r="D877">
            <v>32997471</v>
          </cell>
          <cell r="E877">
            <v>144</v>
          </cell>
          <cell r="F877">
            <v>77</v>
          </cell>
          <cell r="G877">
            <v>254</v>
          </cell>
          <cell r="H877">
            <v>98</v>
          </cell>
          <cell r="I877">
            <v>131</v>
          </cell>
          <cell r="J877">
            <v>167</v>
          </cell>
          <cell r="K877">
            <v>133</v>
          </cell>
          <cell r="L877">
            <v>232</v>
          </cell>
          <cell r="M877">
            <v>97</v>
          </cell>
        </row>
        <row r="878">
          <cell r="A878">
            <v>5164502</v>
          </cell>
          <cell r="B878">
            <v>5106344</v>
          </cell>
          <cell r="C878">
            <v>4410</v>
          </cell>
          <cell r="D878">
            <v>31981487</v>
          </cell>
          <cell r="E878">
            <v>32</v>
          </cell>
          <cell r="F878">
            <v>33</v>
          </cell>
          <cell r="G878">
            <v>145</v>
          </cell>
          <cell r="H878">
            <v>60</v>
          </cell>
          <cell r="I878">
            <v>75</v>
          </cell>
          <cell r="J878">
            <v>123</v>
          </cell>
          <cell r="K878">
            <v>168</v>
          </cell>
          <cell r="L878">
            <v>97</v>
          </cell>
          <cell r="M878">
            <v>141</v>
          </cell>
        </row>
        <row r="879">
          <cell r="A879">
            <v>5164488</v>
          </cell>
          <cell r="B879">
            <v>5106337</v>
          </cell>
          <cell r="C879">
            <v>4410</v>
          </cell>
          <cell r="D879">
            <v>31116222</v>
          </cell>
          <cell r="E879">
            <v>344</v>
          </cell>
          <cell r="F879">
            <v>152</v>
          </cell>
          <cell r="G879">
            <v>148</v>
          </cell>
          <cell r="H879">
            <v>144</v>
          </cell>
          <cell r="I879">
            <v>213</v>
          </cell>
          <cell r="J879">
            <v>164</v>
          </cell>
          <cell r="K879">
            <v>177</v>
          </cell>
          <cell r="L879">
            <v>176</v>
          </cell>
          <cell r="M879">
            <v>177</v>
          </cell>
        </row>
        <row r="880">
          <cell r="A880">
            <v>5164474</v>
          </cell>
          <cell r="B880">
            <v>5106330</v>
          </cell>
          <cell r="C880">
            <v>4410</v>
          </cell>
          <cell r="D880">
            <v>31116220</v>
          </cell>
          <cell r="E880">
            <v>84</v>
          </cell>
          <cell r="F880">
            <v>6</v>
          </cell>
          <cell r="G880">
            <v>9</v>
          </cell>
          <cell r="H880">
            <v>4</v>
          </cell>
          <cell r="I880">
            <v>9</v>
          </cell>
          <cell r="J880">
            <v>94</v>
          </cell>
          <cell r="K880">
            <v>35</v>
          </cell>
          <cell r="L880">
            <v>338</v>
          </cell>
          <cell r="M880">
            <v>230</v>
          </cell>
        </row>
        <row r="881">
          <cell r="A881">
            <v>5184036</v>
          </cell>
          <cell r="B881">
            <v>5116111</v>
          </cell>
          <cell r="C881">
            <v>4410</v>
          </cell>
          <cell r="D881">
            <v>31987902</v>
          </cell>
          <cell r="E881">
            <v>208</v>
          </cell>
          <cell r="F881">
            <v>186</v>
          </cell>
          <cell r="G881">
            <v>184</v>
          </cell>
          <cell r="H881">
            <v>190</v>
          </cell>
          <cell r="I881">
            <v>213</v>
          </cell>
          <cell r="J881">
            <v>186</v>
          </cell>
          <cell r="K881">
            <v>189</v>
          </cell>
          <cell r="L881">
            <v>199</v>
          </cell>
          <cell r="M881">
            <v>217</v>
          </cell>
        </row>
        <row r="882">
          <cell r="A882">
            <v>5164470</v>
          </cell>
          <cell r="B882">
            <v>5106328</v>
          </cell>
          <cell r="C882">
            <v>4410</v>
          </cell>
          <cell r="D882">
            <v>3519578</v>
          </cell>
          <cell r="E882">
            <v>287</v>
          </cell>
          <cell r="F882">
            <v>234</v>
          </cell>
          <cell r="G882">
            <v>111</v>
          </cell>
          <cell r="H882">
            <v>297</v>
          </cell>
          <cell r="I882">
            <v>220</v>
          </cell>
          <cell r="J882">
            <v>201</v>
          </cell>
          <cell r="K882">
            <v>240</v>
          </cell>
          <cell r="L882">
            <v>206</v>
          </cell>
          <cell r="M882">
            <v>210</v>
          </cell>
        </row>
        <row r="883">
          <cell r="A883">
            <v>5164428</v>
          </cell>
          <cell r="B883">
            <v>5106307</v>
          </cell>
          <cell r="C883">
            <v>4410</v>
          </cell>
          <cell r="D883">
            <v>3530549</v>
          </cell>
          <cell r="E883">
            <v>162</v>
          </cell>
          <cell r="F883">
            <v>137</v>
          </cell>
          <cell r="G883">
            <v>132</v>
          </cell>
          <cell r="H883">
            <v>230</v>
          </cell>
          <cell r="I883">
            <v>207</v>
          </cell>
          <cell r="J883">
            <v>158</v>
          </cell>
          <cell r="K883">
            <v>170</v>
          </cell>
          <cell r="L883">
            <v>176</v>
          </cell>
          <cell r="M883">
            <v>189</v>
          </cell>
        </row>
        <row r="884">
          <cell r="A884">
            <v>5164472</v>
          </cell>
          <cell r="B884">
            <v>5106329</v>
          </cell>
          <cell r="C884">
            <v>4410</v>
          </cell>
          <cell r="D884">
            <v>10409345</v>
          </cell>
          <cell r="E884">
            <v>220</v>
          </cell>
          <cell r="F884">
            <v>276</v>
          </cell>
          <cell r="G884">
            <v>185</v>
          </cell>
          <cell r="H884">
            <v>195</v>
          </cell>
          <cell r="I884">
            <v>213</v>
          </cell>
          <cell r="J884">
            <v>204</v>
          </cell>
          <cell r="K884">
            <v>200</v>
          </cell>
          <cell r="L884">
            <v>182</v>
          </cell>
          <cell r="M884">
            <v>186</v>
          </cell>
        </row>
        <row r="885">
          <cell r="A885">
            <v>5164486</v>
          </cell>
          <cell r="B885">
            <v>5106336</v>
          </cell>
          <cell r="C885">
            <v>4410</v>
          </cell>
          <cell r="D885">
            <v>1692062</v>
          </cell>
          <cell r="E885">
            <v>146</v>
          </cell>
          <cell r="F885">
            <v>0</v>
          </cell>
          <cell r="G885">
            <v>145</v>
          </cell>
          <cell r="H885">
            <v>146</v>
          </cell>
          <cell r="I885">
            <v>153</v>
          </cell>
          <cell r="J885">
            <v>135</v>
          </cell>
          <cell r="K885">
            <v>179</v>
          </cell>
          <cell r="L885">
            <v>68</v>
          </cell>
          <cell r="M885">
            <v>119</v>
          </cell>
        </row>
        <row r="886">
          <cell r="A886">
            <v>5164398</v>
          </cell>
          <cell r="B886">
            <v>5106292</v>
          </cell>
          <cell r="C886">
            <v>4410</v>
          </cell>
          <cell r="D886">
            <v>218322</v>
          </cell>
          <cell r="E886">
            <v>226</v>
          </cell>
          <cell r="F886">
            <v>195</v>
          </cell>
          <cell r="G886">
            <v>220</v>
          </cell>
          <cell r="H886">
            <v>223</v>
          </cell>
          <cell r="I886">
            <v>242</v>
          </cell>
          <cell r="J886">
            <v>224</v>
          </cell>
          <cell r="K886">
            <v>232</v>
          </cell>
          <cell r="L886">
            <v>212</v>
          </cell>
          <cell r="M886">
            <v>117</v>
          </cell>
        </row>
        <row r="887">
          <cell r="A887">
            <v>5164400</v>
          </cell>
          <cell r="B887">
            <v>5106293</v>
          </cell>
          <cell r="C887">
            <v>4410</v>
          </cell>
          <cell r="D887">
            <v>209721</v>
          </cell>
          <cell r="E887">
            <v>283</v>
          </cell>
          <cell r="F887">
            <v>250</v>
          </cell>
          <cell r="G887">
            <v>310</v>
          </cell>
          <cell r="H887">
            <v>196</v>
          </cell>
          <cell r="I887">
            <v>268</v>
          </cell>
          <cell r="J887">
            <v>211</v>
          </cell>
          <cell r="K887">
            <v>939</v>
          </cell>
          <cell r="L887">
            <v>201</v>
          </cell>
          <cell r="M887">
            <v>229</v>
          </cell>
        </row>
        <row r="888">
          <cell r="A888">
            <v>5164498</v>
          </cell>
          <cell r="B888">
            <v>5106342</v>
          </cell>
          <cell r="C888">
            <v>4410</v>
          </cell>
          <cell r="D888">
            <v>157302</v>
          </cell>
          <cell r="E888">
            <v>66</v>
          </cell>
          <cell r="F888">
            <v>35</v>
          </cell>
          <cell r="G888">
            <v>127</v>
          </cell>
          <cell r="H888">
            <v>184</v>
          </cell>
          <cell r="I888">
            <v>212</v>
          </cell>
          <cell r="J888">
            <v>197</v>
          </cell>
          <cell r="K888">
            <v>170</v>
          </cell>
          <cell r="L888">
            <v>148</v>
          </cell>
          <cell r="M888">
            <v>128</v>
          </cell>
        </row>
        <row r="889">
          <cell r="A889">
            <v>5164478</v>
          </cell>
          <cell r="B889">
            <v>5106332</v>
          </cell>
          <cell r="C889">
            <v>4410</v>
          </cell>
          <cell r="D889">
            <v>156841</v>
          </cell>
          <cell r="E889">
            <v>265</v>
          </cell>
          <cell r="F889">
            <v>209</v>
          </cell>
          <cell r="G889">
            <v>237</v>
          </cell>
          <cell r="H889">
            <v>226</v>
          </cell>
          <cell r="I889">
            <v>227</v>
          </cell>
          <cell r="J889">
            <v>223</v>
          </cell>
          <cell r="K889">
            <v>252</v>
          </cell>
          <cell r="L889">
            <v>257</v>
          </cell>
          <cell r="M889">
            <v>244</v>
          </cell>
        </row>
        <row r="890">
          <cell r="A890">
            <v>5183910</v>
          </cell>
          <cell r="B890">
            <v>5116048</v>
          </cell>
          <cell r="C890">
            <v>4410</v>
          </cell>
          <cell r="D890">
            <v>358969</v>
          </cell>
          <cell r="E890">
            <v>87</v>
          </cell>
          <cell r="F890">
            <v>109</v>
          </cell>
          <cell r="G890">
            <v>106</v>
          </cell>
          <cell r="H890">
            <v>213</v>
          </cell>
          <cell r="I890">
            <v>150</v>
          </cell>
          <cell r="J890">
            <v>178</v>
          </cell>
          <cell r="K890">
            <v>100</v>
          </cell>
          <cell r="L890">
            <v>125</v>
          </cell>
          <cell r="M890">
            <v>97</v>
          </cell>
        </row>
        <row r="891">
          <cell r="A891">
            <v>5184530</v>
          </cell>
          <cell r="B891">
            <v>5116358</v>
          </cell>
          <cell r="C891">
            <v>4410</v>
          </cell>
          <cell r="D891">
            <v>16008613</v>
          </cell>
          <cell r="E891">
            <v>341</v>
          </cell>
          <cell r="F891">
            <v>322</v>
          </cell>
          <cell r="G891">
            <v>298</v>
          </cell>
          <cell r="H891">
            <v>295</v>
          </cell>
          <cell r="I891">
            <v>300</v>
          </cell>
          <cell r="J891">
            <v>181</v>
          </cell>
          <cell r="K891">
            <v>0</v>
          </cell>
          <cell r="L891">
            <v>219</v>
          </cell>
          <cell r="M891">
            <v>219</v>
          </cell>
        </row>
        <row r="892">
          <cell r="A892">
            <v>5184040</v>
          </cell>
          <cell r="B892">
            <v>5116113</v>
          </cell>
          <cell r="C892">
            <v>4410</v>
          </cell>
          <cell r="D892">
            <v>16005829</v>
          </cell>
          <cell r="E892">
            <v>219</v>
          </cell>
          <cell r="F892">
            <v>204</v>
          </cell>
          <cell r="G892">
            <v>198</v>
          </cell>
          <cell r="H892">
            <v>189</v>
          </cell>
          <cell r="I892">
            <v>157</v>
          </cell>
          <cell r="J892">
            <v>137</v>
          </cell>
          <cell r="K892">
            <v>141</v>
          </cell>
          <cell r="L892">
            <v>132</v>
          </cell>
          <cell r="M892">
            <v>159</v>
          </cell>
        </row>
        <row r="893">
          <cell r="A893">
            <v>5164476</v>
          </cell>
          <cell r="B893">
            <v>5106331</v>
          </cell>
          <cell r="C893">
            <v>4410</v>
          </cell>
          <cell r="D893">
            <v>16005871</v>
          </cell>
          <cell r="E893">
            <v>229</v>
          </cell>
          <cell r="F893">
            <v>150</v>
          </cell>
          <cell r="G893">
            <v>226</v>
          </cell>
          <cell r="H893">
            <v>166</v>
          </cell>
          <cell r="I893">
            <v>149</v>
          </cell>
          <cell r="J893">
            <v>147</v>
          </cell>
          <cell r="K893">
            <v>156</v>
          </cell>
          <cell r="L893">
            <v>155</v>
          </cell>
          <cell r="M893">
            <v>152</v>
          </cell>
        </row>
        <row r="894">
          <cell r="A894">
            <v>5164846</v>
          </cell>
          <cell r="B894">
            <v>5106516</v>
          </cell>
          <cell r="C894">
            <v>4410</v>
          </cell>
          <cell r="D894">
            <v>31988589</v>
          </cell>
          <cell r="E894">
            <v>172</v>
          </cell>
          <cell r="F894">
            <v>152</v>
          </cell>
          <cell r="G894">
            <v>148</v>
          </cell>
          <cell r="H894">
            <v>144</v>
          </cell>
          <cell r="I894">
            <v>213</v>
          </cell>
          <cell r="J894">
            <v>68</v>
          </cell>
          <cell r="K894">
            <v>83</v>
          </cell>
          <cell r="L894">
            <v>77</v>
          </cell>
          <cell r="M894">
            <v>74</v>
          </cell>
        </row>
        <row r="895">
          <cell r="A895">
            <v>5164854</v>
          </cell>
          <cell r="B895">
            <v>5106520</v>
          </cell>
          <cell r="C895">
            <v>4410</v>
          </cell>
          <cell r="D895">
            <v>10279394</v>
          </cell>
          <cell r="E895">
            <v>420</v>
          </cell>
          <cell r="F895">
            <v>367</v>
          </cell>
          <cell r="G895">
            <v>315</v>
          </cell>
          <cell r="H895">
            <v>290</v>
          </cell>
          <cell r="I895">
            <v>291</v>
          </cell>
          <cell r="J895">
            <v>262</v>
          </cell>
          <cell r="K895">
            <v>284</v>
          </cell>
          <cell r="L895">
            <v>275</v>
          </cell>
          <cell r="M895">
            <v>276</v>
          </cell>
        </row>
        <row r="896">
          <cell r="A896">
            <v>5164480</v>
          </cell>
          <cell r="B896">
            <v>5106333</v>
          </cell>
          <cell r="C896">
            <v>4410</v>
          </cell>
          <cell r="D896">
            <v>1900725</v>
          </cell>
          <cell r="E896">
            <v>123</v>
          </cell>
          <cell r="F896">
            <v>43</v>
          </cell>
          <cell r="G896">
            <v>12</v>
          </cell>
          <cell r="H896">
            <v>19</v>
          </cell>
          <cell r="I896">
            <v>79</v>
          </cell>
          <cell r="J896">
            <v>0</v>
          </cell>
          <cell r="K896">
            <v>34</v>
          </cell>
          <cell r="L896">
            <v>8</v>
          </cell>
          <cell r="M896">
            <v>9</v>
          </cell>
        </row>
        <row r="897">
          <cell r="A897">
            <v>5184486</v>
          </cell>
          <cell r="B897">
            <v>5116336</v>
          </cell>
          <cell r="C897">
            <v>4410</v>
          </cell>
          <cell r="D897">
            <v>1616529</v>
          </cell>
          <cell r="E897">
            <v>193</v>
          </cell>
          <cell r="F897">
            <v>157</v>
          </cell>
          <cell r="G897">
            <v>174</v>
          </cell>
          <cell r="H897">
            <v>173</v>
          </cell>
          <cell r="I897">
            <v>189</v>
          </cell>
          <cell r="J897">
            <v>161</v>
          </cell>
          <cell r="K897">
            <v>175</v>
          </cell>
          <cell r="L897">
            <v>164</v>
          </cell>
          <cell r="M897">
            <v>194</v>
          </cell>
        </row>
        <row r="898">
          <cell r="A898">
            <v>5164484</v>
          </cell>
          <cell r="B898">
            <v>5106335</v>
          </cell>
          <cell r="C898">
            <v>4410</v>
          </cell>
          <cell r="D898">
            <v>1691804</v>
          </cell>
          <cell r="E898">
            <v>215</v>
          </cell>
          <cell r="F898">
            <v>174</v>
          </cell>
          <cell r="G898">
            <v>181</v>
          </cell>
          <cell r="H898">
            <v>195</v>
          </cell>
          <cell r="I898">
            <v>230</v>
          </cell>
          <cell r="J898">
            <v>198</v>
          </cell>
          <cell r="K898">
            <v>194</v>
          </cell>
          <cell r="L898">
            <v>184</v>
          </cell>
          <cell r="M898">
            <v>116</v>
          </cell>
        </row>
        <row r="899">
          <cell r="A899">
            <v>5164396</v>
          </cell>
          <cell r="B899">
            <v>5106291</v>
          </cell>
          <cell r="C899">
            <v>4410</v>
          </cell>
          <cell r="D899">
            <v>1691868</v>
          </cell>
          <cell r="E899">
            <v>223</v>
          </cell>
          <cell r="F899">
            <v>187</v>
          </cell>
          <cell r="G899">
            <v>193</v>
          </cell>
          <cell r="H899">
            <v>197</v>
          </cell>
          <cell r="I899">
            <v>196</v>
          </cell>
          <cell r="J899">
            <v>188</v>
          </cell>
          <cell r="K899">
            <v>500</v>
          </cell>
          <cell r="L899">
            <v>165</v>
          </cell>
          <cell r="M899">
            <v>150</v>
          </cell>
        </row>
        <row r="900">
          <cell r="A900">
            <v>5164482</v>
          </cell>
          <cell r="B900">
            <v>5106334</v>
          </cell>
          <cell r="C900">
            <v>4410</v>
          </cell>
          <cell r="D900">
            <v>1728799</v>
          </cell>
          <cell r="E900">
            <v>179</v>
          </cell>
          <cell r="F900">
            <v>162</v>
          </cell>
          <cell r="G900">
            <v>175</v>
          </cell>
          <cell r="H900">
            <v>180</v>
          </cell>
          <cell r="I900">
            <v>206</v>
          </cell>
          <cell r="J900">
            <v>180</v>
          </cell>
          <cell r="K900">
            <v>167</v>
          </cell>
          <cell r="L900">
            <v>186</v>
          </cell>
          <cell r="M900">
            <v>219</v>
          </cell>
        </row>
        <row r="901">
          <cell r="A901">
            <v>5184022</v>
          </cell>
          <cell r="B901">
            <v>5116104</v>
          </cell>
          <cell r="C901">
            <v>4410</v>
          </cell>
          <cell r="D901">
            <v>1730273</v>
          </cell>
          <cell r="E901">
            <v>189</v>
          </cell>
          <cell r="F901">
            <v>149</v>
          </cell>
          <cell r="G901">
            <v>163</v>
          </cell>
          <cell r="H901">
            <v>152</v>
          </cell>
          <cell r="I901">
            <v>161</v>
          </cell>
          <cell r="J901">
            <v>133</v>
          </cell>
          <cell r="K901">
            <v>135</v>
          </cell>
          <cell r="L901">
            <v>130</v>
          </cell>
          <cell r="M901">
            <v>134</v>
          </cell>
        </row>
        <row r="902">
          <cell r="A902">
            <v>5184508</v>
          </cell>
          <cell r="B902">
            <v>5116347</v>
          </cell>
          <cell r="C902">
            <v>4410</v>
          </cell>
          <cell r="D902">
            <v>3306160</v>
          </cell>
          <cell r="E902">
            <v>269</v>
          </cell>
          <cell r="F902">
            <v>184</v>
          </cell>
          <cell r="G902">
            <v>249</v>
          </cell>
          <cell r="H902">
            <v>202</v>
          </cell>
          <cell r="I902">
            <v>240</v>
          </cell>
          <cell r="J902">
            <v>442</v>
          </cell>
          <cell r="K902">
            <v>221</v>
          </cell>
          <cell r="L902">
            <v>191</v>
          </cell>
          <cell r="M902">
            <v>205</v>
          </cell>
        </row>
        <row r="903">
          <cell r="A903">
            <v>5183954</v>
          </cell>
          <cell r="B903">
            <v>5116070</v>
          </cell>
          <cell r="C903">
            <v>4410</v>
          </cell>
          <cell r="D903">
            <v>6826851</v>
          </cell>
          <cell r="E903">
            <v>214</v>
          </cell>
          <cell r="F903">
            <v>200</v>
          </cell>
          <cell r="G903">
            <v>206</v>
          </cell>
          <cell r="H903">
            <v>159</v>
          </cell>
          <cell r="I903">
            <v>163</v>
          </cell>
          <cell r="J903">
            <v>54</v>
          </cell>
          <cell r="K903">
            <v>170</v>
          </cell>
          <cell r="L903">
            <v>26</v>
          </cell>
          <cell r="M903">
            <v>228</v>
          </cell>
        </row>
        <row r="904">
          <cell r="A904">
            <v>5164830</v>
          </cell>
          <cell r="B904">
            <v>5106508</v>
          </cell>
          <cell r="C904">
            <v>4410</v>
          </cell>
          <cell r="D904">
            <v>2182722</v>
          </cell>
          <cell r="E904">
            <v>160</v>
          </cell>
          <cell r="F904">
            <v>122</v>
          </cell>
          <cell r="G904">
            <v>124</v>
          </cell>
          <cell r="H904">
            <v>128</v>
          </cell>
          <cell r="I904">
            <v>136</v>
          </cell>
          <cell r="J904">
            <v>113</v>
          </cell>
          <cell r="K904">
            <v>131</v>
          </cell>
          <cell r="L904">
            <v>136</v>
          </cell>
          <cell r="M904">
            <v>132</v>
          </cell>
        </row>
        <row r="905">
          <cell r="A905">
            <v>5164852</v>
          </cell>
          <cell r="B905">
            <v>5106519</v>
          </cell>
          <cell r="C905">
            <v>4410</v>
          </cell>
          <cell r="D905">
            <v>2101213</v>
          </cell>
          <cell r="E905">
            <v>333</v>
          </cell>
          <cell r="F905">
            <v>274</v>
          </cell>
          <cell r="G905">
            <v>302</v>
          </cell>
          <cell r="H905">
            <v>261</v>
          </cell>
          <cell r="I905">
            <v>297</v>
          </cell>
          <cell r="J905">
            <v>249</v>
          </cell>
          <cell r="K905">
            <v>270</v>
          </cell>
          <cell r="L905">
            <v>280</v>
          </cell>
          <cell r="M905">
            <v>290</v>
          </cell>
        </row>
        <row r="906">
          <cell r="A906">
            <v>5164834</v>
          </cell>
          <cell r="B906">
            <v>5106510</v>
          </cell>
          <cell r="C906">
            <v>4410</v>
          </cell>
          <cell r="D906">
            <v>2197971</v>
          </cell>
          <cell r="E906">
            <v>140</v>
          </cell>
          <cell r="F906">
            <v>254</v>
          </cell>
          <cell r="G906">
            <v>129</v>
          </cell>
          <cell r="H906">
            <v>106</v>
          </cell>
          <cell r="I906">
            <v>117</v>
          </cell>
          <cell r="J906">
            <v>112</v>
          </cell>
          <cell r="K906">
            <v>89</v>
          </cell>
          <cell r="L906">
            <v>142</v>
          </cell>
          <cell r="M906">
            <v>143</v>
          </cell>
        </row>
        <row r="907">
          <cell r="A907">
            <v>5164850</v>
          </cell>
          <cell r="B907">
            <v>5106518</v>
          </cell>
          <cell r="C907">
            <v>4410</v>
          </cell>
          <cell r="D907">
            <v>2196750</v>
          </cell>
          <cell r="E907">
            <v>375</v>
          </cell>
          <cell r="F907">
            <v>283</v>
          </cell>
          <cell r="G907">
            <v>290</v>
          </cell>
          <cell r="H907">
            <v>289</v>
          </cell>
          <cell r="I907">
            <v>330</v>
          </cell>
          <cell r="J907">
            <v>287</v>
          </cell>
          <cell r="K907">
            <v>309</v>
          </cell>
          <cell r="L907">
            <v>295</v>
          </cell>
          <cell r="M907">
            <v>305</v>
          </cell>
        </row>
        <row r="908">
          <cell r="A908">
            <v>5164492</v>
          </cell>
          <cell r="B908">
            <v>5106339</v>
          </cell>
          <cell r="C908">
            <v>4410</v>
          </cell>
          <cell r="D908">
            <v>1752876</v>
          </cell>
          <cell r="E908">
            <v>215</v>
          </cell>
          <cell r="F908">
            <v>195</v>
          </cell>
          <cell r="G908">
            <v>221</v>
          </cell>
          <cell r="H908">
            <v>194</v>
          </cell>
          <cell r="I908">
            <v>175</v>
          </cell>
          <cell r="J908">
            <v>147</v>
          </cell>
          <cell r="K908">
            <v>183</v>
          </cell>
          <cell r="L908">
            <v>179</v>
          </cell>
          <cell r="M908">
            <v>191</v>
          </cell>
        </row>
        <row r="909">
          <cell r="A909">
            <v>5184034</v>
          </cell>
          <cell r="B909">
            <v>5116110</v>
          </cell>
          <cell r="C909">
            <v>4410</v>
          </cell>
          <cell r="D909">
            <v>3360635</v>
          </cell>
          <cell r="E909">
            <v>329</v>
          </cell>
          <cell r="F909">
            <v>265</v>
          </cell>
          <cell r="G909">
            <v>299</v>
          </cell>
          <cell r="H909">
            <v>286</v>
          </cell>
          <cell r="I909">
            <v>307</v>
          </cell>
          <cell r="J909">
            <v>261</v>
          </cell>
          <cell r="K909">
            <v>295</v>
          </cell>
          <cell r="L909">
            <v>235</v>
          </cell>
          <cell r="M909">
            <v>351</v>
          </cell>
        </row>
        <row r="910">
          <cell r="A910">
            <v>5184038</v>
          </cell>
          <cell r="B910">
            <v>5116112</v>
          </cell>
          <cell r="C910">
            <v>4410</v>
          </cell>
          <cell r="D910">
            <v>3366515</v>
          </cell>
          <cell r="E910">
            <v>177</v>
          </cell>
          <cell r="F910">
            <v>153</v>
          </cell>
          <cell r="G910">
            <v>162</v>
          </cell>
          <cell r="H910">
            <v>157</v>
          </cell>
          <cell r="I910">
            <v>158</v>
          </cell>
          <cell r="J910">
            <v>149</v>
          </cell>
          <cell r="K910">
            <v>162</v>
          </cell>
          <cell r="L910">
            <v>167</v>
          </cell>
          <cell r="M910">
            <v>170</v>
          </cell>
        </row>
        <row r="911">
          <cell r="A911">
            <v>5184066</v>
          </cell>
          <cell r="B911">
            <v>5116126</v>
          </cell>
          <cell r="C911">
            <v>4410</v>
          </cell>
          <cell r="D911">
            <v>2206650</v>
          </cell>
          <cell r="E911">
            <v>218</v>
          </cell>
          <cell r="F911">
            <v>148</v>
          </cell>
          <cell r="G911">
            <v>152</v>
          </cell>
          <cell r="H911">
            <v>170</v>
          </cell>
          <cell r="I911">
            <v>175</v>
          </cell>
          <cell r="J911">
            <v>142</v>
          </cell>
          <cell r="K911">
            <v>126</v>
          </cell>
          <cell r="L911">
            <v>112</v>
          </cell>
          <cell r="M911">
            <v>119</v>
          </cell>
        </row>
        <row r="912">
          <cell r="A912">
            <v>5183998</v>
          </cell>
          <cell r="B912">
            <v>5116092</v>
          </cell>
          <cell r="C912">
            <v>4410</v>
          </cell>
          <cell r="D912">
            <v>7285289</v>
          </cell>
          <cell r="E912">
            <v>106</v>
          </cell>
          <cell r="F912">
            <v>104</v>
          </cell>
          <cell r="G912">
            <v>192</v>
          </cell>
          <cell r="H912">
            <v>108</v>
          </cell>
          <cell r="I912">
            <v>107</v>
          </cell>
          <cell r="J912">
            <v>92</v>
          </cell>
          <cell r="K912">
            <v>89</v>
          </cell>
          <cell r="L912">
            <v>74</v>
          </cell>
          <cell r="M912">
            <v>90</v>
          </cell>
        </row>
        <row r="913">
          <cell r="A913">
            <v>5164836</v>
          </cell>
          <cell r="B913">
            <v>5106511</v>
          </cell>
          <cell r="C913">
            <v>4410</v>
          </cell>
          <cell r="D913">
            <v>7286761</v>
          </cell>
          <cell r="E913">
            <v>134</v>
          </cell>
          <cell r="F913">
            <v>107</v>
          </cell>
          <cell r="G913">
            <v>118</v>
          </cell>
          <cell r="H913">
            <v>106</v>
          </cell>
          <cell r="I913">
            <v>103</v>
          </cell>
          <cell r="J913">
            <v>114</v>
          </cell>
          <cell r="K913">
            <v>119</v>
          </cell>
          <cell r="L913">
            <v>105</v>
          </cell>
          <cell r="M913">
            <v>108</v>
          </cell>
        </row>
        <row r="914">
          <cell r="A914">
            <v>5164848</v>
          </cell>
          <cell r="B914">
            <v>5106517</v>
          </cell>
          <cell r="C914">
            <v>4410</v>
          </cell>
          <cell r="D914">
            <v>7286813</v>
          </cell>
          <cell r="E914">
            <v>306</v>
          </cell>
          <cell r="F914">
            <v>478</v>
          </cell>
          <cell r="G914">
            <v>257</v>
          </cell>
          <cell r="H914">
            <v>172</v>
          </cell>
          <cell r="I914">
            <v>134</v>
          </cell>
          <cell r="J914">
            <v>128</v>
          </cell>
          <cell r="K914">
            <v>128</v>
          </cell>
          <cell r="L914">
            <v>120</v>
          </cell>
          <cell r="M914">
            <v>209</v>
          </cell>
        </row>
        <row r="915">
          <cell r="A915">
            <v>5164838</v>
          </cell>
          <cell r="B915">
            <v>5106512</v>
          </cell>
          <cell r="C915">
            <v>4410</v>
          </cell>
          <cell r="D915">
            <v>7286515</v>
          </cell>
          <cell r="E915">
            <v>221</v>
          </cell>
          <cell r="F915">
            <v>174</v>
          </cell>
          <cell r="G915">
            <v>163</v>
          </cell>
          <cell r="H915">
            <v>164</v>
          </cell>
          <cell r="I915">
            <v>177</v>
          </cell>
          <cell r="J915">
            <v>169</v>
          </cell>
          <cell r="K915">
            <v>182</v>
          </cell>
          <cell r="L915">
            <v>172</v>
          </cell>
          <cell r="M915">
            <v>214</v>
          </cell>
        </row>
        <row r="916">
          <cell r="A916">
            <v>5164500</v>
          </cell>
          <cell r="B916">
            <v>5106343</v>
          </cell>
          <cell r="C916">
            <v>4410</v>
          </cell>
          <cell r="D916">
            <v>7285279</v>
          </cell>
          <cell r="E916">
            <v>293</v>
          </cell>
          <cell r="F916">
            <v>335</v>
          </cell>
          <cell r="G916">
            <v>401</v>
          </cell>
          <cell r="H916">
            <v>335</v>
          </cell>
          <cell r="I916">
            <v>365</v>
          </cell>
          <cell r="J916">
            <v>325</v>
          </cell>
          <cell r="K916">
            <v>358</v>
          </cell>
          <cell r="L916">
            <v>361</v>
          </cell>
          <cell r="M916">
            <v>365</v>
          </cell>
        </row>
        <row r="917">
          <cell r="A917">
            <v>5184044</v>
          </cell>
          <cell r="B917">
            <v>5116115</v>
          </cell>
          <cell r="C917">
            <v>4410</v>
          </cell>
          <cell r="D917">
            <v>7725827</v>
          </cell>
          <cell r="E917">
            <v>150</v>
          </cell>
          <cell r="F917">
            <v>114</v>
          </cell>
          <cell r="G917">
            <v>134</v>
          </cell>
          <cell r="H917">
            <v>126</v>
          </cell>
          <cell r="I917">
            <v>123</v>
          </cell>
          <cell r="J917">
            <v>146</v>
          </cell>
          <cell r="K917">
            <v>156</v>
          </cell>
          <cell r="L917">
            <v>133</v>
          </cell>
          <cell r="M917">
            <v>127</v>
          </cell>
        </row>
        <row r="918">
          <cell r="A918">
            <v>5164842</v>
          </cell>
          <cell r="B918">
            <v>5106514</v>
          </cell>
          <cell r="C918">
            <v>4410</v>
          </cell>
          <cell r="D918">
            <v>18490459</v>
          </cell>
          <cell r="E918">
            <v>314</v>
          </cell>
          <cell r="F918">
            <v>248</v>
          </cell>
          <cell r="G918">
            <v>271</v>
          </cell>
          <cell r="H918">
            <v>254</v>
          </cell>
          <cell r="I918">
            <v>279</v>
          </cell>
          <cell r="J918">
            <v>285</v>
          </cell>
          <cell r="K918">
            <v>306</v>
          </cell>
          <cell r="L918">
            <v>290</v>
          </cell>
          <cell r="M918">
            <v>288</v>
          </cell>
        </row>
        <row r="919">
          <cell r="A919">
            <v>5164494</v>
          </cell>
          <cell r="B919">
            <v>5106340</v>
          </cell>
          <cell r="C919">
            <v>4410</v>
          </cell>
          <cell r="D919">
            <v>15961978</v>
          </cell>
          <cell r="E919">
            <v>283</v>
          </cell>
          <cell r="F919">
            <v>253</v>
          </cell>
          <cell r="G919">
            <v>266</v>
          </cell>
          <cell r="H919">
            <v>242</v>
          </cell>
          <cell r="I919">
            <v>279</v>
          </cell>
          <cell r="J919">
            <v>234</v>
          </cell>
          <cell r="K919">
            <v>272</v>
          </cell>
          <cell r="L919">
            <v>253</v>
          </cell>
          <cell r="M919">
            <v>230</v>
          </cell>
        </row>
        <row r="920">
          <cell r="A920">
            <v>5164414</v>
          </cell>
          <cell r="B920">
            <v>5106300</v>
          </cell>
          <cell r="C920">
            <v>4410</v>
          </cell>
          <cell r="D920">
            <v>2511585</v>
          </cell>
          <cell r="E920">
            <v>157</v>
          </cell>
          <cell r="F920">
            <v>128</v>
          </cell>
          <cell r="G920">
            <v>138</v>
          </cell>
          <cell r="H920">
            <v>133</v>
          </cell>
          <cell r="I920">
            <v>134</v>
          </cell>
          <cell r="J920">
            <v>120</v>
          </cell>
          <cell r="K920">
            <v>130</v>
          </cell>
          <cell r="L920">
            <v>118</v>
          </cell>
          <cell r="M920">
            <v>129</v>
          </cell>
        </row>
        <row r="921">
          <cell r="A921">
            <v>5164412</v>
          </cell>
          <cell r="B921">
            <v>5106299</v>
          </cell>
          <cell r="C921">
            <v>4410</v>
          </cell>
          <cell r="D921">
            <v>2511559</v>
          </cell>
          <cell r="E921">
            <v>94</v>
          </cell>
          <cell r="F921">
            <v>114</v>
          </cell>
          <cell r="G921">
            <v>117</v>
          </cell>
          <cell r="H921">
            <v>80</v>
          </cell>
          <cell r="I921">
            <v>121</v>
          </cell>
          <cell r="J921">
            <v>110</v>
          </cell>
          <cell r="K921">
            <v>113</v>
          </cell>
          <cell r="L921">
            <v>103</v>
          </cell>
          <cell r="M921">
            <v>89</v>
          </cell>
        </row>
        <row r="922">
          <cell r="A922">
            <v>5164408</v>
          </cell>
          <cell r="B922">
            <v>5106297</v>
          </cell>
          <cell r="C922">
            <v>4410</v>
          </cell>
          <cell r="D922">
            <v>2511596</v>
          </cell>
          <cell r="E922">
            <v>246</v>
          </cell>
          <cell r="F922">
            <v>212</v>
          </cell>
          <cell r="G922">
            <v>217</v>
          </cell>
          <cell r="H922">
            <v>222</v>
          </cell>
          <cell r="I922">
            <v>233</v>
          </cell>
          <cell r="J922">
            <v>218</v>
          </cell>
          <cell r="K922">
            <v>229</v>
          </cell>
          <cell r="L922">
            <v>213</v>
          </cell>
          <cell r="M922">
            <v>210</v>
          </cell>
        </row>
        <row r="923">
          <cell r="A923">
            <v>5164416</v>
          </cell>
          <cell r="B923">
            <v>5106301</v>
          </cell>
          <cell r="C923">
            <v>4410</v>
          </cell>
          <cell r="D923">
            <v>2511578</v>
          </cell>
          <cell r="E923">
            <v>165</v>
          </cell>
          <cell r="F923">
            <v>133</v>
          </cell>
          <cell r="G923">
            <v>89</v>
          </cell>
          <cell r="H923">
            <v>129</v>
          </cell>
          <cell r="I923">
            <v>126</v>
          </cell>
          <cell r="J923">
            <v>201</v>
          </cell>
          <cell r="K923">
            <v>116</v>
          </cell>
          <cell r="L923">
            <v>101</v>
          </cell>
          <cell r="M923">
            <v>108</v>
          </cell>
        </row>
        <row r="924">
          <cell r="A924">
            <v>5164418</v>
          </cell>
          <cell r="B924">
            <v>5106302</v>
          </cell>
          <cell r="C924">
            <v>4410</v>
          </cell>
          <cell r="D924">
            <v>2511603</v>
          </cell>
          <cell r="E924">
            <v>238</v>
          </cell>
          <cell r="F924">
            <v>209</v>
          </cell>
          <cell r="G924">
            <v>212</v>
          </cell>
          <cell r="H924">
            <v>225</v>
          </cell>
          <cell r="I924">
            <v>137</v>
          </cell>
          <cell r="J924">
            <v>201</v>
          </cell>
          <cell r="K924">
            <v>206</v>
          </cell>
          <cell r="L924">
            <v>199</v>
          </cell>
          <cell r="M924">
            <v>202</v>
          </cell>
        </row>
        <row r="925">
          <cell r="A925">
            <v>5164402</v>
          </cell>
          <cell r="B925">
            <v>5106294</v>
          </cell>
          <cell r="C925">
            <v>4410</v>
          </cell>
          <cell r="D925">
            <v>2511592</v>
          </cell>
          <cell r="E925">
            <v>254</v>
          </cell>
          <cell r="F925">
            <v>219</v>
          </cell>
          <cell r="G925">
            <v>203</v>
          </cell>
          <cell r="H925">
            <v>248</v>
          </cell>
          <cell r="I925">
            <v>251</v>
          </cell>
          <cell r="J925">
            <v>84</v>
          </cell>
          <cell r="K925">
            <v>163</v>
          </cell>
          <cell r="L925">
            <v>187</v>
          </cell>
          <cell r="M925">
            <v>213</v>
          </cell>
        </row>
        <row r="926">
          <cell r="A926">
            <v>5164406</v>
          </cell>
          <cell r="B926">
            <v>5106296</v>
          </cell>
          <cell r="C926">
            <v>4410</v>
          </cell>
          <cell r="D926">
            <v>2511575</v>
          </cell>
          <cell r="E926">
            <v>311</v>
          </cell>
          <cell r="F926">
            <v>274</v>
          </cell>
          <cell r="G926">
            <v>259</v>
          </cell>
          <cell r="H926">
            <v>256</v>
          </cell>
          <cell r="I926">
            <v>253</v>
          </cell>
          <cell r="J926">
            <v>90</v>
          </cell>
          <cell r="K926">
            <v>287</v>
          </cell>
          <cell r="L926">
            <v>271</v>
          </cell>
          <cell r="M926">
            <v>258</v>
          </cell>
        </row>
        <row r="927">
          <cell r="A927">
            <v>5164404</v>
          </cell>
          <cell r="B927">
            <v>5106295</v>
          </cell>
          <cell r="C927">
            <v>4410</v>
          </cell>
          <cell r="D927">
            <v>2511573</v>
          </cell>
          <cell r="E927">
            <v>77</v>
          </cell>
          <cell r="F927">
            <v>30</v>
          </cell>
          <cell r="G927">
            <v>52</v>
          </cell>
          <cell r="H927">
            <v>67</v>
          </cell>
          <cell r="I927">
            <v>77</v>
          </cell>
          <cell r="J927">
            <v>87</v>
          </cell>
          <cell r="K927">
            <v>92</v>
          </cell>
          <cell r="L927">
            <v>100</v>
          </cell>
          <cell r="M927">
            <v>113</v>
          </cell>
        </row>
        <row r="928">
          <cell r="A928">
            <v>5164420</v>
          </cell>
          <cell r="B928">
            <v>5106303</v>
          </cell>
          <cell r="C928">
            <v>4410</v>
          </cell>
          <cell r="D928">
            <v>2511600</v>
          </cell>
          <cell r="E928">
            <v>242</v>
          </cell>
          <cell r="F928">
            <v>184</v>
          </cell>
          <cell r="G928">
            <v>199</v>
          </cell>
          <cell r="H928">
            <v>201</v>
          </cell>
          <cell r="I928">
            <v>236</v>
          </cell>
          <cell r="J928">
            <v>190</v>
          </cell>
          <cell r="K928">
            <v>207</v>
          </cell>
          <cell r="L928">
            <v>200</v>
          </cell>
          <cell r="M928">
            <v>191</v>
          </cell>
        </row>
        <row r="929">
          <cell r="A929">
            <v>5164422</v>
          </cell>
          <cell r="B929">
            <v>5106304</v>
          </cell>
          <cell r="C929">
            <v>4410</v>
          </cell>
          <cell r="D929">
            <v>2511565</v>
          </cell>
          <cell r="E929">
            <v>293</v>
          </cell>
          <cell r="F929">
            <v>130</v>
          </cell>
          <cell r="G929">
            <v>170</v>
          </cell>
          <cell r="H929">
            <v>245</v>
          </cell>
          <cell r="I929">
            <v>18</v>
          </cell>
          <cell r="J929">
            <v>214</v>
          </cell>
          <cell r="K929">
            <v>83</v>
          </cell>
          <cell r="L929">
            <v>154</v>
          </cell>
          <cell r="M929">
            <v>81</v>
          </cell>
        </row>
        <row r="930">
          <cell r="A930">
            <v>5164424</v>
          </cell>
          <cell r="B930">
            <v>5106305</v>
          </cell>
          <cell r="C930">
            <v>4410</v>
          </cell>
          <cell r="D930">
            <v>2511593</v>
          </cell>
          <cell r="E930">
            <v>142</v>
          </cell>
          <cell r="F930">
            <v>115</v>
          </cell>
          <cell r="G930">
            <v>97</v>
          </cell>
          <cell r="H930">
            <v>104</v>
          </cell>
          <cell r="I930">
            <v>107</v>
          </cell>
          <cell r="J930">
            <v>88</v>
          </cell>
          <cell r="K930">
            <v>82</v>
          </cell>
          <cell r="L930">
            <v>82</v>
          </cell>
          <cell r="M930">
            <v>113</v>
          </cell>
        </row>
        <row r="931">
          <cell r="A931">
            <v>5164426</v>
          </cell>
          <cell r="B931">
            <v>5106306</v>
          </cell>
          <cell r="C931">
            <v>4410</v>
          </cell>
          <cell r="D931">
            <v>2511574</v>
          </cell>
          <cell r="E931">
            <v>194</v>
          </cell>
          <cell r="F931">
            <v>164</v>
          </cell>
          <cell r="G931">
            <v>165</v>
          </cell>
          <cell r="H931">
            <v>158</v>
          </cell>
          <cell r="I931">
            <v>171</v>
          </cell>
          <cell r="J931">
            <v>149</v>
          </cell>
          <cell r="K931">
            <v>173</v>
          </cell>
          <cell r="L931">
            <v>162</v>
          </cell>
          <cell r="M931">
            <v>165</v>
          </cell>
        </row>
        <row r="932">
          <cell r="A932">
            <v>5183976</v>
          </cell>
          <cell r="B932">
            <v>5116081</v>
          </cell>
          <cell r="C932">
            <v>4410</v>
          </cell>
          <cell r="D932">
            <v>443758</v>
          </cell>
          <cell r="E932">
            <v>390</v>
          </cell>
          <cell r="F932">
            <v>305</v>
          </cell>
          <cell r="G932">
            <v>339</v>
          </cell>
          <cell r="H932">
            <v>321</v>
          </cell>
          <cell r="I932">
            <v>333</v>
          </cell>
          <cell r="J932">
            <v>319</v>
          </cell>
          <cell r="K932">
            <v>332</v>
          </cell>
          <cell r="L932">
            <v>319</v>
          </cell>
          <cell r="M932">
            <v>327</v>
          </cell>
        </row>
        <row r="933">
          <cell r="A933">
            <v>5183932</v>
          </cell>
          <cell r="B933">
            <v>5116059</v>
          </cell>
          <cell r="C933">
            <v>4410</v>
          </cell>
          <cell r="D933">
            <v>3954342</v>
          </cell>
          <cell r="E933">
            <v>428</v>
          </cell>
          <cell r="F933">
            <v>275</v>
          </cell>
          <cell r="G933">
            <v>250</v>
          </cell>
          <cell r="H933">
            <v>270</v>
          </cell>
          <cell r="I933">
            <v>275</v>
          </cell>
          <cell r="J933">
            <v>530</v>
          </cell>
          <cell r="K933">
            <v>179</v>
          </cell>
          <cell r="L933">
            <v>285</v>
          </cell>
          <cell r="M933">
            <v>171</v>
          </cell>
        </row>
        <row r="934">
          <cell r="A934">
            <v>5164380</v>
          </cell>
          <cell r="B934">
            <v>5106283</v>
          </cell>
          <cell r="C934">
            <v>4410</v>
          </cell>
          <cell r="D934">
            <v>3642290</v>
          </cell>
          <cell r="E934">
            <v>61</v>
          </cell>
          <cell r="F934">
            <v>46</v>
          </cell>
          <cell r="G934">
            <v>189</v>
          </cell>
          <cell r="H934">
            <v>730</v>
          </cell>
          <cell r="I934">
            <v>591</v>
          </cell>
          <cell r="J934">
            <v>299</v>
          </cell>
          <cell r="K934">
            <v>326</v>
          </cell>
          <cell r="L934">
            <v>524</v>
          </cell>
          <cell r="M934">
            <v>485</v>
          </cell>
        </row>
        <row r="935">
          <cell r="A935">
            <v>5164386</v>
          </cell>
          <cell r="B935">
            <v>5106286</v>
          </cell>
          <cell r="C935">
            <v>4410</v>
          </cell>
          <cell r="D935">
            <v>3642235</v>
          </cell>
          <cell r="E935">
            <v>235</v>
          </cell>
          <cell r="F935">
            <v>172</v>
          </cell>
          <cell r="G935">
            <v>177</v>
          </cell>
          <cell r="H935">
            <v>184</v>
          </cell>
          <cell r="I935">
            <v>190</v>
          </cell>
          <cell r="J935">
            <v>309</v>
          </cell>
          <cell r="K935">
            <v>75</v>
          </cell>
          <cell r="L935">
            <v>227</v>
          </cell>
          <cell r="M935">
            <v>204</v>
          </cell>
        </row>
        <row r="936">
          <cell r="A936">
            <v>5164824</v>
          </cell>
          <cell r="B936">
            <v>5106505</v>
          </cell>
          <cell r="C936">
            <v>4410</v>
          </cell>
          <cell r="D936">
            <v>3530671</v>
          </cell>
          <cell r="E936">
            <v>170</v>
          </cell>
          <cell r="F936">
            <v>150</v>
          </cell>
          <cell r="G936">
            <v>0</v>
          </cell>
          <cell r="H936">
            <v>0</v>
          </cell>
          <cell r="I936">
            <v>368</v>
          </cell>
          <cell r="J936">
            <v>296</v>
          </cell>
          <cell r="K936">
            <v>268</v>
          </cell>
          <cell r="L936">
            <v>278</v>
          </cell>
          <cell r="M936">
            <v>85</v>
          </cell>
        </row>
        <row r="937">
          <cell r="A937">
            <v>5164516</v>
          </cell>
          <cell r="B937">
            <v>5106351</v>
          </cell>
          <cell r="C937">
            <v>4410</v>
          </cell>
          <cell r="D937">
            <v>31987898</v>
          </cell>
          <cell r="E937">
            <v>233</v>
          </cell>
          <cell r="F937">
            <v>164</v>
          </cell>
          <cell r="G937">
            <v>180</v>
          </cell>
          <cell r="H937">
            <v>197</v>
          </cell>
          <cell r="I937">
            <v>181</v>
          </cell>
          <cell r="J937">
            <v>215</v>
          </cell>
          <cell r="K937">
            <v>193</v>
          </cell>
          <cell r="L937">
            <v>203</v>
          </cell>
          <cell r="M937">
            <v>196</v>
          </cell>
        </row>
        <row r="938">
          <cell r="A938">
            <v>5164358</v>
          </cell>
          <cell r="B938">
            <v>5106272</v>
          </cell>
          <cell r="C938">
            <v>4410</v>
          </cell>
          <cell r="D938">
            <v>31987899</v>
          </cell>
          <cell r="E938">
            <v>270</v>
          </cell>
          <cell r="F938">
            <v>80</v>
          </cell>
          <cell r="G938">
            <v>77</v>
          </cell>
          <cell r="H938">
            <v>73</v>
          </cell>
          <cell r="I938">
            <v>72</v>
          </cell>
          <cell r="J938">
            <v>20</v>
          </cell>
          <cell r="K938">
            <v>45</v>
          </cell>
          <cell r="L938">
            <v>54</v>
          </cell>
          <cell r="M938">
            <v>48</v>
          </cell>
        </row>
        <row r="939">
          <cell r="A939">
            <v>5164510</v>
          </cell>
          <cell r="B939">
            <v>5106348</v>
          </cell>
          <cell r="C939">
            <v>4410</v>
          </cell>
          <cell r="D939">
            <v>3530677</v>
          </cell>
          <cell r="E939">
            <v>160</v>
          </cell>
          <cell r="F939">
            <v>136</v>
          </cell>
          <cell r="G939">
            <v>136</v>
          </cell>
          <cell r="H939">
            <v>211</v>
          </cell>
          <cell r="I939">
            <v>213</v>
          </cell>
          <cell r="J939">
            <v>222</v>
          </cell>
          <cell r="K939">
            <v>223</v>
          </cell>
          <cell r="L939">
            <v>218</v>
          </cell>
          <cell r="M939">
            <v>262</v>
          </cell>
        </row>
        <row r="940">
          <cell r="A940">
            <v>5164394</v>
          </cell>
          <cell r="B940">
            <v>5106290</v>
          </cell>
          <cell r="C940">
            <v>4410</v>
          </cell>
          <cell r="D940">
            <v>31987897</v>
          </cell>
          <cell r="E940">
            <v>1317</v>
          </cell>
          <cell r="F940">
            <v>1097</v>
          </cell>
          <cell r="G940">
            <v>1089</v>
          </cell>
          <cell r="H940">
            <v>1094</v>
          </cell>
          <cell r="I940">
            <v>1144</v>
          </cell>
          <cell r="J940">
            <v>977</v>
          </cell>
          <cell r="K940">
            <v>1072</v>
          </cell>
          <cell r="L940">
            <v>1041</v>
          </cell>
          <cell r="M940">
            <v>1130</v>
          </cell>
        </row>
        <row r="941">
          <cell r="A941">
            <v>5164376</v>
          </cell>
          <cell r="B941">
            <v>5106281</v>
          </cell>
          <cell r="C941">
            <v>4410</v>
          </cell>
          <cell r="D941">
            <v>3530654</v>
          </cell>
          <cell r="E941">
            <v>233</v>
          </cell>
          <cell r="F941">
            <v>206</v>
          </cell>
          <cell r="G941">
            <v>200</v>
          </cell>
          <cell r="H941">
            <v>189</v>
          </cell>
          <cell r="I941">
            <v>437</v>
          </cell>
          <cell r="J941">
            <v>130</v>
          </cell>
          <cell r="K941">
            <v>130</v>
          </cell>
          <cell r="L941">
            <v>128</v>
          </cell>
          <cell r="M941">
            <v>292</v>
          </cell>
        </row>
        <row r="942">
          <cell r="A942">
            <v>5164384</v>
          </cell>
          <cell r="B942">
            <v>5106285</v>
          </cell>
          <cell r="C942">
            <v>4410</v>
          </cell>
          <cell r="D942">
            <v>3360953</v>
          </cell>
          <cell r="E942">
            <v>92</v>
          </cell>
          <cell r="F942">
            <v>68</v>
          </cell>
          <cell r="G942">
            <v>68</v>
          </cell>
          <cell r="H942">
            <v>84</v>
          </cell>
          <cell r="I942">
            <v>186</v>
          </cell>
          <cell r="J942">
            <v>370</v>
          </cell>
          <cell r="K942">
            <v>597</v>
          </cell>
          <cell r="L942">
            <v>193</v>
          </cell>
          <cell r="M942">
            <v>201</v>
          </cell>
        </row>
        <row r="943">
          <cell r="A943">
            <v>5164390</v>
          </cell>
          <cell r="B943">
            <v>5106288</v>
          </cell>
          <cell r="C943">
            <v>4410</v>
          </cell>
          <cell r="D943">
            <v>3524660</v>
          </cell>
          <cell r="E943">
            <v>100</v>
          </cell>
          <cell r="F943">
            <v>37</v>
          </cell>
          <cell r="G943">
            <v>50</v>
          </cell>
          <cell r="H943">
            <v>111</v>
          </cell>
          <cell r="I943">
            <v>37</v>
          </cell>
          <cell r="J943">
            <v>43</v>
          </cell>
          <cell r="K943">
            <v>51</v>
          </cell>
          <cell r="L943">
            <v>79</v>
          </cell>
          <cell r="M943">
            <v>71</v>
          </cell>
        </row>
        <row r="944">
          <cell r="A944">
            <v>5164378</v>
          </cell>
          <cell r="B944">
            <v>5106282</v>
          </cell>
          <cell r="C944">
            <v>4410</v>
          </cell>
          <cell r="D944">
            <v>3530649</v>
          </cell>
          <cell r="E944">
            <v>50</v>
          </cell>
          <cell r="F944">
            <v>46</v>
          </cell>
          <cell r="G944">
            <v>45</v>
          </cell>
          <cell r="H944">
            <v>80</v>
          </cell>
          <cell r="I944">
            <v>81</v>
          </cell>
          <cell r="J944">
            <v>73</v>
          </cell>
          <cell r="K944">
            <v>76</v>
          </cell>
          <cell r="L944">
            <v>87</v>
          </cell>
          <cell r="M944">
            <v>100</v>
          </cell>
        </row>
        <row r="945">
          <cell r="A945">
            <v>5164816</v>
          </cell>
          <cell r="B945">
            <v>5106501</v>
          </cell>
          <cell r="C945">
            <v>4410</v>
          </cell>
          <cell r="D945">
            <v>3530486</v>
          </cell>
          <cell r="E945">
            <v>0</v>
          </cell>
          <cell r="F945">
            <v>0</v>
          </cell>
          <cell r="G945">
            <v>95</v>
          </cell>
          <cell r="H945">
            <v>121</v>
          </cell>
          <cell r="I945">
            <v>140</v>
          </cell>
          <cell r="J945">
            <v>137</v>
          </cell>
          <cell r="K945">
            <v>139</v>
          </cell>
          <cell r="L945">
            <v>142</v>
          </cell>
          <cell r="M945">
            <v>173</v>
          </cell>
        </row>
        <row r="946">
          <cell r="A946">
            <v>5164514</v>
          </cell>
          <cell r="B946">
            <v>5106350</v>
          </cell>
          <cell r="C946">
            <v>4410</v>
          </cell>
          <cell r="D946">
            <v>3530672</v>
          </cell>
          <cell r="E946">
            <v>297</v>
          </cell>
          <cell r="F946">
            <v>252</v>
          </cell>
          <cell r="G946">
            <v>248</v>
          </cell>
          <cell r="H946">
            <v>102</v>
          </cell>
          <cell r="I946">
            <v>169</v>
          </cell>
          <cell r="J946">
            <v>172</v>
          </cell>
          <cell r="K946">
            <v>197</v>
          </cell>
          <cell r="L946">
            <v>201</v>
          </cell>
          <cell r="M946">
            <v>225</v>
          </cell>
        </row>
        <row r="947">
          <cell r="A947">
            <v>5164360</v>
          </cell>
          <cell r="B947">
            <v>5106273</v>
          </cell>
          <cell r="C947">
            <v>4410</v>
          </cell>
          <cell r="D947">
            <v>3530648</v>
          </cell>
          <cell r="E947">
            <v>171</v>
          </cell>
          <cell r="F947">
            <v>105</v>
          </cell>
          <cell r="G947">
            <v>182</v>
          </cell>
          <cell r="H947">
            <v>115</v>
          </cell>
          <cell r="I947">
            <v>90</v>
          </cell>
          <cell r="J947">
            <v>98</v>
          </cell>
          <cell r="K947">
            <v>100</v>
          </cell>
          <cell r="L947">
            <v>105</v>
          </cell>
          <cell r="M947">
            <v>72</v>
          </cell>
        </row>
        <row r="948">
          <cell r="A948">
            <v>5164526</v>
          </cell>
          <cell r="B948">
            <v>5106356</v>
          </cell>
          <cell r="C948">
            <v>4410</v>
          </cell>
          <cell r="D948">
            <v>3530684</v>
          </cell>
          <cell r="E948">
            <v>250</v>
          </cell>
          <cell r="F948">
            <v>223</v>
          </cell>
          <cell r="G948">
            <v>215</v>
          </cell>
          <cell r="H948">
            <v>96</v>
          </cell>
          <cell r="I948">
            <v>152</v>
          </cell>
          <cell r="J948">
            <v>113</v>
          </cell>
          <cell r="K948">
            <v>196</v>
          </cell>
          <cell r="L948">
            <v>252</v>
          </cell>
          <cell r="M948">
            <v>130</v>
          </cell>
        </row>
        <row r="949">
          <cell r="A949">
            <v>5164372</v>
          </cell>
          <cell r="B949">
            <v>5106279</v>
          </cell>
          <cell r="C949">
            <v>4410</v>
          </cell>
          <cell r="D949">
            <v>3530674</v>
          </cell>
          <cell r="E949">
            <v>42</v>
          </cell>
          <cell r="F949">
            <v>30</v>
          </cell>
          <cell r="G949">
            <v>27</v>
          </cell>
          <cell r="H949">
            <v>35</v>
          </cell>
          <cell r="I949">
            <v>40</v>
          </cell>
          <cell r="J949">
            <v>28</v>
          </cell>
          <cell r="K949">
            <v>21</v>
          </cell>
          <cell r="L949">
            <v>16</v>
          </cell>
          <cell r="M949">
            <v>22</v>
          </cell>
        </row>
        <row r="950">
          <cell r="A950">
            <v>5164362</v>
          </cell>
          <cell r="B950">
            <v>5106274</v>
          </cell>
          <cell r="C950">
            <v>4410</v>
          </cell>
          <cell r="D950">
            <v>3530629</v>
          </cell>
          <cell r="E950">
            <v>186</v>
          </cell>
          <cell r="F950">
            <v>298</v>
          </cell>
          <cell r="G950">
            <v>129</v>
          </cell>
          <cell r="H950">
            <v>176</v>
          </cell>
          <cell r="I950">
            <v>88</v>
          </cell>
          <cell r="J950">
            <v>79</v>
          </cell>
          <cell r="K950">
            <v>126</v>
          </cell>
          <cell r="L950">
            <v>163</v>
          </cell>
          <cell r="M950">
            <v>118</v>
          </cell>
        </row>
        <row r="951">
          <cell r="A951">
            <v>5164374</v>
          </cell>
          <cell r="B951">
            <v>5106280</v>
          </cell>
          <cell r="C951">
            <v>4410</v>
          </cell>
          <cell r="D951">
            <v>3518794</v>
          </cell>
          <cell r="E951">
            <v>145</v>
          </cell>
          <cell r="F951">
            <v>118</v>
          </cell>
          <cell r="G951">
            <v>127</v>
          </cell>
          <cell r="H951">
            <v>124</v>
          </cell>
          <cell r="I951">
            <v>82</v>
          </cell>
          <cell r="J951">
            <v>88</v>
          </cell>
          <cell r="K951">
            <v>64</v>
          </cell>
          <cell r="L951">
            <v>64</v>
          </cell>
          <cell r="M951">
            <v>69</v>
          </cell>
        </row>
        <row r="952">
          <cell r="A952">
            <v>5164356</v>
          </cell>
          <cell r="B952">
            <v>5106271</v>
          </cell>
          <cell r="C952">
            <v>4410</v>
          </cell>
          <cell r="D952">
            <v>3525071</v>
          </cell>
          <cell r="E952">
            <v>162</v>
          </cell>
          <cell r="F952">
            <v>291</v>
          </cell>
          <cell r="G952">
            <v>189</v>
          </cell>
          <cell r="H952">
            <v>163</v>
          </cell>
          <cell r="I952">
            <v>168</v>
          </cell>
          <cell r="J952">
            <v>153</v>
          </cell>
          <cell r="K952">
            <v>161</v>
          </cell>
          <cell r="L952">
            <v>133</v>
          </cell>
          <cell r="M952">
            <v>155</v>
          </cell>
        </row>
        <row r="953">
          <cell r="A953">
            <v>5164382</v>
          </cell>
          <cell r="B953">
            <v>5106284</v>
          </cell>
          <cell r="C953">
            <v>4410</v>
          </cell>
          <cell r="D953">
            <v>3530655</v>
          </cell>
          <cell r="E953">
            <v>218</v>
          </cell>
          <cell r="F953">
            <v>169</v>
          </cell>
          <cell r="G953">
            <v>190</v>
          </cell>
          <cell r="H953">
            <v>104</v>
          </cell>
          <cell r="I953">
            <v>119</v>
          </cell>
          <cell r="J953">
            <v>118</v>
          </cell>
          <cell r="K953">
            <v>131</v>
          </cell>
          <cell r="L953">
            <v>137</v>
          </cell>
          <cell r="M953">
            <v>182</v>
          </cell>
        </row>
        <row r="954">
          <cell r="A954">
            <v>5164508</v>
          </cell>
          <cell r="B954">
            <v>5106347</v>
          </cell>
          <cell r="C954">
            <v>4410</v>
          </cell>
          <cell r="D954">
            <v>3530658</v>
          </cell>
          <cell r="E954">
            <v>93</v>
          </cell>
          <cell r="F954">
            <v>66</v>
          </cell>
          <cell r="G954">
            <v>67</v>
          </cell>
          <cell r="H954">
            <v>336</v>
          </cell>
          <cell r="I954">
            <v>87</v>
          </cell>
          <cell r="J954">
            <v>83</v>
          </cell>
          <cell r="K954">
            <v>68</v>
          </cell>
          <cell r="L954">
            <v>118</v>
          </cell>
          <cell r="M954">
            <v>107</v>
          </cell>
        </row>
        <row r="955">
          <cell r="A955">
            <v>5164350</v>
          </cell>
          <cell r="B955">
            <v>5106268</v>
          </cell>
          <cell r="C955">
            <v>4410</v>
          </cell>
          <cell r="D955">
            <v>3524674</v>
          </cell>
          <cell r="E955">
            <v>94</v>
          </cell>
          <cell r="F955">
            <v>80</v>
          </cell>
          <cell r="G955">
            <v>83</v>
          </cell>
          <cell r="H955">
            <v>264</v>
          </cell>
          <cell r="I955">
            <v>65</v>
          </cell>
          <cell r="J955">
            <v>72</v>
          </cell>
          <cell r="K955">
            <v>56</v>
          </cell>
          <cell r="L955">
            <v>77</v>
          </cell>
          <cell r="M955">
            <v>73</v>
          </cell>
        </row>
        <row r="956">
          <cell r="A956">
            <v>5164820</v>
          </cell>
          <cell r="B956">
            <v>5106503</v>
          </cell>
          <cell r="C956">
            <v>4410</v>
          </cell>
          <cell r="D956">
            <v>3530466</v>
          </cell>
          <cell r="E956">
            <v>240</v>
          </cell>
          <cell r="F956">
            <v>212</v>
          </cell>
          <cell r="G956">
            <v>205</v>
          </cell>
          <cell r="H956">
            <v>92</v>
          </cell>
          <cell r="I956">
            <v>43</v>
          </cell>
          <cell r="J956">
            <v>45</v>
          </cell>
          <cell r="K956">
            <v>48</v>
          </cell>
          <cell r="L956">
            <v>46</v>
          </cell>
          <cell r="M956">
            <v>32</v>
          </cell>
        </row>
        <row r="957">
          <cell r="A957">
            <v>5164782</v>
          </cell>
          <cell r="B957">
            <v>5106484</v>
          </cell>
          <cell r="C957">
            <v>4410</v>
          </cell>
          <cell r="D957">
            <v>3521494</v>
          </cell>
          <cell r="E957">
            <v>48</v>
          </cell>
          <cell r="F957">
            <v>63</v>
          </cell>
          <cell r="G957">
            <v>112</v>
          </cell>
          <cell r="H957">
            <v>194</v>
          </cell>
          <cell r="I957">
            <v>118</v>
          </cell>
          <cell r="J957">
            <v>92</v>
          </cell>
          <cell r="K957">
            <v>124</v>
          </cell>
          <cell r="L957">
            <v>114</v>
          </cell>
          <cell r="M957">
            <v>116</v>
          </cell>
        </row>
        <row r="958">
          <cell r="A958">
            <v>5164520</v>
          </cell>
          <cell r="B958">
            <v>5106353</v>
          </cell>
          <cell r="C958">
            <v>4410</v>
          </cell>
          <cell r="D958">
            <v>3506132</v>
          </cell>
          <cell r="E958">
            <v>138</v>
          </cell>
          <cell r="F958">
            <v>325</v>
          </cell>
          <cell r="G958">
            <v>209</v>
          </cell>
          <cell r="H958">
            <v>188</v>
          </cell>
          <cell r="I958">
            <v>402</v>
          </cell>
          <cell r="J958">
            <v>175</v>
          </cell>
          <cell r="K958">
            <v>172</v>
          </cell>
          <cell r="L958">
            <v>179</v>
          </cell>
          <cell r="M958">
            <v>170</v>
          </cell>
        </row>
        <row r="959">
          <cell r="A959">
            <v>5164518</v>
          </cell>
          <cell r="B959">
            <v>5106352</v>
          </cell>
          <cell r="C959">
            <v>4410</v>
          </cell>
          <cell r="D959">
            <v>10505681</v>
          </cell>
          <cell r="E959">
            <v>73</v>
          </cell>
          <cell r="F959">
            <v>479</v>
          </cell>
          <cell r="G959">
            <v>131</v>
          </cell>
          <cell r="H959">
            <v>131</v>
          </cell>
          <cell r="I959">
            <v>81</v>
          </cell>
          <cell r="J959">
            <v>66</v>
          </cell>
          <cell r="K959">
            <v>62</v>
          </cell>
          <cell r="L959">
            <v>80</v>
          </cell>
          <cell r="M959">
            <v>89</v>
          </cell>
        </row>
        <row r="960">
          <cell r="A960">
            <v>5164392</v>
          </cell>
          <cell r="B960">
            <v>5106289</v>
          </cell>
          <cell r="C960">
            <v>4410</v>
          </cell>
          <cell r="D960">
            <v>1910779</v>
          </cell>
          <cell r="E960">
            <v>359</v>
          </cell>
          <cell r="F960">
            <v>269</v>
          </cell>
          <cell r="G960">
            <v>204</v>
          </cell>
          <cell r="H960">
            <v>113</v>
          </cell>
          <cell r="I960">
            <v>284</v>
          </cell>
          <cell r="J960">
            <v>210</v>
          </cell>
          <cell r="K960">
            <v>169</v>
          </cell>
          <cell r="L960">
            <v>8</v>
          </cell>
          <cell r="M960">
            <v>12</v>
          </cell>
        </row>
        <row r="961">
          <cell r="A961">
            <v>5164368</v>
          </cell>
          <cell r="B961">
            <v>5106277</v>
          </cell>
          <cell r="C961">
            <v>4410</v>
          </cell>
          <cell r="D961">
            <v>1692057</v>
          </cell>
          <cell r="E961">
            <v>319</v>
          </cell>
          <cell r="F961">
            <v>340</v>
          </cell>
          <cell r="G961">
            <v>246</v>
          </cell>
          <cell r="H961">
            <v>203</v>
          </cell>
          <cell r="I961">
            <v>210</v>
          </cell>
          <cell r="J961">
            <v>196</v>
          </cell>
          <cell r="K961">
            <v>64</v>
          </cell>
          <cell r="L961">
            <v>170</v>
          </cell>
          <cell r="M961">
            <v>201</v>
          </cell>
        </row>
        <row r="962">
          <cell r="A962">
            <v>5164512</v>
          </cell>
          <cell r="B962">
            <v>5106349</v>
          </cell>
          <cell r="C962">
            <v>4410</v>
          </cell>
          <cell r="D962">
            <v>31987894</v>
          </cell>
          <cell r="E962">
            <v>270</v>
          </cell>
          <cell r="F962">
            <v>241</v>
          </cell>
          <cell r="G962">
            <v>233</v>
          </cell>
          <cell r="H962">
            <v>206</v>
          </cell>
          <cell r="I962">
            <v>269</v>
          </cell>
          <cell r="J962">
            <v>408</v>
          </cell>
          <cell r="K962">
            <v>277</v>
          </cell>
          <cell r="L962">
            <v>256</v>
          </cell>
          <cell r="M962">
            <v>270</v>
          </cell>
        </row>
        <row r="963">
          <cell r="A963">
            <v>5164822</v>
          </cell>
          <cell r="B963">
            <v>5106504</v>
          </cell>
          <cell r="C963">
            <v>4410</v>
          </cell>
          <cell r="D963">
            <v>10277558</v>
          </cell>
          <cell r="E963">
            <v>100</v>
          </cell>
          <cell r="F963">
            <v>92</v>
          </cell>
          <cell r="G963">
            <v>188</v>
          </cell>
          <cell r="H963">
            <v>175</v>
          </cell>
          <cell r="I963">
            <v>89</v>
          </cell>
          <cell r="J963">
            <v>88</v>
          </cell>
          <cell r="K963">
            <v>92</v>
          </cell>
          <cell r="L963">
            <v>85</v>
          </cell>
          <cell r="M963">
            <v>85</v>
          </cell>
        </row>
        <row r="964">
          <cell r="A964">
            <v>5164504</v>
          </cell>
          <cell r="B964">
            <v>5106345</v>
          </cell>
          <cell r="C964">
            <v>4410</v>
          </cell>
          <cell r="D964">
            <v>1691800</v>
          </cell>
          <cell r="E964">
            <v>98</v>
          </cell>
          <cell r="F964">
            <v>95</v>
          </cell>
          <cell r="G964">
            <v>108</v>
          </cell>
          <cell r="H964">
            <v>103</v>
          </cell>
          <cell r="I964">
            <v>113</v>
          </cell>
          <cell r="J964">
            <v>114</v>
          </cell>
          <cell r="K964">
            <v>121</v>
          </cell>
          <cell r="L964">
            <v>135</v>
          </cell>
          <cell r="M964">
            <v>117</v>
          </cell>
        </row>
        <row r="965">
          <cell r="A965">
            <v>5164506</v>
          </cell>
          <cell r="B965">
            <v>5106346</v>
          </cell>
          <cell r="C965">
            <v>4410</v>
          </cell>
          <cell r="D965">
            <v>1905863</v>
          </cell>
          <cell r="E965">
            <v>0</v>
          </cell>
          <cell r="F965">
            <v>0</v>
          </cell>
          <cell r="G965">
            <v>0</v>
          </cell>
          <cell r="H965">
            <v>0</v>
          </cell>
          <cell r="I965">
            <v>0</v>
          </cell>
          <cell r="J965">
            <v>233</v>
          </cell>
          <cell r="K965">
            <v>40</v>
          </cell>
          <cell r="L965">
            <v>43</v>
          </cell>
          <cell r="M965">
            <v>80</v>
          </cell>
        </row>
        <row r="966">
          <cell r="A966">
            <v>5164818</v>
          </cell>
          <cell r="B966">
            <v>5106502</v>
          </cell>
          <cell r="C966">
            <v>4410</v>
          </cell>
          <cell r="D966">
            <v>1501560</v>
          </cell>
          <cell r="E966">
            <v>121</v>
          </cell>
          <cell r="F966">
            <v>95</v>
          </cell>
          <cell r="G966">
            <v>106</v>
          </cell>
          <cell r="H966">
            <v>97</v>
          </cell>
          <cell r="I966">
            <v>90</v>
          </cell>
          <cell r="J966">
            <v>98</v>
          </cell>
          <cell r="K966">
            <v>103</v>
          </cell>
          <cell r="L966">
            <v>105</v>
          </cell>
          <cell r="M966">
            <v>90</v>
          </cell>
        </row>
        <row r="967">
          <cell r="A967">
            <v>5164354</v>
          </cell>
          <cell r="B967">
            <v>5106270</v>
          </cell>
          <cell r="C967">
            <v>4410</v>
          </cell>
          <cell r="D967">
            <v>1840042</v>
          </cell>
          <cell r="E967">
            <v>62</v>
          </cell>
          <cell r="F967">
            <v>14</v>
          </cell>
          <cell r="G967">
            <v>25</v>
          </cell>
          <cell r="H967">
            <v>90</v>
          </cell>
          <cell r="I967">
            <v>71</v>
          </cell>
          <cell r="J967">
            <v>70</v>
          </cell>
          <cell r="K967">
            <v>69</v>
          </cell>
          <cell r="L967">
            <v>88</v>
          </cell>
          <cell r="M967">
            <v>84</v>
          </cell>
        </row>
        <row r="968">
          <cell r="A968">
            <v>5164524</v>
          </cell>
          <cell r="B968">
            <v>5106355</v>
          </cell>
          <cell r="C968">
            <v>4410</v>
          </cell>
          <cell r="D968">
            <v>7286891</v>
          </cell>
          <cell r="E968">
            <v>108</v>
          </cell>
          <cell r="F968">
            <v>88</v>
          </cell>
          <cell r="G968">
            <v>95</v>
          </cell>
          <cell r="H968">
            <v>140</v>
          </cell>
          <cell r="I968">
            <v>174</v>
          </cell>
          <cell r="J968">
            <v>160</v>
          </cell>
          <cell r="K968">
            <v>165</v>
          </cell>
          <cell r="L968">
            <v>267</v>
          </cell>
          <cell r="M968">
            <v>255</v>
          </cell>
        </row>
        <row r="969">
          <cell r="A969">
            <v>5164828</v>
          </cell>
          <cell r="B969">
            <v>5106507</v>
          </cell>
          <cell r="C969">
            <v>4410</v>
          </cell>
          <cell r="D969">
            <v>7288592</v>
          </cell>
          <cell r="E969">
            <v>712</v>
          </cell>
          <cell r="F969">
            <v>570</v>
          </cell>
          <cell r="G969">
            <v>616</v>
          </cell>
          <cell r="H969">
            <v>757</v>
          </cell>
          <cell r="I969">
            <v>775</v>
          </cell>
          <cell r="J969">
            <v>710</v>
          </cell>
          <cell r="K969">
            <v>735</v>
          </cell>
          <cell r="L969">
            <v>683</v>
          </cell>
          <cell r="M969">
            <v>706</v>
          </cell>
        </row>
        <row r="970">
          <cell r="A970">
            <v>5164826</v>
          </cell>
          <cell r="B970">
            <v>5106506</v>
          </cell>
          <cell r="C970">
            <v>4410</v>
          </cell>
          <cell r="D970">
            <v>7314557</v>
          </cell>
          <cell r="E970">
            <v>110</v>
          </cell>
          <cell r="F970">
            <v>86</v>
          </cell>
          <cell r="G970">
            <v>117</v>
          </cell>
          <cell r="H970">
            <v>123</v>
          </cell>
          <cell r="I970">
            <v>156</v>
          </cell>
          <cell r="J970">
            <v>132</v>
          </cell>
          <cell r="K970">
            <v>141</v>
          </cell>
          <cell r="L970">
            <v>148</v>
          </cell>
          <cell r="M970">
            <v>149</v>
          </cell>
        </row>
        <row r="971">
          <cell r="A971">
            <v>5164522</v>
          </cell>
          <cell r="B971">
            <v>5106354</v>
          </cell>
          <cell r="C971">
            <v>4410</v>
          </cell>
          <cell r="D971">
            <v>18490468</v>
          </cell>
          <cell r="E971">
            <v>226</v>
          </cell>
          <cell r="F971">
            <v>173</v>
          </cell>
          <cell r="G971">
            <v>190</v>
          </cell>
          <cell r="H971">
            <v>178</v>
          </cell>
          <cell r="I971">
            <v>172</v>
          </cell>
          <cell r="J971">
            <v>191</v>
          </cell>
          <cell r="K971">
            <v>192</v>
          </cell>
          <cell r="L971">
            <v>214</v>
          </cell>
          <cell r="M971">
            <v>188</v>
          </cell>
        </row>
        <row r="972">
          <cell r="A972">
            <v>5164370</v>
          </cell>
          <cell r="B972">
            <v>5106278</v>
          </cell>
          <cell r="C972">
            <v>4410</v>
          </cell>
          <cell r="D972">
            <v>18492531</v>
          </cell>
          <cell r="E972">
            <v>134</v>
          </cell>
          <cell r="F972">
            <v>71</v>
          </cell>
          <cell r="G972">
            <v>102</v>
          </cell>
          <cell r="H972">
            <v>73</v>
          </cell>
          <cell r="I972">
            <v>68</v>
          </cell>
          <cell r="J972">
            <v>61</v>
          </cell>
          <cell r="K972">
            <v>63</v>
          </cell>
          <cell r="L972">
            <v>80</v>
          </cell>
          <cell r="M972">
            <v>73</v>
          </cell>
        </row>
        <row r="973">
          <cell r="A973">
            <v>5184278</v>
          </cell>
          <cell r="B973">
            <v>5116232</v>
          </cell>
          <cell r="C973">
            <v>4410</v>
          </cell>
          <cell r="D973">
            <v>31981477</v>
          </cell>
          <cell r="E973">
            <v>172</v>
          </cell>
          <cell r="F973">
            <v>152</v>
          </cell>
          <cell r="G973">
            <v>148</v>
          </cell>
          <cell r="H973">
            <v>144</v>
          </cell>
          <cell r="I973">
            <v>213</v>
          </cell>
          <cell r="J973">
            <v>129</v>
          </cell>
          <cell r="K973">
            <v>126</v>
          </cell>
          <cell r="L973">
            <v>48</v>
          </cell>
          <cell r="M973">
            <v>15</v>
          </cell>
        </row>
        <row r="974">
          <cell r="A974">
            <v>5164322</v>
          </cell>
          <cell r="B974">
            <v>5106254</v>
          </cell>
          <cell r="C974">
            <v>4410</v>
          </cell>
          <cell r="D974">
            <v>1320359</v>
          </cell>
          <cell r="E974">
            <v>599</v>
          </cell>
          <cell r="F974">
            <v>713</v>
          </cell>
          <cell r="G974">
            <v>743</v>
          </cell>
          <cell r="H974">
            <v>335</v>
          </cell>
          <cell r="I974">
            <v>105</v>
          </cell>
          <cell r="J974">
            <v>142</v>
          </cell>
          <cell r="K974">
            <v>115</v>
          </cell>
          <cell r="L974">
            <v>132</v>
          </cell>
          <cell r="M974">
            <v>128</v>
          </cell>
        </row>
        <row r="975">
          <cell r="A975">
            <v>5164336</v>
          </cell>
          <cell r="B975">
            <v>5106261</v>
          </cell>
          <cell r="C975">
            <v>4410</v>
          </cell>
          <cell r="D975">
            <v>3524447</v>
          </cell>
          <cell r="E975">
            <v>188</v>
          </cell>
          <cell r="F975">
            <v>382</v>
          </cell>
          <cell r="G975">
            <v>145</v>
          </cell>
          <cell r="H975">
            <v>422</v>
          </cell>
          <cell r="I975">
            <v>337</v>
          </cell>
          <cell r="J975">
            <v>288</v>
          </cell>
          <cell r="K975">
            <v>129</v>
          </cell>
          <cell r="L975">
            <v>105</v>
          </cell>
          <cell r="M975">
            <v>87</v>
          </cell>
        </row>
        <row r="976">
          <cell r="A976">
            <v>5164326</v>
          </cell>
          <cell r="B976">
            <v>5106256</v>
          </cell>
          <cell r="C976">
            <v>4410</v>
          </cell>
          <cell r="D976">
            <v>3524645</v>
          </cell>
          <cell r="E976">
            <v>146</v>
          </cell>
          <cell r="F976">
            <v>143</v>
          </cell>
          <cell r="G976">
            <v>133</v>
          </cell>
          <cell r="H976">
            <v>246</v>
          </cell>
          <cell r="I976">
            <v>119</v>
          </cell>
          <cell r="J976">
            <v>118</v>
          </cell>
          <cell r="K976">
            <v>124</v>
          </cell>
          <cell r="L976">
            <v>128</v>
          </cell>
          <cell r="M976">
            <v>140</v>
          </cell>
        </row>
        <row r="977">
          <cell r="A977">
            <v>5164324</v>
          </cell>
          <cell r="B977">
            <v>5106255</v>
          </cell>
          <cell r="C977">
            <v>4410</v>
          </cell>
          <cell r="D977">
            <v>3524663</v>
          </cell>
          <cell r="E977">
            <v>151</v>
          </cell>
          <cell r="F977">
            <v>119</v>
          </cell>
          <cell r="G977">
            <v>123</v>
          </cell>
          <cell r="H977">
            <v>355</v>
          </cell>
          <cell r="I977">
            <v>114</v>
          </cell>
          <cell r="J977">
            <v>103</v>
          </cell>
          <cell r="K977">
            <v>90</v>
          </cell>
          <cell r="L977">
            <v>107</v>
          </cell>
          <cell r="M977">
            <v>120</v>
          </cell>
        </row>
        <row r="978">
          <cell r="A978">
            <v>5164340</v>
          </cell>
          <cell r="B978">
            <v>5106263</v>
          </cell>
          <cell r="C978">
            <v>4410</v>
          </cell>
          <cell r="D978">
            <v>3524586</v>
          </cell>
          <cell r="E978">
            <v>172</v>
          </cell>
          <cell r="F978">
            <v>152</v>
          </cell>
          <cell r="G978">
            <v>148</v>
          </cell>
          <cell r="H978">
            <v>137</v>
          </cell>
          <cell r="I978">
            <v>131</v>
          </cell>
          <cell r="J978">
            <v>133</v>
          </cell>
          <cell r="K978">
            <v>125</v>
          </cell>
          <cell r="L978">
            <v>165</v>
          </cell>
          <cell r="M978">
            <v>127</v>
          </cell>
        </row>
        <row r="979">
          <cell r="A979">
            <v>5164338</v>
          </cell>
          <cell r="B979">
            <v>5106262</v>
          </cell>
          <cell r="C979">
            <v>4410</v>
          </cell>
          <cell r="D979">
            <v>3524602</v>
          </cell>
          <cell r="E979">
            <v>163</v>
          </cell>
          <cell r="F979">
            <v>99</v>
          </cell>
          <cell r="G979">
            <v>136</v>
          </cell>
          <cell r="H979">
            <v>233</v>
          </cell>
          <cell r="I979">
            <v>236</v>
          </cell>
          <cell r="J979">
            <v>247</v>
          </cell>
          <cell r="K979">
            <v>271</v>
          </cell>
          <cell r="L979">
            <v>251</v>
          </cell>
          <cell r="M979">
            <v>302</v>
          </cell>
        </row>
        <row r="980">
          <cell r="A980">
            <v>5164346</v>
          </cell>
          <cell r="B980">
            <v>5106266</v>
          </cell>
          <cell r="C980">
            <v>4410</v>
          </cell>
          <cell r="D980">
            <v>3524665</v>
          </cell>
          <cell r="E980">
            <v>198</v>
          </cell>
          <cell r="F980">
            <v>138</v>
          </cell>
          <cell r="G980">
            <v>153</v>
          </cell>
          <cell r="H980">
            <v>123</v>
          </cell>
          <cell r="I980">
            <v>113</v>
          </cell>
          <cell r="J980">
            <v>99</v>
          </cell>
          <cell r="K980">
            <v>105</v>
          </cell>
          <cell r="L980">
            <v>104</v>
          </cell>
          <cell r="M980">
            <v>182</v>
          </cell>
        </row>
        <row r="981">
          <cell r="A981">
            <v>5164328</v>
          </cell>
          <cell r="B981">
            <v>5106257</v>
          </cell>
          <cell r="C981">
            <v>4410</v>
          </cell>
          <cell r="D981">
            <v>3524647</v>
          </cell>
          <cell r="E981">
            <v>241</v>
          </cell>
          <cell r="F981">
            <v>215</v>
          </cell>
          <cell r="G981">
            <v>208</v>
          </cell>
          <cell r="H981">
            <v>204</v>
          </cell>
          <cell r="I981">
            <v>217</v>
          </cell>
          <cell r="J981">
            <v>201</v>
          </cell>
          <cell r="K981">
            <v>221</v>
          </cell>
          <cell r="L981">
            <v>208</v>
          </cell>
          <cell r="M981">
            <v>216</v>
          </cell>
        </row>
        <row r="982">
          <cell r="A982">
            <v>5164330</v>
          </cell>
          <cell r="B982">
            <v>5106258</v>
          </cell>
          <cell r="C982">
            <v>4410</v>
          </cell>
          <cell r="D982">
            <v>3524581</v>
          </cell>
          <cell r="E982">
            <v>66</v>
          </cell>
          <cell r="F982">
            <v>56</v>
          </cell>
          <cell r="G982">
            <v>48</v>
          </cell>
          <cell r="H982">
            <v>156</v>
          </cell>
          <cell r="I982">
            <v>174</v>
          </cell>
          <cell r="J982">
            <v>154</v>
          </cell>
          <cell r="K982">
            <v>155</v>
          </cell>
          <cell r="L982">
            <v>138</v>
          </cell>
          <cell r="M982">
            <v>161</v>
          </cell>
        </row>
        <row r="983">
          <cell r="A983">
            <v>5164332</v>
          </cell>
          <cell r="B983">
            <v>5106259</v>
          </cell>
          <cell r="C983">
            <v>4410</v>
          </cell>
          <cell r="D983">
            <v>3524448</v>
          </cell>
          <cell r="E983">
            <v>194</v>
          </cell>
          <cell r="F983">
            <v>163</v>
          </cell>
          <cell r="G983">
            <v>125</v>
          </cell>
          <cell r="H983">
            <v>105</v>
          </cell>
          <cell r="I983">
            <v>157</v>
          </cell>
          <cell r="J983">
            <v>118</v>
          </cell>
          <cell r="K983">
            <v>129</v>
          </cell>
          <cell r="L983">
            <v>148</v>
          </cell>
          <cell r="M983">
            <v>103</v>
          </cell>
        </row>
        <row r="984">
          <cell r="A984">
            <v>5164344</v>
          </cell>
          <cell r="B984">
            <v>5106265</v>
          </cell>
          <cell r="C984">
            <v>4410</v>
          </cell>
          <cell r="D984">
            <v>3524464</v>
          </cell>
          <cell r="E984">
            <v>138</v>
          </cell>
          <cell r="F984">
            <v>115</v>
          </cell>
          <cell r="G984">
            <v>119</v>
          </cell>
          <cell r="H984">
            <v>302</v>
          </cell>
          <cell r="I984">
            <v>548</v>
          </cell>
          <cell r="J984">
            <v>242</v>
          </cell>
          <cell r="K984">
            <v>245</v>
          </cell>
          <cell r="L984">
            <v>255</v>
          </cell>
          <cell r="M984">
            <v>280</v>
          </cell>
        </row>
        <row r="985">
          <cell r="A985">
            <v>5164540</v>
          </cell>
          <cell r="B985">
            <v>5106363</v>
          </cell>
          <cell r="C985">
            <v>4410</v>
          </cell>
          <cell r="D985">
            <v>3524446</v>
          </cell>
          <cell r="E985">
            <v>304</v>
          </cell>
          <cell r="F985">
            <v>180</v>
          </cell>
          <cell r="G985">
            <v>236</v>
          </cell>
          <cell r="H985">
            <v>143</v>
          </cell>
          <cell r="I985">
            <v>137</v>
          </cell>
          <cell r="J985">
            <v>192</v>
          </cell>
          <cell r="K985">
            <v>206</v>
          </cell>
          <cell r="L985">
            <v>189</v>
          </cell>
          <cell r="M985">
            <v>205</v>
          </cell>
        </row>
        <row r="986">
          <cell r="A986">
            <v>5071984</v>
          </cell>
          <cell r="B986">
            <v>5060085</v>
          </cell>
          <cell r="C986">
            <v>4410</v>
          </cell>
          <cell r="D986">
            <v>1692913</v>
          </cell>
          <cell r="E986">
            <v>683</v>
          </cell>
          <cell r="F986">
            <v>262</v>
          </cell>
          <cell r="G986">
            <v>126</v>
          </cell>
          <cell r="H986">
            <v>135</v>
          </cell>
          <cell r="I986">
            <v>148</v>
          </cell>
          <cell r="J986">
            <v>155</v>
          </cell>
          <cell r="K986">
            <v>185</v>
          </cell>
          <cell r="L986">
            <v>208</v>
          </cell>
          <cell r="M986">
            <v>406</v>
          </cell>
        </row>
        <row r="987">
          <cell r="A987">
            <v>5164528</v>
          </cell>
          <cell r="B987">
            <v>5106357</v>
          </cell>
          <cell r="C987">
            <v>4410</v>
          </cell>
          <cell r="D987">
            <v>70000569</v>
          </cell>
          <cell r="E987">
            <v>37</v>
          </cell>
          <cell r="F987">
            <v>35</v>
          </cell>
          <cell r="G987">
            <v>55</v>
          </cell>
          <cell r="H987">
            <v>49</v>
          </cell>
          <cell r="I987">
            <v>50</v>
          </cell>
          <cell r="J987">
            <v>53</v>
          </cell>
          <cell r="K987">
            <v>53</v>
          </cell>
          <cell r="L987">
            <v>74</v>
          </cell>
          <cell r="M987">
            <v>66</v>
          </cell>
        </row>
        <row r="988">
          <cell r="A988">
            <v>5164530</v>
          </cell>
          <cell r="B988">
            <v>5106358</v>
          </cell>
          <cell r="C988">
            <v>4410</v>
          </cell>
          <cell r="D988">
            <v>70005187</v>
          </cell>
          <cell r="E988">
            <v>177</v>
          </cell>
          <cell r="F988">
            <v>104</v>
          </cell>
          <cell r="G988">
            <v>166</v>
          </cell>
          <cell r="H988">
            <v>217</v>
          </cell>
          <cell r="I988">
            <v>192</v>
          </cell>
          <cell r="J988">
            <v>109</v>
          </cell>
          <cell r="K988">
            <v>118</v>
          </cell>
          <cell r="L988">
            <v>115</v>
          </cell>
          <cell r="M988">
            <v>89</v>
          </cell>
        </row>
        <row r="989">
          <cell r="A989">
            <v>5164534</v>
          </cell>
          <cell r="B989">
            <v>5106360</v>
          </cell>
          <cell r="C989">
            <v>4410</v>
          </cell>
          <cell r="D989">
            <v>156345</v>
          </cell>
          <cell r="E989">
            <v>132</v>
          </cell>
          <cell r="F989">
            <v>105</v>
          </cell>
          <cell r="G989">
            <v>106</v>
          </cell>
          <cell r="H989">
            <v>107</v>
          </cell>
          <cell r="I989">
            <v>135</v>
          </cell>
          <cell r="J989">
            <v>130</v>
          </cell>
          <cell r="K989">
            <v>124</v>
          </cell>
          <cell r="L989">
            <v>149</v>
          </cell>
          <cell r="M989">
            <v>145</v>
          </cell>
        </row>
        <row r="990">
          <cell r="A990">
            <v>5164348</v>
          </cell>
          <cell r="B990">
            <v>5106267</v>
          </cell>
          <cell r="C990">
            <v>4410</v>
          </cell>
          <cell r="D990">
            <v>10275683</v>
          </cell>
          <cell r="E990">
            <v>771</v>
          </cell>
          <cell r="F990">
            <v>571</v>
          </cell>
          <cell r="G990">
            <v>617</v>
          </cell>
          <cell r="H990">
            <v>604</v>
          </cell>
          <cell r="I990">
            <v>652</v>
          </cell>
          <cell r="J990">
            <v>586</v>
          </cell>
          <cell r="K990">
            <v>634</v>
          </cell>
          <cell r="L990">
            <v>692</v>
          </cell>
          <cell r="M990">
            <v>808</v>
          </cell>
        </row>
        <row r="991">
          <cell r="A991">
            <v>5164532</v>
          </cell>
          <cell r="B991">
            <v>5106359</v>
          </cell>
          <cell r="C991">
            <v>4410</v>
          </cell>
          <cell r="D991">
            <v>1691801</v>
          </cell>
          <cell r="E991">
            <v>51</v>
          </cell>
          <cell r="F991">
            <v>47</v>
          </cell>
          <cell r="G991">
            <v>0</v>
          </cell>
          <cell r="H991">
            <v>29</v>
          </cell>
          <cell r="I991">
            <v>171</v>
          </cell>
          <cell r="J991">
            <v>149</v>
          </cell>
          <cell r="K991">
            <v>138</v>
          </cell>
          <cell r="L991">
            <v>160</v>
          </cell>
          <cell r="M991">
            <v>150</v>
          </cell>
        </row>
        <row r="992">
          <cell r="A992">
            <v>5164536</v>
          </cell>
          <cell r="B992">
            <v>5106361</v>
          </cell>
          <cell r="C992">
            <v>4410</v>
          </cell>
          <cell r="D992">
            <v>1691870</v>
          </cell>
          <cell r="E992">
            <v>95</v>
          </cell>
          <cell r="F992">
            <v>61</v>
          </cell>
          <cell r="G992">
            <v>68</v>
          </cell>
          <cell r="H992">
            <v>56</v>
          </cell>
          <cell r="I992">
            <v>64</v>
          </cell>
          <cell r="J992">
            <v>62</v>
          </cell>
          <cell r="K992">
            <v>65</v>
          </cell>
          <cell r="L992">
            <v>67</v>
          </cell>
          <cell r="M992">
            <v>67</v>
          </cell>
        </row>
        <row r="993">
          <cell r="A993">
            <v>5164334</v>
          </cell>
          <cell r="B993">
            <v>5106260</v>
          </cell>
          <cell r="C993">
            <v>4410</v>
          </cell>
          <cell r="D993">
            <v>444202</v>
          </cell>
          <cell r="E993">
            <v>97</v>
          </cell>
          <cell r="F993">
            <v>94</v>
          </cell>
          <cell r="G993">
            <v>81</v>
          </cell>
          <cell r="H993">
            <v>149</v>
          </cell>
          <cell r="I993">
            <v>250</v>
          </cell>
          <cell r="J993">
            <v>208</v>
          </cell>
          <cell r="K993">
            <v>237</v>
          </cell>
          <cell r="L993">
            <v>259</v>
          </cell>
          <cell r="M993">
            <v>272</v>
          </cell>
        </row>
        <row r="994">
          <cell r="A994">
            <v>5077372</v>
          </cell>
          <cell r="B994">
            <v>5062779</v>
          </cell>
          <cell r="C994">
            <v>4410</v>
          </cell>
          <cell r="D994">
            <v>2951353</v>
          </cell>
          <cell r="E994">
            <v>138</v>
          </cell>
          <cell r="F994">
            <v>120</v>
          </cell>
          <cell r="G994">
            <v>167</v>
          </cell>
          <cell r="H994">
            <v>217</v>
          </cell>
          <cell r="I994">
            <v>257</v>
          </cell>
          <cell r="J994">
            <v>226</v>
          </cell>
          <cell r="K994">
            <v>161</v>
          </cell>
          <cell r="L994">
            <v>153</v>
          </cell>
          <cell r="M994">
            <v>124</v>
          </cell>
        </row>
        <row r="995">
          <cell r="A995">
            <v>5072320</v>
          </cell>
          <cell r="B995">
            <v>5060253</v>
          </cell>
          <cell r="C995">
            <v>4410</v>
          </cell>
          <cell r="D995">
            <v>1693320</v>
          </cell>
          <cell r="E995">
            <v>139</v>
          </cell>
          <cell r="F995">
            <v>70</v>
          </cell>
          <cell r="G995">
            <v>247</v>
          </cell>
          <cell r="H995">
            <v>213</v>
          </cell>
          <cell r="I995">
            <v>220</v>
          </cell>
          <cell r="J995">
            <v>178</v>
          </cell>
          <cell r="K995">
            <v>331</v>
          </cell>
          <cell r="L995">
            <v>229</v>
          </cell>
          <cell r="M995">
            <v>359</v>
          </cell>
        </row>
        <row r="996">
          <cell r="A996">
            <v>5164174</v>
          </cell>
          <cell r="B996">
            <v>5106180</v>
          </cell>
          <cell r="C996">
            <v>4410</v>
          </cell>
          <cell r="D996">
            <v>210751</v>
          </cell>
          <cell r="E996">
            <v>122</v>
          </cell>
          <cell r="F996">
            <v>120</v>
          </cell>
          <cell r="G996">
            <v>138</v>
          </cell>
          <cell r="H996">
            <v>19</v>
          </cell>
          <cell r="I996">
            <v>119</v>
          </cell>
          <cell r="J996">
            <v>108</v>
          </cell>
          <cell r="K996">
            <v>107</v>
          </cell>
          <cell r="L996">
            <v>96</v>
          </cell>
          <cell r="M996">
            <v>0</v>
          </cell>
        </row>
        <row r="997">
          <cell r="A997">
            <v>5164186</v>
          </cell>
          <cell r="B997">
            <v>5106186</v>
          </cell>
          <cell r="C997">
            <v>4410</v>
          </cell>
          <cell r="D997">
            <v>219291</v>
          </cell>
          <cell r="E997">
            <v>257</v>
          </cell>
          <cell r="F997">
            <v>205</v>
          </cell>
          <cell r="G997">
            <v>249</v>
          </cell>
          <cell r="H997">
            <v>207</v>
          </cell>
          <cell r="I997">
            <v>200</v>
          </cell>
          <cell r="J997">
            <v>198</v>
          </cell>
          <cell r="K997">
            <v>191</v>
          </cell>
          <cell r="L997">
            <v>218</v>
          </cell>
          <cell r="M997">
            <v>224</v>
          </cell>
        </row>
        <row r="998">
          <cell r="A998">
            <v>5075980</v>
          </cell>
          <cell r="B998">
            <v>5062083</v>
          </cell>
          <cell r="C998">
            <v>4410</v>
          </cell>
          <cell r="D998">
            <v>10275001</v>
          </cell>
          <cell r="E998">
            <v>44</v>
          </cell>
          <cell r="F998">
            <v>44</v>
          </cell>
          <cell r="G998">
            <v>53</v>
          </cell>
          <cell r="H998">
            <v>53</v>
          </cell>
          <cell r="I998">
            <v>42</v>
          </cell>
          <cell r="J998">
            <v>40</v>
          </cell>
          <cell r="K998">
            <v>42</v>
          </cell>
          <cell r="L998">
            <v>39</v>
          </cell>
          <cell r="M998">
            <v>44</v>
          </cell>
        </row>
        <row r="999">
          <cell r="A999">
            <v>5164176</v>
          </cell>
          <cell r="B999">
            <v>5106181</v>
          </cell>
          <cell r="C999">
            <v>4410</v>
          </cell>
          <cell r="D999">
            <v>1911743</v>
          </cell>
          <cell r="E999">
            <v>166</v>
          </cell>
          <cell r="F999">
            <v>170</v>
          </cell>
          <cell r="G999">
            <v>115</v>
          </cell>
          <cell r="H999">
            <v>122</v>
          </cell>
          <cell r="I999">
            <v>170</v>
          </cell>
          <cell r="J999">
            <v>125</v>
          </cell>
          <cell r="K999">
            <v>127</v>
          </cell>
          <cell r="L999">
            <v>110</v>
          </cell>
          <cell r="M999">
            <v>135</v>
          </cell>
        </row>
        <row r="1000">
          <cell r="A1000">
            <v>5164188</v>
          </cell>
          <cell r="B1000">
            <v>5106187</v>
          </cell>
          <cell r="C1000">
            <v>4410</v>
          </cell>
          <cell r="D1000">
            <v>7102593</v>
          </cell>
          <cell r="E1000">
            <v>119</v>
          </cell>
          <cell r="F1000">
            <v>0</v>
          </cell>
          <cell r="G1000">
            <v>186</v>
          </cell>
          <cell r="H1000">
            <v>73</v>
          </cell>
          <cell r="I1000">
            <v>210</v>
          </cell>
          <cell r="J1000">
            <v>229</v>
          </cell>
          <cell r="K1000">
            <v>248</v>
          </cell>
          <cell r="L1000">
            <v>171</v>
          </cell>
          <cell r="M1000">
            <v>183</v>
          </cell>
        </row>
        <row r="1001">
          <cell r="A1001">
            <v>6049965</v>
          </cell>
          <cell r="B1001">
            <v>5901484</v>
          </cell>
          <cell r="C1001">
            <v>4410</v>
          </cell>
          <cell r="D1001">
            <v>3364065</v>
          </cell>
          <cell r="L1001">
            <v>184</v>
          </cell>
          <cell r="M1001">
            <v>162</v>
          </cell>
        </row>
        <row r="1002">
          <cell r="A1002">
            <v>6031512</v>
          </cell>
          <cell r="B1002">
            <v>5895400</v>
          </cell>
          <cell r="C1002">
            <v>4410</v>
          </cell>
          <cell r="D1002">
            <v>31988422</v>
          </cell>
          <cell r="K1002">
            <v>65</v>
          </cell>
          <cell r="L1002">
            <v>70</v>
          </cell>
          <cell r="M1002">
            <v>96</v>
          </cell>
        </row>
        <row r="1003">
          <cell r="A1003">
            <v>5972120</v>
          </cell>
          <cell r="B1003">
            <v>5880600</v>
          </cell>
          <cell r="C1003">
            <v>4410</v>
          </cell>
          <cell r="D1003">
            <v>10406970</v>
          </cell>
          <cell r="H1003">
            <v>51</v>
          </cell>
          <cell r="I1003">
            <v>58</v>
          </cell>
          <cell r="J1003">
            <v>53</v>
          </cell>
          <cell r="K1003">
            <v>54</v>
          </cell>
          <cell r="L1003">
            <v>52</v>
          </cell>
          <cell r="M1003">
            <v>57</v>
          </cell>
        </row>
        <row r="1004">
          <cell r="A1004">
            <v>5446730</v>
          </cell>
          <cell r="B1004">
            <v>5366452</v>
          </cell>
          <cell r="C1004">
            <v>4410</v>
          </cell>
          <cell r="D1004">
            <v>3196633</v>
          </cell>
          <cell r="H1004">
            <v>1748</v>
          </cell>
          <cell r="I1004">
            <v>768</v>
          </cell>
          <cell r="J1004">
            <v>720</v>
          </cell>
          <cell r="K1004">
            <v>768</v>
          </cell>
          <cell r="L1004">
            <v>696</v>
          </cell>
          <cell r="M1004">
            <v>0</v>
          </cell>
        </row>
        <row r="1005">
          <cell r="A1005">
            <v>5190124</v>
          </cell>
          <cell r="B1005">
            <v>5119155</v>
          </cell>
          <cell r="C1005">
            <v>4410</v>
          </cell>
          <cell r="D1005">
            <v>10245780</v>
          </cell>
          <cell r="E1005">
            <v>1700</v>
          </cell>
          <cell r="F1005">
            <v>4008</v>
          </cell>
          <cell r="G1005">
            <v>4178</v>
          </cell>
          <cell r="H1005">
            <v>3482</v>
          </cell>
          <cell r="I1005">
            <v>4139</v>
          </cell>
          <cell r="J1005">
            <v>3887</v>
          </cell>
          <cell r="K1005">
            <v>4305</v>
          </cell>
          <cell r="L1005">
            <v>2482</v>
          </cell>
          <cell r="M1005">
            <v>1281</v>
          </cell>
        </row>
        <row r="1006">
          <cell r="A1006">
            <v>5186012</v>
          </cell>
          <cell r="B1006">
            <v>5117099</v>
          </cell>
          <cell r="C1006">
            <v>4410</v>
          </cell>
          <cell r="D1006">
            <v>32998053</v>
          </cell>
          <cell r="E1006">
            <v>233</v>
          </cell>
          <cell r="F1006">
            <v>206</v>
          </cell>
          <cell r="G1006">
            <v>200</v>
          </cell>
          <cell r="H1006">
            <v>189</v>
          </cell>
          <cell r="I1006">
            <v>273</v>
          </cell>
          <cell r="J1006">
            <v>794</v>
          </cell>
          <cell r="K1006">
            <v>0</v>
          </cell>
          <cell r="L1006">
            <v>186</v>
          </cell>
          <cell r="M1006">
            <v>2349</v>
          </cell>
        </row>
        <row r="1007">
          <cell r="A1007">
            <v>5186004</v>
          </cell>
          <cell r="B1007">
            <v>5117095</v>
          </cell>
          <cell r="C1007">
            <v>4410</v>
          </cell>
          <cell r="D1007">
            <v>31981484</v>
          </cell>
          <cell r="E1007">
            <v>265</v>
          </cell>
          <cell r="F1007">
            <v>280</v>
          </cell>
          <cell r="G1007">
            <v>153</v>
          </cell>
          <cell r="H1007">
            <v>147</v>
          </cell>
          <cell r="I1007">
            <v>159</v>
          </cell>
          <cell r="J1007">
            <v>145</v>
          </cell>
          <cell r="K1007">
            <v>164</v>
          </cell>
          <cell r="L1007">
            <v>164</v>
          </cell>
          <cell r="M1007">
            <v>196</v>
          </cell>
        </row>
        <row r="1008">
          <cell r="A1008">
            <v>5186002</v>
          </cell>
          <cell r="B1008">
            <v>5117094</v>
          </cell>
          <cell r="C1008">
            <v>4410</v>
          </cell>
          <cell r="D1008">
            <v>3305173</v>
          </cell>
          <cell r="E1008">
            <v>17</v>
          </cell>
          <cell r="F1008">
            <v>79</v>
          </cell>
          <cell r="G1008">
            <v>69</v>
          </cell>
          <cell r="H1008">
            <v>59</v>
          </cell>
          <cell r="I1008">
            <v>113</v>
          </cell>
          <cell r="J1008">
            <v>83</v>
          </cell>
          <cell r="K1008">
            <v>123</v>
          </cell>
          <cell r="L1008">
            <v>112</v>
          </cell>
          <cell r="M1008">
            <v>133</v>
          </cell>
        </row>
        <row r="1009">
          <cell r="A1009">
            <v>5186000</v>
          </cell>
          <cell r="B1009">
            <v>5117093</v>
          </cell>
          <cell r="C1009">
            <v>4410</v>
          </cell>
          <cell r="D1009">
            <v>31981483</v>
          </cell>
          <cell r="E1009">
            <v>217</v>
          </cell>
          <cell r="F1009">
            <v>166</v>
          </cell>
          <cell r="G1009">
            <v>190</v>
          </cell>
          <cell r="H1009">
            <v>177</v>
          </cell>
          <cell r="I1009">
            <v>193</v>
          </cell>
          <cell r="J1009">
            <v>168</v>
          </cell>
          <cell r="K1009">
            <v>182</v>
          </cell>
          <cell r="L1009">
            <v>169</v>
          </cell>
          <cell r="M1009">
            <v>195</v>
          </cell>
        </row>
        <row r="1010">
          <cell r="A1010">
            <v>5185996</v>
          </cell>
          <cell r="B1010">
            <v>5117091</v>
          </cell>
          <cell r="C1010">
            <v>4410</v>
          </cell>
          <cell r="D1010">
            <v>719410</v>
          </cell>
          <cell r="E1010">
            <v>184</v>
          </cell>
          <cell r="F1010">
            <v>264</v>
          </cell>
          <cell r="G1010">
            <v>147</v>
          </cell>
          <cell r="H1010">
            <v>155</v>
          </cell>
          <cell r="I1010">
            <v>163</v>
          </cell>
          <cell r="J1010">
            <v>148</v>
          </cell>
          <cell r="K1010">
            <v>162</v>
          </cell>
          <cell r="L1010">
            <v>154</v>
          </cell>
          <cell r="M1010">
            <v>145</v>
          </cell>
        </row>
        <row r="1011">
          <cell r="A1011">
            <v>5185994</v>
          </cell>
          <cell r="B1011">
            <v>5117090</v>
          </cell>
          <cell r="C1011">
            <v>4410</v>
          </cell>
          <cell r="D1011">
            <v>1501756</v>
          </cell>
          <cell r="E1011">
            <v>128</v>
          </cell>
          <cell r="F1011">
            <v>100</v>
          </cell>
          <cell r="G1011">
            <v>108</v>
          </cell>
          <cell r="H1011">
            <v>104</v>
          </cell>
          <cell r="I1011">
            <v>109</v>
          </cell>
          <cell r="J1011">
            <v>96</v>
          </cell>
          <cell r="K1011">
            <v>108</v>
          </cell>
          <cell r="L1011">
            <v>100</v>
          </cell>
          <cell r="M1011">
            <v>119</v>
          </cell>
        </row>
        <row r="1012">
          <cell r="A1012">
            <v>5185992</v>
          </cell>
          <cell r="B1012">
            <v>5117089</v>
          </cell>
          <cell r="C1012">
            <v>4410</v>
          </cell>
          <cell r="D1012">
            <v>3354961</v>
          </cell>
          <cell r="E1012">
            <v>233</v>
          </cell>
          <cell r="F1012">
            <v>142</v>
          </cell>
          <cell r="G1012">
            <v>98</v>
          </cell>
          <cell r="H1012">
            <v>76</v>
          </cell>
          <cell r="I1012">
            <v>92</v>
          </cell>
          <cell r="J1012">
            <v>85</v>
          </cell>
          <cell r="K1012">
            <v>100</v>
          </cell>
          <cell r="L1012">
            <v>86</v>
          </cell>
          <cell r="M1012">
            <v>107</v>
          </cell>
        </row>
        <row r="1013">
          <cell r="A1013">
            <v>5185990</v>
          </cell>
          <cell r="B1013">
            <v>5117088</v>
          </cell>
          <cell r="C1013">
            <v>4410</v>
          </cell>
          <cell r="D1013">
            <v>443765</v>
          </cell>
          <cell r="E1013">
            <v>138</v>
          </cell>
          <cell r="F1013">
            <v>89</v>
          </cell>
          <cell r="G1013">
            <v>113</v>
          </cell>
          <cell r="H1013">
            <v>232</v>
          </cell>
          <cell r="I1013">
            <v>118</v>
          </cell>
          <cell r="J1013">
            <v>131</v>
          </cell>
          <cell r="K1013">
            <v>137</v>
          </cell>
          <cell r="L1013">
            <v>175</v>
          </cell>
          <cell r="M1013">
            <v>108</v>
          </cell>
        </row>
        <row r="1014">
          <cell r="A1014">
            <v>5185988</v>
          </cell>
          <cell r="B1014">
            <v>5117087</v>
          </cell>
          <cell r="C1014">
            <v>4410</v>
          </cell>
          <cell r="D1014">
            <v>16005934</v>
          </cell>
          <cell r="E1014">
            <v>429</v>
          </cell>
          <cell r="F1014">
            <v>266</v>
          </cell>
          <cell r="G1014">
            <v>333</v>
          </cell>
          <cell r="H1014">
            <v>247</v>
          </cell>
          <cell r="I1014">
            <v>190</v>
          </cell>
          <cell r="J1014">
            <v>398</v>
          </cell>
          <cell r="K1014">
            <v>523</v>
          </cell>
          <cell r="L1014">
            <v>507</v>
          </cell>
          <cell r="M1014">
            <v>662</v>
          </cell>
        </row>
        <row r="1015">
          <cell r="A1015">
            <v>5185986</v>
          </cell>
          <cell r="B1015">
            <v>5117086</v>
          </cell>
          <cell r="C1015">
            <v>4410</v>
          </cell>
          <cell r="D1015">
            <v>7728784</v>
          </cell>
          <cell r="E1015">
            <v>233</v>
          </cell>
          <cell r="F1015">
            <v>206</v>
          </cell>
          <cell r="G1015">
            <v>200</v>
          </cell>
          <cell r="H1015">
            <v>189</v>
          </cell>
          <cell r="I1015">
            <v>273</v>
          </cell>
          <cell r="J1015">
            <v>769</v>
          </cell>
          <cell r="K1015">
            <v>268</v>
          </cell>
          <cell r="L1015">
            <v>273</v>
          </cell>
          <cell r="M1015">
            <v>364</v>
          </cell>
        </row>
        <row r="1016">
          <cell r="A1016">
            <v>5185984</v>
          </cell>
          <cell r="B1016">
            <v>5117085</v>
          </cell>
          <cell r="C1016">
            <v>4410</v>
          </cell>
          <cell r="D1016">
            <v>16008570</v>
          </cell>
          <cell r="E1016">
            <v>285</v>
          </cell>
          <cell r="F1016">
            <v>208</v>
          </cell>
          <cell r="G1016">
            <v>194</v>
          </cell>
          <cell r="H1016">
            <v>184</v>
          </cell>
          <cell r="I1016">
            <v>206</v>
          </cell>
          <cell r="J1016">
            <v>202</v>
          </cell>
          <cell r="K1016">
            <v>215</v>
          </cell>
          <cell r="L1016">
            <v>216</v>
          </cell>
          <cell r="M1016">
            <v>229</v>
          </cell>
        </row>
        <row r="1017">
          <cell r="A1017">
            <v>5185982</v>
          </cell>
          <cell r="B1017">
            <v>5117084</v>
          </cell>
          <cell r="C1017">
            <v>4410</v>
          </cell>
          <cell r="D1017">
            <v>1728413</v>
          </cell>
          <cell r="E1017">
            <v>204</v>
          </cell>
          <cell r="F1017">
            <v>172</v>
          </cell>
          <cell r="G1017">
            <v>169</v>
          </cell>
          <cell r="H1017">
            <v>141</v>
          </cell>
          <cell r="I1017">
            <v>155</v>
          </cell>
          <cell r="J1017">
            <v>155</v>
          </cell>
          <cell r="K1017">
            <v>166</v>
          </cell>
          <cell r="L1017">
            <v>141</v>
          </cell>
          <cell r="M1017">
            <v>168</v>
          </cell>
        </row>
        <row r="1018">
          <cell r="A1018">
            <v>5185972</v>
          </cell>
          <cell r="B1018">
            <v>5117079</v>
          </cell>
          <cell r="C1018">
            <v>4410</v>
          </cell>
          <cell r="D1018">
            <v>7300070</v>
          </cell>
          <cell r="E1018">
            <v>153</v>
          </cell>
          <cell r="F1018">
            <v>175</v>
          </cell>
          <cell r="G1018">
            <v>198</v>
          </cell>
          <cell r="H1018">
            <v>348</v>
          </cell>
          <cell r="I1018">
            <v>369</v>
          </cell>
          <cell r="J1018">
            <v>116</v>
          </cell>
          <cell r="K1018">
            <v>231</v>
          </cell>
          <cell r="L1018">
            <v>225</v>
          </cell>
          <cell r="M1018">
            <v>252</v>
          </cell>
        </row>
        <row r="1019">
          <cell r="A1019">
            <v>5185952</v>
          </cell>
          <cell r="B1019">
            <v>5117069</v>
          </cell>
          <cell r="C1019">
            <v>4410</v>
          </cell>
          <cell r="D1019">
            <v>2209161</v>
          </cell>
          <cell r="E1019">
            <v>312</v>
          </cell>
          <cell r="F1019">
            <v>186</v>
          </cell>
          <cell r="G1019">
            <v>191</v>
          </cell>
          <cell r="H1019">
            <v>169</v>
          </cell>
          <cell r="I1019">
            <v>215</v>
          </cell>
          <cell r="J1019">
            <v>284</v>
          </cell>
          <cell r="K1019">
            <v>393</v>
          </cell>
          <cell r="L1019">
            <v>300</v>
          </cell>
          <cell r="M1019">
            <v>357</v>
          </cell>
        </row>
        <row r="1020">
          <cell r="A1020">
            <v>5185932</v>
          </cell>
          <cell r="B1020">
            <v>5117059</v>
          </cell>
          <cell r="C1020">
            <v>4410</v>
          </cell>
          <cell r="D1020">
            <v>1426635</v>
          </cell>
          <cell r="E1020">
            <v>443</v>
          </cell>
          <cell r="F1020">
            <v>413</v>
          </cell>
          <cell r="G1020">
            <v>284</v>
          </cell>
          <cell r="H1020">
            <v>345</v>
          </cell>
          <cell r="I1020">
            <v>351</v>
          </cell>
          <cell r="J1020">
            <v>307</v>
          </cell>
          <cell r="K1020">
            <v>331</v>
          </cell>
          <cell r="L1020">
            <v>340</v>
          </cell>
          <cell r="M1020">
            <v>377</v>
          </cell>
        </row>
        <row r="1021">
          <cell r="A1021">
            <v>5185914</v>
          </cell>
          <cell r="B1021">
            <v>5117050</v>
          </cell>
          <cell r="C1021">
            <v>4410</v>
          </cell>
          <cell r="D1021">
            <v>31981481</v>
          </cell>
          <cell r="E1021">
            <v>233</v>
          </cell>
          <cell r="F1021">
            <v>206</v>
          </cell>
          <cell r="G1021">
            <v>200</v>
          </cell>
          <cell r="H1021">
            <v>189</v>
          </cell>
          <cell r="I1021">
            <v>273</v>
          </cell>
          <cell r="J1021">
            <v>168</v>
          </cell>
          <cell r="K1021">
            <v>171</v>
          </cell>
          <cell r="L1021">
            <v>155</v>
          </cell>
          <cell r="M1021">
            <v>192</v>
          </cell>
        </row>
        <row r="1022">
          <cell r="A1022">
            <v>5185892</v>
          </cell>
          <cell r="B1022">
            <v>5117039</v>
          </cell>
          <cell r="C1022">
            <v>4410</v>
          </cell>
          <cell r="D1022">
            <v>3530449</v>
          </cell>
          <cell r="E1022">
            <v>207</v>
          </cell>
          <cell r="F1022">
            <v>278</v>
          </cell>
          <cell r="G1022">
            <v>256</v>
          </cell>
          <cell r="H1022">
            <v>122</v>
          </cell>
          <cell r="I1022">
            <v>115</v>
          </cell>
          <cell r="J1022">
            <v>117</v>
          </cell>
          <cell r="K1022">
            <v>112</v>
          </cell>
          <cell r="L1022">
            <v>112</v>
          </cell>
          <cell r="M1022">
            <v>110</v>
          </cell>
        </row>
        <row r="1023">
          <cell r="A1023">
            <v>5185876</v>
          </cell>
          <cell r="B1023">
            <v>5117031</v>
          </cell>
          <cell r="C1023">
            <v>4410</v>
          </cell>
          <cell r="D1023">
            <v>1693467</v>
          </cell>
          <cell r="E1023">
            <v>681</v>
          </cell>
          <cell r="F1023">
            <v>551</v>
          </cell>
          <cell r="G1023">
            <v>484</v>
          </cell>
          <cell r="H1023">
            <v>412</v>
          </cell>
          <cell r="I1023">
            <v>429</v>
          </cell>
          <cell r="J1023">
            <v>371</v>
          </cell>
          <cell r="K1023">
            <v>397</v>
          </cell>
          <cell r="L1023">
            <v>351</v>
          </cell>
          <cell r="M1023">
            <v>357</v>
          </cell>
        </row>
        <row r="1024">
          <cell r="A1024">
            <v>5185862</v>
          </cell>
          <cell r="B1024">
            <v>5117024</v>
          </cell>
          <cell r="C1024">
            <v>4410</v>
          </cell>
          <cell r="D1024">
            <v>3306267</v>
          </cell>
          <cell r="E1024">
            <v>124</v>
          </cell>
          <cell r="F1024">
            <v>115</v>
          </cell>
          <cell r="G1024">
            <v>114</v>
          </cell>
          <cell r="H1024">
            <v>118</v>
          </cell>
          <cell r="I1024">
            <v>117</v>
          </cell>
          <cell r="J1024">
            <v>103</v>
          </cell>
          <cell r="K1024">
            <v>135</v>
          </cell>
          <cell r="L1024">
            <v>129</v>
          </cell>
          <cell r="M1024">
            <v>140</v>
          </cell>
        </row>
        <row r="1025">
          <cell r="A1025">
            <v>5185848</v>
          </cell>
          <cell r="B1025">
            <v>5117017</v>
          </cell>
          <cell r="C1025">
            <v>4410</v>
          </cell>
          <cell r="D1025">
            <v>2065758</v>
          </cell>
          <cell r="E1025">
            <v>321</v>
          </cell>
          <cell r="F1025">
            <v>271</v>
          </cell>
          <cell r="G1025">
            <v>276</v>
          </cell>
          <cell r="H1025">
            <v>236</v>
          </cell>
          <cell r="I1025">
            <v>264</v>
          </cell>
          <cell r="J1025">
            <v>243</v>
          </cell>
          <cell r="K1025">
            <v>238</v>
          </cell>
          <cell r="L1025">
            <v>184</v>
          </cell>
          <cell r="M1025">
            <v>240</v>
          </cell>
        </row>
        <row r="1026">
          <cell r="A1026">
            <v>5185828</v>
          </cell>
          <cell r="B1026">
            <v>5117007</v>
          </cell>
          <cell r="C1026">
            <v>4410</v>
          </cell>
          <cell r="D1026">
            <v>31981479</v>
          </cell>
          <cell r="E1026">
            <v>107</v>
          </cell>
          <cell r="F1026">
            <v>58</v>
          </cell>
          <cell r="G1026">
            <v>40</v>
          </cell>
          <cell r="H1026">
            <v>34</v>
          </cell>
          <cell r="I1026">
            <v>45</v>
          </cell>
          <cell r="J1026">
            <v>190</v>
          </cell>
          <cell r="K1026">
            <v>183</v>
          </cell>
          <cell r="L1026">
            <v>135</v>
          </cell>
          <cell r="M1026">
            <v>105</v>
          </cell>
        </row>
        <row r="1027">
          <cell r="A1027">
            <v>5185810</v>
          </cell>
          <cell r="B1027">
            <v>5116998</v>
          </cell>
          <cell r="C1027">
            <v>4410</v>
          </cell>
          <cell r="D1027">
            <v>7094103</v>
          </cell>
          <cell r="E1027">
            <v>79</v>
          </cell>
          <cell r="F1027">
            <v>148</v>
          </cell>
          <cell r="G1027">
            <v>68</v>
          </cell>
          <cell r="H1027">
            <v>69</v>
          </cell>
          <cell r="I1027">
            <v>126</v>
          </cell>
          <cell r="J1027">
            <v>116</v>
          </cell>
          <cell r="K1027">
            <v>338</v>
          </cell>
          <cell r="L1027">
            <v>187</v>
          </cell>
          <cell r="M1027">
            <v>203</v>
          </cell>
        </row>
        <row r="1028">
          <cell r="A1028">
            <v>5185790</v>
          </cell>
          <cell r="B1028">
            <v>5116988</v>
          </cell>
          <cell r="C1028">
            <v>4410</v>
          </cell>
          <cell r="D1028">
            <v>10505262</v>
          </cell>
          <cell r="E1028">
            <v>547</v>
          </cell>
          <cell r="F1028">
            <v>217</v>
          </cell>
          <cell r="G1028">
            <v>179</v>
          </cell>
          <cell r="H1028">
            <v>162</v>
          </cell>
          <cell r="I1028">
            <v>174</v>
          </cell>
          <cell r="J1028">
            <v>158</v>
          </cell>
          <cell r="K1028">
            <v>165</v>
          </cell>
          <cell r="L1028">
            <v>146</v>
          </cell>
          <cell r="M1028">
            <v>150</v>
          </cell>
        </row>
        <row r="1029">
          <cell r="A1029">
            <v>5185770</v>
          </cell>
          <cell r="B1029">
            <v>5116978</v>
          </cell>
          <cell r="C1029">
            <v>4410</v>
          </cell>
          <cell r="D1029">
            <v>31988559</v>
          </cell>
          <cell r="E1029">
            <v>233</v>
          </cell>
          <cell r="F1029">
            <v>206</v>
          </cell>
          <cell r="G1029">
            <v>200</v>
          </cell>
          <cell r="H1029">
            <v>189</v>
          </cell>
          <cell r="I1029">
            <v>273</v>
          </cell>
          <cell r="J1029">
            <v>175</v>
          </cell>
          <cell r="K1029">
            <v>179</v>
          </cell>
          <cell r="L1029">
            <v>196</v>
          </cell>
          <cell r="M1029">
            <v>209</v>
          </cell>
        </row>
        <row r="1030">
          <cell r="A1030">
            <v>5185750</v>
          </cell>
          <cell r="B1030">
            <v>5116968</v>
          </cell>
          <cell r="C1030">
            <v>4410</v>
          </cell>
          <cell r="D1030">
            <v>1885109</v>
          </cell>
          <cell r="E1030">
            <v>280</v>
          </cell>
          <cell r="F1030">
            <v>216</v>
          </cell>
          <cell r="G1030">
            <v>215</v>
          </cell>
          <cell r="H1030">
            <v>227</v>
          </cell>
          <cell r="I1030">
            <v>243</v>
          </cell>
          <cell r="J1030">
            <v>230</v>
          </cell>
          <cell r="K1030">
            <v>242</v>
          </cell>
          <cell r="L1030">
            <v>224</v>
          </cell>
          <cell r="M1030">
            <v>215</v>
          </cell>
        </row>
        <row r="1031">
          <cell r="A1031">
            <v>5185728</v>
          </cell>
          <cell r="B1031">
            <v>5116957</v>
          </cell>
          <cell r="C1031">
            <v>4410</v>
          </cell>
          <cell r="D1031">
            <v>3524629</v>
          </cell>
          <cell r="E1031">
            <v>110</v>
          </cell>
          <cell r="F1031">
            <v>92</v>
          </cell>
          <cell r="G1031">
            <v>120</v>
          </cell>
          <cell r="H1031">
            <v>359</v>
          </cell>
          <cell r="I1031">
            <v>279</v>
          </cell>
          <cell r="J1031">
            <v>260</v>
          </cell>
          <cell r="K1031">
            <v>318</v>
          </cell>
          <cell r="L1031">
            <v>298</v>
          </cell>
          <cell r="M1031">
            <v>342</v>
          </cell>
        </row>
        <row r="1032">
          <cell r="A1032">
            <v>5185708</v>
          </cell>
          <cell r="B1032">
            <v>5116947</v>
          </cell>
          <cell r="C1032">
            <v>4410</v>
          </cell>
          <cell r="D1032">
            <v>5311518</v>
          </cell>
          <cell r="E1032">
            <v>233</v>
          </cell>
          <cell r="F1032">
            <v>206</v>
          </cell>
          <cell r="G1032">
            <v>200</v>
          </cell>
          <cell r="H1032">
            <v>189</v>
          </cell>
          <cell r="I1032">
            <v>273</v>
          </cell>
          <cell r="J1032">
            <v>237</v>
          </cell>
          <cell r="K1032">
            <v>251</v>
          </cell>
          <cell r="L1032">
            <v>224</v>
          </cell>
          <cell r="M1032">
            <v>497</v>
          </cell>
        </row>
        <row r="1033">
          <cell r="A1033">
            <v>5185690</v>
          </cell>
          <cell r="B1033">
            <v>5116938</v>
          </cell>
          <cell r="C1033">
            <v>4410</v>
          </cell>
          <cell r="D1033">
            <v>3506033</v>
          </cell>
          <cell r="E1033">
            <v>233</v>
          </cell>
          <cell r="F1033">
            <v>72</v>
          </cell>
          <cell r="G1033">
            <v>24</v>
          </cell>
          <cell r="H1033">
            <v>157</v>
          </cell>
          <cell r="I1033">
            <v>192</v>
          </cell>
          <cell r="J1033">
            <v>180</v>
          </cell>
          <cell r="K1033">
            <v>190</v>
          </cell>
          <cell r="L1033">
            <v>169</v>
          </cell>
          <cell r="M1033">
            <v>182</v>
          </cell>
        </row>
        <row r="1034">
          <cell r="A1034">
            <v>5185674</v>
          </cell>
          <cell r="B1034">
            <v>5116930</v>
          </cell>
          <cell r="C1034">
            <v>4410</v>
          </cell>
          <cell r="D1034">
            <v>6809405</v>
          </cell>
          <cell r="E1034">
            <v>328</v>
          </cell>
          <cell r="F1034">
            <v>476</v>
          </cell>
          <cell r="G1034">
            <v>84</v>
          </cell>
          <cell r="H1034">
            <v>203</v>
          </cell>
          <cell r="I1034">
            <v>194</v>
          </cell>
          <cell r="J1034">
            <v>248</v>
          </cell>
          <cell r="K1034">
            <v>307</v>
          </cell>
          <cell r="L1034">
            <v>198</v>
          </cell>
          <cell r="M1034">
            <v>204</v>
          </cell>
        </row>
        <row r="1035">
          <cell r="A1035">
            <v>5185654</v>
          </cell>
          <cell r="B1035">
            <v>5116920</v>
          </cell>
          <cell r="C1035">
            <v>4410</v>
          </cell>
          <cell r="D1035">
            <v>31116351</v>
          </cell>
          <cell r="E1035">
            <v>47</v>
          </cell>
          <cell r="F1035">
            <v>51</v>
          </cell>
          <cell r="G1035">
            <v>48</v>
          </cell>
          <cell r="H1035">
            <v>72</v>
          </cell>
          <cell r="I1035">
            <v>80</v>
          </cell>
          <cell r="J1035">
            <v>99</v>
          </cell>
          <cell r="K1035">
            <v>107</v>
          </cell>
          <cell r="L1035">
            <v>105</v>
          </cell>
          <cell r="M1035">
            <v>105</v>
          </cell>
        </row>
        <row r="1036">
          <cell r="A1036">
            <v>5185636</v>
          </cell>
          <cell r="B1036">
            <v>5116911</v>
          </cell>
          <cell r="C1036">
            <v>4410</v>
          </cell>
          <cell r="D1036">
            <v>31116263</v>
          </cell>
          <cell r="E1036">
            <v>166</v>
          </cell>
          <cell r="F1036">
            <v>92</v>
          </cell>
          <cell r="G1036">
            <v>42</v>
          </cell>
          <cell r="H1036">
            <v>35</v>
          </cell>
          <cell r="I1036">
            <v>62</v>
          </cell>
          <cell r="J1036">
            <v>70</v>
          </cell>
          <cell r="K1036">
            <v>36</v>
          </cell>
          <cell r="L1036">
            <v>10</v>
          </cell>
          <cell r="M1036">
            <v>21</v>
          </cell>
        </row>
        <row r="1037">
          <cell r="A1037">
            <v>5185614</v>
          </cell>
          <cell r="B1037">
            <v>5116900</v>
          </cell>
          <cell r="C1037">
            <v>4410</v>
          </cell>
          <cell r="D1037">
            <v>16008552</v>
          </cell>
          <cell r="E1037">
            <v>94</v>
          </cell>
          <cell r="F1037">
            <v>80</v>
          </cell>
          <cell r="G1037">
            <v>80</v>
          </cell>
          <cell r="H1037">
            <v>79</v>
          </cell>
          <cell r="I1037">
            <v>83</v>
          </cell>
          <cell r="J1037">
            <v>84</v>
          </cell>
          <cell r="K1037">
            <v>92</v>
          </cell>
          <cell r="L1037">
            <v>85</v>
          </cell>
          <cell r="M1037">
            <v>102</v>
          </cell>
        </row>
        <row r="1038">
          <cell r="A1038">
            <v>5185592</v>
          </cell>
          <cell r="B1038">
            <v>5116889</v>
          </cell>
          <cell r="C1038">
            <v>4410</v>
          </cell>
          <cell r="D1038">
            <v>31116265</v>
          </cell>
          <cell r="E1038">
            <v>279</v>
          </cell>
          <cell r="F1038">
            <v>247</v>
          </cell>
          <cell r="G1038">
            <v>249</v>
          </cell>
          <cell r="H1038">
            <v>241</v>
          </cell>
          <cell r="I1038">
            <v>201</v>
          </cell>
          <cell r="J1038">
            <v>242</v>
          </cell>
          <cell r="K1038">
            <v>282</v>
          </cell>
          <cell r="L1038">
            <v>240</v>
          </cell>
          <cell r="M1038">
            <v>276</v>
          </cell>
        </row>
        <row r="1039">
          <cell r="A1039">
            <v>5185570</v>
          </cell>
          <cell r="B1039">
            <v>5116878</v>
          </cell>
          <cell r="C1039">
            <v>4410</v>
          </cell>
          <cell r="D1039">
            <v>1693465</v>
          </cell>
          <cell r="E1039">
            <v>51</v>
          </cell>
          <cell r="F1039">
            <v>217</v>
          </cell>
          <cell r="G1039">
            <v>199</v>
          </cell>
          <cell r="H1039">
            <v>224</v>
          </cell>
          <cell r="I1039">
            <v>230</v>
          </cell>
          <cell r="J1039">
            <v>198</v>
          </cell>
          <cell r="K1039">
            <v>203</v>
          </cell>
          <cell r="L1039">
            <v>170</v>
          </cell>
          <cell r="M1039">
            <v>166</v>
          </cell>
        </row>
        <row r="1040">
          <cell r="A1040">
            <v>5185546</v>
          </cell>
          <cell r="B1040">
            <v>5116866</v>
          </cell>
          <cell r="C1040">
            <v>4410</v>
          </cell>
          <cell r="D1040">
            <v>1728404</v>
          </cell>
          <cell r="E1040">
            <v>111</v>
          </cell>
          <cell r="F1040">
            <v>91</v>
          </cell>
          <cell r="G1040">
            <v>91</v>
          </cell>
          <cell r="H1040">
            <v>129</v>
          </cell>
          <cell r="I1040">
            <v>53</v>
          </cell>
          <cell r="J1040">
            <v>44</v>
          </cell>
          <cell r="K1040">
            <v>43</v>
          </cell>
          <cell r="L1040">
            <v>46</v>
          </cell>
          <cell r="M1040">
            <v>41</v>
          </cell>
        </row>
        <row r="1041">
          <cell r="A1041">
            <v>5185524</v>
          </cell>
          <cell r="B1041">
            <v>5116855</v>
          </cell>
          <cell r="C1041">
            <v>4410</v>
          </cell>
          <cell r="D1041">
            <v>31116262</v>
          </cell>
          <cell r="E1041">
            <v>107</v>
          </cell>
          <cell r="F1041">
            <v>93</v>
          </cell>
          <cell r="G1041">
            <v>96</v>
          </cell>
          <cell r="H1041">
            <v>92</v>
          </cell>
          <cell r="I1041">
            <v>90</v>
          </cell>
          <cell r="J1041">
            <v>77</v>
          </cell>
          <cell r="K1041">
            <v>103</v>
          </cell>
          <cell r="L1041">
            <v>109</v>
          </cell>
          <cell r="M1041">
            <v>118</v>
          </cell>
        </row>
        <row r="1042">
          <cell r="A1042">
            <v>5185504</v>
          </cell>
          <cell r="B1042">
            <v>5116845</v>
          </cell>
          <cell r="C1042">
            <v>4410</v>
          </cell>
          <cell r="D1042">
            <v>16005842</v>
          </cell>
          <cell r="E1042">
            <v>223</v>
          </cell>
          <cell r="F1042">
            <v>177</v>
          </cell>
          <cell r="G1042">
            <v>184</v>
          </cell>
          <cell r="H1042">
            <v>181</v>
          </cell>
          <cell r="I1042">
            <v>215</v>
          </cell>
          <cell r="J1042">
            <v>138</v>
          </cell>
          <cell r="K1042">
            <v>204</v>
          </cell>
          <cell r="L1042">
            <v>195</v>
          </cell>
          <cell r="M1042">
            <v>196</v>
          </cell>
        </row>
        <row r="1043">
          <cell r="A1043">
            <v>5185482</v>
          </cell>
          <cell r="B1043">
            <v>5116834</v>
          </cell>
          <cell r="C1043">
            <v>4410</v>
          </cell>
          <cell r="D1043">
            <v>3305920</v>
          </cell>
          <cell r="E1043">
            <v>113</v>
          </cell>
          <cell r="F1043">
            <v>102</v>
          </cell>
          <cell r="G1043">
            <v>110</v>
          </cell>
          <cell r="H1043">
            <v>107</v>
          </cell>
          <cell r="I1043">
            <v>99</v>
          </cell>
          <cell r="J1043">
            <v>86</v>
          </cell>
          <cell r="K1043">
            <v>101</v>
          </cell>
          <cell r="L1043">
            <v>36</v>
          </cell>
          <cell r="M1043">
            <v>100</v>
          </cell>
        </row>
        <row r="1044">
          <cell r="A1044">
            <v>5185462</v>
          </cell>
          <cell r="B1044">
            <v>5116824</v>
          </cell>
          <cell r="C1044">
            <v>4410</v>
          </cell>
          <cell r="D1044">
            <v>31116352</v>
          </cell>
          <cell r="E1044">
            <v>230</v>
          </cell>
          <cell r="F1044">
            <v>87</v>
          </cell>
          <cell r="G1044">
            <v>0</v>
          </cell>
          <cell r="H1044">
            <v>0</v>
          </cell>
          <cell r="I1044">
            <v>0</v>
          </cell>
          <cell r="J1044">
            <v>123</v>
          </cell>
          <cell r="K1044">
            <v>127</v>
          </cell>
          <cell r="L1044">
            <v>111</v>
          </cell>
          <cell r="M1044">
            <v>66</v>
          </cell>
        </row>
        <row r="1045">
          <cell r="A1045">
            <v>5185440</v>
          </cell>
          <cell r="B1045">
            <v>5116813</v>
          </cell>
          <cell r="C1045">
            <v>4410</v>
          </cell>
          <cell r="D1045">
            <v>3360908</v>
          </cell>
          <cell r="E1045">
            <v>119</v>
          </cell>
          <cell r="F1045">
            <v>19</v>
          </cell>
          <cell r="G1045">
            <v>29</v>
          </cell>
          <cell r="H1045">
            <v>20</v>
          </cell>
          <cell r="I1045">
            <v>106</v>
          </cell>
          <cell r="J1045">
            <v>61</v>
          </cell>
          <cell r="K1045">
            <v>121</v>
          </cell>
          <cell r="L1045">
            <v>16</v>
          </cell>
          <cell r="M1045">
            <v>4</v>
          </cell>
        </row>
        <row r="1046">
          <cell r="A1046">
            <v>5185418</v>
          </cell>
          <cell r="B1046">
            <v>5116802</v>
          </cell>
          <cell r="C1046">
            <v>4410</v>
          </cell>
          <cell r="D1046">
            <v>443756</v>
          </cell>
          <cell r="E1046">
            <v>94</v>
          </cell>
          <cell r="F1046">
            <v>135</v>
          </cell>
          <cell r="G1046">
            <v>79</v>
          </cell>
          <cell r="H1046">
            <v>113</v>
          </cell>
          <cell r="I1046">
            <v>190</v>
          </cell>
          <cell r="J1046">
            <v>330</v>
          </cell>
          <cell r="K1046">
            <v>338</v>
          </cell>
          <cell r="L1046">
            <v>324</v>
          </cell>
          <cell r="M1046">
            <v>326</v>
          </cell>
        </row>
        <row r="1047">
          <cell r="A1047">
            <v>5185396</v>
          </cell>
          <cell r="B1047">
            <v>5116791</v>
          </cell>
          <cell r="C1047">
            <v>4410</v>
          </cell>
          <cell r="D1047">
            <v>7686575</v>
          </cell>
          <cell r="E1047">
            <v>233</v>
          </cell>
          <cell r="F1047">
            <v>206</v>
          </cell>
          <cell r="G1047">
            <v>200</v>
          </cell>
          <cell r="H1047">
            <v>189</v>
          </cell>
          <cell r="I1047">
            <v>273</v>
          </cell>
          <cell r="J1047">
            <v>251</v>
          </cell>
          <cell r="K1047">
            <v>297</v>
          </cell>
          <cell r="L1047">
            <v>281</v>
          </cell>
          <cell r="M1047">
            <v>297</v>
          </cell>
        </row>
        <row r="1048">
          <cell r="A1048">
            <v>5185374</v>
          </cell>
          <cell r="B1048">
            <v>5116780</v>
          </cell>
          <cell r="C1048">
            <v>4410</v>
          </cell>
          <cell r="D1048">
            <v>7118079</v>
          </cell>
          <cell r="E1048">
            <v>247</v>
          </cell>
          <cell r="F1048">
            <v>139</v>
          </cell>
          <cell r="G1048">
            <v>206</v>
          </cell>
          <cell r="H1048">
            <v>199</v>
          </cell>
          <cell r="I1048">
            <v>203</v>
          </cell>
          <cell r="J1048">
            <v>0</v>
          </cell>
          <cell r="K1048">
            <v>0</v>
          </cell>
          <cell r="L1048">
            <v>98</v>
          </cell>
          <cell r="M1048">
            <v>57</v>
          </cell>
        </row>
        <row r="1049">
          <cell r="A1049">
            <v>5185352</v>
          </cell>
          <cell r="B1049">
            <v>5116769</v>
          </cell>
          <cell r="C1049">
            <v>4410</v>
          </cell>
          <cell r="D1049">
            <v>1693201</v>
          </cell>
          <cell r="E1049">
            <v>93</v>
          </cell>
          <cell r="F1049">
            <v>102</v>
          </cell>
          <cell r="G1049">
            <v>98</v>
          </cell>
          <cell r="H1049">
            <v>50</v>
          </cell>
          <cell r="I1049">
            <v>60</v>
          </cell>
          <cell r="J1049">
            <v>50</v>
          </cell>
          <cell r="K1049">
            <v>55</v>
          </cell>
          <cell r="L1049">
            <v>51</v>
          </cell>
          <cell r="M1049">
            <v>68</v>
          </cell>
        </row>
        <row r="1050">
          <cell r="A1050">
            <v>5185328</v>
          </cell>
          <cell r="B1050">
            <v>5116757</v>
          </cell>
          <cell r="C1050">
            <v>4410</v>
          </cell>
          <cell r="D1050">
            <v>7116771</v>
          </cell>
          <cell r="E1050">
            <v>116</v>
          </cell>
          <cell r="F1050">
            <v>212</v>
          </cell>
          <cell r="G1050">
            <v>106</v>
          </cell>
          <cell r="H1050">
            <v>110</v>
          </cell>
          <cell r="I1050">
            <v>105</v>
          </cell>
          <cell r="J1050">
            <v>148</v>
          </cell>
          <cell r="K1050">
            <v>136</v>
          </cell>
          <cell r="L1050">
            <v>126</v>
          </cell>
          <cell r="M1050">
            <v>87</v>
          </cell>
        </row>
        <row r="1051">
          <cell r="A1051">
            <v>5185306</v>
          </cell>
          <cell r="B1051">
            <v>5116746</v>
          </cell>
          <cell r="C1051">
            <v>4410</v>
          </cell>
          <cell r="D1051">
            <v>1692063</v>
          </cell>
          <cell r="E1051">
            <v>84</v>
          </cell>
          <cell r="F1051">
            <v>66</v>
          </cell>
          <cell r="G1051">
            <v>83</v>
          </cell>
          <cell r="H1051">
            <v>231</v>
          </cell>
          <cell r="I1051">
            <v>145</v>
          </cell>
          <cell r="J1051">
            <v>152</v>
          </cell>
          <cell r="K1051">
            <v>151</v>
          </cell>
          <cell r="L1051">
            <v>97</v>
          </cell>
          <cell r="M1051">
            <v>86</v>
          </cell>
        </row>
        <row r="1052">
          <cell r="A1052">
            <v>5185284</v>
          </cell>
          <cell r="B1052">
            <v>5116735</v>
          </cell>
          <cell r="C1052">
            <v>4410</v>
          </cell>
          <cell r="D1052">
            <v>358844</v>
          </cell>
          <cell r="E1052">
            <v>102</v>
          </cell>
          <cell r="F1052">
            <v>74</v>
          </cell>
          <cell r="G1052">
            <v>71</v>
          </cell>
          <cell r="H1052">
            <v>55</v>
          </cell>
          <cell r="I1052">
            <v>177</v>
          </cell>
          <cell r="J1052">
            <v>85</v>
          </cell>
          <cell r="K1052">
            <v>0</v>
          </cell>
          <cell r="L1052">
            <v>16</v>
          </cell>
          <cell r="M1052">
            <v>59</v>
          </cell>
        </row>
        <row r="1053">
          <cell r="A1053">
            <v>5185262</v>
          </cell>
          <cell r="B1053">
            <v>5116724</v>
          </cell>
          <cell r="C1053">
            <v>4410</v>
          </cell>
          <cell r="D1053">
            <v>355467</v>
          </cell>
          <cell r="E1053">
            <v>267</v>
          </cell>
          <cell r="F1053">
            <v>236</v>
          </cell>
          <cell r="G1053">
            <v>228</v>
          </cell>
          <cell r="H1053">
            <v>202</v>
          </cell>
          <cell r="I1053">
            <v>264</v>
          </cell>
          <cell r="J1053">
            <v>227</v>
          </cell>
          <cell r="K1053">
            <v>242</v>
          </cell>
          <cell r="L1053">
            <v>219</v>
          </cell>
          <cell r="M1053">
            <v>234</v>
          </cell>
        </row>
        <row r="1054">
          <cell r="A1054">
            <v>5185240</v>
          </cell>
          <cell r="B1054">
            <v>5116713</v>
          </cell>
          <cell r="C1054">
            <v>4410</v>
          </cell>
          <cell r="D1054">
            <v>2100191</v>
          </cell>
          <cell r="E1054">
            <v>181</v>
          </cell>
          <cell r="F1054">
            <v>190</v>
          </cell>
          <cell r="G1054">
            <v>131</v>
          </cell>
          <cell r="H1054">
            <v>237</v>
          </cell>
          <cell r="I1054">
            <v>205</v>
          </cell>
          <cell r="J1054">
            <v>186</v>
          </cell>
          <cell r="K1054">
            <v>140</v>
          </cell>
          <cell r="L1054">
            <v>152</v>
          </cell>
          <cell r="M1054">
            <v>188</v>
          </cell>
        </row>
        <row r="1055">
          <cell r="A1055">
            <v>5185218</v>
          </cell>
          <cell r="B1055">
            <v>5116702</v>
          </cell>
          <cell r="C1055">
            <v>4410</v>
          </cell>
          <cell r="D1055">
            <v>6820883</v>
          </cell>
          <cell r="E1055">
            <v>120</v>
          </cell>
          <cell r="F1055">
            <v>83</v>
          </cell>
          <cell r="G1055">
            <v>148</v>
          </cell>
          <cell r="H1055">
            <v>51</v>
          </cell>
          <cell r="I1055">
            <v>81</v>
          </cell>
          <cell r="J1055">
            <v>109</v>
          </cell>
          <cell r="K1055">
            <v>76</v>
          </cell>
          <cell r="L1055">
            <v>76</v>
          </cell>
          <cell r="M1055">
            <v>123</v>
          </cell>
        </row>
        <row r="1056">
          <cell r="A1056">
            <v>5185196</v>
          </cell>
          <cell r="B1056">
            <v>5116691</v>
          </cell>
          <cell r="C1056">
            <v>4410</v>
          </cell>
          <cell r="D1056">
            <v>10408060</v>
          </cell>
          <cell r="E1056">
            <v>270</v>
          </cell>
          <cell r="F1056">
            <v>241</v>
          </cell>
          <cell r="G1056">
            <v>233</v>
          </cell>
          <cell r="H1056">
            <v>403</v>
          </cell>
          <cell r="I1056">
            <v>286</v>
          </cell>
          <cell r="J1056">
            <v>269</v>
          </cell>
          <cell r="K1056">
            <v>206</v>
          </cell>
          <cell r="L1056">
            <v>194</v>
          </cell>
          <cell r="M1056">
            <v>222</v>
          </cell>
        </row>
        <row r="1057">
          <cell r="A1057">
            <v>5185174</v>
          </cell>
          <cell r="B1057">
            <v>5116680</v>
          </cell>
          <cell r="C1057">
            <v>4410</v>
          </cell>
          <cell r="D1057">
            <v>5312879</v>
          </cell>
          <cell r="E1057">
            <v>234</v>
          </cell>
          <cell r="F1057">
            <v>176</v>
          </cell>
          <cell r="G1057">
            <v>192</v>
          </cell>
          <cell r="H1057">
            <v>188</v>
          </cell>
          <cell r="I1057">
            <v>188</v>
          </cell>
          <cell r="J1057">
            <v>194</v>
          </cell>
          <cell r="K1057">
            <v>205</v>
          </cell>
          <cell r="L1057">
            <v>221</v>
          </cell>
          <cell r="M1057">
            <v>230</v>
          </cell>
        </row>
        <row r="1058">
          <cell r="A1058">
            <v>5185152</v>
          </cell>
          <cell r="B1058">
            <v>5116669</v>
          </cell>
          <cell r="C1058">
            <v>4410</v>
          </cell>
          <cell r="D1058">
            <v>3362950</v>
          </cell>
          <cell r="E1058">
            <v>269</v>
          </cell>
          <cell r="F1058">
            <v>287</v>
          </cell>
          <cell r="G1058">
            <v>306</v>
          </cell>
          <cell r="H1058">
            <v>319</v>
          </cell>
          <cell r="I1058">
            <v>277</v>
          </cell>
          <cell r="J1058">
            <v>380</v>
          </cell>
          <cell r="K1058">
            <v>175</v>
          </cell>
          <cell r="L1058">
            <v>185</v>
          </cell>
          <cell r="M1058">
            <v>220</v>
          </cell>
        </row>
        <row r="1059">
          <cell r="A1059">
            <v>5185130</v>
          </cell>
          <cell r="B1059">
            <v>5116658</v>
          </cell>
          <cell r="C1059">
            <v>4410</v>
          </cell>
          <cell r="D1059">
            <v>7686572</v>
          </cell>
          <cell r="E1059">
            <v>294</v>
          </cell>
          <cell r="F1059">
            <v>261</v>
          </cell>
          <cell r="G1059">
            <v>346</v>
          </cell>
          <cell r="H1059">
            <v>484</v>
          </cell>
          <cell r="I1059">
            <v>426</v>
          </cell>
          <cell r="J1059">
            <v>384</v>
          </cell>
          <cell r="K1059">
            <v>369</v>
          </cell>
          <cell r="L1059">
            <v>363</v>
          </cell>
          <cell r="M1059">
            <v>365</v>
          </cell>
        </row>
        <row r="1060">
          <cell r="A1060">
            <v>5185106</v>
          </cell>
          <cell r="B1060">
            <v>5116646</v>
          </cell>
          <cell r="C1060">
            <v>4410</v>
          </cell>
          <cell r="D1060">
            <v>3363561</v>
          </cell>
          <cell r="E1060">
            <v>0</v>
          </cell>
          <cell r="F1060">
            <v>0</v>
          </cell>
          <cell r="G1060">
            <v>182</v>
          </cell>
          <cell r="H1060">
            <v>121</v>
          </cell>
          <cell r="I1060">
            <v>140</v>
          </cell>
          <cell r="J1060">
            <v>129</v>
          </cell>
          <cell r="K1060">
            <v>113</v>
          </cell>
          <cell r="L1060">
            <v>99</v>
          </cell>
          <cell r="M1060">
            <v>111</v>
          </cell>
        </row>
        <row r="1061">
          <cell r="A1061">
            <v>5185084</v>
          </cell>
          <cell r="B1061">
            <v>5116635</v>
          </cell>
          <cell r="C1061">
            <v>4410</v>
          </cell>
          <cell r="D1061">
            <v>1310406</v>
          </cell>
          <cell r="E1061">
            <v>61</v>
          </cell>
          <cell r="F1061">
            <v>25</v>
          </cell>
          <cell r="G1061">
            <v>44</v>
          </cell>
          <cell r="H1061">
            <v>72</v>
          </cell>
          <cell r="I1061">
            <v>10</v>
          </cell>
          <cell r="J1061">
            <v>66</v>
          </cell>
          <cell r="K1061">
            <v>90</v>
          </cell>
          <cell r="L1061">
            <v>77</v>
          </cell>
          <cell r="M1061">
            <v>68</v>
          </cell>
        </row>
        <row r="1062">
          <cell r="A1062">
            <v>5185066</v>
          </cell>
          <cell r="B1062">
            <v>5116626</v>
          </cell>
          <cell r="C1062">
            <v>4410</v>
          </cell>
          <cell r="D1062">
            <v>7686571</v>
          </cell>
          <cell r="E1062">
            <v>203</v>
          </cell>
          <cell r="F1062">
            <v>182</v>
          </cell>
          <cell r="G1062">
            <v>215</v>
          </cell>
          <cell r="H1062">
            <v>178</v>
          </cell>
          <cell r="I1062">
            <v>124</v>
          </cell>
          <cell r="J1062">
            <v>162</v>
          </cell>
          <cell r="K1062">
            <v>179</v>
          </cell>
          <cell r="L1062">
            <v>142</v>
          </cell>
          <cell r="M1062">
            <v>199</v>
          </cell>
        </row>
        <row r="1063">
          <cell r="A1063">
            <v>5185026</v>
          </cell>
          <cell r="B1063">
            <v>5116606</v>
          </cell>
          <cell r="C1063">
            <v>4410</v>
          </cell>
          <cell r="D1063">
            <v>16008562</v>
          </cell>
          <cell r="E1063">
            <v>252</v>
          </cell>
          <cell r="F1063">
            <v>208</v>
          </cell>
          <cell r="G1063">
            <v>206</v>
          </cell>
          <cell r="H1063">
            <v>212</v>
          </cell>
          <cell r="I1063">
            <v>253</v>
          </cell>
          <cell r="J1063">
            <v>246</v>
          </cell>
          <cell r="K1063">
            <v>241</v>
          </cell>
          <cell r="L1063">
            <v>202</v>
          </cell>
          <cell r="M1063">
            <v>244</v>
          </cell>
        </row>
        <row r="1064">
          <cell r="A1064">
            <v>5185004</v>
          </cell>
          <cell r="B1064">
            <v>5116595</v>
          </cell>
          <cell r="C1064">
            <v>4410</v>
          </cell>
          <cell r="D1064">
            <v>1319489</v>
          </cell>
          <cell r="F1064">
            <v>683</v>
          </cell>
          <cell r="H1064">
            <v>368</v>
          </cell>
          <cell r="I1064">
            <v>343</v>
          </cell>
          <cell r="J1064">
            <v>290</v>
          </cell>
          <cell r="K1064">
            <v>283</v>
          </cell>
          <cell r="L1064">
            <v>307</v>
          </cell>
          <cell r="M1064">
            <v>317</v>
          </cell>
        </row>
        <row r="1065">
          <cell r="A1065">
            <v>5184986</v>
          </cell>
          <cell r="B1065">
            <v>5116586</v>
          </cell>
          <cell r="C1065">
            <v>4410</v>
          </cell>
          <cell r="D1065">
            <v>31116353</v>
          </cell>
          <cell r="E1065">
            <v>246</v>
          </cell>
          <cell r="F1065">
            <v>220</v>
          </cell>
          <cell r="G1065">
            <v>211</v>
          </cell>
          <cell r="H1065">
            <v>188</v>
          </cell>
          <cell r="I1065">
            <v>245</v>
          </cell>
          <cell r="J1065">
            <v>143</v>
          </cell>
          <cell r="K1065">
            <v>181</v>
          </cell>
          <cell r="L1065">
            <v>164</v>
          </cell>
          <cell r="M1065">
            <v>168</v>
          </cell>
        </row>
        <row r="1066">
          <cell r="A1066">
            <v>5184968</v>
          </cell>
          <cell r="B1066">
            <v>5116577</v>
          </cell>
          <cell r="C1066">
            <v>4410</v>
          </cell>
          <cell r="D1066">
            <v>7686858</v>
          </cell>
          <cell r="E1066">
            <v>151</v>
          </cell>
          <cell r="F1066">
            <v>59</v>
          </cell>
          <cell r="G1066">
            <v>80</v>
          </cell>
          <cell r="H1066">
            <v>46</v>
          </cell>
          <cell r="I1066">
            <v>41</v>
          </cell>
          <cell r="J1066">
            <v>114</v>
          </cell>
          <cell r="K1066">
            <v>86</v>
          </cell>
          <cell r="L1066">
            <v>104</v>
          </cell>
          <cell r="M1066">
            <v>92</v>
          </cell>
        </row>
        <row r="1067">
          <cell r="A1067">
            <v>5184946</v>
          </cell>
          <cell r="B1067">
            <v>5116566</v>
          </cell>
          <cell r="C1067">
            <v>4410</v>
          </cell>
          <cell r="D1067">
            <v>3362106</v>
          </cell>
          <cell r="E1067">
            <v>233</v>
          </cell>
          <cell r="F1067">
            <v>206</v>
          </cell>
          <cell r="G1067">
            <v>200</v>
          </cell>
          <cell r="H1067">
            <v>189</v>
          </cell>
          <cell r="I1067">
            <v>273</v>
          </cell>
          <cell r="J1067">
            <v>84</v>
          </cell>
          <cell r="K1067">
            <v>58</v>
          </cell>
          <cell r="L1067">
            <v>21</v>
          </cell>
          <cell r="M1067">
            <v>29</v>
          </cell>
        </row>
        <row r="1068">
          <cell r="A1068">
            <v>5184926</v>
          </cell>
          <cell r="B1068">
            <v>5116556</v>
          </cell>
          <cell r="C1068">
            <v>4410</v>
          </cell>
          <cell r="D1068">
            <v>18492468</v>
          </cell>
          <cell r="E1068">
            <v>233</v>
          </cell>
          <cell r="F1068">
            <v>206</v>
          </cell>
          <cell r="G1068">
            <v>200</v>
          </cell>
          <cell r="H1068">
            <v>189</v>
          </cell>
          <cell r="I1068">
            <v>273</v>
          </cell>
          <cell r="J1068">
            <v>312</v>
          </cell>
          <cell r="K1068">
            <v>241</v>
          </cell>
          <cell r="L1068">
            <v>223</v>
          </cell>
          <cell r="M1068">
            <v>244</v>
          </cell>
        </row>
        <row r="1069">
          <cell r="A1069">
            <v>5184902</v>
          </cell>
          <cell r="B1069">
            <v>5116544</v>
          </cell>
          <cell r="C1069">
            <v>4410</v>
          </cell>
          <cell r="D1069">
            <v>31116355</v>
          </cell>
          <cell r="E1069">
            <v>142</v>
          </cell>
          <cell r="F1069">
            <v>127</v>
          </cell>
          <cell r="G1069">
            <v>133</v>
          </cell>
          <cell r="H1069">
            <v>128</v>
          </cell>
          <cell r="I1069">
            <v>130</v>
          </cell>
          <cell r="J1069">
            <v>133</v>
          </cell>
          <cell r="K1069">
            <v>173</v>
          </cell>
          <cell r="L1069">
            <v>176</v>
          </cell>
          <cell r="M1069">
            <v>190</v>
          </cell>
        </row>
        <row r="1070">
          <cell r="A1070">
            <v>5184884</v>
          </cell>
          <cell r="B1070">
            <v>5116535</v>
          </cell>
          <cell r="C1070">
            <v>4410</v>
          </cell>
          <cell r="D1070">
            <v>2181834</v>
          </cell>
          <cell r="E1070">
            <v>235</v>
          </cell>
          <cell r="F1070">
            <v>195</v>
          </cell>
          <cell r="G1070">
            <v>193</v>
          </cell>
          <cell r="H1070">
            <v>183</v>
          </cell>
          <cell r="I1070">
            <v>204</v>
          </cell>
          <cell r="J1070">
            <v>193</v>
          </cell>
          <cell r="K1070">
            <v>188</v>
          </cell>
          <cell r="L1070">
            <v>30</v>
          </cell>
          <cell r="M1070">
            <v>23</v>
          </cell>
        </row>
        <row r="1071">
          <cell r="A1071">
            <v>5184864</v>
          </cell>
          <cell r="B1071">
            <v>5116525</v>
          </cell>
          <cell r="C1071">
            <v>4410</v>
          </cell>
          <cell r="D1071">
            <v>31987826</v>
          </cell>
          <cell r="E1071">
            <v>317</v>
          </cell>
          <cell r="F1071">
            <v>284</v>
          </cell>
          <cell r="G1071">
            <v>273</v>
          </cell>
          <cell r="H1071">
            <v>243</v>
          </cell>
          <cell r="I1071">
            <v>317</v>
          </cell>
          <cell r="J1071">
            <v>272</v>
          </cell>
          <cell r="K1071">
            <v>290</v>
          </cell>
          <cell r="L1071">
            <v>263</v>
          </cell>
          <cell r="M1071">
            <v>0</v>
          </cell>
        </row>
        <row r="1072">
          <cell r="A1072">
            <v>5184862</v>
          </cell>
          <cell r="B1072">
            <v>5116524</v>
          </cell>
          <cell r="C1072">
            <v>4410</v>
          </cell>
          <cell r="D1072">
            <v>220614</v>
          </cell>
          <cell r="E1072">
            <v>212</v>
          </cell>
          <cell r="F1072">
            <v>155</v>
          </cell>
          <cell r="G1072">
            <v>119</v>
          </cell>
          <cell r="H1072">
            <v>31</v>
          </cell>
          <cell r="I1072">
            <v>111</v>
          </cell>
          <cell r="J1072">
            <v>30</v>
          </cell>
          <cell r="K1072">
            <v>112</v>
          </cell>
          <cell r="L1072">
            <v>87</v>
          </cell>
          <cell r="M1072">
            <v>83</v>
          </cell>
        </row>
        <row r="1073">
          <cell r="A1073">
            <v>5184860</v>
          </cell>
          <cell r="B1073">
            <v>5116523</v>
          </cell>
          <cell r="C1073">
            <v>4410</v>
          </cell>
          <cell r="D1073">
            <v>31987825</v>
          </cell>
          <cell r="E1073">
            <v>208</v>
          </cell>
          <cell r="F1073">
            <v>187</v>
          </cell>
          <cell r="G1073">
            <v>180</v>
          </cell>
          <cell r="H1073">
            <v>160</v>
          </cell>
          <cell r="I1073">
            <v>208</v>
          </cell>
          <cell r="J1073">
            <v>81</v>
          </cell>
          <cell r="K1073">
            <v>67</v>
          </cell>
          <cell r="L1073">
            <v>66</v>
          </cell>
          <cell r="M1073">
            <v>64</v>
          </cell>
        </row>
        <row r="1074">
          <cell r="A1074">
            <v>5184858</v>
          </cell>
          <cell r="B1074">
            <v>5116522</v>
          </cell>
          <cell r="C1074">
            <v>4410</v>
          </cell>
          <cell r="D1074">
            <v>31116349</v>
          </cell>
          <cell r="E1074">
            <v>270</v>
          </cell>
          <cell r="F1074">
            <v>189</v>
          </cell>
          <cell r="G1074">
            <v>189</v>
          </cell>
          <cell r="H1074">
            <v>242</v>
          </cell>
          <cell r="I1074">
            <v>166</v>
          </cell>
          <cell r="J1074">
            <v>147</v>
          </cell>
          <cell r="K1074">
            <v>203</v>
          </cell>
          <cell r="L1074">
            <v>216</v>
          </cell>
          <cell r="M1074">
            <v>370</v>
          </cell>
        </row>
        <row r="1075">
          <cell r="A1075">
            <v>5184856</v>
          </cell>
          <cell r="B1075">
            <v>5116521</v>
          </cell>
          <cell r="C1075">
            <v>4410</v>
          </cell>
          <cell r="D1075">
            <v>8913226</v>
          </cell>
          <cell r="E1075">
            <v>113</v>
          </cell>
          <cell r="F1075">
            <v>90</v>
          </cell>
          <cell r="G1075">
            <v>81</v>
          </cell>
          <cell r="H1075">
            <v>83</v>
          </cell>
          <cell r="I1075">
            <v>81</v>
          </cell>
          <cell r="J1075">
            <v>83</v>
          </cell>
          <cell r="K1075">
            <v>96</v>
          </cell>
          <cell r="L1075">
            <v>86</v>
          </cell>
          <cell r="M1075">
            <v>93</v>
          </cell>
        </row>
        <row r="1076">
          <cell r="A1076">
            <v>5184854</v>
          </cell>
          <cell r="B1076">
            <v>5116520</v>
          </cell>
          <cell r="C1076">
            <v>4410</v>
          </cell>
          <cell r="D1076">
            <v>1794892</v>
          </cell>
          <cell r="E1076">
            <v>189</v>
          </cell>
          <cell r="F1076">
            <v>707</v>
          </cell>
          <cell r="G1076">
            <v>132</v>
          </cell>
          <cell r="H1076">
            <v>108</v>
          </cell>
          <cell r="I1076">
            <v>153</v>
          </cell>
          <cell r="J1076">
            <v>101</v>
          </cell>
          <cell r="K1076">
            <v>126</v>
          </cell>
          <cell r="L1076">
            <v>181</v>
          </cell>
          <cell r="M1076">
            <v>170</v>
          </cell>
        </row>
        <row r="1077">
          <cell r="A1077">
            <v>5184852</v>
          </cell>
          <cell r="B1077">
            <v>5116519</v>
          </cell>
          <cell r="C1077">
            <v>4410</v>
          </cell>
          <cell r="D1077">
            <v>1836825</v>
          </cell>
          <cell r="E1077">
            <v>204</v>
          </cell>
          <cell r="F1077">
            <v>254</v>
          </cell>
          <cell r="G1077">
            <v>173</v>
          </cell>
          <cell r="H1077">
            <v>142</v>
          </cell>
          <cell r="I1077">
            <v>171</v>
          </cell>
          <cell r="J1077">
            <v>154</v>
          </cell>
          <cell r="K1077">
            <v>176</v>
          </cell>
          <cell r="L1077">
            <v>161</v>
          </cell>
          <cell r="M1077">
            <v>196</v>
          </cell>
        </row>
        <row r="1078">
          <cell r="A1078">
            <v>5184848</v>
          </cell>
          <cell r="B1078">
            <v>5116517</v>
          </cell>
          <cell r="C1078">
            <v>4410</v>
          </cell>
          <cell r="D1078">
            <v>31116345</v>
          </cell>
          <cell r="E1078">
            <v>172</v>
          </cell>
          <cell r="F1078">
            <v>152</v>
          </cell>
          <cell r="G1078">
            <v>148</v>
          </cell>
          <cell r="H1078">
            <v>144</v>
          </cell>
          <cell r="I1078">
            <v>213</v>
          </cell>
          <cell r="J1078">
            <v>228</v>
          </cell>
          <cell r="K1078">
            <v>218</v>
          </cell>
          <cell r="L1078">
            <v>206</v>
          </cell>
          <cell r="M1078">
            <v>268</v>
          </cell>
        </row>
        <row r="1079">
          <cell r="A1079">
            <v>5184846</v>
          </cell>
          <cell r="B1079">
            <v>5116516</v>
          </cell>
          <cell r="C1079">
            <v>4410</v>
          </cell>
          <cell r="D1079">
            <v>1501752</v>
          </cell>
          <cell r="E1079">
            <v>285</v>
          </cell>
          <cell r="F1079">
            <v>482</v>
          </cell>
          <cell r="G1079">
            <v>192</v>
          </cell>
          <cell r="H1079">
            <v>158</v>
          </cell>
          <cell r="I1079">
            <v>119</v>
          </cell>
          <cell r="J1079">
            <v>104</v>
          </cell>
          <cell r="K1079">
            <v>113</v>
          </cell>
          <cell r="L1079">
            <v>94</v>
          </cell>
          <cell r="M1079">
            <v>192</v>
          </cell>
        </row>
        <row r="1080">
          <cell r="A1080">
            <v>5184836</v>
          </cell>
          <cell r="B1080">
            <v>5116511</v>
          </cell>
          <cell r="C1080">
            <v>4410</v>
          </cell>
          <cell r="D1080">
            <v>3360634</v>
          </cell>
          <cell r="E1080">
            <v>230</v>
          </cell>
          <cell r="F1080">
            <v>203</v>
          </cell>
          <cell r="G1080">
            <v>173</v>
          </cell>
          <cell r="H1080">
            <v>234</v>
          </cell>
          <cell r="I1080">
            <v>159</v>
          </cell>
          <cell r="J1080">
            <v>211</v>
          </cell>
          <cell r="K1080">
            <v>66</v>
          </cell>
          <cell r="L1080">
            <v>164</v>
          </cell>
          <cell r="M1080">
            <v>171</v>
          </cell>
        </row>
        <row r="1081">
          <cell r="A1081">
            <v>5184834</v>
          </cell>
          <cell r="B1081">
            <v>5116510</v>
          </cell>
          <cell r="C1081">
            <v>4410</v>
          </cell>
          <cell r="D1081">
            <v>7314435</v>
          </cell>
          <cell r="E1081">
            <v>96</v>
          </cell>
          <cell r="F1081">
            <v>71</v>
          </cell>
          <cell r="G1081">
            <v>94</v>
          </cell>
          <cell r="H1081">
            <v>205</v>
          </cell>
          <cell r="I1081">
            <v>202</v>
          </cell>
          <cell r="J1081">
            <v>144</v>
          </cell>
          <cell r="K1081">
            <v>139</v>
          </cell>
          <cell r="L1081">
            <v>150</v>
          </cell>
          <cell r="M1081">
            <v>182</v>
          </cell>
        </row>
        <row r="1082">
          <cell r="A1082">
            <v>5184832</v>
          </cell>
          <cell r="B1082">
            <v>5116509</v>
          </cell>
          <cell r="C1082">
            <v>4410</v>
          </cell>
          <cell r="D1082">
            <v>3524475</v>
          </cell>
          <cell r="E1082">
            <v>45</v>
          </cell>
          <cell r="F1082">
            <v>37</v>
          </cell>
          <cell r="G1082">
            <v>90</v>
          </cell>
          <cell r="H1082">
            <v>157</v>
          </cell>
          <cell r="I1082">
            <v>281</v>
          </cell>
          <cell r="J1082">
            <v>182</v>
          </cell>
          <cell r="K1082">
            <v>203</v>
          </cell>
          <cell r="L1082">
            <v>200</v>
          </cell>
          <cell r="M1082">
            <v>232</v>
          </cell>
        </row>
        <row r="1083">
          <cell r="A1083">
            <v>5184812</v>
          </cell>
          <cell r="B1083">
            <v>5116499</v>
          </cell>
          <cell r="C1083">
            <v>4410</v>
          </cell>
          <cell r="D1083">
            <v>459093</v>
          </cell>
          <cell r="E1083">
            <v>235</v>
          </cell>
          <cell r="F1083">
            <v>116</v>
          </cell>
          <cell r="G1083">
            <v>56</v>
          </cell>
          <cell r="H1083">
            <v>151</v>
          </cell>
          <cell r="I1083">
            <v>160</v>
          </cell>
          <cell r="J1083">
            <v>145</v>
          </cell>
          <cell r="K1083">
            <v>181</v>
          </cell>
          <cell r="L1083">
            <v>143</v>
          </cell>
          <cell r="M1083">
            <v>153</v>
          </cell>
        </row>
        <row r="1084">
          <cell r="A1084">
            <v>5184810</v>
          </cell>
          <cell r="B1084">
            <v>5116498</v>
          </cell>
          <cell r="C1084">
            <v>4410</v>
          </cell>
          <cell r="D1084">
            <v>3524472</v>
          </cell>
          <cell r="E1084">
            <v>386</v>
          </cell>
          <cell r="F1084">
            <v>266</v>
          </cell>
          <cell r="G1084">
            <v>390</v>
          </cell>
          <cell r="H1084">
            <v>200</v>
          </cell>
          <cell r="I1084">
            <v>231</v>
          </cell>
          <cell r="J1084">
            <v>222</v>
          </cell>
          <cell r="K1084">
            <v>231</v>
          </cell>
          <cell r="L1084">
            <v>221</v>
          </cell>
          <cell r="M1084">
            <v>227</v>
          </cell>
        </row>
        <row r="1085">
          <cell r="A1085">
            <v>5184808</v>
          </cell>
          <cell r="B1085">
            <v>5116497</v>
          </cell>
          <cell r="C1085">
            <v>4410</v>
          </cell>
          <cell r="D1085">
            <v>3230279</v>
          </cell>
          <cell r="E1085">
            <v>233</v>
          </cell>
          <cell r="F1085">
            <v>206</v>
          </cell>
          <cell r="G1085">
            <v>200</v>
          </cell>
          <cell r="H1085">
            <v>79</v>
          </cell>
          <cell r="I1085">
            <v>92</v>
          </cell>
          <cell r="J1085">
            <v>83</v>
          </cell>
          <cell r="K1085">
            <v>90</v>
          </cell>
          <cell r="L1085">
            <v>89</v>
          </cell>
          <cell r="M1085">
            <v>91</v>
          </cell>
        </row>
        <row r="1086">
          <cell r="A1086">
            <v>5184804</v>
          </cell>
          <cell r="B1086">
            <v>5116495</v>
          </cell>
          <cell r="C1086">
            <v>4410</v>
          </cell>
          <cell r="D1086">
            <v>3524476</v>
          </cell>
          <cell r="E1086">
            <v>233</v>
          </cell>
          <cell r="F1086">
            <v>206</v>
          </cell>
          <cell r="G1086">
            <v>400</v>
          </cell>
          <cell r="H1086">
            <v>74</v>
          </cell>
          <cell r="I1086">
            <v>127</v>
          </cell>
          <cell r="J1086">
            <v>119</v>
          </cell>
          <cell r="K1086">
            <v>117</v>
          </cell>
          <cell r="L1086">
            <v>141</v>
          </cell>
          <cell r="M1086">
            <v>143</v>
          </cell>
        </row>
        <row r="1087">
          <cell r="A1087">
            <v>5184794</v>
          </cell>
          <cell r="B1087">
            <v>5116490</v>
          </cell>
          <cell r="C1087">
            <v>4410</v>
          </cell>
          <cell r="D1087">
            <v>1618087</v>
          </cell>
          <cell r="E1087">
            <v>466</v>
          </cell>
          <cell r="F1087">
            <v>362</v>
          </cell>
          <cell r="G1087">
            <v>339</v>
          </cell>
          <cell r="H1087">
            <v>275</v>
          </cell>
          <cell r="I1087">
            <v>267</v>
          </cell>
          <cell r="J1087">
            <v>173</v>
          </cell>
          <cell r="K1087">
            <v>163</v>
          </cell>
          <cell r="L1087">
            <v>155</v>
          </cell>
          <cell r="M1087">
            <v>165</v>
          </cell>
        </row>
        <row r="1088">
          <cell r="A1088">
            <v>5184792</v>
          </cell>
          <cell r="B1088">
            <v>5116489</v>
          </cell>
          <cell r="C1088">
            <v>4410</v>
          </cell>
          <cell r="D1088">
            <v>7286810</v>
          </cell>
          <cell r="E1088">
            <v>0</v>
          </cell>
          <cell r="F1088">
            <v>4</v>
          </cell>
          <cell r="G1088">
            <v>247</v>
          </cell>
          <cell r="H1088">
            <v>227</v>
          </cell>
          <cell r="I1088">
            <v>235</v>
          </cell>
          <cell r="J1088">
            <v>119</v>
          </cell>
          <cell r="K1088">
            <v>5</v>
          </cell>
          <cell r="L1088">
            <v>4</v>
          </cell>
          <cell r="M1088">
            <v>148</v>
          </cell>
        </row>
        <row r="1089">
          <cell r="A1089">
            <v>5184790</v>
          </cell>
          <cell r="B1089">
            <v>5116488</v>
          </cell>
          <cell r="C1089">
            <v>4410</v>
          </cell>
          <cell r="D1089">
            <v>7287537</v>
          </cell>
          <cell r="E1089">
            <v>595</v>
          </cell>
          <cell r="F1089">
            <v>520</v>
          </cell>
          <cell r="G1089">
            <v>538</v>
          </cell>
          <cell r="H1089">
            <v>543</v>
          </cell>
          <cell r="I1089">
            <v>507</v>
          </cell>
          <cell r="J1089">
            <v>485</v>
          </cell>
          <cell r="K1089">
            <v>521</v>
          </cell>
          <cell r="L1089">
            <v>502</v>
          </cell>
          <cell r="M1089">
            <v>568</v>
          </cell>
        </row>
        <row r="1090">
          <cell r="A1090">
            <v>5184788</v>
          </cell>
          <cell r="B1090">
            <v>5116487</v>
          </cell>
          <cell r="C1090">
            <v>4410</v>
          </cell>
          <cell r="D1090">
            <v>3307854</v>
          </cell>
          <cell r="E1090">
            <v>160</v>
          </cell>
          <cell r="F1090">
            <v>15</v>
          </cell>
          <cell r="G1090">
            <v>311</v>
          </cell>
          <cell r="H1090">
            <v>747</v>
          </cell>
          <cell r="I1090">
            <v>203</v>
          </cell>
          <cell r="J1090">
            <v>276</v>
          </cell>
          <cell r="K1090">
            <v>307</v>
          </cell>
          <cell r="L1090">
            <v>286</v>
          </cell>
          <cell r="M1090">
            <v>298</v>
          </cell>
        </row>
        <row r="1091">
          <cell r="A1091">
            <v>5184786</v>
          </cell>
          <cell r="B1091">
            <v>5116486</v>
          </cell>
          <cell r="C1091">
            <v>4410</v>
          </cell>
          <cell r="D1091">
            <v>1618094</v>
          </cell>
          <cell r="E1091">
            <v>272</v>
          </cell>
          <cell r="F1091">
            <v>219</v>
          </cell>
          <cell r="G1091">
            <v>227</v>
          </cell>
          <cell r="H1091">
            <v>224</v>
          </cell>
          <cell r="I1091">
            <v>250</v>
          </cell>
          <cell r="J1091">
            <v>237</v>
          </cell>
          <cell r="K1091">
            <v>232</v>
          </cell>
          <cell r="L1091">
            <v>260</v>
          </cell>
          <cell r="M1091">
            <v>309</v>
          </cell>
        </row>
        <row r="1092">
          <cell r="A1092">
            <v>5184782</v>
          </cell>
          <cell r="B1092">
            <v>5116484</v>
          </cell>
          <cell r="C1092">
            <v>4410</v>
          </cell>
          <cell r="D1092">
            <v>6825956</v>
          </cell>
          <cell r="E1092">
            <v>56</v>
          </cell>
          <cell r="F1092">
            <v>29</v>
          </cell>
          <cell r="G1092">
            <v>98</v>
          </cell>
          <cell r="H1092">
            <v>80</v>
          </cell>
          <cell r="I1092">
            <v>63</v>
          </cell>
          <cell r="J1092">
            <v>63</v>
          </cell>
          <cell r="K1092">
            <v>118</v>
          </cell>
          <cell r="L1092">
            <v>128</v>
          </cell>
          <cell r="M1092">
            <v>123</v>
          </cell>
        </row>
        <row r="1093">
          <cell r="A1093">
            <v>5184780</v>
          </cell>
          <cell r="B1093">
            <v>5116483</v>
          </cell>
          <cell r="C1093">
            <v>4410</v>
          </cell>
          <cell r="D1093">
            <v>1502203</v>
          </cell>
          <cell r="E1093">
            <v>154</v>
          </cell>
          <cell r="F1093">
            <v>128</v>
          </cell>
          <cell r="G1093">
            <v>133</v>
          </cell>
          <cell r="H1093">
            <v>119</v>
          </cell>
          <cell r="I1093">
            <v>139</v>
          </cell>
          <cell r="J1093">
            <v>118</v>
          </cell>
          <cell r="K1093">
            <v>119</v>
          </cell>
          <cell r="L1093">
            <v>131</v>
          </cell>
          <cell r="M1093">
            <v>148</v>
          </cell>
        </row>
        <row r="1094">
          <cell r="A1094">
            <v>5184778</v>
          </cell>
          <cell r="B1094">
            <v>5116482</v>
          </cell>
          <cell r="C1094">
            <v>4410</v>
          </cell>
          <cell r="D1094">
            <v>1693106</v>
          </cell>
          <cell r="E1094">
            <v>334</v>
          </cell>
          <cell r="F1094">
            <v>232</v>
          </cell>
          <cell r="G1094">
            <v>536</v>
          </cell>
          <cell r="H1094">
            <v>225</v>
          </cell>
          <cell r="I1094">
            <v>269</v>
          </cell>
          <cell r="J1094">
            <v>233</v>
          </cell>
          <cell r="K1094">
            <v>262</v>
          </cell>
          <cell r="L1094">
            <v>259</v>
          </cell>
          <cell r="M1094">
            <v>296</v>
          </cell>
        </row>
        <row r="1095">
          <cell r="A1095">
            <v>5184776</v>
          </cell>
          <cell r="B1095">
            <v>5116481</v>
          </cell>
          <cell r="C1095">
            <v>4410</v>
          </cell>
          <cell r="D1095">
            <v>31116356</v>
          </cell>
          <cell r="E1095">
            <v>217</v>
          </cell>
          <cell r="F1095">
            <v>164</v>
          </cell>
          <cell r="G1095">
            <v>184</v>
          </cell>
          <cell r="H1095">
            <v>174</v>
          </cell>
          <cell r="I1095">
            <v>193</v>
          </cell>
          <cell r="J1095">
            <v>148</v>
          </cell>
          <cell r="K1095">
            <v>160</v>
          </cell>
          <cell r="L1095">
            <v>147</v>
          </cell>
          <cell r="M1095">
            <v>158</v>
          </cell>
        </row>
        <row r="1096">
          <cell r="A1096">
            <v>5184774</v>
          </cell>
          <cell r="B1096">
            <v>5116480</v>
          </cell>
          <cell r="C1096">
            <v>4410</v>
          </cell>
          <cell r="D1096">
            <v>31116347</v>
          </cell>
          <cell r="E1096">
            <v>52</v>
          </cell>
          <cell r="F1096">
            <v>49</v>
          </cell>
          <cell r="G1096">
            <v>46</v>
          </cell>
          <cell r="H1096">
            <v>50</v>
          </cell>
          <cell r="I1096">
            <v>49</v>
          </cell>
          <cell r="J1096">
            <v>150</v>
          </cell>
          <cell r="K1096">
            <v>75</v>
          </cell>
          <cell r="L1096">
            <v>82</v>
          </cell>
          <cell r="M1096">
            <v>78</v>
          </cell>
        </row>
        <row r="1097">
          <cell r="A1097">
            <v>5184772</v>
          </cell>
          <cell r="B1097">
            <v>5116479</v>
          </cell>
          <cell r="C1097">
            <v>4410</v>
          </cell>
          <cell r="D1097">
            <v>31981406</v>
          </cell>
          <cell r="E1097">
            <v>172</v>
          </cell>
          <cell r="F1097">
            <v>152</v>
          </cell>
          <cell r="G1097">
            <v>148</v>
          </cell>
          <cell r="H1097">
            <v>144</v>
          </cell>
          <cell r="I1097">
            <v>213</v>
          </cell>
          <cell r="J1097">
            <v>130</v>
          </cell>
          <cell r="K1097">
            <v>87</v>
          </cell>
          <cell r="L1097">
            <v>111</v>
          </cell>
          <cell r="M1097">
            <v>97</v>
          </cell>
        </row>
        <row r="1098">
          <cell r="A1098">
            <v>5184770</v>
          </cell>
          <cell r="B1098">
            <v>5116478</v>
          </cell>
          <cell r="C1098">
            <v>4410</v>
          </cell>
          <cell r="D1098">
            <v>31116350</v>
          </cell>
          <cell r="E1098">
            <v>330</v>
          </cell>
          <cell r="F1098">
            <v>208</v>
          </cell>
          <cell r="G1098">
            <v>237</v>
          </cell>
          <cell r="H1098">
            <v>242</v>
          </cell>
          <cell r="I1098">
            <v>264</v>
          </cell>
          <cell r="J1098">
            <v>273</v>
          </cell>
          <cell r="K1098">
            <v>265</v>
          </cell>
          <cell r="L1098">
            <v>225</v>
          </cell>
          <cell r="M1098">
            <v>120</v>
          </cell>
        </row>
        <row r="1099">
          <cell r="A1099">
            <v>5184768</v>
          </cell>
          <cell r="B1099">
            <v>5116477</v>
          </cell>
          <cell r="C1099">
            <v>4410</v>
          </cell>
          <cell r="D1099">
            <v>221240</v>
          </cell>
          <cell r="E1099">
            <v>119</v>
          </cell>
          <cell r="F1099">
            <v>110</v>
          </cell>
          <cell r="G1099">
            <v>101</v>
          </cell>
          <cell r="H1099">
            <v>109</v>
          </cell>
          <cell r="I1099">
            <v>81</v>
          </cell>
          <cell r="J1099">
            <v>186</v>
          </cell>
          <cell r="K1099">
            <v>260</v>
          </cell>
          <cell r="L1099">
            <v>217</v>
          </cell>
          <cell r="M1099">
            <v>204</v>
          </cell>
        </row>
        <row r="1100">
          <cell r="A1100">
            <v>5184766</v>
          </cell>
          <cell r="B1100">
            <v>5116476</v>
          </cell>
          <cell r="C1100">
            <v>4410</v>
          </cell>
          <cell r="D1100">
            <v>2933768</v>
          </cell>
          <cell r="E1100">
            <v>155</v>
          </cell>
          <cell r="F1100">
            <v>153</v>
          </cell>
          <cell r="G1100">
            <v>142</v>
          </cell>
          <cell r="H1100">
            <v>138</v>
          </cell>
          <cell r="I1100">
            <v>270</v>
          </cell>
          <cell r="J1100">
            <v>121</v>
          </cell>
          <cell r="K1100">
            <v>156</v>
          </cell>
          <cell r="L1100">
            <v>102</v>
          </cell>
          <cell r="M1100">
            <v>253</v>
          </cell>
        </row>
        <row r="1101">
          <cell r="A1101">
            <v>5184762</v>
          </cell>
          <cell r="B1101">
            <v>5116474</v>
          </cell>
          <cell r="C1101">
            <v>4410</v>
          </cell>
          <cell r="D1101">
            <v>3219510</v>
          </cell>
          <cell r="E1101">
            <v>172</v>
          </cell>
          <cell r="F1101">
            <v>152</v>
          </cell>
          <cell r="G1101">
            <v>148</v>
          </cell>
          <cell r="H1101">
            <v>144</v>
          </cell>
          <cell r="I1101">
            <v>213</v>
          </cell>
          <cell r="J1101">
            <v>185</v>
          </cell>
          <cell r="K1101">
            <v>198</v>
          </cell>
          <cell r="L1101">
            <v>187</v>
          </cell>
          <cell r="M1101">
            <v>155</v>
          </cell>
        </row>
        <row r="1102">
          <cell r="A1102">
            <v>5184760</v>
          </cell>
          <cell r="B1102">
            <v>5116473</v>
          </cell>
          <cell r="C1102">
            <v>4410</v>
          </cell>
          <cell r="D1102">
            <v>5309470</v>
          </cell>
          <cell r="E1102">
            <v>233</v>
          </cell>
          <cell r="F1102">
            <v>206</v>
          </cell>
          <cell r="G1102">
            <v>200</v>
          </cell>
          <cell r="H1102">
            <v>189</v>
          </cell>
          <cell r="I1102">
            <v>473</v>
          </cell>
          <cell r="J1102">
            <v>151</v>
          </cell>
          <cell r="K1102">
            <v>165</v>
          </cell>
          <cell r="L1102">
            <v>141</v>
          </cell>
          <cell r="M1102">
            <v>157</v>
          </cell>
        </row>
        <row r="1103">
          <cell r="A1103">
            <v>5184758</v>
          </cell>
          <cell r="B1103">
            <v>5116472</v>
          </cell>
          <cell r="C1103">
            <v>4410</v>
          </cell>
          <cell r="D1103">
            <v>2509541</v>
          </cell>
          <cell r="E1103">
            <v>42</v>
          </cell>
          <cell r="F1103">
            <v>40</v>
          </cell>
          <cell r="G1103">
            <v>58</v>
          </cell>
          <cell r="H1103">
            <v>61</v>
          </cell>
          <cell r="I1103">
            <v>50</v>
          </cell>
          <cell r="J1103">
            <v>71</v>
          </cell>
          <cell r="K1103">
            <v>76</v>
          </cell>
          <cell r="L1103">
            <v>65</v>
          </cell>
          <cell r="M1103">
            <v>57</v>
          </cell>
        </row>
        <row r="1104">
          <cell r="A1104">
            <v>5184736</v>
          </cell>
          <cell r="B1104">
            <v>5116461</v>
          </cell>
          <cell r="C1104">
            <v>4410</v>
          </cell>
          <cell r="D1104">
            <v>8702988</v>
          </cell>
          <cell r="E1104">
            <v>367</v>
          </cell>
          <cell r="F1104">
            <v>306</v>
          </cell>
          <cell r="G1104">
            <v>326</v>
          </cell>
          <cell r="H1104">
            <v>327</v>
          </cell>
          <cell r="I1104">
            <v>331</v>
          </cell>
          <cell r="J1104">
            <v>300</v>
          </cell>
          <cell r="K1104">
            <v>322</v>
          </cell>
          <cell r="L1104">
            <v>302</v>
          </cell>
          <cell r="M1104">
            <v>334</v>
          </cell>
        </row>
        <row r="1105">
          <cell r="A1105">
            <v>5184734</v>
          </cell>
          <cell r="B1105">
            <v>5116460</v>
          </cell>
          <cell r="C1105">
            <v>4410</v>
          </cell>
          <cell r="D1105">
            <v>3505766</v>
          </cell>
          <cell r="E1105">
            <v>476</v>
          </cell>
          <cell r="F1105">
            <v>356</v>
          </cell>
          <cell r="G1105">
            <v>235</v>
          </cell>
          <cell r="H1105">
            <v>351</v>
          </cell>
          <cell r="I1105">
            <v>414</v>
          </cell>
          <cell r="J1105">
            <v>411</v>
          </cell>
          <cell r="K1105">
            <v>422</v>
          </cell>
          <cell r="L1105">
            <v>424</v>
          </cell>
          <cell r="M1105">
            <v>407</v>
          </cell>
        </row>
        <row r="1106">
          <cell r="A1106">
            <v>5184732</v>
          </cell>
          <cell r="B1106">
            <v>5116459</v>
          </cell>
          <cell r="C1106">
            <v>4410</v>
          </cell>
          <cell r="D1106">
            <v>33001175</v>
          </cell>
          <cell r="E1106">
            <v>110</v>
          </cell>
          <cell r="F1106">
            <v>84</v>
          </cell>
          <cell r="G1106">
            <v>60</v>
          </cell>
          <cell r="H1106">
            <v>52</v>
          </cell>
          <cell r="I1106">
            <v>36</v>
          </cell>
          <cell r="J1106">
            <v>31</v>
          </cell>
          <cell r="K1106">
            <v>47</v>
          </cell>
          <cell r="L1106">
            <v>41</v>
          </cell>
          <cell r="M1106">
            <v>53</v>
          </cell>
        </row>
        <row r="1107">
          <cell r="A1107">
            <v>5184730</v>
          </cell>
          <cell r="B1107">
            <v>5116458</v>
          </cell>
          <cell r="C1107">
            <v>4410</v>
          </cell>
          <cell r="D1107">
            <v>31987896</v>
          </cell>
          <cell r="E1107">
            <v>90</v>
          </cell>
          <cell r="F1107">
            <v>126</v>
          </cell>
          <cell r="G1107">
            <v>133</v>
          </cell>
          <cell r="H1107">
            <v>137</v>
          </cell>
          <cell r="I1107">
            <v>149</v>
          </cell>
          <cell r="J1107">
            <v>133</v>
          </cell>
          <cell r="K1107">
            <v>77</v>
          </cell>
          <cell r="L1107">
            <v>77</v>
          </cell>
          <cell r="M1107">
            <v>78</v>
          </cell>
        </row>
        <row r="1108">
          <cell r="A1108">
            <v>6077518</v>
          </cell>
          <cell r="B1108">
            <v>5908054</v>
          </cell>
          <cell r="C1108">
            <v>4410</v>
          </cell>
          <cell r="D1108">
            <v>32997655</v>
          </cell>
          <cell r="M1108">
            <v>38</v>
          </cell>
        </row>
        <row r="1109">
          <cell r="A1109">
            <v>6042025</v>
          </cell>
          <cell r="B1109">
            <v>5899703</v>
          </cell>
          <cell r="C1109">
            <v>4410</v>
          </cell>
          <cell r="D1109">
            <v>31991407</v>
          </cell>
          <cell r="L1109">
            <v>141</v>
          </cell>
          <cell r="M1109">
            <v>176</v>
          </cell>
        </row>
        <row r="1110">
          <cell r="A1110">
            <v>6030163</v>
          </cell>
          <cell r="B1110">
            <v>5894848</v>
          </cell>
          <cell r="C1110">
            <v>4410</v>
          </cell>
          <cell r="D1110">
            <v>31987893</v>
          </cell>
          <cell r="J1110">
            <v>94</v>
          </cell>
          <cell r="K1110">
            <v>143</v>
          </cell>
          <cell r="L1110">
            <v>335</v>
          </cell>
          <cell r="M1110">
            <v>86</v>
          </cell>
        </row>
        <row r="1111">
          <cell r="A1111">
            <v>6030018</v>
          </cell>
          <cell r="B1111">
            <v>5894788</v>
          </cell>
          <cell r="C1111">
            <v>4410</v>
          </cell>
          <cell r="D1111">
            <v>31987827</v>
          </cell>
          <cell r="J1111">
            <v>59</v>
          </cell>
          <cell r="K1111">
            <v>100</v>
          </cell>
          <cell r="L1111">
            <v>79</v>
          </cell>
          <cell r="M1111">
            <v>91</v>
          </cell>
        </row>
        <row r="1112">
          <cell r="A1112">
            <v>6030013</v>
          </cell>
          <cell r="B1112">
            <v>5894786</v>
          </cell>
          <cell r="C1112">
            <v>4410</v>
          </cell>
          <cell r="D1112">
            <v>31981478</v>
          </cell>
          <cell r="J1112">
            <v>55</v>
          </cell>
          <cell r="K1112">
            <v>82</v>
          </cell>
          <cell r="L1112">
            <v>50</v>
          </cell>
          <cell r="M1112">
            <v>19</v>
          </cell>
        </row>
        <row r="1113">
          <cell r="A1113">
            <v>5972091</v>
          </cell>
          <cell r="B1113">
            <v>5880585</v>
          </cell>
          <cell r="C1113">
            <v>4410</v>
          </cell>
          <cell r="D1113">
            <v>10412412</v>
          </cell>
          <cell r="H1113">
            <v>48</v>
          </cell>
          <cell r="I1113">
            <v>69</v>
          </cell>
          <cell r="J1113">
            <v>70</v>
          </cell>
          <cell r="K1113">
            <v>86</v>
          </cell>
          <cell r="L1113">
            <v>70</v>
          </cell>
          <cell r="M1113">
            <v>83</v>
          </cell>
        </row>
        <row r="1114">
          <cell r="A1114">
            <v>5966009</v>
          </cell>
          <cell r="B1114">
            <v>5879985</v>
          </cell>
          <cell r="C1114">
            <v>4410</v>
          </cell>
          <cell r="D1114">
            <v>8904436</v>
          </cell>
          <cell r="H1114">
            <v>146</v>
          </cell>
          <cell r="I1114">
            <v>137</v>
          </cell>
          <cell r="J1114">
            <v>153</v>
          </cell>
          <cell r="K1114">
            <v>139</v>
          </cell>
          <cell r="L1114">
            <v>144</v>
          </cell>
          <cell r="M1114">
            <v>152</v>
          </cell>
        </row>
        <row r="1115">
          <cell r="A1115">
            <v>5184844</v>
          </cell>
          <cell r="B1115">
            <v>5116515</v>
          </cell>
          <cell r="C1115">
            <v>4410</v>
          </cell>
          <cell r="D1115">
            <v>6811636</v>
          </cell>
          <cell r="E1115">
            <v>284</v>
          </cell>
          <cell r="F1115">
            <v>235</v>
          </cell>
          <cell r="G1115">
            <v>159</v>
          </cell>
          <cell r="H1115">
            <v>144</v>
          </cell>
          <cell r="I1115">
            <v>149</v>
          </cell>
          <cell r="J1115">
            <v>141</v>
          </cell>
          <cell r="K1115">
            <v>162</v>
          </cell>
          <cell r="L1115">
            <v>166</v>
          </cell>
          <cell r="M1115">
            <v>155</v>
          </cell>
        </row>
        <row r="1116">
          <cell r="A1116">
            <v>5184842</v>
          </cell>
          <cell r="B1116">
            <v>5116514</v>
          </cell>
          <cell r="C1116">
            <v>4410</v>
          </cell>
          <cell r="D1116">
            <v>31116354</v>
          </cell>
          <cell r="E1116">
            <v>190</v>
          </cell>
          <cell r="F1116">
            <v>312</v>
          </cell>
          <cell r="G1116">
            <v>197</v>
          </cell>
          <cell r="H1116">
            <v>213</v>
          </cell>
          <cell r="I1116">
            <v>145</v>
          </cell>
          <cell r="J1116">
            <v>171</v>
          </cell>
          <cell r="K1116">
            <v>190</v>
          </cell>
          <cell r="L1116">
            <v>180</v>
          </cell>
          <cell r="M1116">
            <v>206</v>
          </cell>
        </row>
        <row r="1117">
          <cell r="A1117">
            <v>5184840</v>
          </cell>
          <cell r="B1117">
            <v>5116513</v>
          </cell>
          <cell r="C1117">
            <v>4410</v>
          </cell>
          <cell r="D1117">
            <v>6803673</v>
          </cell>
          <cell r="E1117">
            <v>213</v>
          </cell>
          <cell r="F1117">
            <v>179</v>
          </cell>
          <cell r="G1117">
            <v>210</v>
          </cell>
          <cell r="H1117">
            <v>204</v>
          </cell>
          <cell r="I1117">
            <v>191</v>
          </cell>
          <cell r="J1117">
            <v>202</v>
          </cell>
          <cell r="K1117">
            <v>213</v>
          </cell>
          <cell r="L1117">
            <v>212</v>
          </cell>
          <cell r="M1117">
            <v>233</v>
          </cell>
        </row>
        <row r="1118">
          <cell r="A1118">
            <v>5184838</v>
          </cell>
          <cell r="B1118">
            <v>5116512</v>
          </cell>
          <cell r="C1118">
            <v>4410</v>
          </cell>
          <cell r="D1118">
            <v>1618088</v>
          </cell>
          <cell r="E1118">
            <v>115</v>
          </cell>
          <cell r="F1118">
            <v>110</v>
          </cell>
          <cell r="G1118">
            <v>98</v>
          </cell>
          <cell r="H1118">
            <v>108</v>
          </cell>
          <cell r="I1118">
            <v>101</v>
          </cell>
          <cell r="J1118">
            <v>109</v>
          </cell>
          <cell r="K1118">
            <v>103</v>
          </cell>
          <cell r="L1118">
            <v>104</v>
          </cell>
          <cell r="M1118">
            <v>103</v>
          </cell>
        </row>
        <row r="1119">
          <cell r="A1119">
            <v>5184830</v>
          </cell>
          <cell r="B1119">
            <v>5116508</v>
          </cell>
          <cell r="C1119">
            <v>4410</v>
          </cell>
          <cell r="D1119">
            <v>1616835</v>
          </cell>
          <cell r="E1119">
            <v>222</v>
          </cell>
          <cell r="F1119">
            <v>188</v>
          </cell>
          <cell r="G1119">
            <v>187</v>
          </cell>
          <cell r="H1119">
            <v>186</v>
          </cell>
          <cell r="I1119">
            <v>230</v>
          </cell>
          <cell r="J1119">
            <v>210</v>
          </cell>
          <cell r="K1119">
            <v>208</v>
          </cell>
          <cell r="L1119">
            <v>197</v>
          </cell>
          <cell r="M1119">
            <v>26</v>
          </cell>
        </row>
        <row r="1120">
          <cell r="A1120">
            <v>5184826</v>
          </cell>
          <cell r="B1120">
            <v>5116506</v>
          </cell>
          <cell r="C1120">
            <v>4410</v>
          </cell>
          <cell r="D1120">
            <v>31981474</v>
          </cell>
          <cell r="E1120">
            <v>172</v>
          </cell>
          <cell r="F1120">
            <v>152</v>
          </cell>
          <cell r="G1120">
            <v>148</v>
          </cell>
          <cell r="H1120">
            <v>144</v>
          </cell>
          <cell r="I1120">
            <v>213</v>
          </cell>
          <cell r="J1120">
            <v>117</v>
          </cell>
          <cell r="K1120">
            <v>109</v>
          </cell>
          <cell r="L1120">
            <v>109</v>
          </cell>
          <cell r="M1120">
            <v>103</v>
          </cell>
        </row>
        <row r="1121">
          <cell r="A1121">
            <v>5184824</v>
          </cell>
          <cell r="B1121">
            <v>5116505</v>
          </cell>
          <cell r="C1121">
            <v>4410</v>
          </cell>
          <cell r="D1121">
            <v>7686181</v>
          </cell>
          <cell r="E1121">
            <v>276</v>
          </cell>
          <cell r="F1121">
            <v>242</v>
          </cell>
          <cell r="G1121">
            <v>507</v>
          </cell>
          <cell r="H1121">
            <v>236</v>
          </cell>
          <cell r="I1121">
            <v>229</v>
          </cell>
          <cell r="J1121">
            <v>215</v>
          </cell>
          <cell r="K1121">
            <v>213</v>
          </cell>
          <cell r="L1121">
            <v>199</v>
          </cell>
          <cell r="M1121">
            <v>207</v>
          </cell>
        </row>
        <row r="1122">
          <cell r="A1122">
            <v>5184822</v>
          </cell>
          <cell r="B1122">
            <v>5116504</v>
          </cell>
          <cell r="C1122">
            <v>4410</v>
          </cell>
          <cell r="D1122">
            <v>1529858</v>
          </cell>
          <cell r="E1122">
            <v>69</v>
          </cell>
          <cell r="F1122">
            <v>85</v>
          </cell>
          <cell r="G1122">
            <v>113</v>
          </cell>
          <cell r="H1122">
            <v>135</v>
          </cell>
          <cell r="I1122">
            <v>89</v>
          </cell>
          <cell r="J1122">
            <v>101</v>
          </cell>
          <cell r="K1122">
            <v>109</v>
          </cell>
          <cell r="L1122">
            <v>97</v>
          </cell>
          <cell r="M1122">
            <v>114</v>
          </cell>
        </row>
        <row r="1123">
          <cell r="A1123">
            <v>5184820</v>
          </cell>
          <cell r="B1123">
            <v>5116503</v>
          </cell>
          <cell r="C1123">
            <v>4410</v>
          </cell>
          <cell r="D1123">
            <v>3360163</v>
          </cell>
          <cell r="E1123">
            <v>162</v>
          </cell>
          <cell r="F1123">
            <v>129</v>
          </cell>
          <cell r="G1123">
            <v>98</v>
          </cell>
          <cell r="H1123">
            <v>114</v>
          </cell>
          <cell r="I1123">
            <v>169</v>
          </cell>
          <cell r="J1123">
            <v>229</v>
          </cell>
          <cell r="K1123">
            <v>235</v>
          </cell>
          <cell r="L1123">
            <v>200</v>
          </cell>
          <cell r="M1123">
            <v>217</v>
          </cell>
        </row>
        <row r="1124">
          <cell r="A1124">
            <v>5184818</v>
          </cell>
          <cell r="B1124">
            <v>5116502</v>
          </cell>
          <cell r="C1124">
            <v>4410</v>
          </cell>
          <cell r="D1124">
            <v>3377365</v>
          </cell>
          <cell r="E1124">
            <v>117</v>
          </cell>
          <cell r="F1124">
            <v>120</v>
          </cell>
          <cell r="G1124">
            <v>602</v>
          </cell>
          <cell r="H1124">
            <v>154</v>
          </cell>
          <cell r="I1124">
            <v>144</v>
          </cell>
          <cell r="J1124">
            <v>170</v>
          </cell>
          <cell r="K1124">
            <v>230</v>
          </cell>
          <cell r="L1124">
            <v>192</v>
          </cell>
          <cell r="M1124">
            <v>232</v>
          </cell>
        </row>
        <row r="1125">
          <cell r="A1125">
            <v>5184816</v>
          </cell>
          <cell r="B1125">
            <v>5116501</v>
          </cell>
          <cell r="C1125">
            <v>4410</v>
          </cell>
          <cell r="D1125">
            <v>4748060</v>
          </cell>
          <cell r="E1125">
            <v>213</v>
          </cell>
          <cell r="F1125">
            <v>177</v>
          </cell>
          <cell r="G1125">
            <v>198</v>
          </cell>
          <cell r="H1125">
            <v>487</v>
          </cell>
          <cell r="I1125">
            <v>227</v>
          </cell>
          <cell r="J1125">
            <v>83</v>
          </cell>
          <cell r="K1125">
            <v>320</v>
          </cell>
          <cell r="L1125">
            <v>383</v>
          </cell>
          <cell r="M1125">
            <v>263</v>
          </cell>
        </row>
        <row r="1126">
          <cell r="A1126">
            <v>5184814</v>
          </cell>
          <cell r="B1126">
            <v>5116500</v>
          </cell>
          <cell r="C1126">
            <v>4410</v>
          </cell>
          <cell r="D1126">
            <v>31981476</v>
          </cell>
          <cell r="E1126">
            <v>324</v>
          </cell>
          <cell r="F1126">
            <v>248</v>
          </cell>
          <cell r="G1126">
            <v>182</v>
          </cell>
          <cell r="H1126">
            <v>246</v>
          </cell>
          <cell r="I1126">
            <v>218</v>
          </cell>
          <cell r="J1126">
            <v>194</v>
          </cell>
          <cell r="K1126">
            <v>212</v>
          </cell>
          <cell r="L1126">
            <v>224</v>
          </cell>
          <cell r="M1126">
            <v>283</v>
          </cell>
        </row>
        <row r="1127">
          <cell r="A1127">
            <v>5184802</v>
          </cell>
          <cell r="B1127">
            <v>5116494</v>
          </cell>
          <cell r="C1127">
            <v>4410</v>
          </cell>
          <cell r="D1127">
            <v>438640</v>
          </cell>
          <cell r="E1127">
            <v>172</v>
          </cell>
          <cell r="F1127">
            <v>304</v>
          </cell>
          <cell r="G1127">
            <v>137</v>
          </cell>
          <cell r="H1127">
            <v>112</v>
          </cell>
          <cell r="I1127">
            <v>127</v>
          </cell>
          <cell r="J1127">
            <v>90</v>
          </cell>
          <cell r="K1127">
            <v>131</v>
          </cell>
          <cell r="L1127">
            <v>119</v>
          </cell>
          <cell r="M1127">
            <v>127</v>
          </cell>
        </row>
        <row r="1128">
          <cell r="A1128">
            <v>5184800</v>
          </cell>
          <cell r="B1128">
            <v>5116493</v>
          </cell>
          <cell r="C1128">
            <v>4410</v>
          </cell>
          <cell r="D1128">
            <v>7729410</v>
          </cell>
          <cell r="E1128">
            <v>159</v>
          </cell>
          <cell r="F1128">
            <v>332</v>
          </cell>
          <cell r="G1128">
            <v>151</v>
          </cell>
          <cell r="H1128">
            <v>259</v>
          </cell>
          <cell r="I1128">
            <v>175</v>
          </cell>
          <cell r="J1128">
            <v>233</v>
          </cell>
          <cell r="K1128">
            <v>306</v>
          </cell>
          <cell r="L1128">
            <v>179</v>
          </cell>
          <cell r="M1128">
            <v>221</v>
          </cell>
        </row>
        <row r="1129">
          <cell r="A1129">
            <v>5184798</v>
          </cell>
          <cell r="B1129">
            <v>5116492</v>
          </cell>
          <cell r="C1129">
            <v>4410</v>
          </cell>
          <cell r="D1129">
            <v>3352177</v>
          </cell>
          <cell r="E1129">
            <v>423</v>
          </cell>
          <cell r="F1129">
            <v>78</v>
          </cell>
          <cell r="G1129">
            <v>187</v>
          </cell>
          <cell r="H1129">
            <v>167</v>
          </cell>
          <cell r="I1129">
            <v>173</v>
          </cell>
          <cell r="J1129">
            <v>132</v>
          </cell>
          <cell r="K1129">
            <v>164</v>
          </cell>
          <cell r="L1129">
            <v>140</v>
          </cell>
          <cell r="M1129">
            <v>219</v>
          </cell>
        </row>
        <row r="1130">
          <cell r="A1130">
            <v>5184796</v>
          </cell>
          <cell r="B1130">
            <v>5116491</v>
          </cell>
          <cell r="C1130">
            <v>4410</v>
          </cell>
          <cell r="D1130">
            <v>443777</v>
          </cell>
          <cell r="E1130">
            <v>165</v>
          </cell>
          <cell r="F1130">
            <v>120</v>
          </cell>
          <cell r="G1130">
            <v>124</v>
          </cell>
          <cell r="H1130">
            <v>109</v>
          </cell>
          <cell r="I1130">
            <v>178</v>
          </cell>
          <cell r="J1130">
            <v>175</v>
          </cell>
          <cell r="K1130">
            <v>203</v>
          </cell>
          <cell r="L1130">
            <v>197</v>
          </cell>
          <cell r="M1130">
            <v>214</v>
          </cell>
        </row>
        <row r="1131">
          <cell r="A1131">
            <v>5184754</v>
          </cell>
          <cell r="B1131">
            <v>5116470</v>
          </cell>
          <cell r="C1131">
            <v>4410</v>
          </cell>
          <cell r="D1131">
            <v>1837447</v>
          </cell>
          <cell r="E1131">
            <v>57</v>
          </cell>
          <cell r="F1131">
            <v>41</v>
          </cell>
          <cell r="G1131">
            <v>49</v>
          </cell>
          <cell r="H1131">
            <v>40</v>
          </cell>
          <cell r="I1131">
            <v>50</v>
          </cell>
          <cell r="J1131">
            <v>122</v>
          </cell>
          <cell r="K1131">
            <v>118</v>
          </cell>
          <cell r="L1131">
            <v>86</v>
          </cell>
          <cell r="M1131">
            <v>75</v>
          </cell>
        </row>
        <row r="1132">
          <cell r="A1132">
            <v>5184752</v>
          </cell>
          <cell r="B1132">
            <v>5116469</v>
          </cell>
          <cell r="C1132">
            <v>4410</v>
          </cell>
          <cell r="D1132">
            <v>1529859</v>
          </cell>
          <cell r="E1132">
            <v>178</v>
          </cell>
          <cell r="F1132">
            <v>177</v>
          </cell>
          <cell r="G1132">
            <v>175</v>
          </cell>
          <cell r="H1132">
            <v>106</v>
          </cell>
          <cell r="I1132">
            <v>164</v>
          </cell>
          <cell r="J1132">
            <v>173</v>
          </cell>
          <cell r="K1132">
            <v>157</v>
          </cell>
          <cell r="L1132">
            <v>136</v>
          </cell>
          <cell r="M1132">
            <v>13</v>
          </cell>
        </row>
        <row r="1133">
          <cell r="A1133">
            <v>5184750</v>
          </cell>
          <cell r="B1133">
            <v>5116468</v>
          </cell>
          <cell r="C1133">
            <v>4410</v>
          </cell>
          <cell r="D1133">
            <v>7296045</v>
          </cell>
          <cell r="E1133">
            <v>181</v>
          </cell>
          <cell r="F1133">
            <v>162</v>
          </cell>
          <cell r="G1133">
            <v>161</v>
          </cell>
          <cell r="H1133">
            <v>149</v>
          </cell>
          <cell r="I1133">
            <v>168</v>
          </cell>
          <cell r="J1133">
            <v>144</v>
          </cell>
          <cell r="K1133">
            <v>159</v>
          </cell>
          <cell r="L1133">
            <v>154</v>
          </cell>
          <cell r="M1133">
            <v>159</v>
          </cell>
        </row>
        <row r="1134">
          <cell r="A1134">
            <v>5184748</v>
          </cell>
          <cell r="B1134">
            <v>5116467</v>
          </cell>
          <cell r="C1134">
            <v>4410</v>
          </cell>
          <cell r="D1134">
            <v>18492597</v>
          </cell>
          <cell r="E1134">
            <v>257</v>
          </cell>
          <cell r="F1134">
            <v>209</v>
          </cell>
          <cell r="G1134">
            <v>266</v>
          </cell>
          <cell r="H1134">
            <v>211</v>
          </cell>
          <cell r="I1134">
            <v>212</v>
          </cell>
          <cell r="J1134">
            <v>186</v>
          </cell>
          <cell r="K1134">
            <v>187</v>
          </cell>
          <cell r="L1134">
            <v>222</v>
          </cell>
          <cell r="M1134">
            <v>236</v>
          </cell>
        </row>
        <row r="1135">
          <cell r="A1135">
            <v>5184746</v>
          </cell>
          <cell r="B1135">
            <v>5116466</v>
          </cell>
          <cell r="C1135">
            <v>4410</v>
          </cell>
          <cell r="D1135">
            <v>10505202</v>
          </cell>
          <cell r="E1135">
            <v>129</v>
          </cell>
          <cell r="F1135">
            <v>117</v>
          </cell>
          <cell r="G1135">
            <v>123</v>
          </cell>
          <cell r="H1135">
            <v>110</v>
          </cell>
          <cell r="I1135">
            <v>121</v>
          </cell>
          <cell r="J1135">
            <v>109</v>
          </cell>
          <cell r="K1135">
            <v>114</v>
          </cell>
          <cell r="L1135">
            <v>103</v>
          </cell>
          <cell r="M1135">
            <v>83</v>
          </cell>
        </row>
        <row r="1136">
          <cell r="A1136">
            <v>5184744</v>
          </cell>
          <cell r="B1136">
            <v>5116465</v>
          </cell>
          <cell r="C1136">
            <v>4410</v>
          </cell>
          <cell r="D1136">
            <v>357094</v>
          </cell>
          <cell r="E1136">
            <v>233</v>
          </cell>
          <cell r="F1136">
            <v>206</v>
          </cell>
          <cell r="G1136">
            <v>200</v>
          </cell>
          <cell r="H1136">
            <v>189</v>
          </cell>
          <cell r="I1136">
            <v>273</v>
          </cell>
          <cell r="J1136">
            <v>126</v>
          </cell>
          <cell r="K1136">
            <v>98</v>
          </cell>
          <cell r="L1136">
            <v>114</v>
          </cell>
          <cell r="M1136">
            <v>113</v>
          </cell>
        </row>
        <row r="1137">
          <cell r="A1137">
            <v>5184740</v>
          </cell>
          <cell r="B1137">
            <v>5116463</v>
          </cell>
          <cell r="C1137">
            <v>4410</v>
          </cell>
          <cell r="D1137">
            <v>31981475</v>
          </cell>
          <cell r="E1137">
            <v>184</v>
          </cell>
          <cell r="F1137">
            <v>176</v>
          </cell>
          <cell r="G1137">
            <v>188</v>
          </cell>
          <cell r="H1137">
            <v>194</v>
          </cell>
          <cell r="I1137">
            <v>199</v>
          </cell>
          <cell r="J1137">
            <v>209</v>
          </cell>
          <cell r="K1137">
            <v>229</v>
          </cell>
          <cell r="L1137">
            <v>213</v>
          </cell>
          <cell r="M1137">
            <v>227</v>
          </cell>
        </row>
        <row r="1138">
          <cell r="A1138">
            <v>5184738</v>
          </cell>
          <cell r="B1138">
            <v>5116462</v>
          </cell>
          <cell r="C1138">
            <v>4410</v>
          </cell>
          <cell r="D1138">
            <v>1792863</v>
          </cell>
          <cell r="E1138">
            <v>95</v>
          </cell>
          <cell r="F1138">
            <v>101</v>
          </cell>
          <cell r="G1138">
            <v>75</v>
          </cell>
          <cell r="H1138">
            <v>88</v>
          </cell>
          <cell r="I1138">
            <v>66</v>
          </cell>
          <cell r="J1138">
            <v>80</v>
          </cell>
          <cell r="K1138">
            <v>100</v>
          </cell>
          <cell r="L1138">
            <v>117</v>
          </cell>
          <cell r="M1138">
            <v>145</v>
          </cell>
        </row>
        <row r="1139">
          <cell r="A1139">
            <v>5184728</v>
          </cell>
          <cell r="B1139">
            <v>5116457</v>
          </cell>
          <cell r="C1139">
            <v>4410</v>
          </cell>
          <cell r="D1139">
            <v>7128933</v>
          </cell>
          <cell r="E1139">
            <v>313</v>
          </cell>
          <cell r="F1139">
            <v>272</v>
          </cell>
          <cell r="G1139">
            <v>265</v>
          </cell>
          <cell r="H1139">
            <v>243</v>
          </cell>
          <cell r="I1139">
            <v>243</v>
          </cell>
          <cell r="J1139">
            <v>232</v>
          </cell>
          <cell r="K1139">
            <v>246</v>
          </cell>
          <cell r="L1139">
            <v>251</v>
          </cell>
          <cell r="M1139">
            <v>370</v>
          </cell>
        </row>
        <row r="1140">
          <cell r="A1140">
            <v>5184726</v>
          </cell>
          <cell r="B1140">
            <v>5116456</v>
          </cell>
          <cell r="C1140">
            <v>4410</v>
          </cell>
          <cell r="D1140">
            <v>353515</v>
          </cell>
          <cell r="E1140">
            <v>77</v>
          </cell>
          <cell r="F1140">
            <v>65</v>
          </cell>
          <cell r="G1140">
            <v>74</v>
          </cell>
          <cell r="H1140">
            <v>69</v>
          </cell>
          <cell r="I1140">
            <v>68</v>
          </cell>
          <cell r="J1140">
            <v>62</v>
          </cell>
          <cell r="K1140">
            <v>75</v>
          </cell>
          <cell r="L1140">
            <v>64</v>
          </cell>
          <cell r="M1140">
            <v>73</v>
          </cell>
        </row>
        <row r="1141">
          <cell r="A1141">
            <v>5184724</v>
          </cell>
          <cell r="B1141">
            <v>5116455</v>
          </cell>
          <cell r="C1141">
            <v>4410</v>
          </cell>
          <cell r="D1141">
            <v>7314300</v>
          </cell>
          <cell r="E1141">
            <v>28</v>
          </cell>
          <cell r="F1141">
            <v>107</v>
          </cell>
          <cell r="G1141">
            <v>178</v>
          </cell>
          <cell r="H1141">
            <v>182</v>
          </cell>
          <cell r="I1141">
            <v>130</v>
          </cell>
          <cell r="J1141">
            <v>127</v>
          </cell>
          <cell r="K1141">
            <v>149</v>
          </cell>
          <cell r="L1141">
            <v>69</v>
          </cell>
          <cell r="M1141">
            <v>0</v>
          </cell>
        </row>
        <row r="1142">
          <cell r="A1142">
            <v>5184722</v>
          </cell>
          <cell r="B1142">
            <v>5116454</v>
          </cell>
          <cell r="C1142">
            <v>4410</v>
          </cell>
          <cell r="D1142">
            <v>7104608</v>
          </cell>
          <cell r="E1142">
            <v>268</v>
          </cell>
          <cell r="F1142">
            <v>239</v>
          </cell>
          <cell r="G1142">
            <v>230</v>
          </cell>
          <cell r="H1142">
            <v>220</v>
          </cell>
          <cell r="I1142">
            <v>232</v>
          </cell>
          <cell r="J1142">
            <v>208</v>
          </cell>
          <cell r="K1142">
            <v>218</v>
          </cell>
          <cell r="L1142">
            <v>236</v>
          </cell>
          <cell r="M1142">
            <v>250</v>
          </cell>
        </row>
        <row r="1143">
          <cell r="A1143">
            <v>5184720</v>
          </cell>
          <cell r="B1143">
            <v>5116453</v>
          </cell>
          <cell r="C1143">
            <v>4410</v>
          </cell>
          <cell r="D1143">
            <v>415692</v>
          </cell>
          <cell r="E1143">
            <v>103</v>
          </cell>
          <cell r="F1143">
            <v>69</v>
          </cell>
          <cell r="G1143">
            <v>97</v>
          </cell>
          <cell r="H1143">
            <v>85</v>
          </cell>
          <cell r="I1143">
            <v>80</v>
          </cell>
          <cell r="J1143">
            <v>101</v>
          </cell>
          <cell r="K1143">
            <v>98</v>
          </cell>
          <cell r="L1143">
            <v>94</v>
          </cell>
          <cell r="M1143">
            <v>115</v>
          </cell>
        </row>
        <row r="1144">
          <cell r="A1144">
            <v>5184718</v>
          </cell>
          <cell r="B1144">
            <v>5116452</v>
          </cell>
          <cell r="C1144">
            <v>4410</v>
          </cell>
          <cell r="D1144">
            <v>31987901</v>
          </cell>
          <cell r="E1144">
            <v>119</v>
          </cell>
          <cell r="F1144">
            <v>118</v>
          </cell>
          <cell r="G1144">
            <v>12</v>
          </cell>
          <cell r="H1144">
            <v>88</v>
          </cell>
          <cell r="I1144">
            <v>222</v>
          </cell>
          <cell r="J1144">
            <v>201</v>
          </cell>
          <cell r="K1144">
            <v>211</v>
          </cell>
          <cell r="L1144">
            <v>200</v>
          </cell>
          <cell r="M1144">
            <v>209</v>
          </cell>
        </row>
        <row r="1145">
          <cell r="A1145">
            <v>5184716</v>
          </cell>
          <cell r="B1145">
            <v>5116451</v>
          </cell>
          <cell r="C1145">
            <v>4410</v>
          </cell>
          <cell r="D1145">
            <v>16008499</v>
          </cell>
          <cell r="E1145">
            <v>254</v>
          </cell>
          <cell r="F1145">
            <v>161</v>
          </cell>
          <cell r="G1145">
            <v>152</v>
          </cell>
          <cell r="H1145">
            <v>140</v>
          </cell>
          <cell r="I1145">
            <v>131</v>
          </cell>
          <cell r="J1145">
            <v>133</v>
          </cell>
          <cell r="K1145">
            <v>159</v>
          </cell>
          <cell r="L1145">
            <v>171</v>
          </cell>
          <cell r="M1145">
            <v>176</v>
          </cell>
        </row>
        <row r="1146">
          <cell r="A1146">
            <v>5184710</v>
          </cell>
          <cell r="B1146">
            <v>5116448</v>
          </cell>
          <cell r="C1146">
            <v>4410</v>
          </cell>
          <cell r="D1146">
            <v>6311860</v>
          </cell>
          <cell r="E1146">
            <v>190</v>
          </cell>
          <cell r="F1146">
            <v>149</v>
          </cell>
          <cell r="G1146">
            <v>210</v>
          </cell>
          <cell r="H1146">
            <v>275</v>
          </cell>
          <cell r="I1146">
            <v>207</v>
          </cell>
          <cell r="J1146">
            <v>219</v>
          </cell>
          <cell r="K1146">
            <v>295</v>
          </cell>
          <cell r="L1146">
            <v>288</v>
          </cell>
          <cell r="M1146">
            <v>325</v>
          </cell>
        </row>
        <row r="1147">
          <cell r="A1147">
            <v>5184690</v>
          </cell>
          <cell r="B1147">
            <v>5116438</v>
          </cell>
          <cell r="C1147">
            <v>4410</v>
          </cell>
          <cell r="D1147">
            <v>7685463</v>
          </cell>
          <cell r="E1147">
            <v>112</v>
          </cell>
          <cell r="F1147">
            <v>94</v>
          </cell>
          <cell r="G1147">
            <v>80</v>
          </cell>
          <cell r="H1147">
            <v>91</v>
          </cell>
          <cell r="I1147">
            <v>72</v>
          </cell>
          <cell r="J1147">
            <v>90</v>
          </cell>
          <cell r="K1147">
            <v>80</v>
          </cell>
          <cell r="L1147">
            <v>99</v>
          </cell>
          <cell r="M1147">
            <v>108</v>
          </cell>
        </row>
        <row r="1148">
          <cell r="A1148">
            <v>5184668</v>
          </cell>
          <cell r="B1148">
            <v>5116427</v>
          </cell>
          <cell r="C1148">
            <v>4410</v>
          </cell>
          <cell r="D1148">
            <v>3668131</v>
          </cell>
          <cell r="E1148">
            <v>268</v>
          </cell>
          <cell r="F1148">
            <v>206</v>
          </cell>
          <cell r="G1148">
            <v>402</v>
          </cell>
          <cell r="H1148">
            <v>175</v>
          </cell>
          <cell r="I1148">
            <v>173</v>
          </cell>
          <cell r="J1148">
            <v>165</v>
          </cell>
          <cell r="K1148">
            <v>201</v>
          </cell>
          <cell r="L1148">
            <v>171</v>
          </cell>
          <cell r="M1148">
            <v>174</v>
          </cell>
        </row>
        <row r="1149">
          <cell r="A1149">
            <v>5184646</v>
          </cell>
          <cell r="B1149">
            <v>5116416</v>
          </cell>
          <cell r="C1149">
            <v>4410</v>
          </cell>
          <cell r="D1149">
            <v>31987904</v>
          </cell>
          <cell r="E1149">
            <v>211</v>
          </cell>
          <cell r="F1149">
            <v>188</v>
          </cell>
          <cell r="G1149">
            <v>181</v>
          </cell>
          <cell r="H1149">
            <v>161</v>
          </cell>
          <cell r="I1149">
            <v>210</v>
          </cell>
          <cell r="J1149">
            <v>106</v>
          </cell>
          <cell r="K1149">
            <v>117</v>
          </cell>
          <cell r="L1149">
            <v>119</v>
          </cell>
          <cell r="M1149">
            <v>173</v>
          </cell>
        </row>
      </sheetData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- FORMULARIO DE PRESUPUESTO"/>
      <sheetName val="B - FORM_DETALLES"/>
      <sheetName val="C - CENTROS DE COSTO Y GASTOS"/>
      <sheetName val="Download Adaytum "/>
    </sheetNames>
    <sheetDataSet>
      <sheetData sheetId="0" refreshError="1"/>
      <sheetData sheetId="1" refreshError="1"/>
      <sheetData sheetId="2" refreshError="1">
        <row r="5">
          <cell r="A5" t="str">
            <v>CODE</v>
          </cell>
          <cell r="B5" t="str">
            <v>DESCRIPTION</v>
          </cell>
        </row>
        <row r="6">
          <cell r="A6" t="str">
            <v>EO015EAA</v>
          </cell>
          <cell r="B6" t="str">
            <v>TRACTOR CAT D6-H   #01</v>
          </cell>
        </row>
        <row r="7">
          <cell r="A7" t="str">
            <v>EO015EAB</v>
          </cell>
          <cell r="B7" t="str">
            <v>TRACTOR CAT D6-H   #02</v>
          </cell>
        </row>
        <row r="8">
          <cell r="A8" t="str">
            <v>EO015EAC</v>
          </cell>
          <cell r="B8" t="str">
            <v>TRACTOR CAT D10-N #11</v>
          </cell>
        </row>
        <row r="9">
          <cell r="A9" t="str">
            <v>EO015EAD</v>
          </cell>
          <cell r="B9" t="str">
            <v>TRACTOR CAT D10-N #12</v>
          </cell>
        </row>
        <row r="10">
          <cell r="A10" t="str">
            <v>EO015EAE</v>
          </cell>
          <cell r="B10" t="str">
            <v>TRACTOR CAT D10-N #13</v>
          </cell>
        </row>
        <row r="11">
          <cell r="A11" t="str">
            <v>EO015EAF</v>
          </cell>
          <cell r="B11" t="str">
            <v>TRACTOR CAT D1O-N #14</v>
          </cell>
        </row>
        <row r="12">
          <cell r="A12" t="str">
            <v>EO015EAG</v>
          </cell>
          <cell r="B12" t="str">
            <v>TRACTOR CAT D10-N #15</v>
          </cell>
        </row>
        <row r="13">
          <cell r="A13" t="str">
            <v>EO015EAH</v>
          </cell>
          <cell r="B13" t="str">
            <v>TRACTOR CAT D10-R #16</v>
          </cell>
        </row>
        <row r="14">
          <cell r="A14" t="str">
            <v>EO015MAA</v>
          </cell>
          <cell r="B14" t="str">
            <v>TRACTOR CAT D6-H   #01</v>
          </cell>
        </row>
        <row r="15">
          <cell r="A15" t="str">
            <v>EO015MAB</v>
          </cell>
          <cell r="B15" t="str">
            <v>TRACTOR CAT D6-H   #02</v>
          </cell>
        </row>
        <row r="16">
          <cell r="A16" t="str">
            <v>EO015MAC</v>
          </cell>
          <cell r="B16" t="str">
            <v>TRACTOR CAT D10-N #11</v>
          </cell>
        </row>
        <row r="17">
          <cell r="A17" t="str">
            <v>EO015MAD</v>
          </cell>
          <cell r="B17" t="str">
            <v>TRACTOR CAT D10-N #12</v>
          </cell>
        </row>
        <row r="18">
          <cell r="A18" t="str">
            <v>EO015MAE</v>
          </cell>
          <cell r="B18" t="str">
            <v>TRACTOR CAT D10-N #13</v>
          </cell>
        </row>
        <row r="19">
          <cell r="A19" t="str">
            <v>EO015MAF</v>
          </cell>
          <cell r="B19" t="str">
            <v>TRACTOR CAT D1O-N #14</v>
          </cell>
        </row>
        <row r="20">
          <cell r="A20" t="str">
            <v>EO015MAG</v>
          </cell>
          <cell r="B20" t="str">
            <v>TRACTOR CAT D10-N #15</v>
          </cell>
        </row>
        <row r="21">
          <cell r="A21" t="str">
            <v>EO015MAH</v>
          </cell>
          <cell r="B21" t="str">
            <v>TRACTOR CAT D10-R #16</v>
          </cell>
        </row>
        <row r="22">
          <cell r="A22" t="str">
            <v>EO016EBB</v>
          </cell>
          <cell r="B22" t="str">
            <v>TRACTOR CAT 824-C #102</v>
          </cell>
        </row>
        <row r="23">
          <cell r="A23" t="str">
            <v>EO016EBD</v>
          </cell>
          <cell r="B23" t="str">
            <v>TRACTOR CAT.824.OREGANAL</v>
          </cell>
        </row>
        <row r="24">
          <cell r="A24" t="str">
            <v>EO016MBB</v>
          </cell>
          <cell r="B24" t="str">
            <v>TRACTOR CAT 824-C #102</v>
          </cell>
        </row>
        <row r="25">
          <cell r="A25" t="str">
            <v>EO016MBD</v>
          </cell>
          <cell r="B25" t="str">
            <v>TRACTOR CAT.824.OREGANAL</v>
          </cell>
        </row>
        <row r="26">
          <cell r="A26" t="str">
            <v>EO021ECA</v>
          </cell>
          <cell r="B26" t="str">
            <v>TALADRO IR DM50 #01</v>
          </cell>
        </row>
        <row r="27">
          <cell r="A27" t="str">
            <v>EO021ECB</v>
          </cell>
          <cell r="B27" t="str">
            <v>TALADRO IR DM50 #02</v>
          </cell>
        </row>
        <row r="28">
          <cell r="A28" t="str">
            <v>EO021ECC</v>
          </cell>
          <cell r="B28" t="str">
            <v>TALADRO IR DM50 #03</v>
          </cell>
        </row>
        <row r="29">
          <cell r="A29" t="str">
            <v>EO021ECD</v>
          </cell>
          <cell r="B29" t="str">
            <v>PLANTA MUESTREADORA</v>
          </cell>
        </row>
        <row r="30">
          <cell r="A30" t="str">
            <v>EO021MCA</v>
          </cell>
          <cell r="B30" t="str">
            <v>TALADRO IR DM50 #01</v>
          </cell>
        </row>
        <row r="31">
          <cell r="A31" t="str">
            <v>EO021MCB</v>
          </cell>
          <cell r="B31" t="str">
            <v>TALADRO IR DM50 #02</v>
          </cell>
        </row>
        <row r="32">
          <cell r="A32" t="str">
            <v>EO021MCC</v>
          </cell>
          <cell r="B32" t="str">
            <v>TALADRO IR DM50 #03</v>
          </cell>
        </row>
        <row r="33">
          <cell r="A33" t="str">
            <v>EO021MCD</v>
          </cell>
          <cell r="B33" t="str">
            <v>PLANTA MUESTREADORA</v>
          </cell>
        </row>
        <row r="34">
          <cell r="A34" t="str">
            <v>EO026EDA</v>
          </cell>
          <cell r="B34" t="str">
            <v>PALA DEMAG 285 #032</v>
          </cell>
        </row>
        <row r="35">
          <cell r="A35" t="str">
            <v>EO026EDB</v>
          </cell>
          <cell r="B35" t="str">
            <v>PALA DEMAG 285 #033</v>
          </cell>
        </row>
        <row r="36">
          <cell r="A36" t="str">
            <v>EO026EDC</v>
          </cell>
          <cell r="B36" t="str">
            <v>PALA DEMAG 285 #034</v>
          </cell>
        </row>
        <row r="37">
          <cell r="A37" t="str">
            <v>EO026EDD</v>
          </cell>
          <cell r="B37" t="str">
            <v>PALA DEMAG 285 #035</v>
          </cell>
        </row>
        <row r="38">
          <cell r="A38" t="str">
            <v>EO026EDE</v>
          </cell>
          <cell r="B38" t="str">
            <v>PALA CAT 375 #061</v>
          </cell>
        </row>
        <row r="39">
          <cell r="A39" t="str">
            <v>EO026EDF</v>
          </cell>
          <cell r="B39" t="str">
            <v>PALA DEMAG 285 #031</v>
          </cell>
        </row>
        <row r="40">
          <cell r="A40" t="str">
            <v>EO026EDG</v>
          </cell>
          <cell r="B40" t="str">
            <v>PALA O&amp;K RH-30(OREGANAL)</v>
          </cell>
        </row>
        <row r="41">
          <cell r="A41" t="str">
            <v>EO026MDA</v>
          </cell>
          <cell r="B41" t="str">
            <v>PALA DEMAG 285 #032</v>
          </cell>
        </row>
        <row r="42">
          <cell r="A42" t="str">
            <v>EO026MDB</v>
          </cell>
          <cell r="B42" t="str">
            <v>PALA DEMAG 285 #033</v>
          </cell>
        </row>
        <row r="43">
          <cell r="A43" t="str">
            <v>EO026MDC</v>
          </cell>
          <cell r="B43" t="str">
            <v>PALA DEMAG 285 #034</v>
          </cell>
        </row>
        <row r="44">
          <cell r="A44" t="str">
            <v>EO026MDD</v>
          </cell>
          <cell r="B44" t="str">
            <v>PALA DEMAG 285 #035</v>
          </cell>
        </row>
        <row r="45">
          <cell r="A45" t="str">
            <v>EO026MDE</v>
          </cell>
          <cell r="B45" t="str">
            <v>PALA CAT 375 #061</v>
          </cell>
        </row>
        <row r="46">
          <cell r="A46" t="str">
            <v>EO026MDF</v>
          </cell>
          <cell r="B46" t="str">
            <v>PALA DEMAG 285 #031</v>
          </cell>
        </row>
        <row r="47">
          <cell r="A47" t="str">
            <v>EO026MDG</v>
          </cell>
          <cell r="B47" t="str">
            <v>PALA O&amp;K RH-30(OREGANAL)</v>
          </cell>
        </row>
        <row r="48">
          <cell r="A48" t="str">
            <v>EO028EEA</v>
          </cell>
          <cell r="B48" t="str">
            <v>CARGADOR 988 F #025</v>
          </cell>
        </row>
        <row r="49">
          <cell r="A49" t="str">
            <v>EO028EEB</v>
          </cell>
          <cell r="B49" t="str">
            <v>CARGADOR 992 D #031</v>
          </cell>
        </row>
        <row r="50">
          <cell r="A50" t="str">
            <v>EO028EEC</v>
          </cell>
          <cell r="B50" t="str">
            <v>CARGADOR 992 D #032</v>
          </cell>
        </row>
        <row r="51">
          <cell r="A51" t="str">
            <v>EO028MEA</v>
          </cell>
          <cell r="B51" t="str">
            <v>CARGADOR 988 F #025</v>
          </cell>
        </row>
        <row r="52">
          <cell r="A52" t="str">
            <v>EO028MEB</v>
          </cell>
          <cell r="B52" t="str">
            <v>CARGADOR 992 D #031</v>
          </cell>
        </row>
        <row r="53">
          <cell r="A53" t="str">
            <v>EO028MEC</v>
          </cell>
          <cell r="B53" t="str">
            <v>CARGADOR 992 D #032</v>
          </cell>
        </row>
        <row r="54">
          <cell r="A54" t="str">
            <v>EO030EFA</v>
          </cell>
          <cell r="B54" t="str">
            <v>MOTONIVElADORA CAT 16 G MO030</v>
          </cell>
        </row>
        <row r="55">
          <cell r="A55" t="str">
            <v>EO030EFC</v>
          </cell>
          <cell r="B55" t="str">
            <v>MOTONIVELADORA CAT 12G #002</v>
          </cell>
        </row>
        <row r="56">
          <cell r="A56" t="str">
            <v>EO030EFD</v>
          </cell>
          <cell r="B56" t="str">
            <v>MOTONIVELADORA CAT 16G #031</v>
          </cell>
        </row>
        <row r="57">
          <cell r="A57" t="str">
            <v>EO030EFE</v>
          </cell>
          <cell r="B57" t="str">
            <v>MOTONIVELADORA CAT 16H #032</v>
          </cell>
        </row>
        <row r="58">
          <cell r="A58" t="str">
            <v>EO030EFF</v>
          </cell>
          <cell r="B58" t="str">
            <v>MOTONIVELADORA CAT 16H #033</v>
          </cell>
        </row>
        <row r="59">
          <cell r="A59" t="str">
            <v>EO030MFC</v>
          </cell>
          <cell r="B59" t="str">
            <v>MOTONIVELADORA CAT 12G #002</v>
          </cell>
        </row>
        <row r="60">
          <cell r="A60" t="str">
            <v>EO030MFD</v>
          </cell>
          <cell r="B60" t="str">
            <v>MOTONIVELADORA CAT 16G #031</v>
          </cell>
        </row>
        <row r="61">
          <cell r="A61" t="str">
            <v>EO030MFE</v>
          </cell>
          <cell r="B61" t="str">
            <v>MOTONIVELADORA CAT 16H #032</v>
          </cell>
        </row>
        <row r="62">
          <cell r="A62" t="str">
            <v>EO030MFF</v>
          </cell>
          <cell r="B62" t="str">
            <v>MOTONIVELADORA CAT 16H #033</v>
          </cell>
        </row>
        <row r="63">
          <cell r="A63" t="str">
            <v>EO041EGA</v>
          </cell>
          <cell r="B63" t="str">
            <v>MOTOBOMBA CAT 831</v>
          </cell>
        </row>
        <row r="64">
          <cell r="A64" t="str">
            <v>EO041EGB</v>
          </cell>
          <cell r="B64" t="str">
            <v>MOTOBOMBA CAT 832</v>
          </cell>
        </row>
        <row r="65">
          <cell r="A65" t="str">
            <v>EO041EGC</v>
          </cell>
          <cell r="B65" t="str">
            <v>MOTOBOMBA CAT 833</v>
          </cell>
        </row>
        <row r="66">
          <cell r="A66" t="str">
            <v>EO041EGD</v>
          </cell>
          <cell r="B66" t="str">
            <v>MOTOBOMBA HAZLETON</v>
          </cell>
        </row>
        <row r="67">
          <cell r="A67" t="str">
            <v>EO041EGE</v>
          </cell>
          <cell r="B67" t="str">
            <v>MOTOBOMBA HAZLETON MH002</v>
          </cell>
        </row>
        <row r="68">
          <cell r="A68" t="str">
            <v>EO041EGF</v>
          </cell>
          <cell r="B68" t="str">
            <v>BOMBAS LEGRA BL01/BL02</v>
          </cell>
        </row>
        <row r="69">
          <cell r="A69" t="str">
            <v>EO041EGG</v>
          </cell>
          <cell r="B69" t="str">
            <v>ELECTRO BOMBAS EB'S</v>
          </cell>
        </row>
        <row r="70">
          <cell r="A70" t="str">
            <v>EO041MGA</v>
          </cell>
          <cell r="B70" t="str">
            <v>MOTOBOMBA CAT 831</v>
          </cell>
        </row>
        <row r="71">
          <cell r="A71" t="str">
            <v>EO041MGB</v>
          </cell>
          <cell r="B71" t="str">
            <v>MOTOBOMBA CAT 832</v>
          </cell>
        </row>
        <row r="72">
          <cell r="A72" t="str">
            <v>EO041MGC</v>
          </cell>
          <cell r="B72" t="str">
            <v>MOTOBOMBA CAT 833</v>
          </cell>
        </row>
        <row r="73">
          <cell r="A73" t="str">
            <v>EO041MGD</v>
          </cell>
          <cell r="B73" t="str">
            <v>MOTOBOMBA HAZLETON</v>
          </cell>
        </row>
        <row r="74">
          <cell r="A74" t="str">
            <v>EO041MGF</v>
          </cell>
          <cell r="B74" t="str">
            <v>BOMBAS LEGRA BL01/BL02</v>
          </cell>
        </row>
        <row r="75">
          <cell r="A75" t="str">
            <v>EO041MGG</v>
          </cell>
          <cell r="B75" t="str">
            <v>ELECTRO BOMBAS EB'S</v>
          </cell>
        </row>
        <row r="76">
          <cell r="A76" t="str">
            <v>EO051EHA</v>
          </cell>
          <cell r="B76" t="str">
            <v>PALA LIEBHERR 994 #01</v>
          </cell>
        </row>
        <row r="77">
          <cell r="A77" t="str">
            <v>EO051EHC</v>
          </cell>
          <cell r="B77" t="str">
            <v>PALA LIEBHERR 994 #02</v>
          </cell>
        </row>
        <row r="78">
          <cell r="A78" t="str">
            <v>EO051EHD</v>
          </cell>
          <cell r="B78" t="str">
            <v>PALA LIEBHERR 974 #12</v>
          </cell>
        </row>
        <row r="79">
          <cell r="A79" t="str">
            <v>EO051MHA</v>
          </cell>
          <cell r="B79" t="str">
            <v>PALA LIEBHERR 994 #01</v>
          </cell>
        </row>
        <row r="80">
          <cell r="A80" t="str">
            <v>EO051MHC</v>
          </cell>
          <cell r="B80" t="str">
            <v>PALA LIEBHERR 994 #02</v>
          </cell>
        </row>
        <row r="81">
          <cell r="A81" t="str">
            <v>EO051MHD</v>
          </cell>
          <cell r="B81" t="str">
            <v>PALA LIEBHERR 974 #12</v>
          </cell>
        </row>
        <row r="82">
          <cell r="A82" t="str">
            <v>EO057EIA</v>
          </cell>
          <cell r="B82" t="str">
            <v>CAMION INTERNACIONAL #1</v>
          </cell>
        </row>
        <row r="83">
          <cell r="A83" t="str">
            <v>EO057EIB</v>
          </cell>
          <cell r="B83" t="str">
            <v>CAMION  INTERNATIONAL # 2</v>
          </cell>
        </row>
        <row r="84">
          <cell r="A84" t="str">
            <v>EO057EIC</v>
          </cell>
          <cell r="B84" t="str">
            <v>CAMION CAT 777 C #031</v>
          </cell>
        </row>
        <row r="85">
          <cell r="A85" t="str">
            <v>EO057EID</v>
          </cell>
          <cell r="B85" t="str">
            <v>CAMION CAT 777 C #032</v>
          </cell>
        </row>
        <row r="86">
          <cell r="A86" t="str">
            <v>EO057EIE</v>
          </cell>
          <cell r="B86" t="str">
            <v>CAMION CAT 777 C #033</v>
          </cell>
        </row>
        <row r="87">
          <cell r="A87" t="str">
            <v>EO057EIF</v>
          </cell>
          <cell r="B87" t="str">
            <v>CAMION INTERNATIONAL 03</v>
          </cell>
        </row>
        <row r="88">
          <cell r="A88" t="str">
            <v>EO057EIG</v>
          </cell>
          <cell r="B88" t="str">
            <v>CAMION INTERNATIONAL #4</v>
          </cell>
        </row>
        <row r="89">
          <cell r="A89" t="str">
            <v>EO057EIH</v>
          </cell>
          <cell r="B89" t="str">
            <v>CAMION INTERNATIONAL # 5</v>
          </cell>
        </row>
        <row r="90">
          <cell r="A90" t="str">
            <v>EO057EII</v>
          </cell>
          <cell r="B90" t="str">
            <v>CAMION INTERNATIONAL #6</v>
          </cell>
        </row>
        <row r="91">
          <cell r="A91" t="str">
            <v>EO057EIJ</v>
          </cell>
          <cell r="B91" t="str">
            <v>CAMION INTERNATIONAL 10</v>
          </cell>
        </row>
        <row r="92">
          <cell r="A92" t="str">
            <v>EO057MIA</v>
          </cell>
          <cell r="B92" t="str">
            <v>CAMION  INTERNATIONAL # 1</v>
          </cell>
        </row>
        <row r="93">
          <cell r="A93" t="str">
            <v>EO057MIB</v>
          </cell>
          <cell r="B93" t="str">
            <v>CAMION  INTERNATIONAL # 2</v>
          </cell>
        </row>
        <row r="94">
          <cell r="A94" t="str">
            <v>EO057MIC</v>
          </cell>
          <cell r="B94" t="str">
            <v>CAMION CAT 777 C #031</v>
          </cell>
        </row>
        <row r="95">
          <cell r="A95" t="str">
            <v>EO057MID</v>
          </cell>
          <cell r="B95" t="str">
            <v>CAMION CAT 777 C #032</v>
          </cell>
        </row>
        <row r="96">
          <cell r="A96" t="str">
            <v>EO057MIE</v>
          </cell>
          <cell r="B96" t="str">
            <v>CAMION CAT 777 C #033</v>
          </cell>
        </row>
        <row r="97">
          <cell r="A97" t="str">
            <v>EO057MIF</v>
          </cell>
          <cell r="B97" t="str">
            <v>CAMION INTERNATIONAL #3</v>
          </cell>
        </row>
        <row r="98">
          <cell r="A98" t="str">
            <v>EO057MIG</v>
          </cell>
          <cell r="B98" t="str">
            <v>CAMION INTERNATIONAL #4</v>
          </cell>
        </row>
        <row r="99">
          <cell r="A99" t="str">
            <v>EO057MIH</v>
          </cell>
          <cell r="B99" t="str">
            <v>CAMION INTERNATIONAL #5</v>
          </cell>
        </row>
        <row r="100">
          <cell r="A100" t="str">
            <v>EO057MII</v>
          </cell>
          <cell r="B100" t="str">
            <v>CAMION INTERNATIONAL #6</v>
          </cell>
        </row>
        <row r="101">
          <cell r="A101" t="str">
            <v>EO057MIJ</v>
          </cell>
          <cell r="B101" t="str">
            <v>CAMION INTERNATIONAL #7</v>
          </cell>
        </row>
        <row r="102">
          <cell r="A102" t="str">
            <v>EO058EJA</v>
          </cell>
          <cell r="B102" t="str">
            <v>CAMION CAT 793 B #101</v>
          </cell>
        </row>
        <row r="103">
          <cell r="A103" t="str">
            <v>EO058EJB</v>
          </cell>
          <cell r="B103" t="str">
            <v>CAMION CAT 793 B #102</v>
          </cell>
        </row>
        <row r="104">
          <cell r="A104" t="str">
            <v>EO058EJC</v>
          </cell>
          <cell r="B104" t="str">
            <v>CAMION CAT 793 B #103</v>
          </cell>
        </row>
        <row r="105">
          <cell r="A105" t="str">
            <v>EO058EJD</v>
          </cell>
          <cell r="B105" t="str">
            <v>CAMION CAT 793 B #104</v>
          </cell>
        </row>
        <row r="106">
          <cell r="A106" t="str">
            <v>EO058EJE</v>
          </cell>
          <cell r="B106" t="str">
            <v>CAMION CAT 793 B #105</v>
          </cell>
        </row>
        <row r="107">
          <cell r="A107" t="str">
            <v>EO058EJF</v>
          </cell>
          <cell r="B107" t="str">
            <v>CAMION CAT 793 B #106</v>
          </cell>
        </row>
        <row r="108">
          <cell r="A108" t="str">
            <v>EO058EJG</v>
          </cell>
          <cell r="B108" t="str">
            <v>CAMION CAT 793 B #107</v>
          </cell>
        </row>
        <row r="109">
          <cell r="A109" t="str">
            <v>EO058EJH</v>
          </cell>
          <cell r="B109" t="str">
            <v>CAMION CAT 793 B #108</v>
          </cell>
        </row>
        <row r="110">
          <cell r="A110" t="str">
            <v>EO058EJI</v>
          </cell>
          <cell r="B110" t="str">
            <v>CAMION CAT 793 B #109</v>
          </cell>
        </row>
        <row r="111">
          <cell r="A111" t="str">
            <v>EO058EJJ</v>
          </cell>
          <cell r="B111" t="str">
            <v>CAMION CAT 793 B #110</v>
          </cell>
        </row>
        <row r="112">
          <cell r="A112" t="str">
            <v>EO058EJK</v>
          </cell>
          <cell r="B112" t="str">
            <v>CAMION CAT 793 B #111</v>
          </cell>
        </row>
        <row r="113">
          <cell r="A113" t="str">
            <v>EO058EJL</v>
          </cell>
          <cell r="B113" t="str">
            <v>CAMION CAT 793 B #112</v>
          </cell>
        </row>
        <row r="114">
          <cell r="A114" t="str">
            <v>EO058EJM</v>
          </cell>
          <cell r="B114" t="str">
            <v>CAMION CAT 793 B #113</v>
          </cell>
        </row>
        <row r="115">
          <cell r="A115" t="str">
            <v>EO058EJN</v>
          </cell>
          <cell r="B115" t="str">
            <v>CAMION CAT 793 B #114</v>
          </cell>
        </row>
        <row r="116">
          <cell r="A116" t="str">
            <v>EO058EJO</v>
          </cell>
          <cell r="B116" t="str">
            <v>CAMION CAT 793 B #115</v>
          </cell>
        </row>
        <row r="117">
          <cell r="A117" t="str">
            <v>EO058EJP</v>
          </cell>
          <cell r="B117" t="str">
            <v>CAMION CAT 793 B #116</v>
          </cell>
        </row>
        <row r="118">
          <cell r="A118" t="str">
            <v>EO058EJQ</v>
          </cell>
          <cell r="B118" t="str">
            <v>CAMION CAT 793 B #117</v>
          </cell>
        </row>
        <row r="119">
          <cell r="A119" t="str">
            <v>EO058EJR</v>
          </cell>
          <cell r="B119" t="str">
            <v>CAMION CAT 793 B #118</v>
          </cell>
        </row>
        <row r="120">
          <cell r="A120" t="str">
            <v>EO058EJS</v>
          </cell>
          <cell r="B120" t="str">
            <v>CAMION CAT 793 B #119</v>
          </cell>
        </row>
        <row r="121">
          <cell r="A121" t="str">
            <v>EO058EJT</v>
          </cell>
          <cell r="B121" t="str">
            <v>CAMION CAT 793 B #120</v>
          </cell>
        </row>
        <row r="122">
          <cell r="A122" t="str">
            <v>EO058MJA</v>
          </cell>
          <cell r="B122" t="str">
            <v>CAMION CAT 793 B #101</v>
          </cell>
        </row>
        <row r="123">
          <cell r="A123" t="str">
            <v>EO058MJB</v>
          </cell>
          <cell r="B123" t="str">
            <v>CAMION CAT 793 B #102</v>
          </cell>
        </row>
        <row r="124">
          <cell r="A124" t="str">
            <v>EO058MJC</v>
          </cell>
          <cell r="B124" t="str">
            <v>CAMION CAT 793 B #103</v>
          </cell>
        </row>
        <row r="125">
          <cell r="A125" t="str">
            <v>EO058MJD</v>
          </cell>
          <cell r="B125" t="str">
            <v>CAMION CAT 793 B #104</v>
          </cell>
        </row>
        <row r="126">
          <cell r="A126" t="str">
            <v>EO058MJE</v>
          </cell>
          <cell r="B126" t="str">
            <v>CAMION CAT 793 B #105</v>
          </cell>
        </row>
        <row r="127">
          <cell r="A127" t="str">
            <v>EO058MJF</v>
          </cell>
          <cell r="B127" t="str">
            <v>CAMION CAT 793 B #106</v>
          </cell>
        </row>
        <row r="128">
          <cell r="A128" t="str">
            <v>EO058MJG</v>
          </cell>
          <cell r="B128" t="str">
            <v>CAMION CAT 793 B #107</v>
          </cell>
        </row>
        <row r="129">
          <cell r="A129" t="str">
            <v>EO058MJH</v>
          </cell>
          <cell r="B129" t="str">
            <v>CAMION CAT 793 B #108</v>
          </cell>
        </row>
        <row r="130">
          <cell r="A130" t="str">
            <v>EO058MJI</v>
          </cell>
          <cell r="B130" t="str">
            <v>CAMION CAT 793 B #109</v>
          </cell>
        </row>
        <row r="131">
          <cell r="A131" t="str">
            <v>EO058MJJ</v>
          </cell>
          <cell r="B131" t="str">
            <v>CAMION CAT 793 B #110</v>
          </cell>
        </row>
        <row r="132">
          <cell r="A132" t="str">
            <v>EO058MJK</v>
          </cell>
          <cell r="B132" t="str">
            <v>CAMION CAT 793 B #111</v>
          </cell>
        </row>
        <row r="133">
          <cell r="A133" t="str">
            <v>EO058MJL</v>
          </cell>
          <cell r="B133" t="str">
            <v>CAMION CAT 793 B #112</v>
          </cell>
        </row>
        <row r="134">
          <cell r="A134" t="str">
            <v>EO058MJM</v>
          </cell>
          <cell r="B134" t="str">
            <v>CAMION CAT 793 B #113</v>
          </cell>
        </row>
        <row r="135">
          <cell r="A135" t="str">
            <v>EO058MJN</v>
          </cell>
          <cell r="B135" t="str">
            <v>CAMION CAT 793 B #114</v>
          </cell>
        </row>
        <row r="136">
          <cell r="A136" t="str">
            <v>EO058MJO</v>
          </cell>
          <cell r="B136" t="str">
            <v>CAMION CAT 793 B #115</v>
          </cell>
        </row>
        <row r="137">
          <cell r="A137" t="str">
            <v>EO058MJP</v>
          </cell>
          <cell r="B137" t="str">
            <v>CAMION CAT 793 B #116</v>
          </cell>
        </row>
        <row r="138">
          <cell r="A138" t="str">
            <v>EO058MJQ</v>
          </cell>
          <cell r="B138" t="str">
            <v>CAMION CAT 793 B #117</v>
          </cell>
        </row>
        <row r="139">
          <cell r="A139" t="str">
            <v>EO058MJR</v>
          </cell>
          <cell r="B139" t="str">
            <v>CAMION CAT 793 B #118</v>
          </cell>
        </row>
        <row r="140">
          <cell r="A140" t="str">
            <v>EO058MJS</v>
          </cell>
          <cell r="B140" t="str">
            <v>CAMION CAT 793 B #119</v>
          </cell>
        </row>
        <row r="141">
          <cell r="A141" t="str">
            <v>EO058MJT</v>
          </cell>
          <cell r="B141" t="str">
            <v>CAMION CAT 793 B #120</v>
          </cell>
        </row>
        <row r="142">
          <cell r="A142" t="str">
            <v>EO060EKB</v>
          </cell>
          <cell r="B142" t="str">
            <v>BALLENA 777C 4XJ01090</v>
          </cell>
        </row>
        <row r="143">
          <cell r="A143" t="str">
            <v>EO060EKC</v>
          </cell>
          <cell r="B143" t="str">
            <v>BALLENA 777C 4X01084</v>
          </cell>
        </row>
        <row r="144">
          <cell r="A144" t="str">
            <v>EO060EKD</v>
          </cell>
          <cell r="B144" t="str">
            <v>BALLENA 777C 4XNUEVA</v>
          </cell>
        </row>
        <row r="145">
          <cell r="A145" t="str">
            <v>EO060MKB</v>
          </cell>
          <cell r="B145" t="str">
            <v>BALLENA 777C 4XJ01090</v>
          </cell>
        </row>
        <row r="146">
          <cell r="A146" t="str">
            <v>EO060MKC</v>
          </cell>
          <cell r="B146" t="str">
            <v>BALLENA 777C 4X01084</v>
          </cell>
        </row>
        <row r="147">
          <cell r="A147" t="str">
            <v>EO060MKD</v>
          </cell>
          <cell r="B147" t="str">
            <v>BALLENA 777C 4XNUEVA</v>
          </cell>
        </row>
        <row r="148">
          <cell r="A148" t="str">
            <v>EO090E90</v>
          </cell>
          <cell r="B148" t="str">
            <v>MARC DISCOUNT</v>
          </cell>
        </row>
        <row r="149">
          <cell r="A149" t="str">
            <v>EO200ETA</v>
          </cell>
          <cell r="B149" t="str">
            <v>MANTENIMIENTO EQ. PESADO</v>
          </cell>
        </row>
        <row r="150">
          <cell r="A150" t="str">
            <v>EO200ETC</v>
          </cell>
          <cell r="B150" t="str">
            <v>MANTENIMIENTO PLANTAS Y ELECTR</v>
          </cell>
        </row>
        <row r="151">
          <cell r="A151" t="str">
            <v>EO200MQA</v>
          </cell>
          <cell r="B151" t="str">
            <v>GERENCIA DE PRODUCCION</v>
          </cell>
        </row>
        <row r="152">
          <cell r="A152" t="str">
            <v>EO200MQB</v>
          </cell>
          <cell r="B152" t="str">
            <v>OPERACIONES MINERAS</v>
          </cell>
        </row>
        <row r="153">
          <cell r="A153" t="str">
            <v>EO200MQD</v>
          </cell>
          <cell r="B153" t="str">
            <v>PERFORACION VOLADURA</v>
          </cell>
        </row>
        <row r="154">
          <cell r="A154" t="str">
            <v>EO200MQT</v>
          </cell>
          <cell r="B154" t="str">
            <v>SERVICIOS  MINA</v>
          </cell>
        </row>
        <row r="155">
          <cell r="A155" t="str">
            <v>EO233ELA</v>
          </cell>
          <cell r="B155" t="str">
            <v>PLANTA ILUMINACION #1</v>
          </cell>
        </row>
        <row r="156">
          <cell r="A156" t="str">
            <v>EO233ELB</v>
          </cell>
          <cell r="B156" t="str">
            <v>PLANTA ILUMINACION #2</v>
          </cell>
        </row>
        <row r="157">
          <cell r="A157" t="str">
            <v>EO233ELC</v>
          </cell>
          <cell r="B157" t="str">
            <v>PLANTA ILUMINACION #3</v>
          </cell>
        </row>
        <row r="158">
          <cell r="A158" t="str">
            <v>EO233ELD</v>
          </cell>
          <cell r="B158" t="str">
            <v>PLANTA ILUMINACION #4</v>
          </cell>
        </row>
        <row r="159">
          <cell r="A159" t="str">
            <v>EO233ELE</v>
          </cell>
          <cell r="B159" t="str">
            <v>PLANTA ILUMINACION #5</v>
          </cell>
        </row>
        <row r="160">
          <cell r="A160" t="str">
            <v>EO233ELF</v>
          </cell>
          <cell r="B160" t="str">
            <v>PLANTA ILUMINACION #6</v>
          </cell>
        </row>
        <row r="161">
          <cell r="A161" t="str">
            <v>EO233ELG</v>
          </cell>
          <cell r="B161" t="str">
            <v>PLANTA ILUMINACION #7</v>
          </cell>
        </row>
        <row r="162">
          <cell r="A162" t="str">
            <v>EO233ELH</v>
          </cell>
          <cell r="B162" t="str">
            <v>PLANTA ILUMINACION #8</v>
          </cell>
        </row>
        <row r="163">
          <cell r="A163" t="str">
            <v>EO233ELI</v>
          </cell>
          <cell r="B163" t="str">
            <v>PLANTA ELECTRICA 3512</v>
          </cell>
        </row>
        <row r="164">
          <cell r="A164" t="str">
            <v>EO233ELJ</v>
          </cell>
          <cell r="B164" t="str">
            <v>PLANTA ELECTRICA 3306</v>
          </cell>
        </row>
        <row r="165">
          <cell r="A165" t="str">
            <v>EO233ELK</v>
          </cell>
          <cell r="B165" t="str">
            <v>PLANTA GENERADORA CIUDADELA PG</v>
          </cell>
        </row>
        <row r="166">
          <cell r="A166" t="str">
            <v>EO233ELL</v>
          </cell>
          <cell r="B166" t="str">
            <v>PLANTA GENERADORA OREGANAL</v>
          </cell>
        </row>
        <row r="167">
          <cell r="A167" t="str">
            <v>EO233ELN</v>
          </cell>
          <cell r="B167" t="str">
            <v>COMPRESOR INGERS.RAND(TALLER)</v>
          </cell>
        </row>
        <row r="168">
          <cell r="A168" t="str">
            <v>EO248EMA</v>
          </cell>
          <cell r="B168" t="str">
            <v>GRUA GROVE 47019</v>
          </cell>
        </row>
        <row r="169">
          <cell r="A169" t="str">
            <v>EO248EMB</v>
          </cell>
          <cell r="B169" t="str">
            <v>VEHICULO COMBUSTIBLE  #01</v>
          </cell>
        </row>
        <row r="170">
          <cell r="A170" t="str">
            <v>EO248EMC</v>
          </cell>
          <cell r="B170" t="str">
            <v>VEHICULO COMBUSTIBLE  #02</v>
          </cell>
        </row>
        <row r="171">
          <cell r="A171" t="str">
            <v>EO248EMD</v>
          </cell>
          <cell r="B171" t="str">
            <v>VEHICULO LUBRICANTES   #11</v>
          </cell>
        </row>
        <row r="172">
          <cell r="A172" t="str">
            <v>EO248EME</v>
          </cell>
          <cell r="B172" t="str">
            <v>VEHICULO LUBRICANTES   #12</v>
          </cell>
        </row>
        <row r="173">
          <cell r="A173" t="str">
            <v>EO248EMF</v>
          </cell>
          <cell r="B173" t="str">
            <v>VEHICULO DE LAVADO #21</v>
          </cell>
        </row>
        <row r="174">
          <cell r="A174" t="str">
            <v>EO248EMG</v>
          </cell>
          <cell r="B174" t="str">
            <v>MOTOSOLDADOR 8401 #01</v>
          </cell>
        </row>
        <row r="175">
          <cell r="A175" t="str">
            <v>EO248EMH</v>
          </cell>
          <cell r="B175" t="str">
            <v>MOTOSOLDADOR 8402 #02</v>
          </cell>
        </row>
        <row r="176">
          <cell r="A176" t="str">
            <v>EO248EMI</v>
          </cell>
          <cell r="B176" t="str">
            <v>MOTOSOLDADOR  #03</v>
          </cell>
        </row>
        <row r="177">
          <cell r="A177" t="str">
            <v>EO248EMJ</v>
          </cell>
          <cell r="B177" t="str">
            <v>MOTOSOLDADOR  #04</v>
          </cell>
        </row>
        <row r="178">
          <cell r="A178" t="str">
            <v>EO248EMK</v>
          </cell>
          <cell r="B178" t="str">
            <v>MONTACARGAS CAT 980 C</v>
          </cell>
        </row>
        <row r="179">
          <cell r="A179" t="str">
            <v>EO248EML</v>
          </cell>
          <cell r="B179" t="str">
            <v>LLANTERO  CAT 980 C</v>
          </cell>
        </row>
        <row r="180">
          <cell r="A180" t="str">
            <v>EO248EMM</v>
          </cell>
          <cell r="B180" t="str">
            <v>COMPRESOR INGERSOLL RAND</v>
          </cell>
        </row>
        <row r="181">
          <cell r="A181" t="str">
            <v>EO248EMN</v>
          </cell>
          <cell r="B181" t="str">
            <v>COMPRESOR INGERSOLL RAND</v>
          </cell>
        </row>
        <row r="182">
          <cell r="A182" t="str">
            <v>EO248EMO</v>
          </cell>
          <cell r="B182" t="str">
            <v>VEHICULO GRUA KODIAK MT041</v>
          </cell>
        </row>
        <row r="183">
          <cell r="A183" t="str">
            <v>EO248EMP</v>
          </cell>
          <cell r="B183" t="str">
            <v>MOTOSOLDADOR MS05</v>
          </cell>
        </row>
        <row r="184">
          <cell r="A184" t="str">
            <v>EO248EMQ</v>
          </cell>
          <cell r="B184" t="str">
            <v>HERRAMIENTAS TALLER</v>
          </cell>
        </row>
        <row r="185">
          <cell r="A185" t="str">
            <v>EO248EMR</v>
          </cell>
          <cell r="B185" t="str">
            <v>CAMION DE LUBRICACION CAT 769</v>
          </cell>
        </row>
        <row r="186">
          <cell r="A186" t="str">
            <v>EP061CNA</v>
          </cell>
          <cell r="B186" t="str">
            <v>EUCLID # 1</v>
          </cell>
        </row>
        <row r="187">
          <cell r="A187" t="str">
            <v>EP061CNB</v>
          </cell>
          <cell r="B187" t="str">
            <v>EUCLID # 2</v>
          </cell>
        </row>
        <row r="188">
          <cell r="A188" t="str">
            <v>EP061CNC</v>
          </cell>
          <cell r="B188" t="str">
            <v>EUCLID # 3</v>
          </cell>
        </row>
        <row r="189">
          <cell r="A189" t="str">
            <v>EP061ENA</v>
          </cell>
          <cell r="B189" t="str">
            <v>EUCLID # 1</v>
          </cell>
        </row>
        <row r="190">
          <cell r="A190" t="str">
            <v>EP061ENB</v>
          </cell>
          <cell r="B190" t="str">
            <v>EUCLID # 2</v>
          </cell>
        </row>
        <row r="191">
          <cell r="A191" t="str">
            <v>EP061ENC</v>
          </cell>
          <cell r="B191" t="str">
            <v>EUCLID # 3</v>
          </cell>
        </row>
        <row r="192">
          <cell r="A192" t="str">
            <v>EP460COA</v>
          </cell>
          <cell r="B192" t="str">
            <v>PLANTA MOVIL #01</v>
          </cell>
        </row>
        <row r="193">
          <cell r="A193" t="str">
            <v>EP460COB</v>
          </cell>
          <cell r="B193" t="str">
            <v>PLANTA MOVIL #02</v>
          </cell>
        </row>
        <row r="194">
          <cell r="A194" t="str">
            <v>EP460COC</v>
          </cell>
          <cell r="B194" t="str">
            <v>PLANTA MOVIL #04</v>
          </cell>
        </row>
        <row r="195">
          <cell r="A195" t="str">
            <v>EP460EOA</v>
          </cell>
          <cell r="B195" t="str">
            <v>PLANTA MOVIL #01</v>
          </cell>
        </row>
        <row r="196">
          <cell r="A196" t="str">
            <v>EP460EOB</v>
          </cell>
          <cell r="B196" t="str">
            <v>PLANTA MOVIL #02</v>
          </cell>
        </row>
        <row r="197">
          <cell r="A197" t="str">
            <v>EP460EOC</v>
          </cell>
          <cell r="B197" t="str">
            <v>PLANTA MOVIL #04</v>
          </cell>
        </row>
        <row r="198">
          <cell r="A198" t="str">
            <v>EP489CPA</v>
          </cell>
          <cell r="B198" t="str">
            <v>CARCADOR 988 F #021</v>
          </cell>
        </row>
        <row r="199">
          <cell r="A199" t="str">
            <v>EP489CPB</v>
          </cell>
          <cell r="B199" t="str">
            <v>CARGADOR 988 F #022</v>
          </cell>
        </row>
        <row r="200">
          <cell r="A200" t="str">
            <v>EP489CPC</v>
          </cell>
          <cell r="B200" t="str">
            <v>CARGADOR 988 F #023</v>
          </cell>
        </row>
        <row r="201">
          <cell r="A201" t="str">
            <v>EP489CPD</v>
          </cell>
          <cell r="B201" t="str">
            <v>CARGADOR 988 F #024</v>
          </cell>
        </row>
        <row r="202">
          <cell r="A202" t="str">
            <v>EP489EPA</v>
          </cell>
          <cell r="B202" t="str">
            <v>CARGADOR 988 F #021</v>
          </cell>
        </row>
        <row r="203">
          <cell r="A203" t="str">
            <v>EP489EPB</v>
          </cell>
          <cell r="B203" t="str">
            <v>CARGADOR 988 F #022</v>
          </cell>
        </row>
        <row r="204">
          <cell r="A204" t="str">
            <v>EP489EPC</v>
          </cell>
          <cell r="B204" t="str">
            <v>CARGADOR 988 F #023</v>
          </cell>
        </row>
        <row r="205">
          <cell r="A205" t="str">
            <v>EP489EPD</v>
          </cell>
          <cell r="B205" t="str">
            <v>CARGADOR 988 F #024</v>
          </cell>
        </row>
        <row r="206">
          <cell r="A206" t="str">
            <v>ER900X20</v>
          </cell>
          <cell r="B206" t="str">
            <v>EXPORTACION  DE  CARBON</v>
          </cell>
        </row>
        <row r="207">
          <cell r="A207" t="str">
            <v>ES500SUC</v>
          </cell>
          <cell r="B207" t="str">
            <v>SERVICIOS GENERALES</v>
          </cell>
        </row>
        <row r="208">
          <cell r="A208" t="str">
            <v>ES800AUB</v>
          </cell>
          <cell r="B208" t="str">
            <v>GERENCIA ADMINISTRATIVA</v>
          </cell>
        </row>
        <row r="209">
          <cell r="A209" t="str">
            <v>ES800AUP</v>
          </cell>
          <cell r="B209" t="str">
            <v>STATIONARY</v>
          </cell>
        </row>
        <row r="210">
          <cell r="A210" t="str">
            <v>ES800AZA</v>
          </cell>
          <cell r="B210" t="str">
            <v>SISTEMAS Y TELECOMUNICACIONES</v>
          </cell>
        </row>
        <row r="211">
          <cell r="A211" t="str">
            <v>ES800PUX</v>
          </cell>
          <cell r="B211" t="str">
            <v>RECURSOS HUMANOS</v>
          </cell>
        </row>
        <row r="212">
          <cell r="A212" t="str">
            <v>ES822AVA</v>
          </cell>
          <cell r="B212" t="str">
            <v>CONTABILIDAD MINA</v>
          </cell>
        </row>
        <row r="213">
          <cell r="A213" t="str">
            <v>ES826S30</v>
          </cell>
          <cell r="B213" t="str">
            <v>SALUD OCUPACIONAL</v>
          </cell>
        </row>
        <row r="214">
          <cell r="A214" t="str">
            <v>ES826S31</v>
          </cell>
          <cell r="B214" t="str">
            <v>PROGRAMA AMIGOS / NOSA</v>
          </cell>
        </row>
        <row r="215">
          <cell r="A215" t="str">
            <v>ES828U36</v>
          </cell>
          <cell r="B215" t="str">
            <v>INGENIERIA AMBIENTAL</v>
          </cell>
        </row>
        <row r="216">
          <cell r="A216" t="str">
            <v>ES828U37</v>
          </cell>
          <cell r="B216" t="str">
            <v>ENVIRONMENTAL MONITORING</v>
          </cell>
        </row>
        <row r="217">
          <cell r="A217" t="str">
            <v>ES828U38</v>
          </cell>
          <cell r="B217" t="str">
            <v>REHABILITATION</v>
          </cell>
        </row>
        <row r="218">
          <cell r="A218" t="str">
            <v>ES828U39</v>
          </cell>
          <cell r="B218" t="str">
            <v>GESTION AMBIENTAL</v>
          </cell>
        </row>
        <row r="219">
          <cell r="A219" t="str">
            <v>ES832USA</v>
          </cell>
          <cell r="B219" t="str">
            <v>GEOLOGIA</v>
          </cell>
        </row>
        <row r="220">
          <cell r="A220" t="str">
            <v>ES833U10</v>
          </cell>
          <cell r="B220" t="str">
            <v>CONTROL DE CALIDAD</v>
          </cell>
        </row>
        <row r="221">
          <cell r="A221" t="str">
            <v>ES851A25</v>
          </cell>
          <cell r="B221" t="str">
            <v>GERENCIA GENERAL</v>
          </cell>
        </row>
        <row r="222">
          <cell r="A222" t="str">
            <v>ES854URA</v>
          </cell>
          <cell r="B222" t="str">
            <v>GERENCIA DE SERVICIOS TECNICOS</v>
          </cell>
        </row>
        <row r="223">
          <cell r="A223" t="str">
            <v>ES854URC</v>
          </cell>
          <cell r="B223" t="str">
            <v>PLANEACION A CORTO PLAZO</v>
          </cell>
        </row>
        <row r="224">
          <cell r="A224" t="str">
            <v>ES859U07</v>
          </cell>
          <cell r="B224" t="str">
            <v>TOPOGRAFIA</v>
          </cell>
        </row>
        <row r="225">
          <cell r="A225" t="str">
            <v>ES861U35</v>
          </cell>
          <cell r="B225" t="str">
            <v>SEGURIDAD INDUSTRIAL</v>
          </cell>
        </row>
        <row r="226">
          <cell r="A226" t="str">
            <v>ES861ZYA</v>
          </cell>
          <cell r="B226" t="str">
            <v>PROTECCION INDUSTRIAL MINA</v>
          </cell>
        </row>
        <row r="227">
          <cell r="A227" t="str">
            <v>ES861ZYC</v>
          </cell>
          <cell r="B227" t="str">
            <v>PROTECCION INDUSTRIAL PROYECTO SUR</v>
          </cell>
        </row>
        <row r="228">
          <cell r="A228" t="str">
            <v>ES863A05</v>
          </cell>
          <cell r="B228" t="str">
            <v>PLANTA Y CONTROL INVENTARIOS</v>
          </cell>
        </row>
        <row r="229">
          <cell r="A229" t="str">
            <v>ES863A40</v>
          </cell>
          <cell r="B229" t="str">
            <v>ALMACEN Y COMPRAS</v>
          </cell>
        </row>
        <row r="230">
          <cell r="A230" t="str">
            <v>ET501SWB</v>
          </cell>
          <cell r="B230" t="str">
            <v>PERFORACION</v>
          </cell>
        </row>
        <row r="231">
          <cell r="A231" t="str">
            <v>ET510SXB</v>
          </cell>
          <cell r="B231" t="str">
            <v>GEOLOGIA BARRANQUILLA</v>
          </cell>
        </row>
        <row r="232">
          <cell r="A232" t="str">
            <v>ET510SXE</v>
          </cell>
          <cell r="B232" t="str">
            <v>PLANEACION A LARGO PLAZO</v>
          </cell>
        </row>
        <row r="233">
          <cell r="A233" t="str">
            <v>ET515S17</v>
          </cell>
          <cell r="B233" t="str">
            <v>CONTROL DE PROYECTO</v>
          </cell>
        </row>
        <row r="234">
          <cell r="A234" t="str">
            <v>ET800AUA</v>
          </cell>
          <cell r="B234" t="str">
            <v>GERENCIA  BARRANQUILLA</v>
          </cell>
        </row>
        <row r="235">
          <cell r="A235" t="str">
            <v>ET800AUC</v>
          </cell>
          <cell r="B235" t="str">
            <v>SERVICIOS GENERALES BARRANQUIL</v>
          </cell>
        </row>
        <row r="236">
          <cell r="A236" t="str">
            <v>ET800AUD</v>
          </cell>
          <cell r="B236" t="str">
            <v>OFICINA BOGOTA</v>
          </cell>
        </row>
        <row r="237">
          <cell r="A237" t="str">
            <v>ET800AUE</v>
          </cell>
          <cell r="B237" t="str">
            <v>LEGAL ( JURIDICA )</v>
          </cell>
        </row>
        <row r="238">
          <cell r="A238" t="str">
            <v>ET800AUL</v>
          </cell>
          <cell r="B238" t="str">
            <v>TRAINING</v>
          </cell>
        </row>
        <row r="239">
          <cell r="A239" t="str">
            <v>ET800AUP</v>
          </cell>
          <cell r="B239" t="str">
            <v>STATIONERY</v>
          </cell>
        </row>
        <row r="240">
          <cell r="A240" t="str">
            <v>ET800AUZ</v>
          </cell>
          <cell r="B240" t="str">
            <v>GERENCIA COMERCIAL CZN</v>
          </cell>
        </row>
        <row r="241">
          <cell r="A241" t="str">
            <v>ET800PUW</v>
          </cell>
          <cell r="B241" t="str">
            <v>RELACIONES PUBLICAS</v>
          </cell>
        </row>
        <row r="242">
          <cell r="A242" t="str">
            <v>ET800XUY</v>
          </cell>
          <cell r="B242" t="str">
            <v>COMISION UTILIZACION PUERTO</v>
          </cell>
        </row>
        <row r="243">
          <cell r="A243" t="str">
            <v>ET800XUZ</v>
          </cell>
          <cell r="B243" t="str">
            <v>GERENCIA COMERCIAL</v>
          </cell>
        </row>
        <row r="244">
          <cell r="A244" t="str">
            <v>ET822AVB</v>
          </cell>
          <cell r="B244" t="str">
            <v>FINANCIERA/CONTABILIDAD</v>
          </cell>
        </row>
        <row r="245">
          <cell r="A245" t="str">
            <v>ET861ZYB</v>
          </cell>
          <cell r="B245" t="str">
            <v>PROTECCION INDUSTRIAL BARRANQ.</v>
          </cell>
        </row>
        <row r="246">
          <cell r="A246" t="str">
            <v>ET863A40</v>
          </cell>
          <cell r="B246" t="str">
            <v>COMPRAS Y SUMINISTROS</v>
          </cell>
        </row>
        <row r="247">
          <cell r="A247" t="str">
            <v>ET876AZB</v>
          </cell>
          <cell r="B247" t="str">
            <v>SISTEMAS BARRANQUILLA</v>
          </cell>
        </row>
        <row r="248">
          <cell r="A248" t="str">
            <v>EY800A50</v>
          </cell>
          <cell r="B248" t="str">
            <v>TRANSPORTE DE CARBON</v>
          </cell>
        </row>
      </sheetData>
      <sheetData sheetId="3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stem Control"/>
      <sheetName val="New Acc Trans"/>
      <sheetName val="invoice control"/>
      <sheetName val=" mts drilled &amp; invoices"/>
      <sheetName val="details for unit price"/>
      <sheetName val="summary unit price"/>
      <sheetName val="for accounting"/>
      <sheetName val="cost codes"/>
      <sheetName val="Sheet1"/>
      <sheetName val="PEG Budget"/>
      <sheetName val="cost control"/>
      <sheetName val="cost control Extended"/>
      <sheetName val="LT contract"/>
      <sheetName val="Servipozos Contract"/>
      <sheetName val="Initial Budget Sector C"/>
      <sheetName val="for MBGs stage 1"/>
      <sheetName val="for MBGs stage 2"/>
      <sheetName val="for MBGs PEG"/>
      <sheetName val="for MBGs ALL"/>
      <sheetName val="core shed and century"/>
      <sheetName val="Peg Budget June 2000"/>
      <sheetName val="PEG cash flow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2">
          <cell r="B2" t="str">
            <v>C5101</v>
          </cell>
          <cell r="C2" t="str">
            <v>C51 DRILLING</v>
          </cell>
          <cell r="D2" t="str">
            <v>C510 Drilling</v>
          </cell>
          <cell r="E2" t="str">
            <v>Coal Quality/Core Drilling</v>
          </cell>
          <cell r="F2" t="str">
            <v>Core Drilling</v>
          </cell>
        </row>
        <row r="3">
          <cell r="B3" t="str">
            <v>C5102</v>
          </cell>
          <cell r="C3" t="str">
            <v>C51 DRILLING</v>
          </cell>
          <cell r="D3" t="str">
            <v>C510 Drilling</v>
          </cell>
          <cell r="E3" t="str">
            <v>Structure/Non Core Drilling</v>
          </cell>
          <cell r="F3" t="str">
            <v>Open Drilling</v>
          </cell>
        </row>
        <row r="4">
          <cell r="B4" t="str">
            <v>C5111</v>
          </cell>
          <cell r="C4" t="str">
            <v>C51 DRILLING</v>
          </cell>
          <cell r="D4" t="str">
            <v>C511 Drilling Support</v>
          </cell>
          <cell r="E4" t="str">
            <v>Casing</v>
          </cell>
          <cell r="F4" t="str">
            <v>Casing</v>
          </cell>
        </row>
        <row r="5">
          <cell r="B5" t="str">
            <v>C5112</v>
          </cell>
          <cell r="C5" t="str">
            <v>C51 DRILLING</v>
          </cell>
          <cell r="D5" t="str">
            <v>C511 Drilling Support</v>
          </cell>
          <cell r="E5" t="str">
            <v>Drill Rig Moves</v>
          </cell>
          <cell r="F5" t="str">
            <v>Drill Rig Moves</v>
          </cell>
        </row>
        <row r="6">
          <cell r="B6" t="str">
            <v>C5113</v>
          </cell>
          <cell r="C6" t="str">
            <v>C51 DRILLING</v>
          </cell>
          <cell r="D6" t="str">
            <v>C511 Drilling Support</v>
          </cell>
          <cell r="E6" t="str">
            <v>Drill Rig Mobilisation/Demobilisation- Core</v>
          </cell>
          <cell r="F6" t="str">
            <v>Core Drilling Mobilization</v>
          </cell>
        </row>
        <row r="7">
          <cell r="B7" t="str">
            <v>C5114</v>
          </cell>
          <cell r="C7" t="str">
            <v>C51 DRILLING</v>
          </cell>
          <cell r="D7" t="str">
            <v>C511 Drilling Support</v>
          </cell>
          <cell r="E7" t="str">
            <v>Drill Rig Mobilisation/Demobilisation - Non Core</v>
          </cell>
          <cell r="F7" t="str">
            <v>Open Drilling Mobilization</v>
          </cell>
        </row>
        <row r="8">
          <cell r="B8" t="str">
            <v>C5115</v>
          </cell>
          <cell r="C8" t="str">
            <v>C51 DRILLING</v>
          </cell>
          <cell r="D8" t="str">
            <v>C511 Drilling Support</v>
          </cell>
          <cell r="E8" t="str">
            <v>Drill Site Preparation</v>
          </cell>
          <cell r="F8" t="str">
            <v>Mud Pools</v>
          </cell>
        </row>
        <row r="9">
          <cell r="B9" t="str">
            <v>C5116</v>
          </cell>
          <cell r="C9" t="str">
            <v>C51 DRILLING</v>
          </cell>
          <cell r="D9" t="str">
            <v>C511 Drilling Support</v>
          </cell>
          <cell r="E9" t="str">
            <v>Drill Site Preparation</v>
          </cell>
          <cell r="F9" t="str">
            <v>Other Prep Costs</v>
          </cell>
        </row>
        <row r="10">
          <cell r="B10" t="str">
            <v>C5201</v>
          </cell>
          <cell r="C10" t="str">
            <v>C52 GEOLOGICAL</v>
          </cell>
          <cell r="D10" t="str">
            <v>C520 Geol. Supervision &amp; Reporting</v>
          </cell>
          <cell r="E10" t="str">
            <v>Project Geologists (Local)</v>
          </cell>
          <cell r="F10" t="str">
            <v>Local Geologists</v>
          </cell>
        </row>
        <row r="11">
          <cell r="B11" t="str">
            <v>C5202</v>
          </cell>
          <cell r="C11" t="str">
            <v>C52 GEOLOGICAL</v>
          </cell>
          <cell r="D11" t="str">
            <v>C520 Geol. Supervision &amp; Reporting</v>
          </cell>
          <cell r="E11" t="str">
            <v>Supervising Geologist (Expat)</v>
          </cell>
          <cell r="F11" t="str">
            <v>Expat Geologist</v>
          </cell>
        </row>
        <row r="12">
          <cell r="B12" t="str">
            <v>C5203</v>
          </cell>
          <cell r="C12" t="str">
            <v>C52 GEOLOGICAL</v>
          </cell>
          <cell r="D12" t="str">
            <v>C520 Geol. Supervision &amp; Reporting</v>
          </cell>
          <cell r="E12" t="str">
            <v>Computer Geologist</v>
          </cell>
          <cell r="F12" t="str">
            <v>Computer Geologist</v>
          </cell>
        </row>
        <row r="13">
          <cell r="B13" t="str">
            <v>C5204</v>
          </cell>
          <cell r="C13" t="str">
            <v>C52 GEOLOGICAL</v>
          </cell>
          <cell r="D13" t="str">
            <v>C520 Geol. Supervision &amp; Reporting</v>
          </cell>
          <cell r="E13" t="str">
            <v>Project Management MBGS</v>
          </cell>
          <cell r="F13" t="str">
            <v>MBGS Management</v>
          </cell>
        </row>
        <row r="14">
          <cell r="B14" t="str">
            <v>C5205</v>
          </cell>
          <cell r="C14" t="str">
            <v>C52 GEOLOGICAL</v>
          </cell>
          <cell r="D14" t="str">
            <v>C520 Geol. Supervision &amp; Reporting</v>
          </cell>
          <cell r="E14" t="str">
            <v>Report</v>
          </cell>
          <cell r="F14" t="str">
            <v>Report</v>
          </cell>
        </row>
        <row r="15">
          <cell r="B15" t="str">
            <v>C5206</v>
          </cell>
          <cell r="C15" t="str">
            <v>C52 GEOLOGICAL</v>
          </cell>
          <cell r="D15" t="str">
            <v>C520 Geol. Supervision &amp; Reporting</v>
          </cell>
          <cell r="E15" t="str">
            <v>Computer Geologist &amp; Report</v>
          </cell>
          <cell r="F15" t="str">
            <v>Computer Geologist &amp; Report</v>
          </cell>
        </row>
        <row r="16">
          <cell r="B16" t="str">
            <v>C5211</v>
          </cell>
          <cell r="C16" t="str">
            <v>C52 GEOLOGICAL</v>
          </cell>
          <cell r="D16" t="str">
            <v>C521 Geological Supplies</v>
          </cell>
          <cell r="E16" t="str">
            <v>Core Shed &amp; Core Racks</v>
          </cell>
          <cell r="F16" t="str">
            <v>Core Racks</v>
          </cell>
        </row>
        <row r="17">
          <cell r="B17" t="str">
            <v>C5212</v>
          </cell>
          <cell r="C17" t="str">
            <v>C52 GEOLOGICAL</v>
          </cell>
          <cell r="D17" t="str">
            <v>C521 Geological Supplies</v>
          </cell>
          <cell r="E17" t="str">
            <v>Refrigerator</v>
          </cell>
          <cell r="F17" t="str">
            <v>Refrigerator</v>
          </cell>
        </row>
        <row r="18">
          <cell r="B18" t="str">
            <v>C5213</v>
          </cell>
          <cell r="C18" t="str">
            <v>C52 GEOLOGICAL</v>
          </cell>
          <cell r="D18" t="str">
            <v>C521 Geological Supplies</v>
          </cell>
          <cell r="E18" t="str">
            <v>Field Supplies/Sampling Materials</v>
          </cell>
          <cell r="F18" t="str">
            <v>Sampling &amp; Drilling Supplies</v>
          </cell>
        </row>
        <row r="19">
          <cell r="B19" t="str">
            <v>C5214</v>
          </cell>
          <cell r="C19" t="str">
            <v>C52 GEOLOGICAL</v>
          </cell>
          <cell r="D19" t="str">
            <v>C521 Geological Supplies</v>
          </cell>
          <cell r="E19" t="str">
            <v>Core Boxes</v>
          </cell>
          <cell r="F19" t="str">
            <v>Core Boxes</v>
          </cell>
        </row>
        <row r="20">
          <cell r="B20" t="str">
            <v>C5215</v>
          </cell>
          <cell r="C20" t="str">
            <v>C52 GEOLOGICAL</v>
          </cell>
          <cell r="D20" t="str">
            <v>C521 Geological Supplies</v>
          </cell>
          <cell r="E20" t="str">
            <v>Portable Toilets</v>
          </cell>
          <cell r="F20" t="str">
            <v>Portable Toilets</v>
          </cell>
        </row>
        <row r="21">
          <cell r="B21" t="str">
            <v>C5216</v>
          </cell>
          <cell r="C21" t="str">
            <v>C52 GEOLOGICAL</v>
          </cell>
          <cell r="D21" t="str">
            <v>C521 Geological Supplies</v>
          </cell>
          <cell r="E21" t="str">
            <v>Core Shed &amp; Core Racks</v>
          </cell>
          <cell r="F21" t="str">
            <v>Core Shed</v>
          </cell>
        </row>
        <row r="22">
          <cell r="B22" t="str">
            <v>C531</v>
          </cell>
          <cell r="C22" t="str">
            <v>C53 GEOPHYSICAL</v>
          </cell>
          <cell r="D22" t="str">
            <v>C530 Down Hole Logging</v>
          </cell>
          <cell r="E22" t="str">
            <v>Century Training</v>
          </cell>
          <cell r="F22" t="str">
            <v>Expat E-logging Engineer</v>
          </cell>
        </row>
        <row r="23">
          <cell r="B23" t="str">
            <v>C532</v>
          </cell>
          <cell r="C23" t="str">
            <v>C53 GEOPHYSICAL</v>
          </cell>
          <cell r="D23" t="str">
            <v>C530 Down Hole Logging</v>
          </cell>
          <cell r="E23" t="str">
            <v>Logging Engineer (Local)</v>
          </cell>
          <cell r="F23" t="str">
            <v>E-logging Tech</v>
          </cell>
        </row>
        <row r="24">
          <cell r="B24" t="str">
            <v>C533</v>
          </cell>
          <cell r="C24" t="str">
            <v>C53 GEOPHYSICAL</v>
          </cell>
          <cell r="D24" t="str">
            <v>C530 Down Hole Logging</v>
          </cell>
          <cell r="E24" t="str">
            <v>Tools &amp; Spare parts</v>
          </cell>
          <cell r="F24" t="str">
            <v>Tools &amp; Spare parts</v>
          </cell>
        </row>
        <row r="25">
          <cell r="B25" t="str">
            <v>C534</v>
          </cell>
          <cell r="C25" t="str">
            <v>C53 GEOPHYSICAL</v>
          </cell>
          <cell r="D25" t="str">
            <v>C530 Down Hole Logging</v>
          </cell>
          <cell r="E25" t="str">
            <v>Radioactive Materials Permit</v>
          </cell>
          <cell r="F25" t="str">
            <v>Monitoring Services</v>
          </cell>
        </row>
        <row r="26">
          <cell r="B26" t="str">
            <v>C535</v>
          </cell>
          <cell r="C26" t="str">
            <v>C53 GEOPHYSICAL</v>
          </cell>
          <cell r="D26" t="str">
            <v>C530 Down Hole Logging</v>
          </cell>
          <cell r="E26" t="str">
            <v>Radioactive Materials Permit</v>
          </cell>
          <cell r="F26" t="str">
            <v>Training</v>
          </cell>
        </row>
        <row r="27">
          <cell r="B27" t="str">
            <v>C541</v>
          </cell>
          <cell r="C27" t="str">
            <v>C54 COAL QUALITY</v>
          </cell>
          <cell r="D27" t="str">
            <v>C540 COAL QUALITY</v>
          </cell>
          <cell r="E27" t="str">
            <v>Raw Coal Analyses</v>
          </cell>
          <cell r="F27" t="str">
            <v>QC Test</v>
          </cell>
        </row>
        <row r="28">
          <cell r="B28" t="str">
            <v>C551</v>
          </cell>
          <cell r="C28" t="str">
            <v>C55 GROUNDWATER STUDIES</v>
          </cell>
          <cell r="D28" t="str">
            <v>C550 GROUNDWATER STUDIES</v>
          </cell>
          <cell r="E28" t="str">
            <v>Piezometer Supplies</v>
          </cell>
          <cell r="F28" t="str">
            <v>Piezometer Supplies</v>
          </cell>
        </row>
        <row r="29">
          <cell r="B29" t="str">
            <v>C552</v>
          </cell>
          <cell r="C29" t="str">
            <v>C55 GROUNDWATER STUDIES</v>
          </cell>
          <cell r="D29" t="str">
            <v>C550 GROUNDWATER STUDIES</v>
          </cell>
          <cell r="E29" t="str">
            <v>Drilling for piezometers</v>
          </cell>
          <cell r="F29" t="str">
            <v>Drilling for Piezometers</v>
          </cell>
        </row>
        <row r="30">
          <cell r="B30" t="str">
            <v>C561</v>
          </cell>
          <cell r="C30" t="str">
            <v>C56 FIELD SUPPORT</v>
          </cell>
          <cell r="D30" t="str">
            <v>C560 Field Support</v>
          </cell>
          <cell r="E30" t="str">
            <v>4WD Hire/Fuel</v>
          </cell>
          <cell r="F30" t="str">
            <v>4WD Hire/Fuel</v>
          </cell>
        </row>
        <row r="31">
          <cell r="B31" t="str">
            <v>C562</v>
          </cell>
          <cell r="C31" t="str">
            <v>C56 FIELD SUPPORT</v>
          </cell>
          <cell r="D31" t="str">
            <v>C560 Field Support</v>
          </cell>
          <cell r="E31" t="str">
            <v>Travel and other Expenses in Colombia</v>
          </cell>
          <cell r="F31" t="str">
            <v>Travel and Other Expenses (Expat)</v>
          </cell>
        </row>
        <row r="32">
          <cell r="B32" t="str">
            <v>C563</v>
          </cell>
          <cell r="C32" t="str">
            <v>C56 FIELD SUPPORT</v>
          </cell>
          <cell r="D32" t="str">
            <v>C560 Field Support</v>
          </cell>
          <cell r="E32" t="str">
            <v>Travel and other Expenses</v>
          </cell>
          <cell r="F32" t="str">
            <v>Traveling MBGS</v>
          </cell>
        </row>
        <row r="33">
          <cell r="B33" t="str">
            <v>C571</v>
          </cell>
          <cell r="C33" t="str">
            <v>C57 SUNDRIES</v>
          </cell>
          <cell r="D33" t="str">
            <v>C570 SUNDRIES</v>
          </cell>
          <cell r="E33" t="str">
            <v>SUNDRIES</v>
          </cell>
          <cell r="F33" t="str">
            <v>SUNDRIES</v>
          </cell>
        </row>
        <row r="34">
          <cell r="B34" t="str">
            <v>C572</v>
          </cell>
          <cell r="C34" t="str">
            <v>C57 SUNDRIES</v>
          </cell>
          <cell r="D34" t="str">
            <v>C570 SUNDRIES</v>
          </cell>
          <cell r="E34" t="str">
            <v>SUNDRIES (original budget distributed on other items)</v>
          </cell>
          <cell r="F34" t="str">
            <v>SUNDRIES (original budget distributed on other items)</v>
          </cell>
        </row>
        <row r="35">
          <cell r="B35" t="str">
            <v>C5811</v>
          </cell>
          <cell r="C35" t="str">
            <v>C58 Geotech &amp; Hydro Consultant</v>
          </cell>
          <cell r="D35" t="str">
            <v>C581 Geotechnical</v>
          </cell>
          <cell r="E35" t="str">
            <v>Sampling Costs/ Drilling</v>
          </cell>
          <cell r="F35" t="str">
            <v>Sampling Costs/ Drilling</v>
          </cell>
        </row>
        <row r="36">
          <cell r="B36" t="str">
            <v>C5812</v>
          </cell>
          <cell r="C36" t="str">
            <v>C58 Geotech &amp; Hydro Consultant</v>
          </cell>
          <cell r="D36" t="str">
            <v>C581 Geotechnical</v>
          </cell>
          <cell r="E36" t="str">
            <v>Tests Costs</v>
          </cell>
          <cell r="F36" t="str">
            <v>Tests Costs</v>
          </cell>
        </row>
        <row r="37">
          <cell r="B37" t="str">
            <v>C5813</v>
          </cell>
          <cell r="C37" t="str">
            <v>C58 Geotech &amp; Hydro Consultant</v>
          </cell>
          <cell r="D37" t="str">
            <v>C581 Geotechnical</v>
          </cell>
          <cell r="E37" t="str">
            <v>Geotech Engineer</v>
          </cell>
          <cell r="F37" t="str">
            <v>Geotech Engineer</v>
          </cell>
        </row>
        <row r="38">
          <cell r="B38" t="str">
            <v>C5814</v>
          </cell>
          <cell r="C38" t="str">
            <v>C58 Geotech &amp; Hydro Consultant</v>
          </cell>
          <cell r="D38" t="str">
            <v>C581 Geotechnical</v>
          </cell>
          <cell r="E38" t="str">
            <v>Trenching</v>
          </cell>
          <cell r="F38" t="str">
            <v>Trenching</v>
          </cell>
        </row>
        <row r="39">
          <cell r="B39" t="str">
            <v>C5815</v>
          </cell>
          <cell r="C39" t="str">
            <v>C58 Geotech &amp; Hydro Consultant</v>
          </cell>
          <cell r="D39" t="str">
            <v>C581 Geotechnical</v>
          </cell>
          <cell r="E39" t="str">
            <v>Other Costs</v>
          </cell>
          <cell r="F39" t="str">
            <v>Other Costs</v>
          </cell>
        </row>
        <row r="40">
          <cell r="B40" t="str">
            <v>C5821</v>
          </cell>
          <cell r="C40" t="str">
            <v>C58 Geotech &amp; Hydro Consultant</v>
          </cell>
          <cell r="D40" t="str">
            <v>C582 Hydrology</v>
          </cell>
          <cell r="E40" t="str">
            <v>Hydrology Engineer</v>
          </cell>
          <cell r="F40" t="str">
            <v>Hydrology Engineer</v>
          </cell>
        </row>
        <row r="41">
          <cell r="B41" t="str">
            <v>C5822</v>
          </cell>
          <cell r="C41" t="str">
            <v>C58 Geotech &amp; Hydro Consultant</v>
          </cell>
          <cell r="D41" t="str">
            <v>C582 Hydrology</v>
          </cell>
          <cell r="E41" t="str">
            <v>Hydrology Data</v>
          </cell>
          <cell r="F41" t="str">
            <v>Hydrology Data</v>
          </cell>
        </row>
        <row r="42">
          <cell r="B42" t="str">
            <v>C5823</v>
          </cell>
          <cell r="C42" t="str">
            <v>C58 Geotech &amp; Hydro Consultant</v>
          </cell>
          <cell r="D42" t="str">
            <v>C582 Hydrology</v>
          </cell>
          <cell r="E42" t="str">
            <v>Other Costs</v>
          </cell>
          <cell r="F42" t="str">
            <v>Other Costs</v>
          </cell>
        </row>
        <row r="43">
          <cell r="B43" t="str">
            <v>C5831</v>
          </cell>
          <cell r="C43" t="str">
            <v>C58 Geotech &amp; Hydro Consultant</v>
          </cell>
          <cell r="D43" t="str">
            <v>C583 Hydrogeology</v>
          </cell>
          <cell r="E43" t="str">
            <v>Hydrogeology Engineer</v>
          </cell>
          <cell r="F43" t="str">
            <v>Hydrogeology Engineer</v>
          </cell>
        </row>
        <row r="44">
          <cell r="B44" t="str">
            <v>C5833</v>
          </cell>
          <cell r="C44" t="str">
            <v>C58 Geotech &amp; Hydro Consultant</v>
          </cell>
          <cell r="D44" t="str">
            <v>C583 Hydrogeology</v>
          </cell>
          <cell r="E44" t="str">
            <v>Pumping Tests</v>
          </cell>
          <cell r="F44" t="str">
            <v>Pumping Test</v>
          </cell>
        </row>
        <row r="45">
          <cell r="B45" t="str">
            <v>C5841</v>
          </cell>
          <cell r="C45" t="str">
            <v>C58 Geotech &amp; Hydro Consultant</v>
          </cell>
          <cell r="D45" t="str">
            <v>C584 Water Management</v>
          </cell>
          <cell r="E45" t="str">
            <v>Hidraulics/Hidrology Engineers</v>
          </cell>
          <cell r="F45" t="str">
            <v>Hidraulics/Hidrology Engineers</v>
          </cell>
        </row>
        <row r="46">
          <cell r="B46" t="str">
            <v>C5842</v>
          </cell>
          <cell r="C46" t="str">
            <v>C58 Geotech &amp; Hydro Consultant</v>
          </cell>
          <cell r="D46" t="str">
            <v>C584 Water Management</v>
          </cell>
          <cell r="E46" t="str">
            <v>Water Quality Tests</v>
          </cell>
          <cell r="F46" t="str">
            <v>Water Quality Tests</v>
          </cell>
        </row>
        <row r="47">
          <cell r="B47" t="str">
            <v>C5881</v>
          </cell>
          <cell r="C47" t="str">
            <v>C58 Geotech &amp; Hydro Consultant</v>
          </cell>
          <cell r="D47" t="str">
            <v>C588 Prodeco Suport</v>
          </cell>
          <cell r="E47" t="str">
            <v>Food and Lodge at camp</v>
          </cell>
          <cell r="F47" t="str">
            <v>Food and Lodge at camp</v>
          </cell>
        </row>
        <row r="48">
          <cell r="B48" t="str">
            <v>C5882</v>
          </cell>
          <cell r="C48" t="str">
            <v>C58 Geotech &amp; Hydro Consultant</v>
          </cell>
          <cell r="D48" t="str">
            <v>C588 Prodeco Suport</v>
          </cell>
          <cell r="E48" t="str">
            <v>4WD Hire/Fuel</v>
          </cell>
          <cell r="F48" t="str">
            <v>4WD Hire/Fuel</v>
          </cell>
        </row>
        <row r="49">
          <cell r="B49" t="str">
            <v>C5883</v>
          </cell>
          <cell r="C49" t="str">
            <v>C58 Geotech &amp; Hydro Consultant</v>
          </cell>
          <cell r="D49" t="str">
            <v>C588 Prodeco Suport</v>
          </cell>
          <cell r="E49" t="str">
            <v>Other Expenses</v>
          </cell>
          <cell r="F49" t="str">
            <v>Other Expenses</v>
          </cell>
        </row>
        <row r="50">
          <cell r="B50" t="str">
            <v>C5891</v>
          </cell>
          <cell r="C50" t="str">
            <v>C58 Geotech &amp; Hydro Consultant</v>
          </cell>
          <cell r="D50" t="str">
            <v>C589 Global Project</v>
          </cell>
          <cell r="E50" t="str">
            <v>Report Copies</v>
          </cell>
          <cell r="F50" t="str">
            <v>Report Copies</v>
          </cell>
        </row>
        <row r="51">
          <cell r="B51" t="str">
            <v>C5893</v>
          </cell>
          <cell r="C51" t="str">
            <v>C58 Geotech &amp; Hydro Consultant</v>
          </cell>
          <cell r="D51" t="str">
            <v>C589 Global Project</v>
          </cell>
          <cell r="E51" t="str">
            <v>Management Fees</v>
          </cell>
          <cell r="F51" t="str">
            <v>Management Fees</v>
          </cell>
        </row>
        <row r="52">
          <cell r="B52" t="str">
            <v>C5894</v>
          </cell>
          <cell r="C52" t="str">
            <v>C58 Geotech &amp; Hydro Consultant</v>
          </cell>
          <cell r="D52" t="str">
            <v>C589 Global Project</v>
          </cell>
          <cell r="E52" t="str">
            <v>Travel Expenses</v>
          </cell>
          <cell r="F52" t="str">
            <v>Travel Expenses</v>
          </cell>
        </row>
        <row r="53">
          <cell r="B53" t="str">
            <v>C5895</v>
          </cell>
          <cell r="C53" t="str">
            <v>C58 Geotech &amp; Hydro Consultant</v>
          </cell>
          <cell r="D53" t="str">
            <v>C589 Global Project</v>
          </cell>
          <cell r="E53" t="str">
            <v>Telephone</v>
          </cell>
          <cell r="F53" t="str">
            <v>Telephone</v>
          </cell>
        </row>
        <row r="54">
          <cell r="B54" t="str">
            <v>C5896</v>
          </cell>
          <cell r="C54" t="str">
            <v>C58 Geotech &amp; Hydro Consultant</v>
          </cell>
          <cell r="D54" t="str">
            <v>C589 Global Project</v>
          </cell>
          <cell r="E54" t="str">
            <v>Other Expenses</v>
          </cell>
          <cell r="F54" t="str">
            <v>Other Expenses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"/>
      <sheetName val="ASSUMPTIONS"/>
      <sheetName val="Input EcModel"/>
      <sheetName val="New Template"/>
      <sheetName val="INPUT_TEMP"/>
      <sheetName val="W_REV"/>
      <sheetName val="NOM_IS&amp;BS_PESO"/>
      <sheetName val="W_OPEX"/>
      <sheetName val="W_CAPEX"/>
      <sheetName val="W_FUND"/>
      <sheetName val="W_EQUITY"/>
      <sheetName val="W_TAX_DEP"/>
      <sheetName val="W_TAX"/>
      <sheetName val="NOMINAL_CF_PESO"/>
      <sheetName val="NOM_IS&amp;BS_US$"/>
      <sheetName val="NOM_CF_US$"/>
      <sheetName val="REAL_CF_US$"/>
      <sheetName val="SUMMARY"/>
      <sheetName val="PresentationJan02"/>
      <sheetName val="Chart - Real cashflow"/>
      <sheetName val="Chart_Direct_per_BCM"/>
      <sheetName val="Chart_Indiect_BCM"/>
      <sheetName val="Chart_Cost_per_ton"/>
      <sheetName val="Manpower"/>
      <sheetName val="Chart_Staff_prod"/>
      <sheetName val="Funding Sens"/>
      <sheetName val="NAME_RANGES"/>
    </sheetNames>
    <sheetDataSet>
      <sheetData sheetId="0" refreshError="1"/>
      <sheetData sheetId="1" refreshError="1">
        <row r="6">
          <cell r="H6">
            <v>1</v>
          </cell>
          <cell r="I6">
            <v>2</v>
          </cell>
          <cell r="J6">
            <v>3</v>
          </cell>
          <cell r="K6">
            <v>4</v>
          </cell>
          <cell r="L6">
            <v>5</v>
          </cell>
          <cell r="M6">
            <v>6</v>
          </cell>
          <cell r="N6">
            <v>7</v>
          </cell>
          <cell r="O6">
            <v>8</v>
          </cell>
          <cell r="P6">
            <v>9</v>
          </cell>
          <cell r="Q6">
            <v>10</v>
          </cell>
          <cell r="R6">
            <v>11</v>
          </cell>
          <cell r="S6">
            <v>12</v>
          </cell>
          <cell r="T6">
            <v>13</v>
          </cell>
          <cell r="U6">
            <v>14</v>
          </cell>
          <cell r="V6">
            <v>15</v>
          </cell>
          <cell r="W6">
            <v>16</v>
          </cell>
          <cell r="X6">
            <v>17</v>
          </cell>
          <cell r="Y6">
            <v>18</v>
          </cell>
          <cell r="Z6">
            <v>19</v>
          </cell>
          <cell r="AA6">
            <v>20</v>
          </cell>
          <cell r="AB6">
            <v>21</v>
          </cell>
          <cell r="AC6">
            <v>22</v>
          </cell>
          <cell r="AD6">
            <v>23</v>
          </cell>
          <cell r="AE6">
            <v>24</v>
          </cell>
          <cell r="AF6">
            <v>25</v>
          </cell>
          <cell r="AG6">
            <v>26</v>
          </cell>
          <cell r="AH6">
            <v>27</v>
          </cell>
          <cell r="AI6">
            <v>28</v>
          </cell>
          <cell r="AJ6">
            <v>29</v>
          </cell>
          <cell r="AK6">
            <v>30</v>
          </cell>
          <cell r="AL6">
            <v>31</v>
          </cell>
          <cell r="AM6">
            <v>32</v>
          </cell>
          <cell r="AN6">
            <v>33</v>
          </cell>
          <cell r="AO6">
            <v>34</v>
          </cell>
          <cell r="AP6">
            <v>35</v>
          </cell>
        </row>
        <row r="7">
          <cell r="H7">
            <v>2001</v>
          </cell>
          <cell r="I7">
            <v>2002</v>
          </cell>
          <cell r="J7">
            <v>2003</v>
          </cell>
          <cell r="K7">
            <v>2004</v>
          </cell>
          <cell r="L7">
            <v>2005</v>
          </cell>
          <cell r="M7">
            <v>2006</v>
          </cell>
          <cell r="N7">
            <v>2007</v>
          </cell>
          <cell r="O7">
            <v>2008</v>
          </cell>
          <cell r="P7">
            <v>2009</v>
          </cell>
          <cell r="Q7">
            <v>2010</v>
          </cell>
          <cell r="R7">
            <v>2011</v>
          </cell>
          <cell r="S7">
            <v>2012</v>
          </cell>
          <cell r="T7">
            <v>2013</v>
          </cell>
          <cell r="U7">
            <v>2014</v>
          </cell>
          <cell r="V7">
            <v>2015</v>
          </cell>
          <cell r="W7">
            <v>2016</v>
          </cell>
          <cell r="X7">
            <v>2017</v>
          </cell>
          <cell r="Y7">
            <v>2018</v>
          </cell>
          <cell r="Z7">
            <v>2019</v>
          </cell>
          <cell r="AA7">
            <v>2020</v>
          </cell>
          <cell r="AB7">
            <v>2021</v>
          </cell>
          <cell r="AC7">
            <v>2022</v>
          </cell>
          <cell r="AD7">
            <v>2023</v>
          </cell>
          <cell r="AE7">
            <v>2024</v>
          </cell>
          <cell r="AF7">
            <v>2025</v>
          </cell>
          <cell r="AG7">
            <v>2026</v>
          </cell>
          <cell r="AH7">
            <v>2027</v>
          </cell>
          <cell r="AI7">
            <v>2028</v>
          </cell>
          <cell r="AJ7">
            <v>2029</v>
          </cell>
          <cell r="AK7">
            <v>2030</v>
          </cell>
          <cell r="AL7">
            <v>2031</v>
          </cell>
          <cell r="AM7">
            <v>2032</v>
          </cell>
          <cell r="AN7">
            <v>2033</v>
          </cell>
          <cell r="AO7">
            <v>2034</v>
          </cell>
          <cell r="AP7">
            <v>2035</v>
          </cell>
        </row>
      </sheetData>
      <sheetData sheetId="2" refreshError="1"/>
      <sheetData sheetId="3" refreshError="1"/>
      <sheetData sheetId="4" refreshError="1"/>
      <sheetData sheetId="5" refreshError="1">
        <row r="115">
          <cell r="H115">
            <v>0</v>
          </cell>
          <cell r="I115">
            <v>1206811.3162431244</v>
          </cell>
          <cell r="J115">
            <v>1590961.4604705418</v>
          </cell>
          <cell r="K115">
            <v>1730575.9564541497</v>
          </cell>
          <cell r="L115">
            <v>2142682.256418678</v>
          </cell>
          <cell r="M115">
            <v>2331224.9058954678</v>
          </cell>
          <cell r="N115">
            <v>2527412.2357362211</v>
          </cell>
          <cell r="O115">
            <v>2782518.5932018678</v>
          </cell>
          <cell r="P115">
            <v>2990274.6542298207</v>
          </cell>
          <cell r="Q115">
            <v>3255224.9335835539</v>
          </cell>
          <cell r="R115">
            <v>3543863.9346611197</v>
          </cell>
          <cell r="S115">
            <v>3857892.2832937399</v>
          </cell>
          <cell r="T115">
            <v>4210360.3970687324</v>
          </cell>
          <cell r="U115">
            <v>4577346.5782707063</v>
          </cell>
          <cell r="V115">
            <v>4980025.8478291696</v>
          </cell>
          <cell r="W115">
            <v>5417191.7475218112</v>
          </cell>
          <cell r="X115">
            <v>5905662.3185034748</v>
          </cell>
          <cell r="Y115">
            <v>6447098.6326881014</v>
          </cell>
          <cell r="Z115">
            <v>7045903.5760849994</v>
          </cell>
          <cell r="AA115">
            <v>7698227.6157233259</v>
          </cell>
          <cell r="AB115">
            <v>8420931.9875317588</v>
          </cell>
          <cell r="AC115">
            <v>9154929.3827340007</v>
          </cell>
          <cell r="AD115">
            <v>9950027.8819846939</v>
          </cell>
          <cell r="AE115">
            <v>10877630.038753988</v>
          </cell>
          <cell r="AF115">
            <v>11856187.62579206</v>
          </cell>
          <cell r="AG115">
            <v>12920325.71476049</v>
          </cell>
          <cell r="AH115">
            <v>13917885.430683093</v>
          </cell>
          <cell r="AI115">
            <v>15074425.760493625</v>
          </cell>
          <cell r="AJ115">
            <v>16137978.734628152</v>
          </cell>
          <cell r="AK115">
            <v>17468548.02603187</v>
          </cell>
          <cell r="AL115">
            <v>18989981.072840311</v>
          </cell>
          <cell r="AM115">
            <v>20617869.364584539</v>
          </cell>
          <cell r="AN115">
            <v>22498179.187074836</v>
          </cell>
          <cell r="AO115">
            <v>0</v>
          </cell>
          <cell r="AP115">
            <v>0</v>
          </cell>
        </row>
      </sheetData>
      <sheetData sheetId="6" refreshError="1"/>
      <sheetData sheetId="7" refreshError="1">
        <row r="220">
          <cell r="H220">
            <v>0</v>
          </cell>
          <cell r="I220">
            <v>79473.272158005973</v>
          </cell>
          <cell r="J220">
            <v>121159.24741547462</v>
          </cell>
          <cell r="K220">
            <v>138831.25320728825</v>
          </cell>
          <cell r="L220">
            <v>165785.77467879959</v>
          </cell>
          <cell r="M220">
            <v>190917.92305694884</v>
          </cell>
          <cell r="N220">
            <v>258001.33070891688</v>
          </cell>
          <cell r="O220">
            <v>235593.58128829021</v>
          </cell>
          <cell r="P220">
            <v>252745.9023023271</v>
          </cell>
          <cell r="Q220">
            <v>272046.60475126794</v>
          </cell>
          <cell r="R220">
            <v>296168.84630370059</v>
          </cell>
          <cell r="S220">
            <v>337381.95546043792</v>
          </cell>
          <cell r="T220">
            <v>378853.58366595773</v>
          </cell>
          <cell r="U220">
            <v>382371.67366648669</v>
          </cell>
          <cell r="V220">
            <v>416149.47135807847</v>
          </cell>
          <cell r="W220">
            <v>453541.60725573817</v>
          </cell>
          <cell r="X220">
            <v>494872.80641763937</v>
          </cell>
          <cell r="Y220">
            <v>590402.78496183048</v>
          </cell>
          <cell r="Z220">
            <v>647534.24416291888</v>
          </cell>
          <cell r="AA220">
            <v>621931.53193357016</v>
          </cell>
          <cell r="AB220">
            <v>707285.33604189672</v>
          </cell>
          <cell r="AC220">
            <v>768894.70777026401</v>
          </cell>
          <cell r="AD220">
            <v>836491.10380335024</v>
          </cell>
          <cell r="AE220">
            <v>915637.66825006052</v>
          </cell>
          <cell r="AF220">
            <v>988202.51676026243</v>
          </cell>
          <cell r="AG220">
            <v>1083453.4019695069</v>
          </cell>
          <cell r="AH220">
            <v>1149532.5247207507</v>
          </cell>
          <cell r="AI220">
            <v>1306621.9229090856</v>
          </cell>
          <cell r="AJ220">
            <v>1337347.2573900749</v>
          </cell>
          <cell r="AK220">
            <v>1373160.5080485593</v>
          </cell>
          <cell r="AL220">
            <v>1504272.9953725506</v>
          </cell>
          <cell r="AM220">
            <v>1634544.1738149791</v>
          </cell>
          <cell r="AN220">
            <v>1843317.4860387689</v>
          </cell>
          <cell r="AO220">
            <v>122151.15189286045</v>
          </cell>
          <cell r="AP220">
            <v>-65782.221973186271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ON Summary"/>
      <sheetName val="ABON Detail"/>
      <sheetName val="ABON Exclusions"/>
      <sheetName val="PREV.SHEET.LAST.PRINT"/>
      <sheetName val="Constants"/>
      <sheetName val="Macro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9">
          <cell r="B9">
            <v>39016.747021064817</v>
          </cell>
        </row>
        <row r="10">
          <cell r="B10">
            <v>75</v>
          </cell>
        </row>
      </sheetData>
      <sheetData sheetId="5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"/>
      <sheetName val="ASSUMPTIONS"/>
      <sheetName val="INPUT_TEMP"/>
      <sheetName val="W_REV"/>
      <sheetName val="W_OPEX"/>
      <sheetName val="W_CAPEX"/>
      <sheetName val="W_FUND"/>
      <sheetName val="W_EQUITY"/>
      <sheetName val="W_TAX_DEP"/>
      <sheetName val="W_TAX"/>
      <sheetName val="NOMINAL_CF_PESO"/>
      <sheetName val="NOM_IS&amp;BS_PESO"/>
      <sheetName val="NOM_IS&amp;BS_US$"/>
      <sheetName val="NOM_CF_US$"/>
      <sheetName val="ACQUISTION COSTS"/>
      <sheetName val="REAL_CF_US$"/>
      <sheetName val="SUMMARY"/>
      <sheetName val="Presentation"/>
      <sheetName val="AllCharts"/>
      <sheetName val="Historical Exchange Rate"/>
    </sheetNames>
    <sheetDataSet>
      <sheetData sheetId="0" refreshError="1">
        <row r="45">
          <cell r="G4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 refreshError="1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8 Capital Budget"/>
      <sheetName val="Sheet1"/>
      <sheetName val="REF - Listas"/>
    </sheetNames>
    <sheetDataSet>
      <sheetData sheetId="0">
        <row r="2">
          <cell r="E2" t="str">
            <v>A1-001</v>
          </cell>
        </row>
      </sheetData>
      <sheetData sheetId="1"/>
      <sheetData sheetId="2">
        <row r="4">
          <cell r="D4" t="str">
            <v>Administrative</v>
          </cell>
        </row>
        <row r="5">
          <cell r="D5" t="str">
            <v>Security</v>
          </cell>
        </row>
        <row r="6">
          <cell r="D6" t="str">
            <v>IT</v>
          </cell>
        </row>
        <row r="7">
          <cell r="D7" t="str">
            <v>Operations</v>
          </cell>
        </row>
        <row r="8">
          <cell r="D8" t="str">
            <v>Maintenance</v>
          </cell>
        </row>
        <row r="9">
          <cell r="D9" t="str">
            <v>Technical Services</v>
          </cell>
        </row>
        <row r="10">
          <cell r="D10" t="str">
            <v>Projects</v>
          </cell>
          <cell r="G10" t="str">
            <v>each</v>
          </cell>
        </row>
        <row r="11">
          <cell r="D11" t="str">
            <v>Investment</v>
          </cell>
          <cell r="G11" t="str">
            <v>global</v>
          </cell>
        </row>
        <row r="12">
          <cell r="D12" t="str">
            <v>Environmental</v>
          </cell>
          <cell r="G12" t="str">
            <v>hours</v>
          </cell>
        </row>
        <row r="13">
          <cell r="G13" t="str">
            <v>linear meter</v>
          </cell>
        </row>
        <row r="14">
          <cell r="G14" t="str">
            <v>kilometer</v>
          </cell>
        </row>
        <row r="15">
          <cell r="G15" t="str">
            <v>square meter (m2)</v>
          </cell>
        </row>
        <row r="16">
          <cell r="G16" t="str">
            <v>cubic meter (m3)</v>
          </cell>
        </row>
        <row r="17">
          <cell r="G17" t="str">
            <v>lot</v>
          </cell>
        </row>
        <row r="18">
          <cell r="G18" t="str">
            <v>hectares</v>
          </cell>
        </row>
        <row r="26">
          <cell r="B26" t="str">
            <v>Yes</v>
          </cell>
        </row>
        <row r="27">
          <cell r="B27" t="str">
            <v>No</v>
          </cell>
        </row>
        <row r="41">
          <cell r="B41" t="str">
            <v>Barranquilla Head Office</v>
          </cell>
        </row>
        <row r="42">
          <cell r="B42" t="str">
            <v>Jagua Mine</v>
          </cell>
        </row>
        <row r="43">
          <cell r="B43" t="str">
            <v>Calenturitas Mine</v>
          </cell>
        </row>
        <row r="44">
          <cell r="B44" t="str">
            <v>Rail</v>
          </cell>
        </row>
        <row r="45">
          <cell r="B45" t="str">
            <v>CMU</v>
          </cell>
        </row>
        <row r="46">
          <cell r="B46" t="str">
            <v>CET</v>
          </cell>
        </row>
        <row r="47">
          <cell r="B47" t="str">
            <v>Prodeco Port</v>
          </cell>
        </row>
      </sheetData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BASICOS"/>
      <sheetName val="deuda"/>
      <sheetName val="consumos"/>
    </sheetNames>
    <sheetDataSet>
      <sheetData sheetId="0" refreshError="1"/>
      <sheetData sheetId="1">
        <row r="1">
          <cell r="A1" t="str">
            <v>NIC</v>
          </cell>
          <cell r="B1" t="str">
            <v>DEUDA</v>
          </cell>
          <cell r="C1" t="str">
            <v>MESES</v>
          </cell>
        </row>
        <row r="2">
          <cell r="A2">
            <v>5001834</v>
          </cell>
          <cell r="B2">
            <v>540944</v>
          </cell>
          <cell r="C2">
            <v>52</v>
          </cell>
        </row>
        <row r="3">
          <cell r="A3">
            <v>5050279</v>
          </cell>
          <cell r="B3">
            <v>536171</v>
          </cell>
          <cell r="C3">
            <v>15</v>
          </cell>
        </row>
        <row r="4">
          <cell r="A4">
            <v>5051105</v>
          </cell>
          <cell r="B4">
            <v>4036031</v>
          </cell>
          <cell r="C4">
            <v>53</v>
          </cell>
        </row>
        <row r="5">
          <cell r="A5">
            <v>5055529</v>
          </cell>
          <cell r="B5">
            <v>505880</v>
          </cell>
          <cell r="C5">
            <v>2</v>
          </cell>
        </row>
        <row r="6">
          <cell r="A6">
            <v>5058930</v>
          </cell>
          <cell r="B6">
            <v>33150</v>
          </cell>
          <cell r="C6">
            <v>1</v>
          </cell>
        </row>
        <row r="7">
          <cell r="A7">
            <v>5058932</v>
          </cell>
          <cell r="B7">
            <v>23240</v>
          </cell>
          <cell r="C7">
            <v>1</v>
          </cell>
        </row>
        <row r="8">
          <cell r="A8">
            <v>5061094</v>
          </cell>
          <cell r="B8">
            <v>75160</v>
          </cell>
          <cell r="C8">
            <v>9</v>
          </cell>
        </row>
        <row r="9">
          <cell r="A9">
            <v>5062081</v>
          </cell>
          <cell r="B9">
            <v>24060</v>
          </cell>
          <cell r="C9">
            <v>1</v>
          </cell>
        </row>
        <row r="10">
          <cell r="A10">
            <v>5064546</v>
          </cell>
          <cell r="B10">
            <v>497830</v>
          </cell>
          <cell r="C10">
            <v>14</v>
          </cell>
        </row>
        <row r="11">
          <cell r="A11">
            <v>5069735</v>
          </cell>
          <cell r="B11">
            <v>2052115</v>
          </cell>
          <cell r="C11">
            <v>53</v>
          </cell>
        </row>
        <row r="12">
          <cell r="A12">
            <v>5070709</v>
          </cell>
          <cell r="B12">
            <v>175890</v>
          </cell>
          <cell r="C12">
            <v>6</v>
          </cell>
        </row>
        <row r="13">
          <cell r="A13">
            <v>5070720</v>
          </cell>
          <cell r="B13">
            <v>64320</v>
          </cell>
          <cell r="C13">
            <v>1</v>
          </cell>
        </row>
        <row r="14">
          <cell r="A14">
            <v>5070897</v>
          </cell>
          <cell r="B14">
            <v>309816</v>
          </cell>
          <cell r="C14">
            <v>17</v>
          </cell>
        </row>
        <row r="15">
          <cell r="A15">
            <v>5070927</v>
          </cell>
          <cell r="B15">
            <v>1815451</v>
          </cell>
          <cell r="C15">
            <v>41</v>
          </cell>
        </row>
        <row r="16">
          <cell r="A16">
            <v>5070970</v>
          </cell>
          <cell r="B16">
            <v>851507</v>
          </cell>
          <cell r="C16">
            <v>53</v>
          </cell>
        </row>
        <row r="17">
          <cell r="A17">
            <v>5071003</v>
          </cell>
          <cell r="B17">
            <v>84020</v>
          </cell>
          <cell r="C17">
            <v>2</v>
          </cell>
        </row>
        <row r="18">
          <cell r="A18">
            <v>5071025</v>
          </cell>
          <cell r="B18">
            <v>1979216</v>
          </cell>
          <cell r="C18">
            <v>15</v>
          </cell>
        </row>
        <row r="19">
          <cell r="A19">
            <v>5071074</v>
          </cell>
          <cell r="B19">
            <v>22100</v>
          </cell>
          <cell r="C19">
            <v>1</v>
          </cell>
        </row>
        <row r="20">
          <cell r="A20">
            <v>5071075</v>
          </cell>
          <cell r="B20">
            <v>25390</v>
          </cell>
          <cell r="C20">
            <v>1</v>
          </cell>
        </row>
        <row r="21">
          <cell r="A21">
            <v>5071121</v>
          </cell>
          <cell r="B21">
            <v>3200</v>
          </cell>
          <cell r="C21">
            <v>1</v>
          </cell>
        </row>
        <row r="22">
          <cell r="A22">
            <v>5071131</v>
          </cell>
          <cell r="B22">
            <v>54360</v>
          </cell>
          <cell r="C22">
            <v>8</v>
          </cell>
        </row>
        <row r="23">
          <cell r="A23">
            <v>5071140</v>
          </cell>
          <cell r="B23">
            <v>682940</v>
          </cell>
          <cell r="C23">
            <v>0</v>
          </cell>
        </row>
        <row r="24">
          <cell r="A24">
            <v>5071159</v>
          </cell>
          <cell r="B24">
            <v>909367</v>
          </cell>
          <cell r="C24">
            <v>33</v>
          </cell>
        </row>
        <row r="25">
          <cell r="A25">
            <v>5071170</v>
          </cell>
          <cell r="B25">
            <v>491380</v>
          </cell>
          <cell r="C25">
            <v>0</v>
          </cell>
        </row>
        <row r="26">
          <cell r="A26">
            <v>5071191</v>
          </cell>
          <cell r="B26">
            <v>8630</v>
          </cell>
          <cell r="C26">
            <v>1</v>
          </cell>
        </row>
        <row r="27">
          <cell r="A27">
            <v>5071208</v>
          </cell>
          <cell r="B27">
            <v>11450</v>
          </cell>
          <cell r="C27">
            <v>1</v>
          </cell>
        </row>
        <row r="28">
          <cell r="A28">
            <v>5071227</v>
          </cell>
          <cell r="B28">
            <v>37250</v>
          </cell>
          <cell r="C28">
            <v>2</v>
          </cell>
        </row>
        <row r="29">
          <cell r="A29">
            <v>5071260</v>
          </cell>
          <cell r="B29">
            <v>381440</v>
          </cell>
          <cell r="C29">
            <v>-1</v>
          </cell>
        </row>
        <row r="30">
          <cell r="A30">
            <v>5071302</v>
          </cell>
          <cell r="B30">
            <v>22020</v>
          </cell>
          <cell r="C30">
            <v>1</v>
          </cell>
        </row>
        <row r="31">
          <cell r="A31">
            <v>5071326</v>
          </cell>
          <cell r="B31">
            <v>6050</v>
          </cell>
          <cell r="C31">
            <v>1</v>
          </cell>
        </row>
        <row r="32">
          <cell r="A32">
            <v>5071333</v>
          </cell>
          <cell r="B32">
            <v>287340</v>
          </cell>
          <cell r="C32">
            <v>7</v>
          </cell>
        </row>
        <row r="33">
          <cell r="A33">
            <v>5071335</v>
          </cell>
          <cell r="B33">
            <v>24340</v>
          </cell>
          <cell r="C33">
            <v>1</v>
          </cell>
        </row>
        <row r="34">
          <cell r="A34">
            <v>5071341</v>
          </cell>
          <cell r="B34">
            <v>36670</v>
          </cell>
          <cell r="C34">
            <v>1</v>
          </cell>
        </row>
        <row r="35">
          <cell r="A35">
            <v>5071342</v>
          </cell>
          <cell r="B35">
            <v>838686</v>
          </cell>
          <cell r="C35">
            <v>52</v>
          </cell>
        </row>
        <row r="36">
          <cell r="A36">
            <v>5071349</v>
          </cell>
          <cell r="B36">
            <v>977974</v>
          </cell>
          <cell r="C36">
            <v>53</v>
          </cell>
        </row>
        <row r="37">
          <cell r="A37">
            <v>5071354</v>
          </cell>
          <cell r="B37">
            <v>44580</v>
          </cell>
          <cell r="C37">
            <v>1</v>
          </cell>
        </row>
        <row r="38">
          <cell r="A38">
            <v>5071361</v>
          </cell>
          <cell r="B38">
            <v>81000</v>
          </cell>
          <cell r="C38">
            <v>3</v>
          </cell>
        </row>
        <row r="39">
          <cell r="A39">
            <v>5071371</v>
          </cell>
          <cell r="B39">
            <v>1140351</v>
          </cell>
          <cell r="C39">
            <v>52</v>
          </cell>
        </row>
        <row r="40">
          <cell r="A40">
            <v>5071374</v>
          </cell>
          <cell r="B40">
            <v>11110</v>
          </cell>
          <cell r="C40">
            <v>1</v>
          </cell>
        </row>
        <row r="41">
          <cell r="A41">
            <v>5071379</v>
          </cell>
          <cell r="B41">
            <v>16660</v>
          </cell>
          <cell r="C41">
            <v>3</v>
          </cell>
        </row>
        <row r="42">
          <cell r="A42">
            <v>5071380</v>
          </cell>
          <cell r="B42">
            <v>32870</v>
          </cell>
          <cell r="C42">
            <v>2</v>
          </cell>
        </row>
        <row r="43">
          <cell r="A43">
            <v>5071382</v>
          </cell>
          <cell r="B43">
            <v>34620</v>
          </cell>
          <cell r="C43">
            <v>1</v>
          </cell>
        </row>
        <row r="44">
          <cell r="A44">
            <v>5071385</v>
          </cell>
          <cell r="B44">
            <v>146440</v>
          </cell>
          <cell r="C44">
            <v>3</v>
          </cell>
        </row>
        <row r="45">
          <cell r="A45">
            <v>5071386</v>
          </cell>
          <cell r="B45">
            <v>9640</v>
          </cell>
          <cell r="C45">
            <v>11</v>
          </cell>
        </row>
        <row r="46">
          <cell r="A46">
            <v>5071387</v>
          </cell>
          <cell r="B46">
            <v>67517</v>
          </cell>
          <cell r="C46">
            <v>15</v>
          </cell>
        </row>
        <row r="47">
          <cell r="A47">
            <v>5071388</v>
          </cell>
          <cell r="B47">
            <v>72610</v>
          </cell>
          <cell r="C47">
            <v>1</v>
          </cell>
        </row>
        <row r="48">
          <cell r="A48">
            <v>5071389</v>
          </cell>
          <cell r="B48">
            <v>1517691</v>
          </cell>
          <cell r="C48">
            <v>46</v>
          </cell>
        </row>
        <row r="49">
          <cell r="A49">
            <v>5071393</v>
          </cell>
          <cell r="B49">
            <v>288520</v>
          </cell>
          <cell r="C49">
            <v>11</v>
          </cell>
        </row>
        <row r="50">
          <cell r="A50">
            <v>5071396</v>
          </cell>
          <cell r="B50">
            <v>179870</v>
          </cell>
          <cell r="C50">
            <v>-1</v>
          </cell>
        </row>
        <row r="51">
          <cell r="A51">
            <v>5071401</v>
          </cell>
          <cell r="B51">
            <v>30404</v>
          </cell>
          <cell r="C51">
            <v>9</v>
          </cell>
        </row>
        <row r="52">
          <cell r="A52">
            <v>5071403</v>
          </cell>
          <cell r="B52">
            <v>1056686</v>
          </cell>
          <cell r="C52">
            <v>53</v>
          </cell>
        </row>
        <row r="53">
          <cell r="A53">
            <v>5071404</v>
          </cell>
          <cell r="B53">
            <v>613750</v>
          </cell>
          <cell r="C53">
            <v>6</v>
          </cell>
        </row>
        <row r="54">
          <cell r="A54">
            <v>5071406</v>
          </cell>
          <cell r="B54">
            <v>20600</v>
          </cell>
          <cell r="C54">
            <v>2</v>
          </cell>
        </row>
        <row r="55">
          <cell r="A55">
            <v>5071407</v>
          </cell>
          <cell r="B55">
            <v>14330</v>
          </cell>
          <cell r="C55">
            <v>1</v>
          </cell>
        </row>
        <row r="56">
          <cell r="A56">
            <v>5071413</v>
          </cell>
          <cell r="B56">
            <v>36670</v>
          </cell>
          <cell r="C56">
            <v>1</v>
          </cell>
        </row>
        <row r="57">
          <cell r="A57">
            <v>5071417</v>
          </cell>
          <cell r="B57">
            <v>18860</v>
          </cell>
          <cell r="C57">
            <v>1</v>
          </cell>
        </row>
        <row r="58">
          <cell r="A58">
            <v>5071427</v>
          </cell>
          <cell r="B58">
            <v>31560</v>
          </cell>
          <cell r="C58">
            <v>3</v>
          </cell>
        </row>
        <row r="59">
          <cell r="A59">
            <v>5071431</v>
          </cell>
          <cell r="B59">
            <v>34810</v>
          </cell>
          <cell r="C59">
            <v>2</v>
          </cell>
        </row>
        <row r="60">
          <cell r="A60">
            <v>5071737</v>
          </cell>
          <cell r="B60">
            <v>64130</v>
          </cell>
          <cell r="C60">
            <v>1</v>
          </cell>
        </row>
        <row r="61">
          <cell r="A61">
            <v>5071738</v>
          </cell>
          <cell r="B61">
            <v>102650</v>
          </cell>
          <cell r="C61">
            <v>3</v>
          </cell>
        </row>
        <row r="62">
          <cell r="A62">
            <v>5071739</v>
          </cell>
          <cell r="B62">
            <v>3822464</v>
          </cell>
          <cell r="C62">
            <v>38</v>
          </cell>
        </row>
        <row r="63">
          <cell r="A63">
            <v>5071740</v>
          </cell>
          <cell r="B63">
            <v>29010</v>
          </cell>
          <cell r="C63">
            <v>1</v>
          </cell>
        </row>
      </sheetData>
      <sheetData sheetId="2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>
        <row r="3">
          <cell r="A3">
            <v>0</v>
          </cell>
          <cell r="B3">
            <v>0</v>
          </cell>
          <cell r="F3">
            <v>0</v>
          </cell>
          <cell r="G3">
            <v>0</v>
          </cell>
          <cell r="K3">
            <v>0</v>
          </cell>
          <cell r="L3">
            <v>0</v>
          </cell>
        </row>
        <row r="4">
          <cell r="A4">
            <v>1</v>
          </cell>
          <cell r="B4">
            <v>933</v>
          </cell>
          <cell r="F4">
            <v>1</v>
          </cell>
          <cell r="G4">
            <v>962</v>
          </cell>
          <cell r="K4">
            <v>1</v>
          </cell>
          <cell r="L4">
            <v>997</v>
          </cell>
        </row>
        <row r="5">
          <cell r="A5">
            <v>2</v>
          </cell>
          <cell r="B5">
            <v>949</v>
          </cell>
          <cell r="F5">
            <v>2</v>
          </cell>
          <cell r="G5">
            <v>1030</v>
          </cell>
          <cell r="K5">
            <v>2</v>
          </cell>
          <cell r="L5">
            <v>996</v>
          </cell>
        </row>
        <row r="6">
          <cell r="A6">
            <v>3</v>
          </cell>
          <cell r="B6">
            <v>969</v>
          </cell>
          <cell r="F6">
            <v>3</v>
          </cell>
          <cell r="G6">
            <v>952</v>
          </cell>
          <cell r="K6">
            <v>3</v>
          </cell>
          <cell r="L6">
            <v>999</v>
          </cell>
        </row>
        <row r="7">
          <cell r="A7">
            <v>4</v>
          </cell>
          <cell r="B7">
            <v>965</v>
          </cell>
          <cell r="F7">
            <v>4</v>
          </cell>
          <cell r="G7">
            <v>957</v>
          </cell>
          <cell r="K7">
            <v>4</v>
          </cell>
          <cell r="L7">
            <v>1000</v>
          </cell>
        </row>
        <row r="8">
          <cell r="A8">
            <v>5</v>
          </cell>
          <cell r="B8">
            <v>952</v>
          </cell>
          <cell r="F8">
            <v>5</v>
          </cell>
          <cell r="G8">
            <v>1000</v>
          </cell>
          <cell r="K8">
            <v>5</v>
          </cell>
          <cell r="L8">
            <v>1001</v>
          </cell>
        </row>
        <row r="9">
          <cell r="A9">
            <v>6</v>
          </cell>
          <cell r="B9">
            <v>964</v>
          </cell>
          <cell r="F9">
            <v>6</v>
          </cell>
          <cell r="G9">
            <v>950</v>
          </cell>
          <cell r="K9">
            <v>6</v>
          </cell>
          <cell r="L9">
            <v>999</v>
          </cell>
        </row>
        <row r="10">
          <cell r="A10">
            <v>7</v>
          </cell>
          <cell r="B10">
            <v>978</v>
          </cell>
          <cell r="F10">
            <v>7</v>
          </cell>
          <cell r="G10">
            <v>983</v>
          </cell>
          <cell r="K10">
            <v>7</v>
          </cell>
          <cell r="L10">
            <v>1005</v>
          </cell>
        </row>
        <row r="11">
          <cell r="A11">
            <v>8</v>
          </cell>
          <cell r="B11">
            <v>969</v>
          </cell>
          <cell r="F11">
            <v>8</v>
          </cell>
          <cell r="G11">
            <v>976</v>
          </cell>
          <cell r="K11">
            <v>8</v>
          </cell>
          <cell r="L11">
            <v>1000</v>
          </cell>
        </row>
        <row r="12">
          <cell r="A12">
            <v>9</v>
          </cell>
          <cell r="B12">
            <v>1104</v>
          </cell>
          <cell r="F12">
            <v>9</v>
          </cell>
          <cell r="G12">
            <v>965</v>
          </cell>
          <cell r="K12">
            <v>9</v>
          </cell>
          <cell r="L12">
            <v>1000</v>
          </cell>
        </row>
        <row r="13">
          <cell r="A13">
            <v>10</v>
          </cell>
          <cell r="B13">
            <v>857</v>
          </cell>
          <cell r="F13">
            <v>10</v>
          </cell>
          <cell r="G13">
            <v>961</v>
          </cell>
          <cell r="K13">
            <v>10</v>
          </cell>
          <cell r="L13">
            <v>1000</v>
          </cell>
        </row>
        <row r="14">
          <cell r="A14">
            <v>11</v>
          </cell>
          <cell r="B14">
            <v>957</v>
          </cell>
          <cell r="F14">
            <v>11</v>
          </cell>
          <cell r="G14">
            <v>970</v>
          </cell>
          <cell r="K14">
            <v>11</v>
          </cell>
          <cell r="L14">
            <v>1000</v>
          </cell>
        </row>
        <row r="15">
          <cell r="A15">
            <v>12</v>
          </cell>
          <cell r="B15">
            <v>983</v>
          </cell>
          <cell r="F15">
            <v>12</v>
          </cell>
          <cell r="G15">
            <v>980</v>
          </cell>
          <cell r="K15">
            <v>12</v>
          </cell>
          <cell r="L15">
            <v>1000</v>
          </cell>
        </row>
        <row r="16">
          <cell r="A16">
            <v>13</v>
          </cell>
          <cell r="B16">
            <v>980</v>
          </cell>
          <cell r="F16">
            <v>13</v>
          </cell>
          <cell r="G16">
            <v>998</v>
          </cell>
          <cell r="K16">
            <v>13</v>
          </cell>
          <cell r="L16">
            <v>1000</v>
          </cell>
        </row>
        <row r="17">
          <cell r="A17">
            <v>14</v>
          </cell>
          <cell r="B17">
            <v>963</v>
          </cell>
          <cell r="F17">
            <v>14</v>
          </cell>
          <cell r="G17">
            <v>1005</v>
          </cell>
          <cell r="K17">
            <v>14</v>
          </cell>
          <cell r="L17">
            <v>1000</v>
          </cell>
        </row>
        <row r="18">
          <cell r="A18">
            <v>15</v>
          </cell>
          <cell r="B18">
            <v>987</v>
          </cell>
          <cell r="F18">
            <v>15</v>
          </cell>
          <cell r="G18">
            <v>982</v>
          </cell>
          <cell r="K18">
            <v>15</v>
          </cell>
          <cell r="L18">
            <v>1000</v>
          </cell>
        </row>
        <row r="19">
          <cell r="A19">
            <v>16</v>
          </cell>
          <cell r="B19">
            <v>979</v>
          </cell>
          <cell r="F19">
            <v>16</v>
          </cell>
          <cell r="G19">
            <v>993</v>
          </cell>
          <cell r="K19">
            <v>16</v>
          </cell>
          <cell r="L19">
            <v>983</v>
          </cell>
        </row>
        <row r="20">
          <cell r="A20">
            <v>17</v>
          </cell>
          <cell r="B20">
            <v>977</v>
          </cell>
          <cell r="F20">
            <v>17</v>
          </cell>
          <cell r="G20">
            <v>988</v>
          </cell>
          <cell r="K20">
            <v>17</v>
          </cell>
          <cell r="L20">
            <v>1010</v>
          </cell>
        </row>
        <row r="21">
          <cell r="A21">
            <v>18</v>
          </cell>
          <cell r="B21">
            <v>987</v>
          </cell>
          <cell r="F21">
            <v>18</v>
          </cell>
          <cell r="G21">
            <v>1005</v>
          </cell>
          <cell r="K21">
            <v>18</v>
          </cell>
          <cell r="L21">
            <v>1023</v>
          </cell>
        </row>
        <row r="22">
          <cell r="A22">
            <v>19</v>
          </cell>
          <cell r="B22">
            <v>931</v>
          </cell>
          <cell r="F22">
            <v>19</v>
          </cell>
          <cell r="G22">
            <v>976</v>
          </cell>
          <cell r="K22">
            <v>19</v>
          </cell>
          <cell r="L22">
            <v>1000</v>
          </cell>
        </row>
        <row r="23">
          <cell r="A23">
            <v>20</v>
          </cell>
          <cell r="B23">
            <v>1109</v>
          </cell>
          <cell r="F23">
            <v>20</v>
          </cell>
          <cell r="G23">
            <v>973</v>
          </cell>
          <cell r="K23">
            <v>20</v>
          </cell>
          <cell r="L23">
            <v>972</v>
          </cell>
        </row>
        <row r="24">
          <cell r="A24">
            <v>21</v>
          </cell>
          <cell r="B24">
            <v>892</v>
          </cell>
          <cell r="F24">
            <v>21</v>
          </cell>
          <cell r="G24">
            <v>956</v>
          </cell>
          <cell r="K24">
            <v>21</v>
          </cell>
          <cell r="L24">
            <v>970</v>
          </cell>
        </row>
        <row r="25">
          <cell r="A25">
            <v>22</v>
          </cell>
          <cell r="B25">
            <v>1004</v>
          </cell>
          <cell r="F25">
            <v>22</v>
          </cell>
          <cell r="G25">
            <v>962</v>
          </cell>
          <cell r="K25">
            <v>22</v>
          </cell>
          <cell r="L25">
            <v>992</v>
          </cell>
        </row>
        <row r="26">
          <cell r="A26">
            <v>23</v>
          </cell>
          <cell r="B26">
            <v>1000</v>
          </cell>
          <cell r="F26">
            <v>23</v>
          </cell>
          <cell r="G26">
            <v>983</v>
          </cell>
          <cell r="K26">
            <v>23</v>
          </cell>
          <cell r="L26">
            <v>987</v>
          </cell>
        </row>
        <row r="27">
          <cell r="A27">
            <v>24</v>
          </cell>
          <cell r="B27">
            <v>996</v>
          </cell>
          <cell r="F27">
            <v>24</v>
          </cell>
          <cell r="G27">
            <v>977</v>
          </cell>
          <cell r="K27">
            <v>24</v>
          </cell>
          <cell r="L27">
            <v>981</v>
          </cell>
        </row>
        <row r="28">
          <cell r="A28">
            <v>25</v>
          </cell>
          <cell r="B28">
            <v>1002</v>
          </cell>
          <cell r="F28">
            <v>25</v>
          </cell>
          <cell r="G28">
            <v>972</v>
          </cell>
          <cell r="K28">
            <v>25</v>
          </cell>
          <cell r="L28">
            <v>986</v>
          </cell>
        </row>
        <row r="29">
          <cell r="A29">
            <v>26</v>
          </cell>
          <cell r="B29">
            <v>1033</v>
          </cell>
          <cell r="F29">
            <v>26</v>
          </cell>
          <cell r="G29">
            <v>970</v>
          </cell>
          <cell r="K29">
            <v>26</v>
          </cell>
          <cell r="L29">
            <v>990</v>
          </cell>
        </row>
        <row r="30">
          <cell r="A30">
            <v>27</v>
          </cell>
          <cell r="B30">
            <v>982</v>
          </cell>
          <cell r="F30">
            <v>27</v>
          </cell>
          <cell r="G30">
            <v>996</v>
          </cell>
          <cell r="K30">
            <v>27</v>
          </cell>
          <cell r="L30">
            <v>988</v>
          </cell>
        </row>
        <row r="31">
          <cell r="A31">
            <v>28</v>
          </cell>
          <cell r="B31">
            <v>996</v>
          </cell>
          <cell r="F31">
            <v>28</v>
          </cell>
          <cell r="G31">
            <v>974</v>
          </cell>
          <cell r="K31">
            <v>28</v>
          </cell>
          <cell r="L31">
            <v>994</v>
          </cell>
        </row>
        <row r="32">
          <cell r="A32">
            <v>29</v>
          </cell>
          <cell r="B32">
            <v>1000</v>
          </cell>
          <cell r="F32">
            <v>29</v>
          </cell>
          <cell r="G32">
            <v>984</v>
          </cell>
          <cell r="K32">
            <v>29</v>
          </cell>
          <cell r="L32">
            <v>988</v>
          </cell>
        </row>
        <row r="33">
          <cell r="A33">
            <v>30</v>
          </cell>
          <cell r="B33">
            <v>1009</v>
          </cell>
          <cell r="F33">
            <v>30</v>
          </cell>
          <cell r="G33">
            <v>786</v>
          </cell>
          <cell r="K33">
            <v>30</v>
          </cell>
          <cell r="L33">
            <v>990</v>
          </cell>
        </row>
        <row r="34">
          <cell r="A34">
            <v>31</v>
          </cell>
          <cell r="B34">
            <v>1011</v>
          </cell>
          <cell r="K34">
            <v>31</v>
          </cell>
          <cell r="L34">
            <v>990</v>
          </cell>
        </row>
        <row r="35">
          <cell r="A35">
            <v>32</v>
          </cell>
          <cell r="B35">
            <v>1005</v>
          </cell>
          <cell r="K35">
            <v>32</v>
          </cell>
          <cell r="L35">
            <v>1009</v>
          </cell>
        </row>
        <row r="36">
          <cell r="A36">
            <v>33</v>
          </cell>
          <cell r="B36">
            <v>1002</v>
          </cell>
          <cell r="K36">
            <v>33</v>
          </cell>
          <cell r="L36">
            <v>988</v>
          </cell>
        </row>
        <row r="37">
          <cell r="A37">
            <v>34</v>
          </cell>
          <cell r="B37">
            <v>1000</v>
          </cell>
          <cell r="K37">
            <v>34</v>
          </cell>
          <cell r="L37">
            <v>1008</v>
          </cell>
        </row>
        <row r="38">
          <cell r="A38">
            <v>35</v>
          </cell>
          <cell r="B38">
            <v>1012</v>
          </cell>
          <cell r="K38">
            <v>35</v>
          </cell>
          <cell r="L38">
            <v>990</v>
          </cell>
        </row>
        <row r="39">
          <cell r="A39">
            <v>36</v>
          </cell>
          <cell r="B39">
            <v>992</v>
          </cell>
          <cell r="K39">
            <v>36</v>
          </cell>
          <cell r="L39">
            <v>991</v>
          </cell>
        </row>
        <row r="40">
          <cell r="A40">
            <v>37</v>
          </cell>
          <cell r="B40">
            <v>1005</v>
          </cell>
          <cell r="K40">
            <v>37</v>
          </cell>
          <cell r="L40">
            <v>910</v>
          </cell>
        </row>
        <row r="41">
          <cell r="A41">
            <v>38</v>
          </cell>
          <cell r="B41">
            <v>1033</v>
          </cell>
          <cell r="K41">
            <v>38</v>
          </cell>
          <cell r="L41">
            <v>990</v>
          </cell>
        </row>
        <row r="42">
          <cell r="A42">
            <v>39</v>
          </cell>
          <cell r="B42">
            <v>995</v>
          </cell>
          <cell r="K42">
            <v>39</v>
          </cell>
          <cell r="L42">
            <v>987</v>
          </cell>
        </row>
        <row r="43">
          <cell r="A43">
            <v>40</v>
          </cell>
          <cell r="B43">
            <v>987</v>
          </cell>
          <cell r="K43">
            <v>40</v>
          </cell>
          <cell r="L43">
            <v>988</v>
          </cell>
        </row>
        <row r="44">
          <cell r="A44">
            <v>41</v>
          </cell>
          <cell r="B44">
            <v>980</v>
          </cell>
          <cell r="K44">
            <v>41</v>
          </cell>
          <cell r="L44">
            <v>991</v>
          </cell>
        </row>
        <row r="45">
          <cell r="A45">
            <v>42</v>
          </cell>
          <cell r="B45">
            <v>1001</v>
          </cell>
          <cell r="K45">
            <v>42</v>
          </cell>
          <cell r="L45">
            <v>992</v>
          </cell>
        </row>
        <row r="46">
          <cell r="A46">
            <v>43</v>
          </cell>
          <cell r="B46">
            <v>1012</v>
          </cell>
          <cell r="K46">
            <v>43</v>
          </cell>
          <cell r="L46">
            <v>1012</v>
          </cell>
        </row>
        <row r="47">
          <cell r="A47">
            <v>44</v>
          </cell>
          <cell r="B47">
            <v>1062</v>
          </cell>
          <cell r="K47">
            <v>44</v>
          </cell>
          <cell r="L47">
            <v>992</v>
          </cell>
        </row>
        <row r="48">
          <cell r="A48">
            <v>45</v>
          </cell>
          <cell r="B48">
            <v>1000</v>
          </cell>
          <cell r="K48">
            <v>45</v>
          </cell>
          <cell r="L48">
            <v>992</v>
          </cell>
        </row>
        <row r="49">
          <cell r="A49">
            <v>46</v>
          </cell>
          <cell r="B49">
            <v>1011</v>
          </cell>
          <cell r="K49">
            <v>46</v>
          </cell>
          <cell r="L49">
            <v>993</v>
          </cell>
        </row>
        <row r="50">
          <cell r="A50">
            <v>47</v>
          </cell>
          <cell r="B50">
            <v>1006</v>
          </cell>
          <cell r="K50">
            <v>47</v>
          </cell>
          <cell r="L50">
            <v>1009</v>
          </cell>
        </row>
        <row r="51">
          <cell r="A51">
            <v>48</v>
          </cell>
          <cell r="B51">
            <v>1013</v>
          </cell>
          <cell r="K51">
            <v>48</v>
          </cell>
          <cell r="L51">
            <v>991</v>
          </cell>
        </row>
        <row r="52">
          <cell r="A52">
            <v>49</v>
          </cell>
          <cell r="B52">
            <v>836</v>
          </cell>
          <cell r="K52">
            <v>49</v>
          </cell>
          <cell r="L52">
            <v>993</v>
          </cell>
        </row>
        <row r="53">
          <cell r="K53">
            <v>50</v>
          </cell>
          <cell r="L53">
            <v>1014</v>
          </cell>
        </row>
        <row r="54">
          <cell r="K54">
            <v>51</v>
          </cell>
          <cell r="L54">
            <v>995</v>
          </cell>
        </row>
        <row r="55">
          <cell r="K55">
            <v>52</v>
          </cell>
          <cell r="L55">
            <v>498</v>
          </cell>
        </row>
      </sheetData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ESEL"/>
      <sheetName val="Budget per Chapter"/>
      <sheetName val="Unit Rates Summary"/>
      <sheetName val="Budget"/>
      <sheetName val="Budget Unit Cost (detailed)"/>
      <sheetName val="DataBase"/>
      <sheetName val="Cost Codes"/>
      <sheetName val="SUPPORT INFO--------&gt;"/>
      <sheetName val="CALENT. E.E"/>
      <sheetName val="C.I. Prodeco Cost Center Matrix"/>
      <sheetName val="Cover"/>
      <sheetName val="landSufAmorINGEOMINAS"/>
      <sheetName val="CARACTERIZACION"/>
      <sheetName val="VEHICLES"/>
      <sheetName val="tyres"/>
      <sheetName val="Water Tanq"/>
      <sheetName val="gen set"/>
      <sheetName val="survey equipm"/>
      <sheetName val="Dewatering"/>
      <sheetName val="Haul Roads"/>
      <sheetName val="Sed PONDS"/>
      <sheetName val="Cranes"/>
      <sheetName val="Maintenance_Coal handling"/>
      <sheetName val="AMBIENTAL"/>
      <sheetName val="DOZER"/>
      <sheetName val="executives"/>
      <sheetName val="Mine Security 06"/>
      <sheetName val="TV"/>
      <sheetName val="fuel"/>
      <sheetName val="fuel_gerardo"/>
      <sheetName val="CONSUMOS GASOLINA_NOV"/>
      <sheetName val="CONSU_DIESEL_NOV"/>
      <sheetName val="PRODECOfuelReal"/>
      <sheetName val="ACPM POR EQUIPO PRODECO"/>
      <sheetName val="internet Acces"/>
      <sheetName val="Medical Expenses"/>
      <sheetName val="ProtectiveClothing"/>
      <sheetName val="Safety_elements"/>
      <sheetName val="Personal transport"/>
      <sheetName val="avances Suelo"/>
      <sheetName val="DEPRECIACION2005"/>
      <sheetName val="Depreciation2004"/>
      <sheetName val="food&amp;cleaning"/>
      <sheetName val="POWER"/>
      <sheetName val="LOCATIVAS"/>
      <sheetName val="Forecast"/>
      <sheetName val="GENERAL EXPENSES"/>
      <sheetName val="TRM2005"/>
      <sheetName val="PREMISAS"/>
      <sheetName val="Variable Expenses"/>
      <sheetName val="Fixed Expenses"/>
      <sheetName val="Expense Element Format"/>
      <sheetName val="RESPONSABLES"/>
      <sheetName val="CMOPWM61"/>
      <sheetName val="CMOPCM61"/>
      <sheetName val="CMOPMM61"/>
      <sheetName val="CMTSM52"/>
      <sheetName val="Directos"/>
      <sheetName val="Temporales"/>
      <sheetName val="CMOPMM50"/>
      <sheetName val="CMMAMCPB"/>
      <sheetName val="CMTESM52"/>
      <sheetName val="CMTESM54"/>
      <sheetName val="CMTESM53"/>
      <sheetName val="CMSASM55"/>
      <sheetName val="CMSASM44"/>
      <sheetName val="CMSASM70"/>
      <sheetName val="CMMASM48"/>
      <sheetName val="CMOPCM40"/>
      <sheetName val="CMADAM42"/>
      <sheetName val="CMADAHM04"/>
      <sheetName val="CMSEHM45"/>
      <sheetName val="CMSEHM67"/>
      <sheetName val="CTOPTB62"/>
      <sheetName val="CMOPSM63"/>
      <sheetName val="CMSSSM58"/>
      <sheetName val="CMSISM60"/>
      <sheetName val="CMFIHM43"/>
      <sheetName val="COST CENTER MINE"/>
      <sheetName val="Expense Element Format (2)"/>
      <sheetName val="Datos del mes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4">
          <cell r="B4" t="str">
            <v>10.10.10.10</v>
          </cell>
          <cell r="C4" t="str">
            <v>10 Waste Removal</v>
          </cell>
          <cell r="D4" t="str">
            <v>1010 Contractor Cost</v>
          </cell>
          <cell r="E4" t="str">
            <v>Contractor Cost</v>
          </cell>
          <cell r="F4" t="str">
            <v>Contractor Cost</v>
          </cell>
          <cell r="G4" t="str">
            <v>Cont. Cost:Fixed rate. Meteor. Interburden</v>
          </cell>
        </row>
        <row r="5">
          <cell r="B5" t="str">
            <v>10.10.10.11</v>
          </cell>
          <cell r="C5" t="str">
            <v>10 Waste Removal</v>
          </cell>
          <cell r="D5" t="str">
            <v>1010 Contractor Cost</v>
          </cell>
          <cell r="E5" t="str">
            <v>Contractor Cost</v>
          </cell>
          <cell r="F5" t="str">
            <v>Contractor Cost</v>
          </cell>
          <cell r="G5" t="str">
            <v>Fuel</v>
          </cell>
        </row>
        <row r="6">
          <cell r="B6" t="str">
            <v>10.10.10.12</v>
          </cell>
          <cell r="C6" t="str">
            <v>10 Waste Removal</v>
          </cell>
          <cell r="D6" t="str">
            <v>1010 Contractor Cost</v>
          </cell>
          <cell r="E6" t="str">
            <v>Contractor Cost</v>
          </cell>
          <cell r="F6" t="str">
            <v>Contractor Cost</v>
          </cell>
          <cell r="G6" t="str">
            <v>Lubrication</v>
          </cell>
        </row>
        <row r="7">
          <cell r="B7" t="str">
            <v>10.10.10.13</v>
          </cell>
          <cell r="C7" t="str">
            <v>10 Waste Removal</v>
          </cell>
          <cell r="D7" t="str">
            <v>1010 Contractor Cost</v>
          </cell>
          <cell r="E7" t="str">
            <v>Contractor Cost</v>
          </cell>
          <cell r="F7" t="str">
            <v>Contractor Cost</v>
          </cell>
          <cell r="G7" t="str">
            <v>Contractor Cost:Fixed rate Top Soil Removal</v>
          </cell>
        </row>
        <row r="8">
          <cell r="B8" t="str">
            <v>10.11.10.10</v>
          </cell>
          <cell r="C8" t="str">
            <v>10 Waste Removal</v>
          </cell>
          <cell r="D8" t="str">
            <v>1011 Equipment</v>
          </cell>
          <cell r="E8" t="str">
            <v>Equipment</v>
          </cell>
          <cell r="F8" t="str">
            <v>Equipment</v>
          </cell>
          <cell r="G8" t="str">
            <v>Maint: Spares</v>
          </cell>
        </row>
        <row r="9">
          <cell r="B9" t="str">
            <v>10.11.10.11</v>
          </cell>
          <cell r="C9" t="str">
            <v>10 Waste Removal</v>
          </cell>
          <cell r="D9" t="str">
            <v>1011 Equipment</v>
          </cell>
          <cell r="E9" t="str">
            <v>Equipment</v>
          </cell>
          <cell r="F9" t="str">
            <v>Equipment</v>
          </cell>
          <cell r="G9" t="str">
            <v>Maint: Labour/Services</v>
          </cell>
        </row>
        <row r="10">
          <cell r="B10" t="str">
            <v>10.11.10.12</v>
          </cell>
          <cell r="C10" t="str">
            <v>10 Waste Removal</v>
          </cell>
          <cell r="D10" t="str">
            <v>1011 Equipment</v>
          </cell>
          <cell r="E10" t="str">
            <v>Equipment</v>
          </cell>
          <cell r="F10" t="str">
            <v>Equipment</v>
          </cell>
          <cell r="G10" t="str">
            <v>Tyres</v>
          </cell>
        </row>
        <row r="11">
          <cell r="B11" t="str">
            <v>10.11.10.13</v>
          </cell>
          <cell r="C11" t="str">
            <v>10 Waste Removal</v>
          </cell>
          <cell r="D11" t="str">
            <v>1011 Equipment</v>
          </cell>
          <cell r="E11" t="str">
            <v>Equipment</v>
          </cell>
          <cell r="F11" t="str">
            <v>Equipment</v>
          </cell>
          <cell r="G11" t="str">
            <v>Fuel</v>
          </cell>
        </row>
        <row r="12">
          <cell r="B12" t="str">
            <v>10.11.10.14</v>
          </cell>
          <cell r="C12" t="str">
            <v>10 Waste Removal</v>
          </cell>
          <cell r="D12" t="str">
            <v>1011 Equipment</v>
          </cell>
          <cell r="E12" t="str">
            <v>Equipment</v>
          </cell>
          <cell r="F12" t="str">
            <v>Equipment</v>
          </cell>
          <cell r="G12" t="str">
            <v>Lubrication</v>
          </cell>
        </row>
        <row r="13">
          <cell r="B13" t="str">
            <v>10.11.10.15</v>
          </cell>
          <cell r="C13" t="str">
            <v>10 Waste Removal</v>
          </cell>
          <cell r="D13" t="str">
            <v>1011 Equipment</v>
          </cell>
          <cell r="E13" t="str">
            <v>Equipment</v>
          </cell>
          <cell r="F13" t="str">
            <v>Equipment</v>
          </cell>
          <cell r="G13" t="str">
            <v>Insurance</v>
          </cell>
        </row>
        <row r="14">
          <cell r="B14" t="str">
            <v>10.11.10.16</v>
          </cell>
          <cell r="C14" t="str">
            <v>10 Waste Removal</v>
          </cell>
          <cell r="D14" t="str">
            <v>1011 Equipment</v>
          </cell>
          <cell r="E14" t="str">
            <v>Equipment</v>
          </cell>
          <cell r="F14" t="str">
            <v>Equipment</v>
          </cell>
          <cell r="G14" t="str">
            <v>Other</v>
          </cell>
        </row>
        <row r="15">
          <cell r="B15" t="str">
            <v>10.11.10.17</v>
          </cell>
          <cell r="C15" t="str">
            <v>10 Waste Removal</v>
          </cell>
          <cell r="D15" t="str">
            <v>1011 Equipment</v>
          </cell>
          <cell r="E15" t="str">
            <v>Equipment</v>
          </cell>
          <cell r="F15" t="str">
            <v>Equipment</v>
          </cell>
          <cell r="G15" t="str">
            <v>Depreciation</v>
          </cell>
        </row>
        <row r="16">
          <cell r="B16" t="str">
            <v>10.12.10.10</v>
          </cell>
          <cell r="C16" t="str">
            <v>10 Waste Removal</v>
          </cell>
          <cell r="D16" t="str">
            <v>1012 Blasting</v>
          </cell>
          <cell r="E16" t="str">
            <v>Blasting</v>
          </cell>
          <cell r="F16" t="str">
            <v>Blasting</v>
          </cell>
          <cell r="G16" t="str">
            <v>Explosives</v>
          </cell>
        </row>
        <row r="17">
          <cell r="B17" t="str">
            <v>10.12.10.11</v>
          </cell>
          <cell r="C17" t="str">
            <v>10 Waste Removal</v>
          </cell>
          <cell r="D17" t="str">
            <v>1012 Blasting</v>
          </cell>
          <cell r="E17" t="str">
            <v>Blasting</v>
          </cell>
          <cell r="F17" t="str">
            <v>Blasting</v>
          </cell>
          <cell r="G17" t="str">
            <v>Emulsion</v>
          </cell>
        </row>
        <row r="18">
          <cell r="B18" t="str">
            <v>10.12.10.12</v>
          </cell>
          <cell r="C18" t="str">
            <v>10 Waste Removal</v>
          </cell>
          <cell r="D18" t="str">
            <v>1012 Blasting</v>
          </cell>
          <cell r="E18" t="str">
            <v>Blasting</v>
          </cell>
          <cell r="F18" t="str">
            <v>Blasting</v>
          </cell>
          <cell r="G18" t="str">
            <v>Anfo</v>
          </cell>
        </row>
        <row r="19">
          <cell r="B19" t="str">
            <v>10.12.10.13</v>
          </cell>
          <cell r="C19" t="str">
            <v>10 Waste Removal</v>
          </cell>
          <cell r="D19" t="str">
            <v>1012 Blasting</v>
          </cell>
          <cell r="E19" t="str">
            <v>Blasting</v>
          </cell>
          <cell r="F19" t="str">
            <v>Blasting</v>
          </cell>
          <cell r="G19" t="str">
            <v>Accessories</v>
          </cell>
        </row>
        <row r="20">
          <cell r="B20" t="str">
            <v>10.12.10.14</v>
          </cell>
          <cell r="C20" t="str">
            <v>10 Waste Removal</v>
          </cell>
          <cell r="D20" t="str">
            <v>1012 Blasting</v>
          </cell>
          <cell r="E20" t="str">
            <v>Blasting</v>
          </cell>
          <cell r="F20" t="str">
            <v>Blasting</v>
          </cell>
          <cell r="G20" t="str">
            <v>Crushed rock</v>
          </cell>
        </row>
        <row r="21">
          <cell r="B21" t="str">
            <v>10.12.10.15</v>
          </cell>
          <cell r="C21" t="str">
            <v>10 Waste Removal</v>
          </cell>
          <cell r="D21" t="str">
            <v>1012 Blasting</v>
          </cell>
          <cell r="E21" t="str">
            <v>Blasting</v>
          </cell>
          <cell r="F21" t="str">
            <v>Blasting</v>
          </cell>
          <cell r="G21" t="str">
            <v>Transport</v>
          </cell>
        </row>
        <row r="22">
          <cell r="B22" t="str">
            <v>10.12.10.16</v>
          </cell>
          <cell r="C22" t="str">
            <v>10 Waste Removal</v>
          </cell>
          <cell r="D22" t="str">
            <v>1012 Blasting</v>
          </cell>
          <cell r="E22" t="str">
            <v>Blasting</v>
          </cell>
          <cell r="F22" t="str">
            <v>Blasting</v>
          </cell>
          <cell r="G22" t="str">
            <v>Indumil</v>
          </cell>
        </row>
        <row r="23">
          <cell r="B23" t="str">
            <v>10.12.10.17</v>
          </cell>
          <cell r="C23" t="str">
            <v>10 Waste Removal</v>
          </cell>
          <cell r="D23" t="str">
            <v>1012 Blasting</v>
          </cell>
          <cell r="E23" t="str">
            <v>Blasting</v>
          </cell>
          <cell r="F23" t="str">
            <v>Blasting</v>
          </cell>
          <cell r="G23" t="str">
            <v>Security/Escort</v>
          </cell>
        </row>
        <row r="24">
          <cell r="B24" t="str">
            <v>11.10.10.10</v>
          </cell>
          <cell r="C24" t="str">
            <v>11 Coal Mining</v>
          </cell>
          <cell r="D24" t="str">
            <v>1110 Contractor Cost</v>
          </cell>
          <cell r="E24" t="str">
            <v>Contractor Cost</v>
          </cell>
          <cell r="F24" t="str">
            <v>Contractor Cost</v>
          </cell>
          <cell r="G24" t="str">
            <v>Contractor Cost: Fixed rate</v>
          </cell>
        </row>
        <row r="25">
          <cell r="B25" t="str">
            <v>11.10.10.11</v>
          </cell>
          <cell r="C25" t="str">
            <v>11 Coal Mining</v>
          </cell>
          <cell r="D25" t="str">
            <v>1110 Contractor Cost</v>
          </cell>
          <cell r="E25" t="str">
            <v>Contractor Cost</v>
          </cell>
          <cell r="F25" t="str">
            <v>Contractor Cost</v>
          </cell>
          <cell r="G25" t="str">
            <v>Fuel</v>
          </cell>
        </row>
        <row r="26">
          <cell r="B26" t="str">
            <v>11.10.10.12</v>
          </cell>
          <cell r="C26" t="str">
            <v>11 Coal Mining</v>
          </cell>
          <cell r="D26" t="str">
            <v>1110 Contractor Cost</v>
          </cell>
          <cell r="E26" t="str">
            <v>Contractor Cost</v>
          </cell>
          <cell r="F26" t="str">
            <v>Contractor Cost</v>
          </cell>
          <cell r="G26" t="str">
            <v>Lubrication</v>
          </cell>
        </row>
        <row r="27">
          <cell r="B27" t="str">
            <v>11.11.10.10</v>
          </cell>
          <cell r="C27" t="str">
            <v>11 Coal Mining</v>
          </cell>
          <cell r="D27" t="str">
            <v>1111 Equipment</v>
          </cell>
          <cell r="E27" t="str">
            <v>Equipment</v>
          </cell>
          <cell r="F27" t="str">
            <v>Equipment</v>
          </cell>
          <cell r="G27" t="str">
            <v>Maint: Spares</v>
          </cell>
        </row>
        <row r="28">
          <cell r="B28" t="str">
            <v>11.11.10.11</v>
          </cell>
          <cell r="C28" t="str">
            <v>11 Coal Mining</v>
          </cell>
          <cell r="D28" t="str">
            <v>1111 Equipment</v>
          </cell>
          <cell r="E28" t="str">
            <v>Equipment</v>
          </cell>
          <cell r="F28" t="str">
            <v>Equipment</v>
          </cell>
          <cell r="G28" t="str">
            <v>Maint: Labour/Services</v>
          </cell>
        </row>
        <row r="29">
          <cell r="B29" t="str">
            <v>11.11.10.12</v>
          </cell>
          <cell r="C29" t="str">
            <v>11 Coal Mining</v>
          </cell>
          <cell r="D29" t="str">
            <v>1111 Equipment</v>
          </cell>
          <cell r="E29" t="str">
            <v>Equipment</v>
          </cell>
          <cell r="F29" t="str">
            <v>Equipment</v>
          </cell>
          <cell r="G29" t="str">
            <v>Tyres</v>
          </cell>
        </row>
        <row r="30">
          <cell r="B30" t="str">
            <v>11.11.10.13</v>
          </cell>
          <cell r="C30" t="str">
            <v>11 Coal Mining</v>
          </cell>
          <cell r="D30" t="str">
            <v>1111 Equipment</v>
          </cell>
          <cell r="E30" t="str">
            <v>Equipment</v>
          </cell>
          <cell r="F30" t="str">
            <v>Equipment</v>
          </cell>
          <cell r="G30" t="str">
            <v>Fuel</v>
          </cell>
        </row>
        <row r="31">
          <cell r="B31" t="str">
            <v>11.11.10.14</v>
          </cell>
          <cell r="C31" t="str">
            <v>11 Coal Mining</v>
          </cell>
          <cell r="D31" t="str">
            <v>1111 Equipment</v>
          </cell>
          <cell r="E31" t="str">
            <v>Equipment</v>
          </cell>
          <cell r="F31" t="str">
            <v>Equipment</v>
          </cell>
          <cell r="G31" t="str">
            <v>Lubrication</v>
          </cell>
        </row>
        <row r="32">
          <cell r="B32" t="str">
            <v>11.11.10.15</v>
          </cell>
          <cell r="C32" t="str">
            <v>11 Coal Mining</v>
          </cell>
          <cell r="D32" t="str">
            <v>1111 Equipment</v>
          </cell>
          <cell r="E32" t="str">
            <v>Equipment</v>
          </cell>
          <cell r="F32" t="str">
            <v>Equipment</v>
          </cell>
          <cell r="G32" t="str">
            <v>Insurance</v>
          </cell>
        </row>
        <row r="33">
          <cell r="B33" t="str">
            <v>11.11.10.16</v>
          </cell>
          <cell r="C33" t="str">
            <v>11 Coal Mining</v>
          </cell>
          <cell r="D33" t="str">
            <v>1111 Equipment</v>
          </cell>
          <cell r="E33" t="str">
            <v>Equipment</v>
          </cell>
          <cell r="F33" t="str">
            <v>Equipment</v>
          </cell>
          <cell r="G33" t="str">
            <v>Other</v>
          </cell>
        </row>
        <row r="34">
          <cell r="B34" t="str">
            <v>11.11.10.17</v>
          </cell>
          <cell r="C34" t="str">
            <v>11 Coal Mining</v>
          </cell>
          <cell r="D34" t="str">
            <v>1111 Equipment</v>
          </cell>
          <cell r="E34" t="str">
            <v>Equipment</v>
          </cell>
          <cell r="F34" t="str">
            <v>Equipment</v>
          </cell>
          <cell r="G34" t="str">
            <v>Depreciation</v>
          </cell>
        </row>
        <row r="35">
          <cell r="B35" t="str">
            <v>11.11.10.18</v>
          </cell>
          <cell r="C35" t="str">
            <v>11 Coal Mining</v>
          </cell>
          <cell r="D35" t="str">
            <v>1111 Equipment</v>
          </cell>
          <cell r="E35" t="str">
            <v>Equipment</v>
          </cell>
          <cell r="F35" t="str">
            <v>Equipment</v>
          </cell>
          <cell r="G35" t="str">
            <v>Lighting Towers</v>
          </cell>
        </row>
        <row r="36">
          <cell r="B36" t="str">
            <v>11.11.10.19</v>
          </cell>
          <cell r="C36" t="str">
            <v>11 Coal Mining</v>
          </cell>
          <cell r="D36" t="str">
            <v>1111 Equipment</v>
          </cell>
          <cell r="E36" t="str">
            <v>Equipment</v>
          </cell>
          <cell r="F36" t="str">
            <v>Equipment</v>
          </cell>
          <cell r="G36" t="str">
            <v>Diesel</v>
          </cell>
        </row>
        <row r="37">
          <cell r="B37" t="str">
            <v>11.12</v>
          </cell>
          <cell r="C37" t="str">
            <v>11 Coal Mining</v>
          </cell>
          <cell r="D37" t="str">
            <v>1112 Blasting</v>
          </cell>
          <cell r="E37" t="str">
            <v>Blasting</v>
          </cell>
          <cell r="F37" t="str">
            <v>Blasting</v>
          </cell>
          <cell r="G37" t="str">
            <v>Blasting</v>
          </cell>
        </row>
        <row r="38">
          <cell r="B38" t="str">
            <v>12.10</v>
          </cell>
          <cell r="C38" t="str">
            <v>12 Support</v>
          </cell>
          <cell r="D38" t="str">
            <v>1210 Labour</v>
          </cell>
          <cell r="E38" t="str">
            <v>Labour</v>
          </cell>
          <cell r="F38" t="str">
            <v>Labour</v>
          </cell>
          <cell r="G38" t="str">
            <v>Labour</v>
          </cell>
        </row>
        <row r="39">
          <cell r="B39" t="str">
            <v>12.10.10</v>
          </cell>
          <cell r="C39" t="str">
            <v>12 Support</v>
          </cell>
          <cell r="D39" t="str">
            <v>1210 Labour</v>
          </cell>
          <cell r="E39" t="str">
            <v>Temporary Employees</v>
          </cell>
          <cell r="F39" t="str">
            <v>Temporary Employees</v>
          </cell>
          <cell r="G39" t="str">
            <v>Temporary Employees</v>
          </cell>
        </row>
        <row r="40">
          <cell r="B40" t="str">
            <v>12.11.10.10</v>
          </cell>
          <cell r="C40" t="str">
            <v>12 Support</v>
          </cell>
          <cell r="D40" t="str">
            <v>1211 Equipment</v>
          </cell>
          <cell r="E40" t="str">
            <v>Equipment</v>
          </cell>
          <cell r="F40" t="str">
            <v>Survey</v>
          </cell>
          <cell r="G40" t="str">
            <v>Vehicles</v>
          </cell>
        </row>
        <row r="41">
          <cell r="B41" t="str">
            <v>12.11.10.11</v>
          </cell>
          <cell r="C41" t="str">
            <v>12 Support</v>
          </cell>
          <cell r="D41" t="str">
            <v>1211 Equipment</v>
          </cell>
          <cell r="E41" t="str">
            <v>Equipment</v>
          </cell>
          <cell r="F41" t="str">
            <v>Survey</v>
          </cell>
          <cell r="G41" t="str">
            <v>Fuel</v>
          </cell>
        </row>
        <row r="42">
          <cell r="B42" t="str">
            <v>12.11.10.12</v>
          </cell>
          <cell r="C42" t="str">
            <v>12 Support</v>
          </cell>
          <cell r="D42" t="str">
            <v>1211 Equipment</v>
          </cell>
          <cell r="E42" t="str">
            <v>Equipment</v>
          </cell>
          <cell r="F42" t="str">
            <v>Survey</v>
          </cell>
          <cell r="G42" t="str">
            <v>Lubrication</v>
          </cell>
        </row>
        <row r="43">
          <cell r="B43" t="str">
            <v>12.11.10.13</v>
          </cell>
          <cell r="C43" t="str">
            <v>12 Support</v>
          </cell>
          <cell r="D43" t="str">
            <v>1211 Equipment</v>
          </cell>
          <cell r="E43" t="str">
            <v>Equipment</v>
          </cell>
          <cell r="F43" t="str">
            <v>Survey</v>
          </cell>
          <cell r="G43" t="str">
            <v>Survey equip</v>
          </cell>
        </row>
        <row r="44">
          <cell r="B44" t="str">
            <v>12.11.10.14</v>
          </cell>
          <cell r="C44" t="str">
            <v>12 Support</v>
          </cell>
          <cell r="D44" t="str">
            <v>1211 Equipment</v>
          </cell>
          <cell r="E44" t="str">
            <v>Equipment</v>
          </cell>
          <cell r="F44" t="str">
            <v>Survey</v>
          </cell>
          <cell r="G44" t="str">
            <v>Equip repairs</v>
          </cell>
        </row>
        <row r="45">
          <cell r="B45" t="str">
            <v>12.11.10.15</v>
          </cell>
          <cell r="C45" t="str">
            <v>12 Support</v>
          </cell>
          <cell r="D45" t="str">
            <v>1211 Equipment</v>
          </cell>
          <cell r="E45" t="str">
            <v>Equipment</v>
          </cell>
          <cell r="F45" t="str">
            <v>Survey</v>
          </cell>
          <cell r="G45" t="str">
            <v>Vehicle repairs</v>
          </cell>
        </row>
        <row r="46">
          <cell r="B46" t="str">
            <v>12.11.10.16</v>
          </cell>
          <cell r="C46" t="str">
            <v>12 Support</v>
          </cell>
          <cell r="D46" t="str">
            <v>1211 Equipment</v>
          </cell>
          <cell r="E46" t="str">
            <v>Equipment</v>
          </cell>
          <cell r="F46" t="str">
            <v>Survey</v>
          </cell>
          <cell r="G46" t="str">
            <v>Depreciation</v>
          </cell>
        </row>
        <row r="47">
          <cell r="B47" t="str">
            <v>12.11.11.10</v>
          </cell>
          <cell r="C47" t="str">
            <v>12 Support</v>
          </cell>
          <cell r="D47" t="str">
            <v>1211 Equipment</v>
          </cell>
          <cell r="E47" t="str">
            <v>Equipment</v>
          </cell>
          <cell r="F47" t="str">
            <v>Geology</v>
          </cell>
          <cell r="G47" t="str">
            <v>Vehicles</v>
          </cell>
        </row>
        <row r="48">
          <cell r="B48" t="str">
            <v>12.11.11.11</v>
          </cell>
          <cell r="C48" t="str">
            <v>12 Support</v>
          </cell>
          <cell r="D48" t="str">
            <v>1211 Equipment</v>
          </cell>
          <cell r="E48" t="str">
            <v>Equipment</v>
          </cell>
          <cell r="F48" t="str">
            <v>Geology</v>
          </cell>
          <cell r="G48" t="str">
            <v>Fuel</v>
          </cell>
        </row>
        <row r="49">
          <cell r="B49" t="str">
            <v>12.11.11.12</v>
          </cell>
          <cell r="C49" t="str">
            <v>12 Support</v>
          </cell>
          <cell r="D49" t="str">
            <v>1211 Equipment</v>
          </cell>
          <cell r="E49" t="str">
            <v>Equipment</v>
          </cell>
          <cell r="F49" t="str">
            <v>Geology</v>
          </cell>
          <cell r="G49" t="str">
            <v>Lubrication</v>
          </cell>
        </row>
        <row r="50">
          <cell r="B50" t="str">
            <v>12.11.11.13</v>
          </cell>
          <cell r="C50" t="str">
            <v>12 Support</v>
          </cell>
          <cell r="D50" t="str">
            <v>1211 Equipment</v>
          </cell>
          <cell r="E50" t="str">
            <v>Equipment</v>
          </cell>
          <cell r="F50" t="str">
            <v>Geology</v>
          </cell>
          <cell r="G50" t="str">
            <v>Equip Rental</v>
          </cell>
        </row>
        <row r="51">
          <cell r="B51" t="str">
            <v>12.11.11.14</v>
          </cell>
          <cell r="C51" t="str">
            <v>12 Support</v>
          </cell>
          <cell r="D51" t="str">
            <v>1211 Equipment</v>
          </cell>
          <cell r="E51" t="str">
            <v>Equipment</v>
          </cell>
          <cell r="F51" t="str">
            <v>Geology</v>
          </cell>
          <cell r="G51" t="str">
            <v>Equip repairs</v>
          </cell>
        </row>
        <row r="52">
          <cell r="B52" t="str">
            <v>12.11.11.15</v>
          </cell>
          <cell r="C52" t="str">
            <v>12 Support</v>
          </cell>
          <cell r="D52" t="str">
            <v>1211 Equipment</v>
          </cell>
          <cell r="E52" t="str">
            <v>Equipment</v>
          </cell>
          <cell r="F52" t="str">
            <v>Geology</v>
          </cell>
          <cell r="G52" t="str">
            <v>Vehicle repairs</v>
          </cell>
        </row>
        <row r="53">
          <cell r="B53" t="str">
            <v>12.11.11.16</v>
          </cell>
          <cell r="C53" t="str">
            <v>12 Support</v>
          </cell>
          <cell r="D53" t="str">
            <v>1211 Equipment</v>
          </cell>
          <cell r="E53" t="str">
            <v>Equipment</v>
          </cell>
          <cell r="F53" t="str">
            <v>Geology</v>
          </cell>
          <cell r="G53" t="str">
            <v>Depreciation</v>
          </cell>
        </row>
        <row r="54">
          <cell r="B54" t="str">
            <v>12.11.12.10</v>
          </cell>
          <cell r="C54" t="str">
            <v>12 Support</v>
          </cell>
          <cell r="D54" t="str">
            <v>1211 Equipment</v>
          </cell>
          <cell r="E54" t="str">
            <v>Equipment</v>
          </cell>
          <cell r="F54" t="str">
            <v>Coal Quality</v>
          </cell>
          <cell r="G54" t="str">
            <v>Vehicles</v>
          </cell>
        </row>
        <row r="55">
          <cell r="B55" t="str">
            <v>12.11.12.11</v>
          </cell>
          <cell r="C55" t="str">
            <v>12 Support</v>
          </cell>
          <cell r="D55" t="str">
            <v>1211 Equipment</v>
          </cell>
          <cell r="E55" t="str">
            <v>Equipment</v>
          </cell>
          <cell r="F55" t="str">
            <v>Coal Quality</v>
          </cell>
          <cell r="G55" t="str">
            <v>Fuel</v>
          </cell>
        </row>
        <row r="56">
          <cell r="B56" t="str">
            <v>12.11.12.12</v>
          </cell>
          <cell r="C56" t="str">
            <v>12 Support</v>
          </cell>
          <cell r="D56" t="str">
            <v>1211 Equipment</v>
          </cell>
          <cell r="E56" t="str">
            <v>Equipment</v>
          </cell>
          <cell r="F56" t="str">
            <v>Coal Quality</v>
          </cell>
          <cell r="G56" t="str">
            <v>Lubrication</v>
          </cell>
        </row>
        <row r="57">
          <cell r="B57" t="str">
            <v>12.11.12.13</v>
          </cell>
          <cell r="C57" t="str">
            <v>12 Support</v>
          </cell>
          <cell r="D57" t="str">
            <v>1211 Equipment</v>
          </cell>
          <cell r="E57" t="str">
            <v>Equipment</v>
          </cell>
          <cell r="F57" t="str">
            <v>Coal Quality</v>
          </cell>
          <cell r="G57" t="str">
            <v>Equip Rental</v>
          </cell>
        </row>
        <row r="58">
          <cell r="B58" t="str">
            <v>12.11.12.14</v>
          </cell>
          <cell r="C58" t="str">
            <v>12 Support</v>
          </cell>
          <cell r="D58" t="str">
            <v>1211 Equipment</v>
          </cell>
          <cell r="E58" t="str">
            <v>Equipment</v>
          </cell>
          <cell r="F58" t="str">
            <v>Coal Quality</v>
          </cell>
          <cell r="G58" t="str">
            <v>Equip repairs</v>
          </cell>
        </row>
        <row r="59">
          <cell r="B59" t="str">
            <v>12.11.12.15</v>
          </cell>
          <cell r="C59" t="str">
            <v>12 Support</v>
          </cell>
          <cell r="D59" t="str">
            <v>1211 Equipment</v>
          </cell>
          <cell r="E59" t="str">
            <v>Equipment</v>
          </cell>
          <cell r="F59" t="str">
            <v>Coal Quality</v>
          </cell>
          <cell r="G59" t="str">
            <v>Vehicle repairs</v>
          </cell>
        </row>
        <row r="60">
          <cell r="B60" t="str">
            <v>12.11.12.16</v>
          </cell>
          <cell r="C60" t="str">
            <v>12 Support</v>
          </cell>
          <cell r="D60" t="str">
            <v>1211 Equipment</v>
          </cell>
          <cell r="E60" t="str">
            <v>Equipment</v>
          </cell>
          <cell r="F60" t="str">
            <v>Coal Quality</v>
          </cell>
          <cell r="G60" t="str">
            <v>Depreciation</v>
          </cell>
        </row>
        <row r="61">
          <cell r="B61" t="str">
            <v>12.11.13.10</v>
          </cell>
          <cell r="C61" t="str">
            <v>12 Support</v>
          </cell>
          <cell r="D61" t="str">
            <v>1211 Equipment</v>
          </cell>
          <cell r="E61" t="str">
            <v>Equipment</v>
          </cell>
          <cell r="F61" t="str">
            <v>Mining Supervision</v>
          </cell>
          <cell r="G61" t="str">
            <v>Vehicles</v>
          </cell>
        </row>
        <row r="62">
          <cell r="B62" t="str">
            <v>12.11.13.11</v>
          </cell>
          <cell r="C62" t="str">
            <v>12 Support</v>
          </cell>
          <cell r="D62" t="str">
            <v>1211 Equipment</v>
          </cell>
          <cell r="E62" t="str">
            <v>Equipment</v>
          </cell>
          <cell r="F62" t="str">
            <v>Mining Supervision</v>
          </cell>
          <cell r="G62" t="str">
            <v>Fuel</v>
          </cell>
        </row>
        <row r="63">
          <cell r="B63" t="str">
            <v>12.11.13.12</v>
          </cell>
          <cell r="C63" t="str">
            <v>12 Support</v>
          </cell>
          <cell r="D63" t="str">
            <v>1211 Equipment</v>
          </cell>
          <cell r="E63" t="str">
            <v>Equipment</v>
          </cell>
          <cell r="F63" t="str">
            <v>Mining Supervision</v>
          </cell>
          <cell r="G63" t="str">
            <v>Lubrication</v>
          </cell>
        </row>
        <row r="64">
          <cell r="B64" t="str">
            <v>12.11.13.13</v>
          </cell>
          <cell r="C64" t="str">
            <v>12 Support</v>
          </cell>
          <cell r="D64" t="str">
            <v>1211 Equipment</v>
          </cell>
          <cell r="E64" t="str">
            <v>Equipment</v>
          </cell>
          <cell r="F64" t="str">
            <v>Mining Supervision</v>
          </cell>
          <cell r="G64" t="str">
            <v>Equip Rental</v>
          </cell>
        </row>
        <row r="65">
          <cell r="B65" t="str">
            <v>12.11.13.14</v>
          </cell>
          <cell r="C65" t="str">
            <v>12 Support</v>
          </cell>
          <cell r="D65" t="str">
            <v>1211 Equipment</v>
          </cell>
          <cell r="E65" t="str">
            <v>Equipment</v>
          </cell>
          <cell r="F65" t="str">
            <v>Mining Supervision</v>
          </cell>
          <cell r="G65" t="str">
            <v>Equip repairs</v>
          </cell>
        </row>
        <row r="66">
          <cell r="B66" t="str">
            <v>12.11.13.15</v>
          </cell>
          <cell r="C66" t="str">
            <v>12 Support</v>
          </cell>
          <cell r="D66" t="str">
            <v>1211 Equipment</v>
          </cell>
          <cell r="E66" t="str">
            <v>Equipment</v>
          </cell>
          <cell r="F66" t="str">
            <v>Mining Supervision</v>
          </cell>
          <cell r="G66" t="str">
            <v>Vehicle repairs</v>
          </cell>
        </row>
        <row r="67">
          <cell r="B67" t="str">
            <v>12.11.13.16</v>
          </cell>
          <cell r="C67" t="str">
            <v>12 Support</v>
          </cell>
          <cell r="D67" t="str">
            <v>1211 Equipment</v>
          </cell>
          <cell r="E67" t="str">
            <v>Equipment</v>
          </cell>
          <cell r="F67" t="str">
            <v>Mining Supervision</v>
          </cell>
          <cell r="G67" t="str">
            <v>Depreciation</v>
          </cell>
        </row>
        <row r="68">
          <cell r="B68" t="str">
            <v>12.11.14.10</v>
          </cell>
          <cell r="C68" t="str">
            <v>12 Support</v>
          </cell>
          <cell r="D68" t="str">
            <v>1211 Equipment</v>
          </cell>
          <cell r="E68" t="str">
            <v>Equipment</v>
          </cell>
          <cell r="F68" t="str">
            <v>Mine Planning</v>
          </cell>
          <cell r="G68" t="str">
            <v>Vehicles</v>
          </cell>
        </row>
        <row r="69">
          <cell r="B69" t="str">
            <v>12.11.14.11</v>
          </cell>
          <cell r="C69" t="str">
            <v>12 Support</v>
          </cell>
          <cell r="D69" t="str">
            <v>1211 Equipment</v>
          </cell>
          <cell r="E69" t="str">
            <v>Equipment</v>
          </cell>
          <cell r="F69" t="str">
            <v>Mine Planning</v>
          </cell>
          <cell r="G69" t="str">
            <v>Fuel</v>
          </cell>
        </row>
        <row r="70">
          <cell r="B70" t="str">
            <v>12.11.14.12</v>
          </cell>
          <cell r="C70" t="str">
            <v>12 Support</v>
          </cell>
          <cell r="D70" t="str">
            <v>1211 Equipment</v>
          </cell>
          <cell r="E70" t="str">
            <v>Equipment</v>
          </cell>
          <cell r="F70" t="str">
            <v>Mine Planning</v>
          </cell>
          <cell r="G70" t="str">
            <v>Lubrication</v>
          </cell>
        </row>
        <row r="71">
          <cell r="B71" t="str">
            <v>12.11.14.13</v>
          </cell>
          <cell r="C71" t="str">
            <v>12 Support</v>
          </cell>
          <cell r="D71" t="str">
            <v>1211 Equipment</v>
          </cell>
          <cell r="E71" t="str">
            <v>Equipment</v>
          </cell>
          <cell r="F71" t="str">
            <v>Mine Planning</v>
          </cell>
          <cell r="G71" t="str">
            <v>Equip Rental</v>
          </cell>
        </row>
        <row r="72">
          <cell r="B72" t="str">
            <v>12.11.14.14</v>
          </cell>
          <cell r="C72" t="str">
            <v>12 Support</v>
          </cell>
          <cell r="D72" t="str">
            <v>1211 Equipment</v>
          </cell>
          <cell r="E72" t="str">
            <v>Equipment</v>
          </cell>
          <cell r="F72" t="str">
            <v>Mine Planning</v>
          </cell>
          <cell r="G72" t="str">
            <v>Equip repairs</v>
          </cell>
        </row>
        <row r="73">
          <cell r="B73" t="str">
            <v>12.11.14.15</v>
          </cell>
          <cell r="C73" t="str">
            <v>12 Support</v>
          </cell>
          <cell r="D73" t="str">
            <v>1211 Equipment</v>
          </cell>
          <cell r="E73" t="str">
            <v>Equipment</v>
          </cell>
          <cell r="F73" t="str">
            <v>Mine Planning</v>
          </cell>
          <cell r="G73" t="str">
            <v>Vehicle repairs</v>
          </cell>
        </row>
        <row r="74">
          <cell r="B74" t="str">
            <v>12.11.14.16</v>
          </cell>
          <cell r="C74" t="str">
            <v>12 Support</v>
          </cell>
          <cell r="D74" t="str">
            <v>1211 Equipment</v>
          </cell>
          <cell r="E74" t="str">
            <v>Equipment</v>
          </cell>
          <cell r="F74" t="str">
            <v>Mine Planning</v>
          </cell>
          <cell r="G74" t="str">
            <v>Depreciation</v>
          </cell>
        </row>
        <row r="75">
          <cell r="B75" t="str">
            <v>12.11.15.10</v>
          </cell>
          <cell r="C75" t="str">
            <v>12 Support</v>
          </cell>
          <cell r="D75" t="str">
            <v>1211 Equipment</v>
          </cell>
          <cell r="E75" t="str">
            <v>Equipment</v>
          </cell>
          <cell r="F75" t="str">
            <v>Environmental</v>
          </cell>
          <cell r="G75" t="str">
            <v>Vehicles</v>
          </cell>
        </row>
        <row r="76">
          <cell r="B76" t="str">
            <v>12.11.15.11</v>
          </cell>
          <cell r="C76" t="str">
            <v>12 Support</v>
          </cell>
          <cell r="D76" t="str">
            <v>1211 Equipment</v>
          </cell>
          <cell r="E76" t="str">
            <v>Equipment</v>
          </cell>
          <cell r="F76" t="str">
            <v>Environmental</v>
          </cell>
          <cell r="G76" t="str">
            <v>Fuel</v>
          </cell>
        </row>
        <row r="77">
          <cell r="B77" t="str">
            <v>12.11.15.12</v>
          </cell>
          <cell r="C77" t="str">
            <v>12 Support</v>
          </cell>
          <cell r="D77" t="str">
            <v>1211 Equipment</v>
          </cell>
          <cell r="E77" t="str">
            <v>Equipment</v>
          </cell>
          <cell r="F77" t="str">
            <v>Environmental</v>
          </cell>
          <cell r="G77" t="str">
            <v>Lubrication</v>
          </cell>
        </row>
        <row r="78">
          <cell r="B78" t="str">
            <v>12.11.15.13</v>
          </cell>
          <cell r="C78" t="str">
            <v>12 Support</v>
          </cell>
          <cell r="D78" t="str">
            <v>1211 Equipment</v>
          </cell>
          <cell r="E78" t="str">
            <v>Equipment</v>
          </cell>
          <cell r="F78" t="str">
            <v>Environmental</v>
          </cell>
          <cell r="G78" t="str">
            <v>Equip Rental</v>
          </cell>
        </row>
        <row r="79">
          <cell r="B79" t="str">
            <v>12.11.15.14</v>
          </cell>
          <cell r="C79" t="str">
            <v>12 Support</v>
          </cell>
          <cell r="D79" t="str">
            <v>1211 Equipment</v>
          </cell>
          <cell r="E79" t="str">
            <v>Equipment</v>
          </cell>
          <cell r="F79" t="str">
            <v>Environmental</v>
          </cell>
          <cell r="G79" t="str">
            <v>Equip repairs</v>
          </cell>
        </row>
        <row r="80">
          <cell r="B80" t="str">
            <v>12.11.15.15</v>
          </cell>
          <cell r="C80" t="str">
            <v>12 Support</v>
          </cell>
          <cell r="D80" t="str">
            <v>1211 Equipment</v>
          </cell>
          <cell r="E80" t="str">
            <v>Equipment</v>
          </cell>
          <cell r="F80" t="str">
            <v>Environmental</v>
          </cell>
          <cell r="G80" t="str">
            <v>Vehicle repairs</v>
          </cell>
        </row>
        <row r="81">
          <cell r="B81" t="str">
            <v>12.11.15.16</v>
          </cell>
          <cell r="C81" t="str">
            <v>12 Support</v>
          </cell>
          <cell r="D81" t="str">
            <v>1211 Equipment</v>
          </cell>
          <cell r="E81" t="str">
            <v>Equipment</v>
          </cell>
          <cell r="F81" t="str">
            <v>Environmental</v>
          </cell>
          <cell r="G81" t="str">
            <v>Depreciation</v>
          </cell>
        </row>
        <row r="82">
          <cell r="B82" t="str">
            <v>12.11.16.10</v>
          </cell>
          <cell r="C82" t="str">
            <v>12 Support</v>
          </cell>
          <cell r="D82" t="str">
            <v>1211 Equipment</v>
          </cell>
          <cell r="E82" t="str">
            <v>Equipment</v>
          </cell>
          <cell r="F82" t="str">
            <v>Warehouse</v>
          </cell>
          <cell r="G82" t="str">
            <v>Vehicles</v>
          </cell>
        </row>
        <row r="83">
          <cell r="B83" t="str">
            <v>12.11.16.11</v>
          </cell>
          <cell r="C83" t="str">
            <v>12 Support</v>
          </cell>
          <cell r="D83" t="str">
            <v>1211 Equipment</v>
          </cell>
          <cell r="E83" t="str">
            <v>Equipment</v>
          </cell>
          <cell r="F83" t="str">
            <v>Warehouse</v>
          </cell>
          <cell r="G83" t="str">
            <v>Fuel</v>
          </cell>
        </row>
        <row r="84">
          <cell r="B84" t="str">
            <v>12.11.16.12</v>
          </cell>
          <cell r="C84" t="str">
            <v>12 Support</v>
          </cell>
          <cell r="D84" t="str">
            <v>1211 Equipment</v>
          </cell>
          <cell r="E84" t="str">
            <v>Equipment</v>
          </cell>
          <cell r="F84" t="str">
            <v>Warehouse</v>
          </cell>
          <cell r="G84" t="str">
            <v>Lubrication</v>
          </cell>
        </row>
        <row r="85">
          <cell r="B85" t="str">
            <v>12.11.16.13</v>
          </cell>
          <cell r="C85" t="str">
            <v>12 Support</v>
          </cell>
          <cell r="D85" t="str">
            <v>1211 Equipment</v>
          </cell>
          <cell r="E85" t="str">
            <v>Equipment</v>
          </cell>
          <cell r="F85" t="str">
            <v>Warehouse</v>
          </cell>
          <cell r="G85" t="str">
            <v>Equip Rental</v>
          </cell>
        </row>
        <row r="86">
          <cell r="B86" t="str">
            <v>12.11.16.14</v>
          </cell>
          <cell r="C86" t="str">
            <v>12 Support</v>
          </cell>
          <cell r="D86" t="str">
            <v>1211 Equipment</v>
          </cell>
          <cell r="E86" t="str">
            <v>Equipment</v>
          </cell>
          <cell r="F86" t="str">
            <v>Warehouse</v>
          </cell>
          <cell r="G86" t="str">
            <v>Equip repairs</v>
          </cell>
        </row>
        <row r="87">
          <cell r="B87" t="str">
            <v>12.11.16.15</v>
          </cell>
          <cell r="C87" t="str">
            <v>12 Support</v>
          </cell>
          <cell r="D87" t="str">
            <v>1211 Equipment</v>
          </cell>
          <cell r="E87" t="str">
            <v>Equipment</v>
          </cell>
          <cell r="F87" t="str">
            <v>Warehouse</v>
          </cell>
          <cell r="G87" t="str">
            <v>Vehicle repairs</v>
          </cell>
        </row>
        <row r="88">
          <cell r="B88" t="str">
            <v>12.11.16.16</v>
          </cell>
          <cell r="C88" t="str">
            <v>12 Support</v>
          </cell>
          <cell r="D88" t="str">
            <v>1211 Equipment</v>
          </cell>
          <cell r="E88" t="str">
            <v>Equipment</v>
          </cell>
          <cell r="F88" t="str">
            <v>Warehouse</v>
          </cell>
          <cell r="G88" t="str">
            <v>Depreciation</v>
          </cell>
        </row>
        <row r="89">
          <cell r="B89" t="str">
            <v>12.11.17.10</v>
          </cell>
          <cell r="C89" t="str">
            <v>12 Support</v>
          </cell>
          <cell r="D89" t="str">
            <v>1211 Equipment</v>
          </cell>
          <cell r="E89" t="str">
            <v>Equipment</v>
          </cell>
          <cell r="F89" t="str">
            <v>Maintenance</v>
          </cell>
          <cell r="G89" t="str">
            <v>Vehicles</v>
          </cell>
        </row>
        <row r="90">
          <cell r="B90" t="str">
            <v>12.11.17.11</v>
          </cell>
          <cell r="C90" t="str">
            <v>12 Support</v>
          </cell>
          <cell r="D90" t="str">
            <v>1211 Equipment</v>
          </cell>
          <cell r="E90" t="str">
            <v>Equipment</v>
          </cell>
          <cell r="F90" t="str">
            <v>Maintenance</v>
          </cell>
          <cell r="G90" t="str">
            <v>Fuel</v>
          </cell>
        </row>
        <row r="91">
          <cell r="B91" t="str">
            <v>12.11.17.12</v>
          </cell>
          <cell r="C91" t="str">
            <v>12 Support</v>
          </cell>
          <cell r="D91" t="str">
            <v>1211 Equipment</v>
          </cell>
          <cell r="E91" t="str">
            <v>Equipment</v>
          </cell>
          <cell r="F91" t="str">
            <v>Maintenance</v>
          </cell>
          <cell r="G91" t="str">
            <v>Lubrication</v>
          </cell>
        </row>
        <row r="92">
          <cell r="B92" t="str">
            <v>12.11.17.13</v>
          </cell>
          <cell r="C92" t="str">
            <v>12 Support</v>
          </cell>
          <cell r="D92" t="str">
            <v>1211 Equipment</v>
          </cell>
          <cell r="E92" t="str">
            <v>Equipment</v>
          </cell>
          <cell r="F92" t="str">
            <v>Maintenance</v>
          </cell>
          <cell r="G92" t="str">
            <v>Equip Rental - Small Tools</v>
          </cell>
        </row>
        <row r="93">
          <cell r="B93" t="str">
            <v>12.11.17.14</v>
          </cell>
          <cell r="C93" t="str">
            <v>12 Support</v>
          </cell>
          <cell r="D93" t="str">
            <v>1211 Equipment</v>
          </cell>
          <cell r="E93" t="str">
            <v>Equipment</v>
          </cell>
          <cell r="F93" t="str">
            <v>Maintenance</v>
          </cell>
          <cell r="G93" t="str">
            <v>Equip repairs</v>
          </cell>
        </row>
        <row r="94">
          <cell r="B94" t="str">
            <v>12.11.17.15</v>
          </cell>
          <cell r="C94" t="str">
            <v>12 Support</v>
          </cell>
          <cell r="D94" t="str">
            <v>1211 Equipment</v>
          </cell>
          <cell r="E94" t="str">
            <v>Equipment</v>
          </cell>
          <cell r="F94" t="str">
            <v>Maintenance</v>
          </cell>
          <cell r="G94" t="str">
            <v>Vehicle repairs</v>
          </cell>
        </row>
        <row r="95">
          <cell r="B95" t="str">
            <v>12.11.17.16</v>
          </cell>
          <cell r="C95" t="str">
            <v>12 Support</v>
          </cell>
          <cell r="D95" t="str">
            <v>1211 Equipment</v>
          </cell>
          <cell r="E95" t="str">
            <v>Equipment</v>
          </cell>
          <cell r="F95" t="str">
            <v>Maintenance</v>
          </cell>
          <cell r="G95" t="str">
            <v>Depreciation</v>
          </cell>
        </row>
        <row r="96">
          <cell r="B96" t="str">
            <v>12.11.18.10</v>
          </cell>
          <cell r="C96" t="str">
            <v>12 Support</v>
          </cell>
          <cell r="D96" t="str">
            <v>1211 Equipment</v>
          </cell>
          <cell r="E96" t="str">
            <v>Equipment</v>
          </cell>
          <cell r="F96" t="str">
            <v>Infrastructure(Roads etc)</v>
          </cell>
          <cell r="G96" t="str">
            <v>Vehicles</v>
          </cell>
        </row>
        <row r="97">
          <cell r="B97" t="str">
            <v>12.11.18.11</v>
          </cell>
          <cell r="C97" t="str">
            <v>12 Support</v>
          </cell>
          <cell r="D97" t="str">
            <v>1211 Equipment</v>
          </cell>
          <cell r="E97" t="str">
            <v>Equipment</v>
          </cell>
          <cell r="F97" t="str">
            <v>Infrastructure(Roads etc)</v>
          </cell>
          <cell r="G97" t="str">
            <v>Fuel</v>
          </cell>
        </row>
        <row r="98">
          <cell r="B98" t="str">
            <v>12.11.18.12</v>
          </cell>
          <cell r="C98" t="str">
            <v>12 Support</v>
          </cell>
          <cell r="D98" t="str">
            <v>1211 Equipment</v>
          </cell>
          <cell r="E98" t="str">
            <v>Equipment</v>
          </cell>
          <cell r="F98" t="str">
            <v>Infrastructure(Roads etc)</v>
          </cell>
          <cell r="G98" t="str">
            <v>Lubrication</v>
          </cell>
        </row>
        <row r="99">
          <cell r="B99" t="str">
            <v>12.11.18.13</v>
          </cell>
          <cell r="C99" t="str">
            <v>12 Support</v>
          </cell>
          <cell r="D99" t="str">
            <v>1211 Equipment</v>
          </cell>
          <cell r="E99" t="str">
            <v>Equipment</v>
          </cell>
          <cell r="F99" t="str">
            <v>Infrastructure(Roads etc)</v>
          </cell>
          <cell r="G99" t="str">
            <v>Equip Rental</v>
          </cell>
        </row>
        <row r="100">
          <cell r="B100" t="str">
            <v>12.11.18.14</v>
          </cell>
          <cell r="C100" t="str">
            <v>12 Support</v>
          </cell>
          <cell r="D100" t="str">
            <v>1211 Equipment</v>
          </cell>
          <cell r="E100" t="str">
            <v>Equipment</v>
          </cell>
          <cell r="F100" t="str">
            <v>Infrastructure(Roads etc)</v>
          </cell>
          <cell r="G100" t="str">
            <v>Equip repairs</v>
          </cell>
        </row>
        <row r="101">
          <cell r="B101" t="str">
            <v>12.11.18.15</v>
          </cell>
          <cell r="C101" t="str">
            <v>12 Support</v>
          </cell>
          <cell r="D101" t="str">
            <v>1211 Equipment</v>
          </cell>
          <cell r="E101" t="str">
            <v>Equipment</v>
          </cell>
          <cell r="F101" t="str">
            <v>Infrastructure(Roads etc)</v>
          </cell>
          <cell r="G101" t="str">
            <v>Vehicle repairs</v>
          </cell>
        </row>
        <row r="102">
          <cell r="B102" t="str">
            <v>12.11.18.16</v>
          </cell>
          <cell r="C102" t="str">
            <v>12 Support</v>
          </cell>
          <cell r="D102" t="str">
            <v>1211 Equipment</v>
          </cell>
          <cell r="E102" t="str">
            <v>Equipment</v>
          </cell>
          <cell r="F102" t="str">
            <v>Infrastructure(Roads etc)</v>
          </cell>
          <cell r="G102" t="str">
            <v>Depreciation</v>
          </cell>
        </row>
        <row r="103">
          <cell r="B103" t="str">
            <v>12.11.18.17</v>
          </cell>
          <cell r="C103" t="str">
            <v>12 Support</v>
          </cell>
          <cell r="D103" t="str">
            <v>1211 Equipment</v>
          </cell>
          <cell r="E103" t="str">
            <v>Equipment</v>
          </cell>
          <cell r="F103" t="str">
            <v>Infrastructure(Roads etc)</v>
          </cell>
          <cell r="G103" t="str">
            <v>Dozer</v>
          </cell>
        </row>
        <row r="104">
          <cell r="B104" t="str">
            <v>12.11.18.18</v>
          </cell>
          <cell r="C104" t="str">
            <v>12 Support</v>
          </cell>
          <cell r="D104" t="str">
            <v>1211 Equipment</v>
          </cell>
          <cell r="E104" t="str">
            <v>Equipment</v>
          </cell>
          <cell r="F104" t="str">
            <v>Infrastructure(Roads etc)</v>
          </cell>
          <cell r="G104" t="str">
            <v>Diesel</v>
          </cell>
        </row>
        <row r="105">
          <cell r="B105" t="str">
            <v>12.11.19.10</v>
          </cell>
          <cell r="C105" t="str">
            <v>12 Support</v>
          </cell>
          <cell r="D105" t="str">
            <v>1211 Equipment</v>
          </cell>
          <cell r="E105" t="str">
            <v>Equipment</v>
          </cell>
          <cell r="F105" t="str">
            <v>Dewatering/Pit Pumping/Drainage</v>
          </cell>
          <cell r="G105" t="str">
            <v>Vehicles</v>
          </cell>
        </row>
        <row r="106">
          <cell r="B106" t="str">
            <v>12.11.19.11</v>
          </cell>
          <cell r="C106" t="str">
            <v>12 Support</v>
          </cell>
          <cell r="D106" t="str">
            <v>1211 Equipment</v>
          </cell>
          <cell r="E106" t="str">
            <v>Equipment</v>
          </cell>
          <cell r="F106" t="str">
            <v>Dewatering/Pit Pumping/Drainage</v>
          </cell>
          <cell r="G106" t="str">
            <v>Fuel</v>
          </cell>
        </row>
        <row r="107">
          <cell r="B107" t="str">
            <v>12.11.19.12</v>
          </cell>
          <cell r="C107" t="str">
            <v>12 Support</v>
          </cell>
          <cell r="D107" t="str">
            <v>1211 Equipment</v>
          </cell>
          <cell r="E107" t="str">
            <v>Equipment</v>
          </cell>
          <cell r="F107" t="str">
            <v>Dewatering/Pit Pumping/Drainage</v>
          </cell>
          <cell r="G107" t="str">
            <v>Lubrication</v>
          </cell>
        </row>
        <row r="108">
          <cell r="B108" t="str">
            <v>12.11.19.13</v>
          </cell>
          <cell r="C108" t="str">
            <v>12 Support</v>
          </cell>
          <cell r="D108" t="str">
            <v>1211 Equipment</v>
          </cell>
          <cell r="E108" t="str">
            <v>Equipment</v>
          </cell>
          <cell r="F108" t="str">
            <v>Dewatering/Pit Pumping/Drainage</v>
          </cell>
          <cell r="G108" t="str">
            <v>Equip Rental</v>
          </cell>
        </row>
        <row r="109">
          <cell r="B109" t="str">
            <v>12.11.19.14</v>
          </cell>
          <cell r="C109" t="str">
            <v>12 Support</v>
          </cell>
          <cell r="D109" t="str">
            <v>1211 Equipment</v>
          </cell>
          <cell r="E109" t="str">
            <v>Equipment</v>
          </cell>
          <cell r="F109" t="str">
            <v>Dewatering/Pit Pumping/Drainage</v>
          </cell>
          <cell r="G109" t="str">
            <v>Equip repairs</v>
          </cell>
        </row>
        <row r="110">
          <cell r="B110" t="str">
            <v>12.11.19.15</v>
          </cell>
          <cell r="C110" t="str">
            <v>12 Support</v>
          </cell>
          <cell r="D110" t="str">
            <v>1211 Equipment</v>
          </cell>
          <cell r="E110" t="str">
            <v>Equipment</v>
          </cell>
          <cell r="F110" t="str">
            <v>Dewatering/Pit Pumping/Drainage</v>
          </cell>
          <cell r="G110" t="str">
            <v>Vehicle repairs</v>
          </cell>
        </row>
        <row r="111">
          <cell r="B111" t="str">
            <v>12.11.19.16</v>
          </cell>
          <cell r="C111" t="str">
            <v>12 Support</v>
          </cell>
          <cell r="D111" t="str">
            <v>1211 Equipment</v>
          </cell>
          <cell r="E111" t="str">
            <v>Equipment</v>
          </cell>
          <cell r="F111" t="str">
            <v>Dewatering/Pit Pumping/Drainage</v>
          </cell>
          <cell r="G111" t="str">
            <v>Depreciation</v>
          </cell>
        </row>
        <row r="112">
          <cell r="B112" t="str">
            <v>12.11.19.17</v>
          </cell>
          <cell r="C112" t="str">
            <v>12 Support</v>
          </cell>
          <cell r="D112" t="str">
            <v>1211 Equipment</v>
          </cell>
          <cell r="E112" t="str">
            <v>Equipment</v>
          </cell>
          <cell r="F112" t="str">
            <v>Dewatering/Pit Pumping/Drainage</v>
          </cell>
          <cell r="G112" t="str">
            <v>Back Up generator</v>
          </cell>
        </row>
        <row r="113">
          <cell r="B113" t="str">
            <v>12.11.19.18</v>
          </cell>
          <cell r="C113" t="str">
            <v>12 Support</v>
          </cell>
          <cell r="D113" t="str">
            <v>1211 Equipment</v>
          </cell>
          <cell r="E113" t="str">
            <v>Equipment</v>
          </cell>
          <cell r="F113" t="str">
            <v>Dewatering/Pit Pumping/Drainage</v>
          </cell>
          <cell r="G113" t="str">
            <v>Diesel</v>
          </cell>
        </row>
        <row r="114">
          <cell r="B114" t="str">
            <v>12.11.19.19</v>
          </cell>
          <cell r="C114" t="str">
            <v>12 Support</v>
          </cell>
          <cell r="D114" t="str">
            <v>1211 Equipment</v>
          </cell>
          <cell r="E114" t="str">
            <v>Equipment</v>
          </cell>
          <cell r="F114" t="str">
            <v>Dewatering/Pit Pumping/Drainage</v>
          </cell>
          <cell r="G114" t="str">
            <v>Dewatering pipe</v>
          </cell>
        </row>
        <row r="115">
          <cell r="B115" t="str">
            <v>12.11.19.20</v>
          </cell>
          <cell r="C115" t="str">
            <v>12 Support</v>
          </cell>
          <cell r="D115" t="str">
            <v>1211 Equipment</v>
          </cell>
          <cell r="E115" t="str">
            <v>Equipment</v>
          </cell>
          <cell r="F115" t="str">
            <v>Dewatering/Pit Pumping/Drainage</v>
          </cell>
          <cell r="G115" t="str">
            <v>Dozer</v>
          </cell>
        </row>
        <row r="116">
          <cell r="B116" t="str">
            <v>12.11.20.10</v>
          </cell>
          <cell r="C116" t="str">
            <v>12 Support</v>
          </cell>
          <cell r="D116" t="str">
            <v>1211 Equipment</v>
          </cell>
          <cell r="E116" t="str">
            <v>Equipment</v>
          </cell>
          <cell r="F116" t="str">
            <v>Dumps/Reclamation/Topsoil</v>
          </cell>
          <cell r="G116" t="str">
            <v>Vehicles</v>
          </cell>
        </row>
        <row r="117">
          <cell r="B117" t="str">
            <v>12.11.20.11</v>
          </cell>
          <cell r="C117" t="str">
            <v>12 Support</v>
          </cell>
          <cell r="D117" t="str">
            <v>1211 Equipment</v>
          </cell>
          <cell r="E117" t="str">
            <v>Equipment</v>
          </cell>
          <cell r="F117" t="str">
            <v>Dumps/Reclamation/Topsoil</v>
          </cell>
          <cell r="G117" t="str">
            <v>Fuel</v>
          </cell>
        </row>
        <row r="118">
          <cell r="B118" t="str">
            <v>12.11.20.12</v>
          </cell>
          <cell r="C118" t="str">
            <v>12 Support</v>
          </cell>
          <cell r="D118" t="str">
            <v>1211 Equipment</v>
          </cell>
          <cell r="E118" t="str">
            <v>Equipment</v>
          </cell>
          <cell r="F118" t="str">
            <v>Dumps/Reclamation/Topsoil</v>
          </cell>
          <cell r="G118" t="str">
            <v>Lubrication</v>
          </cell>
        </row>
        <row r="119">
          <cell r="B119" t="str">
            <v>12.11.20.13</v>
          </cell>
          <cell r="C119" t="str">
            <v>12 Support</v>
          </cell>
          <cell r="D119" t="str">
            <v>1211 Equipment</v>
          </cell>
          <cell r="E119" t="str">
            <v>Equipment</v>
          </cell>
          <cell r="F119" t="str">
            <v>Dumps/Reclamation/Topsoil</v>
          </cell>
          <cell r="G119" t="str">
            <v>Equip Rental</v>
          </cell>
        </row>
        <row r="120">
          <cell r="B120" t="str">
            <v>12.11.20.14</v>
          </cell>
          <cell r="C120" t="str">
            <v>12 Support</v>
          </cell>
          <cell r="D120" t="str">
            <v>1211 Equipment</v>
          </cell>
          <cell r="E120" t="str">
            <v>Equipment</v>
          </cell>
          <cell r="F120" t="str">
            <v>Dumps/Reclamation/Topsoil</v>
          </cell>
          <cell r="G120" t="str">
            <v>Equip repairs</v>
          </cell>
        </row>
        <row r="121">
          <cell r="B121" t="str">
            <v>12.11.20.15</v>
          </cell>
          <cell r="C121" t="str">
            <v>12 Support</v>
          </cell>
          <cell r="D121" t="str">
            <v>1211 Equipment</v>
          </cell>
          <cell r="E121" t="str">
            <v>Equipment</v>
          </cell>
          <cell r="F121" t="str">
            <v>Dumps/Reclamation/Topsoil</v>
          </cell>
          <cell r="G121" t="str">
            <v>Vehicle repairs</v>
          </cell>
        </row>
        <row r="122">
          <cell r="B122" t="str">
            <v>12.11.20.16</v>
          </cell>
          <cell r="C122" t="str">
            <v>12 Support</v>
          </cell>
          <cell r="D122" t="str">
            <v>1211 Equipment</v>
          </cell>
          <cell r="E122" t="str">
            <v>Equipment</v>
          </cell>
          <cell r="F122" t="str">
            <v>Dumps/Reclamation/Topsoil</v>
          </cell>
          <cell r="G122" t="str">
            <v>Depreciation</v>
          </cell>
        </row>
        <row r="123">
          <cell r="B123" t="str">
            <v>12.11.21.10</v>
          </cell>
          <cell r="C123" t="str">
            <v>12 Support</v>
          </cell>
          <cell r="D123" t="str">
            <v>1211 Equipment</v>
          </cell>
          <cell r="E123" t="str">
            <v>Equipment</v>
          </cell>
          <cell r="F123" t="str">
            <v>Watering</v>
          </cell>
          <cell r="G123" t="str">
            <v>Vehicles</v>
          </cell>
        </row>
        <row r="124">
          <cell r="B124" t="str">
            <v>12.11.21.11</v>
          </cell>
          <cell r="C124" t="str">
            <v>12 Support</v>
          </cell>
          <cell r="D124" t="str">
            <v>1211 Equipment</v>
          </cell>
          <cell r="E124" t="str">
            <v>Equipment</v>
          </cell>
          <cell r="F124" t="str">
            <v>Watering</v>
          </cell>
          <cell r="G124" t="str">
            <v>Fuel</v>
          </cell>
        </row>
        <row r="125">
          <cell r="B125" t="str">
            <v>12.11.21.12</v>
          </cell>
          <cell r="C125" t="str">
            <v>12 Support</v>
          </cell>
          <cell r="D125" t="str">
            <v>1211 Equipment</v>
          </cell>
          <cell r="E125" t="str">
            <v>Equipment</v>
          </cell>
          <cell r="F125" t="str">
            <v>Watering</v>
          </cell>
          <cell r="G125" t="str">
            <v>Lubrication</v>
          </cell>
        </row>
        <row r="126">
          <cell r="B126" t="str">
            <v>12.11.21.13</v>
          </cell>
          <cell r="C126" t="str">
            <v>12 Support</v>
          </cell>
          <cell r="D126" t="str">
            <v>1211 Equipment</v>
          </cell>
          <cell r="E126" t="str">
            <v>Equipment</v>
          </cell>
          <cell r="F126" t="str">
            <v>Watering</v>
          </cell>
          <cell r="G126" t="str">
            <v>Equip Rental</v>
          </cell>
        </row>
        <row r="127">
          <cell r="B127" t="str">
            <v>12.11.21.14</v>
          </cell>
          <cell r="C127" t="str">
            <v>12 Support</v>
          </cell>
          <cell r="D127" t="str">
            <v>1211 Equipment</v>
          </cell>
          <cell r="E127" t="str">
            <v>Equipment</v>
          </cell>
          <cell r="F127" t="str">
            <v>Watering</v>
          </cell>
          <cell r="G127" t="str">
            <v>Equip rental</v>
          </cell>
        </row>
        <row r="128">
          <cell r="B128" t="str">
            <v>12.11.21.15</v>
          </cell>
          <cell r="C128" t="str">
            <v>12 Support</v>
          </cell>
          <cell r="D128" t="str">
            <v>1211 Equipment</v>
          </cell>
          <cell r="E128" t="str">
            <v>Equipment</v>
          </cell>
          <cell r="F128" t="str">
            <v>Watering</v>
          </cell>
          <cell r="G128" t="str">
            <v>Vehicle repairs</v>
          </cell>
        </row>
        <row r="129">
          <cell r="B129" t="str">
            <v>12.11.21.16</v>
          </cell>
          <cell r="C129" t="str">
            <v>12 Support</v>
          </cell>
          <cell r="D129" t="str">
            <v>1211 Equipment</v>
          </cell>
          <cell r="E129" t="str">
            <v>Equipment</v>
          </cell>
          <cell r="F129" t="str">
            <v>Watering</v>
          </cell>
          <cell r="G129" t="str">
            <v>Depreciation</v>
          </cell>
        </row>
        <row r="130">
          <cell r="B130" t="str">
            <v>12.11.21.17</v>
          </cell>
          <cell r="C130" t="str">
            <v>12 Support</v>
          </cell>
          <cell r="D130" t="str">
            <v>1211 Equipment</v>
          </cell>
          <cell r="E130" t="str">
            <v>Equipment</v>
          </cell>
          <cell r="F130" t="str">
            <v>Medical Service</v>
          </cell>
          <cell r="G130" t="str">
            <v>Vehicles</v>
          </cell>
        </row>
        <row r="131">
          <cell r="B131" t="str">
            <v>12.11.21.18</v>
          </cell>
          <cell r="C131" t="str">
            <v>12 Support</v>
          </cell>
          <cell r="D131" t="str">
            <v>1211 Equipment</v>
          </cell>
          <cell r="E131" t="str">
            <v>Equipment</v>
          </cell>
          <cell r="F131" t="str">
            <v>Medical Service</v>
          </cell>
          <cell r="G131" t="str">
            <v>Fuel</v>
          </cell>
        </row>
        <row r="132">
          <cell r="B132" t="str">
            <v>12.11.21.19</v>
          </cell>
          <cell r="C132" t="str">
            <v>12 Support</v>
          </cell>
          <cell r="D132" t="str">
            <v>1211 Equipment</v>
          </cell>
          <cell r="E132" t="str">
            <v>Equipment</v>
          </cell>
          <cell r="F132" t="str">
            <v>Medical Service</v>
          </cell>
          <cell r="G132" t="str">
            <v>Lubrication</v>
          </cell>
        </row>
        <row r="133">
          <cell r="B133" t="str">
            <v>12.11.21.20</v>
          </cell>
          <cell r="C133" t="str">
            <v>12 Support</v>
          </cell>
          <cell r="D133" t="str">
            <v>1211 Equipment</v>
          </cell>
          <cell r="E133" t="str">
            <v>Equipment</v>
          </cell>
          <cell r="F133" t="str">
            <v>Medical Service</v>
          </cell>
          <cell r="G133" t="str">
            <v>Equip Rental</v>
          </cell>
        </row>
        <row r="134">
          <cell r="B134" t="str">
            <v>12.11.21.21</v>
          </cell>
          <cell r="C134" t="str">
            <v>12 Support</v>
          </cell>
          <cell r="D134" t="str">
            <v>1211 Equipment</v>
          </cell>
          <cell r="E134" t="str">
            <v>Equipment</v>
          </cell>
          <cell r="F134" t="str">
            <v>Medical Service</v>
          </cell>
          <cell r="G134" t="str">
            <v>Equip rental</v>
          </cell>
        </row>
        <row r="135">
          <cell r="B135" t="str">
            <v>12.11.21.22</v>
          </cell>
          <cell r="C135" t="str">
            <v>12 Support</v>
          </cell>
          <cell r="D135" t="str">
            <v>1211 Equipment</v>
          </cell>
          <cell r="E135" t="str">
            <v>Equipment</v>
          </cell>
          <cell r="F135" t="str">
            <v>Medical Service</v>
          </cell>
          <cell r="G135" t="str">
            <v>Vehicle repairs</v>
          </cell>
        </row>
        <row r="136">
          <cell r="B136" t="str">
            <v>12.11.21.23</v>
          </cell>
          <cell r="C136" t="str">
            <v>12 Support</v>
          </cell>
          <cell r="D136" t="str">
            <v>1211 Equipment</v>
          </cell>
          <cell r="E136" t="str">
            <v>Equipment</v>
          </cell>
          <cell r="F136" t="str">
            <v>Medical Service</v>
          </cell>
          <cell r="G136" t="str">
            <v>Depreciation</v>
          </cell>
        </row>
        <row r="137">
          <cell r="B137" t="str">
            <v>12.11.22.10</v>
          </cell>
          <cell r="C137" t="str">
            <v>12 Support</v>
          </cell>
          <cell r="D137" t="str">
            <v>1211 Equipment</v>
          </cell>
          <cell r="E137" t="str">
            <v>Equipment</v>
          </cell>
          <cell r="F137" t="str">
            <v>Administration</v>
          </cell>
          <cell r="G137" t="str">
            <v>Vehicles</v>
          </cell>
        </row>
        <row r="138">
          <cell r="B138" t="str">
            <v>12.11.22.11</v>
          </cell>
          <cell r="C138" t="str">
            <v>12 Support</v>
          </cell>
          <cell r="D138" t="str">
            <v>1211 Equipment</v>
          </cell>
          <cell r="E138" t="str">
            <v>Equipment</v>
          </cell>
          <cell r="F138" t="str">
            <v>Administration</v>
          </cell>
          <cell r="G138" t="str">
            <v>Fuel</v>
          </cell>
        </row>
        <row r="139">
          <cell r="B139" t="str">
            <v>12.11.22.12</v>
          </cell>
          <cell r="C139" t="str">
            <v>12 Support</v>
          </cell>
          <cell r="D139" t="str">
            <v>1211 Equipment</v>
          </cell>
          <cell r="E139" t="str">
            <v>Equipment</v>
          </cell>
          <cell r="F139" t="str">
            <v>Administration</v>
          </cell>
          <cell r="G139" t="str">
            <v>Lubrication</v>
          </cell>
        </row>
        <row r="140">
          <cell r="B140" t="str">
            <v>12.11.22.13</v>
          </cell>
          <cell r="C140" t="str">
            <v>12 Support</v>
          </cell>
          <cell r="D140" t="str">
            <v>1211 Equipment</v>
          </cell>
          <cell r="E140" t="str">
            <v>Equipment</v>
          </cell>
          <cell r="F140" t="str">
            <v>Administration</v>
          </cell>
          <cell r="G140" t="str">
            <v>Equip Rental</v>
          </cell>
        </row>
        <row r="141">
          <cell r="B141" t="str">
            <v>12.11.22.14</v>
          </cell>
          <cell r="C141" t="str">
            <v>12 Support</v>
          </cell>
          <cell r="D141" t="str">
            <v>1211 Equipment</v>
          </cell>
          <cell r="E141" t="str">
            <v>Equipment</v>
          </cell>
          <cell r="F141" t="str">
            <v>Administration</v>
          </cell>
          <cell r="G141" t="str">
            <v>Equip repairs</v>
          </cell>
        </row>
        <row r="142">
          <cell r="B142" t="str">
            <v>12.11.22.15</v>
          </cell>
          <cell r="C142" t="str">
            <v>12 Support</v>
          </cell>
          <cell r="D142" t="str">
            <v>1211 Equipment</v>
          </cell>
          <cell r="E142" t="str">
            <v>Equipment</v>
          </cell>
          <cell r="F142" t="str">
            <v>Administration</v>
          </cell>
          <cell r="G142" t="str">
            <v>Vehicle repairs</v>
          </cell>
        </row>
        <row r="143">
          <cell r="B143" t="str">
            <v>12.11.22.16</v>
          </cell>
          <cell r="C143" t="str">
            <v>12 Support</v>
          </cell>
          <cell r="D143" t="str">
            <v>1211 Equipment</v>
          </cell>
          <cell r="E143" t="str">
            <v>Equipment</v>
          </cell>
          <cell r="F143" t="str">
            <v>Administration</v>
          </cell>
          <cell r="G143" t="str">
            <v>Depreciation</v>
          </cell>
        </row>
        <row r="144">
          <cell r="B144" t="str">
            <v>12.12.10.10</v>
          </cell>
          <cell r="C144" t="str">
            <v>12 Support</v>
          </cell>
          <cell r="D144" t="str">
            <v>1212 General Expenses</v>
          </cell>
          <cell r="E144" t="str">
            <v>General Expenses</v>
          </cell>
          <cell r="F144" t="str">
            <v>General Expenses</v>
          </cell>
          <cell r="G144" t="str">
            <v>Surveying</v>
          </cell>
        </row>
        <row r="145">
          <cell r="B145" t="str">
            <v>12.12.10.11</v>
          </cell>
          <cell r="C145" t="str">
            <v>12 Support</v>
          </cell>
          <cell r="D145" t="str">
            <v>1212 General Expenses</v>
          </cell>
          <cell r="E145" t="str">
            <v>General Expenses</v>
          </cell>
          <cell r="F145" t="str">
            <v>General Expenses</v>
          </cell>
          <cell r="G145" t="str">
            <v>Geology</v>
          </cell>
        </row>
        <row r="146">
          <cell r="B146" t="str">
            <v>12.12.10.12</v>
          </cell>
          <cell r="C146" t="str">
            <v>12 Support</v>
          </cell>
          <cell r="D146" t="str">
            <v>1212 General Expenses</v>
          </cell>
          <cell r="E146" t="str">
            <v>General Expenses</v>
          </cell>
          <cell r="F146" t="str">
            <v>General Expenses</v>
          </cell>
          <cell r="G146" t="str">
            <v>Coal Quality</v>
          </cell>
        </row>
        <row r="147">
          <cell r="B147" t="str">
            <v>12.12.10.13</v>
          </cell>
          <cell r="C147" t="str">
            <v>12 Support</v>
          </cell>
          <cell r="D147" t="str">
            <v>1212 General Expenses</v>
          </cell>
          <cell r="E147" t="str">
            <v>General Expenses</v>
          </cell>
          <cell r="F147" t="str">
            <v>General Expenses</v>
          </cell>
          <cell r="G147" t="str">
            <v>Mine Engineering</v>
          </cell>
        </row>
        <row r="148">
          <cell r="B148" t="str">
            <v>12.12.10.14</v>
          </cell>
          <cell r="C148" t="str">
            <v>12 Support</v>
          </cell>
          <cell r="D148" t="str">
            <v>1212 General Expenses</v>
          </cell>
          <cell r="E148" t="str">
            <v>General Expenses</v>
          </cell>
          <cell r="F148" t="str">
            <v>General Expenses</v>
          </cell>
          <cell r="G148" t="str">
            <v>Mine Planning</v>
          </cell>
        </row>
        <row r="149">
          <cell r="B149" t="str">
            <v>12.12.10.15</v>
          </cell>
          <cell r="C149" t="str">
            <v>12 Support</v>
          </cell>
          <cell r="D149" t="str">
            <v>1212 General Expenses</v>
          </cell>
          <cell r="E149" t="str">
            <v>General Expenses</v>
          </cell>
          <cell r="F149" t="str">
            <v>General Expenses</v>
          </cell>
          <cell r="G149" t="str">
            <v>Environmental studies/supplies</v>
          </cell>
        </row>
        <row r="150">
          <cell r="B150" t="str">
            <v>12.12.10.16</v>
          </cell>
          <cell r="C150" t="str">
            <v>12 Support</v>
          </cell>
          <cell r="D150" t="str">
            <v>1212 General Expenses</v>
          </cell>
          <cell r="E150" t="str">
            <v>General Expenses</v>
          </cell>
          <cell r="F150" t="str">
            <v>General Expenses</v>
          </cell>
          <cell r="G150" t="str">
            <v>Civil works/workshops/cranes</v>
          </cell>
        </row>
        <row r="151">
          <cell r="B151" t="str">
            <v>12.12.10.17</v>
          </cell>
          <cell r="C151" t="str">
            <v>12 Support</v>
          </cell>
          <cell r="D151" t="str">
            <v>1212 General Expenses</v>
          </cell>
          <cell r="E151" t="str">
            <v>General Expenses</v>
          </cell>
          <cell r="F151" t="str">
            <v>General Expenses</v>
          </cell>
          <cell r="G151" t="str">
            <v>Warehouse</v>
          </cell>
        </row>
        <row r="152">
          <cell r="B152" t="str">
            <v>12.12.10.18</v>
          </cell>
          <cell r="C152" t="str">
            <v>12 Support</v>
          </cell>
          <cell r="D152" t="str">
            <v>1212 General Expenses</v>
          </cell>
          <cell r="E152" t="str">
            <v>General Expenses</v>
          </cell>
          <cell r="F152" t="str">
            <v>General Expenses</v>
          </cell>
          <cell r="G152" t="str">
            <v>Pit pumping</v>
          </cell>
        </row>
        <row r="153">
          <cell r="B153" t="str">
            <v>12.12.10.19</v>
          </cell>
          <cell r="C153" t="str">
            <v>12 Support</v>
          </cell>
          <cell r="D153" t="str">
            <v>1212 General Expenses</v>
          </cell>
          <cell r="E153" t="str">
            <v>General Expenses</v>
          </cell>
          <cell r="F153" t="str">
            <v>General Expenses</v>
          </cell>
          <cell r="G153" t="str">
            <v>Drainage works</v>
          </cell>
        </row>
        <row r="154">
          <cell r="B154" t="str">
            <v>12.12.10.20</v>
          </cell>
          <cell r="C154" t="str">
            <v>12 Support</v>
          </cell>
          <cell r="D154" t="str">
            <v>1212 General Expenses</v>
          </cell>
          <cell r="E154" t="str">
            <v>General Expenses</v>
          </cell>
          <cell r="F154" t="str">
            <v>General Expenses</v>
          </cell>
          <cell r="G154" t="str">
            <v>Sedimentation ponds</v>
          </cell>
        </row>
        <row r="155">
          <cell r="B155" t="str">
            <v>12.12.10.21</v>
          </cell>
          <cell r="C155" t="str">
            <v>12 Support</v>
          </cell>
          <cell r="D155" t="str">
            <v>1212 General Expenses</v>
          </cell>
          <cell r="E155" t="str">
            <v>General Expenses</v>
          </cell>
          <cell r="F155" t="str">
            <v>General Expenses</v>
          </cell>
          <cell r="G155" t="str">
            <v>Dewatering works</v>
          </cell>
        </row>
        <row r="156">
          <cell r="B156" t="str">
            <v>12.12.10.22</v>
          </cell>
          <cell r="C156" t="str">
            <v>12 Support</v>
          </cell>
          <cell r="D156" t="str">
            <v>1212 General Expenses</v>
          </cell>
          <cell r="E156" t="str">
            <v>General Expenses</v>
          </cell>
          <cell r="F156" t="str">
            <v>General Expenses</v>
          </cell>
          <cell r="G156" t="str">
            <v>Surface haul roads</v>
          </cell>
        </row>
        <row r="157">
          <cell r="B157" t="str">
            <v>12.12.10.23</v>
          </cell>
          <cell r="C157" t="str">
            <v>12 Support</v>
          </cell>
          <cell r="D157" t="str">
            <v>1212 General Expenses</v>
          </cell>
          <cell r="E157" t="str">
            <v>General Expenses</v>
          </cell>
          <cell r="F157" t="str">
            <v>General Expenses</v>
          </cell>
          <cell r="G157" t="str">
            <v>Topsoil removal</v>
          </cell>
        </row>
        <row r="158">
          <cell r="B158" t="str">
            <v>12.12.10.24</v>
          </cell>
          <cell r="C158" t="str">
            <v>12 Support</v>
          </cell>
          <cell r="D158" t="str">
            <v>1212 General Expenses</v>
          </cell>
          <cell r="E158" t="str">
            <v>General Expenses</v>
          </cell>
          <cell r="F158" t="str">
            <v>General Expenses</v>
          </cell>
          <cell r="G158" t="str">
            <v>Land reclamation</v>
          </cell>
        </row>
        <row r="159">
          <cell r="B159" t="str">
            <v>12.12.10.25</v>
          </cell>
          <cell r="C159" t="str">
            <v>12 Support</v>
          </cell>
          <cell r="D159" t="str">
            <v>1212 General Expenses</v>
          </cell>
          <cell r="E159" t="str">
            <v>General Expenses</v>
          </cell>
          <cell r="F159" t="str">
            <v>General Expenses</v>
          </cell>
          <cell r="G159" t="str">
            <v>Training</v>
          </cell>
        </row>
        <row r="160">
          <cell r="B160" t="str">
            <v>12.12.10.26</v>
          </cell>
          <cell r="C160" t="str">
            <v>12 Support</v>
          </cell>
          <cell r="D160" t="str">
            <v>1212 General Expenses</v>
          </cell>
          <cell r="E160" t="str">
            <v>General Expenses</v>
          </cell>
          <cell r="F160" t="str">
            <v>General Expenses</v>
          </cell>
          <cell r="G160" t="str">
            <v>Safety supplies &amp; equip</v>
          </cell>
        </row>
        <row r="161">
          <cell r="B161" t="str">
            <v>12.12.10.27</v>
          </cell>
          <cell r="C161" t="str">
            <v>12 Support</v>
          </cell>
          <cell r="D161" t="str">
            <v>1212 General Expenses</v>
          </cell>
          <cell r="E161" t="str">
            <v>General Expenses</v>
          </cell>
          <cell r="F161" t="str">
            <v>General Expenses</v>
          </cell>
          <cell r="G161" t="str">
            <v>Operations vehicles</v>
          </cell>
        </row>
        <row r="162">
          <cell r="B162" t="str">
            <v>12.12.10.28</v>
          </cell>
          <cell r="C162" t="str">
            <v>12 Support</v>
          </cell>
          <cell r="D162" t="str">
            <v>1212 General Expenses</v>
          </cell>
          <cell r="E162" t="str">
            <v>General Expenses</v>
          </cell>
          <cell r="F162" t="str">
            <v>General Expenses</v>
          </cell>
          <cell r="G162" t="str">
            <v>Pit communications equip maintenance</v>
          </cell>
        </row>
        <row r="163">
          <cell r="B163" t="str">
            <v>12.12.10.29</v>
          </cell>
          <cell r="C163" t="str">
            <v>12 Support</v>
          </cell>
          <cell r="D163" t="str">
            <v>1212 General Expenses</v>
          </cell>
          <cell r="E163" t="str">
            <v>General Expenses</v>
          </cell>
          <cell r="F163" t="str">
            <v>General Expenses</v>
          </cell>
          <cell r="G163" t="str">
            <v>Misc equip rental</v>
          </cell>
        </row>
        <row r="164">
          <cell r="B164" t="str">
            <v>12.12.10.30</v>
          </cell>
          <cell r="C164" t="str">
            <v>12 Support</v>
          </cell>
          <cell r="D164" t="str">
            <v>1212 General Expenses</v>
          </cell>
          <cell r="E164" t="str">
            <v>General Expenses</v>
          </cell>
          <cell r="F164" t="str">
            <v>General Expenses</v>
          </cell>
          <cell r="G164" t="str">
            <v>Mine personnel transport</v>
          </cell>
        </row>
        <row r="165">
          <cell r="B165" t="str">
            <v>12.12.10.31</v>
          </cell>
          <cell r="C165" t="str">
            <v>12 Support</v>
          </cell>
          <cell r="D165" t="str">
            <v>1212 General Expenses</v>
          </cell>
          <cell r="E165" t="str">
            <v>General Expenses</v>
          </cell>
          <cell r="F165" t="str">
            <v>General Expenses</v>
          </cell>
          <cell r="G165" t="str">
            <v>Workshop</v>
          </cell>
        </row>
        <row r="166">
          <cell r="B166" t="str">
            <v>12.12.10.32</v>
          </cell>
          <cell r="C166" t="str">
            <v>12 Support</v>
          </cell>
          <cell r="D166" t="str">
            <v>1212 General Expenses</v>
          </cell>
          <cell r="E166" t="str">
            <v>General Expenses</v>
          </cell>
          <cell r="F166" t="str">
            <v>General Expenses</v>
          </cell>
          <cell r="G166" t="str">
            <v>General Expenses</v>
          </cell>
        </row>
        <row r="167">
          <cell r="B167" t="str">
            <v>12.12.10.33</v>
          </cell>
          <cell r="C167" t="str">
            <v>12 Support</v>
          </cell>
          <cell r="D167" t="str">
            <v>1212 General Expenses</v>
          </cell>
          <cell r="E167" t="str">
            <v>General Expenses</v>
          </cell>
          <cell r="F167" t="str">
            <v>General Expenses</v>
          </cell>
          <cell r="G167" t="str">
            <v>Depreciation</v>
          </cell>
        </row>
        <row r="168">
          <cell r="B168" t="str">
            <v>12.12.10.34</v>
          </cell>
          <cell r="C168" t="str">
            <v>12 Support</v>
          </cell>
          <cell r="D168" t="str">
            <v>1212 General Expenses</v>
          </cell>
          <cell r="E168" t="str">
            <v>General Expenses</v>
          </cell>
          <cell r="F168" t="str">
            <v>General Expenses</v>
          </cell>
          <cell r="G168" t="str">
            <v>Safety elements</v>
          </cell>
        </row>
        <row r="169">
          <cell r="B169" t="str">
            <v>12.12.10.35</v>
          </cell>
          <cell r="C169" t="str">
            <v>12 Support</v>
          </cell>
          <cell r="D169" t="str">
            <v>1212 General Expenses</v>
          </cell>
          <cell r="E169" t="str">
            <v>General Expenses</v>
          </cell>
          <cell r="F169" t="str">
            <v>General Expenses</v>
          </cell>
          <cell r="G169" t="str">
            <v>Technical Office (Consumables)</v>
          </cell>
        </row>
        <row r="170">
          <cell r="B170" t="str">
            <v>12.13.10.10</v>
          </cell>
          <cell r="C170" t="str">
            <v>12 Support</v>
          </cell>
          <cell r="D170" t="str">
            <v>1213 Power</v>
          </cell>
          <cell r="E170" t="str">
            <v>Power</v>
          </cell>
          <cell r="F170" t="str">
            <v>Power</v>
          </cell>
          <cell r="G170" t="str">
            <v>Electricity</v>
          </cell>
        </row>
        <row r="171">
          <cell r="B171" t="str">
            <v>12.13.10.11</v>
          </cell>
          <cell r="C171" t="str">
            <v>12 Support</v>
          </cell>
          <cell r="D171" t="str">
            <v>1213 Power</v>
          </cell>
          <cell r="E171" t="str">
            <v>Power</v>
          </cell>
          <cell r="F171" t="str">
            <v>Power</v>
          </cell>
          <cell r="G171" t="str">
            <v>Diesel</v>
          </cell>
        </row>
        <row r="172">
          <cell r="B172" t="str">
            <v>12.13.10.12</v>
          </cell>
          <cell r="C172" t="str">
            <v>12 Support</v>
          </cell>
          <cell r="D172" t="str">
            <v>1213 Power</v>
          </cell>
          <cell r="E172" t="str">
            <v>Power</v>
          </cell>
          <cell r="F172" t="str">
            <v>Power</v>
          </cell>
          <cell r="G172" t="str">
            <v>Maint: Spares</v>
          </cell>
        </row>
        <row r="173">
          <cell r="B173" t="str">
            <v>12.13.10.13</v>
          </cell>
          <cell r="C173" t="str">
            <v>12 Support</v>
          </cell>
          <cell r="D173" t="str">
            <v>1213 Power</v>
          </cell>
          <cell r="E173" t="str">
            <v>Power</v>
          </cell>
          <cell r="F173" t="str">
            <v>Power</v>
          </cell>
          <cell r="G173" t="str">
            <v>Maint: Labour/Services</v>
          </cell>
        </row>
        <row r="174">
          <cell r="B174" t="str">
            <v>12.13.10.14</v>
          </cell>
          <cell r="C174" t="str">
            <v>12 Support</v>
          </cell>
          <cell r="D174" t="str">
            <v>1213 Power</v>
          </cell>
          <cell r="E174" t="str">
            <v>Power</v>
          </cell>
          <cell r="F174" t="str">
            <v>Power</v>
          </cell>
          <cell r="G174" t="str">
            <v>Depreciation</v>
          </cell>
        </row>
        <row r="175">
          <cell r="B175" t="str">
            <v>12.14.10.10</v>
          </cell>
          <cell r="C175" t="str">
            <v>12 Support</v>
          </cell>
          <cell r="D175" t="str">
            <v>1214 Fuel &amp; Lub</v>
          </cell>
          <cell r="E175" t="str">
            <v>Fuel &amp; Lub</v>
          </cell>
          <cell r="F175" t="str">
            <v>Fuel</v>
          </cell>
          <cell r="G175" t="str">
            <v>Survey</v>
          </cell>
        </row>
        <row r="176">
          <cell r="B176" t="str">
            <v>12.14.10.11</v>
          </cell>
          <cell r="C176" t="str">
            <v>12 Support</v>
          </cell>
          <cell r="D176" t="str">
            <v>1214 Fuel &amp; Lub</v>
          </cell>
          <cell r="E176" t="str">
            <v>Fuel &amp; Lub</v>
          </cell>
          <cell r="F176" t="str">
            <v>Fuel</v>
          </cell>
          <cell r="G176" t="str">
            <v>Geology</v>
          </cell>
        </row>
        <row r="177">
          <cell r="B177" t="str">
            <v>12.14.10.12</v>
          </cell>
          <cell r="C177" t="str">
            <v>12 Support</v>
          </cell>
          <cell r="D177" t="str">
            <v>1214 Fuel &amp; Lub</v>
          </cell>
          <cell r="E177" t="str">
            <v>Fuel &amp; Lub</v>
          </cell>
          <cell r="F177" t="str">
            <v>Fuel</v>
          </cell>
          <cell r="G177" t="str">
            <v>Coal Quality</v>
          </cell>
        </row>
        <row r="178">
          <cell r="B178" t="str">
            <v>12.14.10.13</v>
          </cell>
          <cell r="C178" t="str">
            <v>12 Support</v>
          </cell>
          <cell r="D178" t="str">
            <v>1214 Fuel &amp; Lub</v>
          </cell>
          <cell r="E178" t="str">
            <v>Fuel &amp; Lub</v>
          </cell>
          <cell r="F178" t="str">
            <v>Fuel</v>
          </cell>
          <cell r="G178" t="str">
            <v>Mine Engineering</v>
          </cell>
        </row>
        <row r="179">
          <cell r="B179" t="str">
            <v>12.14.10.14</v>
          </cell>
          <cell r="C179" t="str">
            <v>12 Support</v>
          </cell>
          <cell r="D179" t="str">
            <v>1214 Fuel &amp; Lub</v>
          </cell>
          <cell r="E179" t="str">
            <v>Fuel &amp; Lub</v>
          </cell>
          <cell r="F179" t="str">
            <v>Fuel</v>
          </cell>
          <cell r="G179" t="str">
            <v>Mine Planning</v>
          </cell>
        </row>
        <row r="180">
          <cell r="B180" t="str">
            <v>12.14.10.15</v>
          </cell>
          <cell r="C180" t="str">
            <v>12 Support</v>
          </cell>
          <cell r="D180" t="str">
            <v>1214 Fuel &amp; Lub</v>
          </cell>
          <cell r="E180" t="str">
            <v>Fuel &amp; Lub</v>
          </cell>
          <cell r="F180" t="str">
            <v>Fuel</v>
          </cell>
          <cell r="G180" t="str">
            <v>Environmental</v>
          </cell>
        </row>
        <row r="181">
          <cell r="B181" t="str">
            <v>12.14.10.16</v>
          </cell>
          <cell r="C181" t="str">
            <v>12 Support</v>
          </cell>
          <cell r="D181" t="str">
            <v>1214 Fuel &amp; Lub</v>
          </cell>
          <cell r="E181" t="str">
            <v>Fuel &amp; Lub</v>
          </cell>
          <cell r="F181" t="str">
            <v>Fuel</v>
          </cell>
          <cell r="G181" t="str">
            <v>Warehouse</v>
          </cell>
        </row>
        <row r="182">
          <cell r="B182" t="str">
            <v>12.14.10.17</v>
          </cell>
          <cell r="C182" t="str">
            <v>12 Support</v>
          </cell>
          <cell r="D182" t="str">
            <v>1214 Fuel &amp; Lub</v>
          </cell>
          <cell r="E182" t="str">
            <v>Fuel &amp; Lub</v>
          </cell>
          <cell r="F182" t="str">
            <v>Fuel</v>
          </cell>
          <cell r="G182" t="str">
            <v>Workshops</v>
          </cell>
        </row>
        <row r="183">
          <cell r="B183" t="str">
            <v>12.14.10.18</v>
          </cell>
          <cell r="C183" t="str">
            <v>12 Support</v>
          </cell>
          <cell r="D183" t="str">
            <v>1214 Fuel &amp; Lub</v>
          </cell>
          <cell r="E183" t="str">
            <v>Fuel &amp; Lub</v>
          </cell>
          <cell r="F183" t="str">
            <v>Fuel</v>
          </cell>
          <cell r="G183" t="str">
            <v>Infrastructure(Roads etc)</v>
          </cell>
        </row>
        <row r="184">
          <cell r="B184" t="str">
            <v>12.14.10.19</v>
          </cell>
          <cell r="C184" t="str">
            <v>12 Support</v>
          </cell>
          <cell r="D184" t="str">
            <v>1214 Fuel &amp; Lub</v>
          </cell>
          <cell r="E184" t="str">
            <v>Fuel &amp; Lub</v>
          </cell>
          <cell r="F184" t="str">
            <v>Fuel</v>
          </cell>
          <cell r="G184" t="str">
            <v>Dewatering/Pit Pumping/Drainage</v>
          </cell>
        </row>
        <row r="185">
          <cell r="B185" t="str">
            <v>12.14.10.20</v>
          </cell>
          <cell r="C185" t="str">
            <v>12 Support</v>
          </cell>
          <cell r="D185" t="str">
            <v>1214 Fuel &amp; Lub</v>
          </cell>
          <cell r="E185" t="str">
            <v>Fuel &amp; Lub</v>
          </cell>
          <cell r="F185" t="str">
            <v>Fuel</v>
          </cell>
          <cell r="G185" t="str">
            <v>Dumps/Reclamation/Topsoil</v>
          </cell>
        </row>
        <row r="186">
          <cell r="B186" t="str">
            <v>12.14.11.10</v>
          </cell>
          <cell r="C186" t="str">
            <v>12 Support</v>
          </cell>
          <cell r="D186" t="str">
            <v>1214 Fuel &amp; Lub</v>
          </cell>
          <cell r="E186" t="str">
            <v>Fuel &amp; Lub</v>
          </cell>
          <cell r="F186" t="str">
            <v>Lubrication</v>
          </cell>
          <cell r="G186" t="str">
            <v>Survey</v>
          </cell>
        </row>
        <row r="187">
          <cell r="B187" t="str">
            <v>12.14.11.11</v>
          </cell>
          <cell r="C187" t="str">
            <v>12 Support</v>
          </cell>
          <cell r="D187" t="str">
            <v>1214 Fuel &amp; Lub</v>
          </cell>
          <cell r="E187" t="str">
            <v>Fuel &amp; Lub</v>
          </cell>
          <cell r="F187" t="str">
            <v>Lubrication</v>
          </cell>
          <cell r="G187" t="str">
            <v>Geology</v>
          </cell>
        </row>
        <row r="188">
          <cell r="B188" t="str">
            <v>12.14.11.12</v>
          </cell>
          <cell r="C188" t="str">
            <v>12 Support</v>
          </cell>
          <cell r="D188" t="str">
            <v>1214 Fuel &amp; Lub</v>
          </cell>
          <cell r="E188" t="str">
            <v>Fuel &amp; Lub</v>
          </cell>
          <cell r="F188" t="str">
            <v>Lubrication</v>
          </cell>
          <cell r="G188" t="str">
            <v>Coal Quality</v>
          </cell>
        </row>
        <row r="189">
          <cell r="B189" t="str">
            <v>12.14.11.13</v>
          </cell>
          <cell r="C189" t="str">
            <v>12 Support</v>
          </cell>
          <cell r="D189" t="str">
            <v>1214 Fuel &amp; Lub</v>
          </cell>
          <cell r="E189" t="str">
            <v>Fuel &amp; Lub</v>
          </cell>
          <cell r="F189" t="str">
            <v>Lubrication</v>
          </cell>
          <cell r="G189" t="str">
            <v>Mine Engineering</v>
          </cell>
        </row>
        <row r="190">
          <cell r="B190" t="str">
            <v>12.14.11.14</v>
          </cell>
          <cell r="C190" t="str">
            <v>12 Support</v>
          </cell>
          <cell r="D190" t="str">
            <v>1214 Fuel &amp; Lub</v>
          </cell>
          <cell r="E190" t="str">
            <v>Fuel &amp; Lub</v>
          </cell>
          <cell r="F190" t="str">
            <v>Lubrication</v>
          </cell>
          <cell r="G190" t="str">
            <v>Mine Planning</v>
          </cell>
        </row>
        <row r="191">
          <cell r="B191" t="str">
            <v>12.14.11.15</v>
          </cell>
          <cell r="C191" t="str">
            <v>12 Support</v>
          </cell>
          <cell r="D191" t="str">
            <v>1214 Fuel &amp; Lub</v>
          </cell>
          <cell r="E191" t="str">
            <v>Fuel &amp; Lub</v>
          </cell>
          <cell r="F191" t="str">
            <v>Lubrication</v>
          </cell>
          <cell r="G191" t="str">
            <v>Environmental</v>
          </cell>
        </row>
        <row r="192">
          <cell r="B192" t="str">
            <v>12.14.11.16</v>
          </cell>
          <cell r="C192" t="str">
            <v>12 Support</v>
          </cell>
          <cell r="D192" t="str">
            <v>1214 Fuel &amp; Lub</v>
          </cell>
          <cell r="E192" t="str">
            <v>Fuel &amp; Lub</v>
          </cell>
          <cell r="F192" t="str">
            <v>Lubrication</v>
          </cell>
          <cell r="G192" t="str">
            <v>Warehouse</v>
          </cell>
        </row>
        <row r="193">
          <cell r="B193" t="str">
            <v>12.14.11.17</v>
          </cell>
          <cell r="C193" t="str">
            <v>12 Support</v>
          </cell>
          <cell r="D193" t="str">
            <v>1214 Fuel &amp; Lub</v>
          </cell>
          <cell r="E193" t="str">
            <v>Fuel &amp; Lub</v>
          </cell>
          <cell r="F193" t="str">
            <v>Lubrication</v>
          </cell>
          <cell r="G193" t="str">
            <v>Workshops</v>
          </cell>
        </row>
        <row r="194">
          <cell r="B194" t="str">
            <v>12.14.11.18</v>
          </cell>
          <cell r="C194" t="str">
            <v>12 Support</v>
          </cell>
          <cell r="D194" t="str">
            <v>1214 Fuel &amp; Lub</v>
          </cell>
          <cell r="E194" t="str">
            <v>Fuel &amp; Lub</v>
          </cell>
          <cell r="F194" t="str">
            <v>Lubrication</v>
          </cell>
          <cell r="G194" t="str">
            <v>Infrastructure(Roads etc)</v>
          </cell>
        </row>
        <row r="195">
          <cell r="B195" t="str">
            <v>12.14.11.19</v>
          </cell>
          <cell r="C195" t="str">
            <v>12 Support</v>
          </cell>
          <cell r="D195" t="str">
            <v>1214 Fuel &amp; Lub</v>
          </cell>
          <cell r="E195" t="str">
            <v>Fuel &amp; Lub</v>
          </cell>
          <cell r="F195" t="str">
            <v>Lubrication</v>
          </cell>
          <cell r="G195" t="str">
            <v>Dewatering/Pit Pumping/Drainage</v>
          </cell>
        </row>
        <row r="196">
          <cell r="B196" t="str">
            <v>12.14.11.20</v>
          </cell>
          <cell r="C196" t="str">
            <v>12 Support</v>
          </cell>
          <cell r="D196" t="str">
            <v>1214 Fuel &amp; Lub</v>
          </cell>
          <cell r="E196" t="str">
            <v>Fuel &amp; Lub</v>
          </cell>
          <cell r="F196" t="str">
            <v>Lubrication</v>
          </cell>
          <cell r="G196" t="str">
            <v>Dumps/Reclamation/Topsoil</v>
          </cell>
        </row>
        <row r="197">
          <cell r="B197" t="str">
            <v>13.10</v>
          </cell>
          <cell r="C197" t="str">
            <v>13 Coal Handling</v>
          </cell>
          <cell r="D197" t="str">
            <v>1310 Labour</v>
          </cell>
          <cell r="E197" t="str">
            <v>Labour</v>
          </cell>
          <cell r="F197" t="str">
            <v>Labour</v>
          </cell>
          <cell r="G197" t="str">
            <v>Labour</v>
          </cell>
        </row>
        <row r="198">
          <cell r="B198" t="str">
            <v>13.10.10</v>
          </cell>
          <cell r="C198" t="str">
            <v>13 Coal Handling</v>
          </cell>
          <cell r="D198" t="str">
            <v>1310 Labour</v>
          </cell>
          <cell r="E198" t="str">
            <v>Temporary Employees</v>
          </cell>
          <cell r="F198" t="str">
            <v>Temporary Employees</v>
          </cell>
          <cell r="G198" t="str">
            <v>Temporary Employees</v>
          </cell>
        </row>
        <row r="199">
          <cell r="B199" t="str">
            <v>13.11</v>
          </cell>
          <cell r="C199" t="str">
            <v>13 Coal Handling</v>
          </cell>
          <cell r="D199" t="str">
            <v xml:space="preserve">1311 Crushing </v>
          </cell>
          <cell r="E199" t="str">
            <v xml:space="preserve">Crushing </v>
          </cell>
          <cell r="F199" t="str">
            <v>Crushing</v>
          </cell>
          <cell r="G199" t="str">
            <v xml:space="preserve">Crushing </v>
          </cell>
        </row>
        <row r="200">
          <cell r="B200" t="str">
            <v>13.12</v>
          </cell>
          <cell r="C200" t="str">
            <v>13 Coal Handling</v>
          </cell>
          <cell r="D200" t="str">
            <v xml:space="preserve">1311 Crushing </v>
          </cell>
          <cell r="E200" t="str">
            <v xml:space="preserve">Crushing </v>
          </cell>
          <cell r="F200" t="str">
            <v>Crushing</v>
          </cell>
          <cell r="G200" t="str">
            <v>Depreciation</v>
          </cell>
        </row>
        <row r="201">
          <cell r="B201" t="str">
            <v>14.10</v>
          </cell>
          <cell r="C201" t="str">
            <v>14 Admin &amp; Infrastructure</v>
          </cell>
          <cell r="D201" t="str">
            <v>1410 Labour</v>
          </cell>
          <cell r="E201" t="str">
            <v>Labour</v>
          </cell>
          <cell r="F201" t="str">
            <v>Labour</v>
          </cell>
          <cell r="G201" t="str">
            <v>Labour</v>
          </cell>
        </row>
        <row r="202">
          <cell r="B202" t="str">
            <v>14.10.10</v>
          </cell>
          <cell r="C202" t="str">
            <v>14 Admin &amp; Infrastructure</v>
          </cell>
          <cell r="D202" t="str">
            <v>1410 Labour</v>
          </cell>
          <cell r="E202" t="str">
            <v>Temporary Employees</v>
          </cell>
          <cell r="F202" t="str">
            <v>Temporary Employees</v>
          </cell>
          <cell r="G202" t="str">
            <v>Temporary Employees</v>
          </cell>
        </row>
        <row r="203">
          <cell r="B203" t="str">
            <v>14.11.10.10</v>
          </cell>
          <cell r="C203" t="str">
            <v>14 Admin &amp; Infrastructure</v>
          </cell>
          <cell r="D203" t="str">
            <v>1411 General Expenses</v>
          </cell>
          <cell r="E203" t="str">
            <v>Fees</v>
          </cell>
          <cell r="F203" t="str">
            <v>Plan Vallejo</v>
          </cell>
          <cell r="G203" t="str">
            <v>Plan Vallejo</v>
          </cell>
        </row>
        <row r="204">
          <cell r="B204" t="str">
            <v>14.11.10.11</v>
          </cell>
          <cell r="C204" t="str">
            <v>14 Admin &amp; Infrastructure</v>
          </cell>
          <cell r="D204" t="str">
            <v>1411 General Expenses</v>
          </cell>
          <cell r="E204" t="str">
            <v>Fees</v>
          </cell>
          <cell r="F204" t="str">
            <v>Parra Rodriguez - Ingeominas</v>
          </cell>
          <cell r="G204" t="str">
            <v>Parra Rodriguez - Ingeominas</v>
          </cell>
        </row>
        <row r="205">
          <cell r="B205" t="str">
            <v>14.11.10.12</v>
          </cell>
          <cell r="C205" t="str">
            <v>14 Admin &amp; Infrastructure</v>
          </cell>
          <cell r="D205" t="str">
            <v>1411 General Expenses</v>
          </cell>
          <cell r="E205" t="str">
            <v>Fees</v>
          </cell>
          <cell r="F205" t="str">
            <v>Lewis &amp; Willis - Tax Issues</v>
          </cell>
          <cell r="G205" t="str">
            <v>Lewis &amp; Willis - Tax Issues</v>
          </cell>
        </row>
        <row r="206">
          <cell r="B206" t="str">
            <v>14.11.10.13</v>
          </cell>
          <cell r="C206" t="str">
            <v>14 Admin &amp; Infrastructure</v>
          </cell>
          <cell r="D206" t="str">
            <v>1411 General Expenses</v>
          </cell>
          <cell r="E206" t="str">
            <v>Fees</v>
          </cell>
          <cell r="F206" t="str">
            <v>Mine Planning Consulting Fees</v>
          </cell>
          <cell r="G206" t="str">
            <v>Mine Planning Consulting Fees</v>
          </cell>
        </row>
        <row r="207">
          <cell r="B207" t="str">
            <v>14.11.10.14</v>
          </cell>
          <cell r="C207" t="str">
            <v>14 Admin &amp; Infrastructure</v>
          </cell>
          <cell r="D207" t="str">
            <v>1411 General Expenses</v>
          </cell>
          <cell r="E207" t="str">
            <v>Fees</v>
          </cell>
          <cell r="F207" t="str">
            <v>Other</v>
          </cell>
          <cell r="G207" t="str">
            <v>Other</v>
          </cell>
        </row>
        <row r="208">
          <cell r="B208" t="str">
            <v>14.11.11</v>
          </cell>
          <cell r="C208" t="str">
            <v>14 Admin &amp; Infrastructure</v>
          </cell>
          <cell r="D208" t="str">
            <v>1411 General Expenses</v>
          </cell>
          <cell r="E208" t="str">
            <v>Taxes</v>
          </cell>
          <cell r="F208" t="str">
            <v>Taxes</v>
          </cell>
          <cell r="G208" t="str">
            <v>Taxes</v>
          </cell>
        </row>
        <row r="209">
          <cell r="B209" t="str">
            <v>14.11.12</v>
          </cell>
          <cell r="C209" t="str">
            <v>14 Admin &amp; Infrastructure</v>
          </cell>
          <cell r="D209" t="str">
            <v>1411 General Expenses</v>
          </cell>
          <cell r="E209" t="str">
            <v>Contract Stamp Tax</v>
          </cell>
          <cell r="F209" t="str">
            <v>Contract Stamp Tax</v>
          </cell>
          <cell r="G209" t="str">
            <v>Contract Stamp Tax</v>
          </cell>
        </row>
        <row r="210">
          <cell r="B210" t="str">
            <v>14.11.13.10</v>
          </cell>
          <cell r="C210" t="str">
            <v>14 Admin &amp; Infrastructure</v>
          </cell>
          <cell r="D210" t="str">
            <v>1411 General Expenses</v>
          </cell>
          <cell r="E210" t="str">
            <v>Rentals</v>
          </cell>
          <cell r="F210" t="str">
            <v>Land Surface Amortization</v>
          </cell>
          <cell r="G210" t="str">
            <v>Ingeominas</v>
          </cell>
        </row>
        <row r="211">
          <cell r="B211" t="str">
            <v>14.11.13.11</v>
          </cell>
          <cell r="C211" t="str">
            <v>14 Admin &amp; Infrastructure</v>
          </cell>
          <cell r="D211" t="str">
            <v>1411 General Expenses</v>
          </cell>
          <cell r="E211" t="str">
            <v>Rentals</v>
          </cell>
          <cell r="F211" t="str">
            <v>Expats Apartments (Barr &amp; SM)</v>
          </cell>
          <cell r="G211" t="str">
            <v>Expats Apartments (Barr &amp; SM)</v>
          </cell>
        </row>
        <row r="212">
          <cell r="B212" t="str">
            <v>14.11.13.12</v>
          </cell>
          <cell r="C212" t="str">
            <v>14 Admin &amp; Infrastructure</v>
          </cell>
          <cell r="D212" t="str">
            <v>1411 General Expenses</v>
          </cell>
          <cell r="E212" t="str">
            <v>Rentals</v>
          </cell>
          <cell r="F212" t="str">
            <v>Rental Space for Antenna</v>
          </cell>
          <cell r="G212" t="str">
            <v>Rental Space for Antenna</v>
          </cell>
        </row>
        <row r="213">
          <cell r="B213" t="str">
            <v>14.11.13.13</v>
          </cell>
          <cell r="C213" t="str">
            <v>14 Admin &amp; Infrastructure</v>
          </cell>
          <cell r="D213" t="str">
            <v>1411 General Expenses</v>
          </cell>
          <cell r="E213" t="str">
            <v>Rentals</v>
          </cell>
          <cell r="F213" t="str">
            <v>Light Vehicles</v>
          </cell>
          <cell r="G213" t="str">
            <v>Light Vehicles</v>
          </cell>
        </row>
        <row r="214">
          <cell r="B214" t="str">
            <v>14.11.13.14</v>
          </cell>
          <cell r="C214" t="str">
            <v>14 Admin &amp; Infrastructure</v>
          </cell>
          <cell r="D214" t="str">
            <v>1411 General Expenses</v>
          </cell>
          <cell r="E214" t="str">
            <v>Rentals</v>
          </cell>
          <cell r="F214" t="str">
            <v>Other Rentals</v>
          </cell>
          <cell r="G214" t="str">
            <v>Other Rentals</v>
          </cell>
        </row>
        <row r="215">
          <cell r="B215" t="str">
            <v>14.11.14</v>
          </cell>
          <cell r="C215" t="str">
            <v>14 Admin &amp; Infrastructure</v>
          </cell>
          <cell r="D215" t="str">
            <v>1411 General Expenses</v>
          </cell>
          <cell r="E215" t="str">
            <v>Contributions</v>
          </cell>
          <cell r="F215" t="str">
            <v>Contributions</v>
          </cell>
          <cell r="G215" t="str">
            <v>Contributions</v>
          </cell>
        </row>
        <row r="216">
          <cell r="B216" t="str">
            <v>14.11.15</v>
          </cell>
          <cell r="C216" t="str">
            <v>14 Admin &amp; Infrastructure</v>
          </cell>
          <cell r="D216" t="str">
            <v>1411 General Expenses</v>
          </cell>
          <cell r="E216" t="str">
            <v>Insurance</v>
          </cell>
          <cell r="F216" t="str">
            <v>Insurance</v>
          </cell>
          <cell r="G216" t="str">
            <v>Insurance</v>
          </cell>
        </row>
        <row r="217">
          <cell r="B217" t="str">
            <v>14.11.16</v>
          </cell>
          <cell r="C217" t="str">
            <v>14 Admin &amp; Infrastructure</v>
          </cell>
          <cell r="D217" t="str">
            <v>1411 General Expenses</v>
          </cell>
          <cell r="E217" t="str">
            <v>Contractor Special &amp; Personnel Insurance</v>
          </cell>
          <cell r="F217" t="str">
            <v>Contractor Special &amp; Personnel Insurance</v>
          </cell>
          <cell r="G217" t="str">
            <v>Contractor Special &amp; Personnel Insurance</v>
          </cell>
        </row>
        <row r="218">
          <cell r="B218" t="str">
            <v>14.11.17</v>
          </cell>
          <cell r="C218" t="str">
            <v>14 Admin &amp; Infrastructure</v>
          </cell>
          <cell r="D218" t="str">
            <v>1411 General Expenses</v>
          </cell>
          <cell r="E218" t="str">
            <v>Legal Expenses</v>
          </cell>
          <cell r="F218" t="str">
            <v>Legal Expenses</v>
          </cell>
          <cell r="G218" t="str">
            <v>Legal Expenses</v>
          </cell>
        </row>
        <row r="219">
          <cell r="B219" t="str">
            <v>14.11.18</v>
          </cell>
          <cell r="C219" t="str">
            <v>14 Admin &amp; Infrastructure</v>
          </cell>
          <cell r="D219" t="str">
            <v>1411 General Expenses</v>
          </cell>
          <cell r="E219" t="str">
            <v>Maintenance &amp; Repairs</v>
          </cell>
          <cell r="F219" t="str">
            <v>Maintenance &amp; Repairs</v>
          </cell>
          <cell r="G219" t="str">
            <v>Maintenance &amp; Repairs</v>
          </cell>
        </row>
        <row r="220">
          <cell r="B220" t="str">
            <v>14.11.19</v>
          </cell>
          <cell r="C220" t="str">
            <v>14 Admin &amp; Infrastructure</v>
          </cell>
          <cell r="D220" t="str">
            <v>1411 General Expenses</v>
          </cell>
          <cell r="E220" t="str">
            <v>Travel Expenses</v>
          </cell>
          <cell r="F220" t="str">
            <v>Travel Expenses</v>
          </cell>
          <cell r="G220" t="str">
            <v>Travel Expenses</v>
          </cell>
        </row>
        <row r="221">
          <cell r="B221" t="str">
            <v>14.11.20.10</v>
          </cell>
          <cell r="C221" t="str">
            <v>14 Admin &amp; Infrastructure</v>
          </cell>
          <cell r="D221" t="str">
            <v>1411 General Expenses</v>
          </cell>
          <cell r="E221" t="str">
            <v>Fuel &amp; Lubs</v>
          </cell>
          <cell r="F221" t="str">
            <v>Fuel &amp; Lubs</v>
          </cell>
          <cell r="G221" t="str">
            <v>Fuel</v>
          </cell>
        </row>
        <row r="222">
          <cell r="B222" t="str">
            <v>14.11.20.11</v>
          </cell>
          <cell r="C222" t="str">
            <v>14 Admin &amp; Infrastructure</v>
          </cell>
          <cell r="D222" t="str">
            <v>1411 General Expenses</v>
          </cell>
          <cell r="E222" t="str">
            <v>Fuel &amp; Lubs</v>
          </cell>
          <cell r="F222" t="str">
            <v>Fuel &amp; Lubs</v>
          </cell>
          <cell r="G222" t="str">
            <v>Lubrication</v>
          </cell>
        </row>
        <row r="223">
          <cell r="B223" t="str">
            <v>14.11.21</v>
          </cell>
          <cell r="C223" t="str">
            <v>14 Admin &amp; Infrastructure</v>
          </cell>
          <cell r="D223" t="str">
            <v>1411 General Expenses</v>
          </cell>
          <cell r="E223" t="str">
            <v>Spare Parts &amp; Supplies</v>
          </cell>
          <cell r="F223" t="str">
            <v>Spare Parts &amp; Supplies</v>
          </cell>
          <cell r="G223" t="str">
            <v>Spare Parts &amp; Supplies</v>
          </cell>
        </row>
        <row r="224">
          <cell r="B224" t="str">
            <v>14.11.22</v>
          </cell>
          <cell r="C224" t="str">
            <v>14 Admin &amp; Infrastructure</v>
          </cell>
          <cell r="D224" t="str">
            <v>1411 General Expenses</v>
          </cell>
          <cell r="E224" t="str">
            <v>Social Investment (separate cost item)</v>
          </cell>
          <cell r="F224" t="str">
            <v>Social Investment (separate cost item)</v>
          </cell>
          <cell r="G224" t="str">
            <v>Social Investment (separate cost item)</v>
          </cell>
        </row>
        <row r="225">
          <cell r="B225" t="str">
            <v>14.11.23</v>
          </cell>
          <cell r="C225" t="str">
            <v>14 Admin &amp; Infrastructure</v>
          </cell>
          <cell r="D225" t="str">
            <v>1411 General Expenses</v>
          </cell>
          <cell r="E225" t="str">
            <v>Royalties (separate cost item)</v>
          </cell>
          <cell r="F225" t="str">
            <v>Royalties (separate cost item)</v>
          </cell>
          <cell r="G225" t="str">
            <v>Royalties (separate cost item)</v>
          </cell>
        </row>
        <row r="226">
          <cell r="B226" t="str">
            <v>14.11.24</v>
          </cell>
          <cell r="C226" t="str">
            <v>14 Admin &amp; Infrastructure</v>
          </cell>
          <cell r="D226" t="str">
            <v>1411 General Expenses</v>
          </cell>
          <cell r="E226" t="str">
            <v>TV Service</v>
          </cell>
          <cell r="F226" t="str">
            <v>TV Service</v>
          </cell>
          <cell r="G226" t="str">
            <v>TV Service</v>
          </cell>
        </row>
        <row r="227">
          <cell r="B227" t="str">
            <v>14.11.25</v>
          </cell>
          <cell r="C227" t="str">
            <v>14 Admin &amp; Infrastructure</v>
          </cell>
          <cell r="D227" t="str">
            <v>1411 General Expenses</v>
          </cell>
          <cell r="E227" t="str">
            <v>Protective Clothing</v>
          </cell>
          <cell r="F227" t="str">
            <v>Protective Clothing</v>
          </cell>
          <cell r="G227" t="str">
            <v>Protective Clothing</v>
          </cell>
        </row>
        <row r="228">
          <cell r="B228" t="str">
            <v>14.11.26</v>
          </cell>
          <cell r="C228" t="str">
            <v>14 Admin &amp; Infrastructure</v>
          </cell>
          <cell r="D228" t="str">
            <v>1411 General Expenses</v>
          </cell>
          <cell r="E228" t="str">
            <v>Expats Permits</v>
          </cell>
          <cell r="F228" t="str">
            <v>Expats Permits</v>
          </cell>
          <cell r="G228" t="str">
            <v>Expats Permits</v>
          </cell>
        </row>
        <row r="229">
          <cell r="B229" t="str">
            <v>14.11.27</v>
          </cell>
          <cell r="C229" t="str">
            <v>14 Admin &amp; Infrastructure</v>
          </cell>
          <cell r="D229" t="str">
            <v>1411 General Expenses</v>
          </cell>
          <cell r="E229" t="str">
            <v>Other (stationary, tea/coffee, water, etc)</v>
          </cell>
          <cell r="F229" t="str">
            <v>Other (stationary, tea/coffee, water, etc)</v>
          </cell>
          <cell r="G229" t="str">
            <v>Other (stationary, tea/coffee, water, etc)</v>
          </cell>
        </row>
        <row r="230">
          <cell r="B230" t="str">
            <v>14.11.28</v>
          </cell>
          <cell r="C230" t="str">
            <v>14 Admin &amp; Infrastructure</v>
          </cell>
          <cell r="D230" t="str">
            <v>1411 General Expenses</v>
          </cell>
          <cell r="E230" t="str">
            <v>Medical Expenses</v>
          </cell>
          <cell r="F230" t="str">
            <v>Medical Expenses</v>
          </cell>
          <cell r="G230" t="str">
            <v>Medical expenses &amp; Medicines</v>
          </cell>
        </row>
        <row r="231">
          <cell r="B231" t="str">
            <v>14.11.29</v>
          </cell>
          <cell r="C231" t="str">
            <v>14 Admin &amp; Infrastructure</v>
          </cell>
          <cell r="D231" t="str">
            <v>1411 General Expenses</v>
          </cell>
          <cell r="E231" t="str">
            <v>Safety elements</v>
          </cell>
          <cell r="F231" t="str">
            <v>Safety elements</v>
          </cell>
          <cell r="G231" t="str">
            <v>Safety elements</v>
          </cell>
        </row>
        <row r="232">
          <cell r="B232" t="str">
            <v>14.12</v>
          </cell>
          <cell r="C232" t="str">
            <v>14 Admin &amp; Infrastructure</v>
          </cell>
          <cell r="D232" t="str">
            <v>1412 Power</v>
          </cell>
          <cell r="E232" t="str">
            <v>Power</v>
          </cell>
          <cell r="F232" t="str">
            <v>Power</v>
          </cell>
          <cell r="G232" t="str">
            <v>Power</v>
          </cell>
        </row>
        <row r="233">
          <cell r="B233" t="str">
            <v>14.13.10</v>
          </cell>
          <cell r="C233" t="str">
            <v>14 Admin &amp; Infrastructure</v>
          </cell>
          <cell r="D233" t="str">
            <v>1413 Contracted Services</v>
          </cell>
          <cell r="E233" t="str">
            <v>Carbofood Cleaning Services</v>
          </cell>
          <cell r="F233" t="str">
            <v>Carbofood Cleaning Services</v>
          </cell>
          <cell r="G233" t="str">
            <v>Carbofood Cleaning Services</v>
          </cell>
        </row>
        <row r="234">
          <cell r="B234" t="str">
            <v>14.13.11</v>
          </cell>
          <cell r="C234" t="str">
            <v>14 Admin &amp; Infrastructure</v>
          </cell>
          <cell r="D234" t="str">
            <v>1413 Contracted Services</v>
          </cell>
          <cell r="E234" t="str">
            <v>Meals</v>
          </cell>
          <cell r="F234" t="str">
            <v>Meals</v>
          </cell>
          <cell r="G234" t="str">
            <v>Meals</v>
          </cell>
        </row>
        <row r="235">
          <cell r="B235" t="str">
            <v>14.13.12</v>
          </cell>
          <cell r="C235" t="str">
            <v>14 Admin &amp; Infrastructure</v>
          </cell>
          <cell r="D235" t="str">
            <v>1413 Contracted Services</v>
          </cell>
          <cell r="E235" t="str">
            <v>Temporary Employees</v>
          </cell>
          <cell r="F235" t="str">
            <v>Temporary Employees</v>
          </cell>
          <cell r="G235" t="str">
            <v>Temporary Employees</v>
          </cell>
        </row>
        <row r="236">
          <cell r="B236" t="str">
            <v>14.13.13</v>
          </cell>
          <cell r="C236" t="str">
            <v>14 Admin &amp; Infrastructure</v>
          </cell>
          <cell r="D236" t="str">
            <v>1413 Contracted Services</v>
          </cell>
          <cell r="E236" t="str">
            <v>Electricity (separate cost item)</v>
          </cell>
          <cell r="F236" t="str">
            <v>Electricity (separate cost item)</v>
          </cell>
          <cell r="G236" t="str">
            <v>Electricity (separate cost item)</v>
          </cell>
        </row>
        <row r="237">
          <cell r="B237" t="str">
            <v>14.13.14</v>
          </cell>
          <cell r="C237" t="str">
            <v>14 Admin &amp; Infrastructure</v>
          </cell>
          <cell r="D237" t="str">
            <v>1413 Contracted Services</v>
          </cell>
          <cell r="E237" t="str">
            <v>Telephone &amp; mobiles</v>
          </cell>
          <cell r="F237" t="str">
            <v>Telephone &amp; mobiles</v>
          </cell>
          <cell r="G237" t="str">
            <v>Telephone &amp; mobiles</v>
          </cell>
        </row>
        <row r="238">
          <cell r="B238" t="str">
            <v>14.13.15</v>
          </cell>
          <cell r="C238" t="str">
            <v>14 Admin &amp; Infrastructure</v>
          </cell>
          <cell r="D238" t="str">
            <v>1413 Contracted Services</v>
          </cell>
          <cell r="E238" t="str">
            <v>Internet mail service</v>
          </cell>
          <cell r="F238" t="str">
            <v>Internet mail service</v>
          </cell>
          <cell r="G238" t="str">
            <v>Internet mail service</v>
          </cell>
        </row>
        <row r="239">
          <cell r="B239" t="str">
            <v>14.13.16</v>
          </cell>
          <cell r="C239" t="str">
            <v>14 Admin &amp; Infrastructure</v>
          </cell>
          <cell r="D239" t="str">
            <v>1413 Contracted Services</v>
          </cell>
          <cell r="E239" t="str">
            <v>Transport of Employees</v>
          </cell>
          <cell r="F239" t="str">
            <v>Transport of Employees</v>
          </cell>
          <cell r="G239" t="str">
            <v>Transport of Employees</v>
          </cell>
        </row>
        <row r="240">
          <cell r="B240" t="str">
            <v>14.13.17</v>
          </cell>
          <cell r="C240" t="str">
            <v>14 Admin &amp; Infrastructure</v>
          </cell>
          <cell r="D240" t="str">
            <v>1413 Contracted Services</v>
          </cell>
          <cell r="E240" t="str">
            <v>Transport of Materials</v>
          </cell>
          <cell r="F240" t="str">
            <v>Transport of Materials</v>
          </cell>
          <cell r="G240" t="str">
            <v>Transport of Materials</v>
          </cell>
        </row>
        <row r="241">
          <cell r="B241" t="str">
            <v>14.13.18</v>
          </cell>
          <cell r="C241" t="str">
            <v>14 Admin &amp; Infrastructure</v>
          </cell>
          <cell r="D241" t="str">
            <v>1413 Contracted Services</v>
          </cell>
          <cell r="E241" t="str">
            <v>EIS fees</v>
          </cell>
          <cell r="F241" t="str">
            <v>EIS fees</v>
          </cell>
          <cell r="G241" t="str">
            <v>EIS fees</v>
          </cell>
        </row>
        <row r="242">
          <cell r="B242" t="str">
            <v>14.13.19</v>
          </cell>
          <cell r="C242" t="str">
            <v>14 Admin &amp; Infrastructure</v>
          </cell>
          <cell r="D242" t="str">
            <v>1413 Contracted Services</v>
          </cell>
          <cell r="E242" t="str">
            <v>Airplane</v>
          </cell>
          <cell r="F242" t="str">
            <v>Airplane</v>
          </cell>
          <cell r="G242" t="str">
            <v>Airplane</v>
          </cell>
        </row>
        <row r="243">
          <cell r="B243" t="str">
            <v>14.13.20</v>
          </cell>
          <cell r="C243" t="str">
            <v>14 Admin &amp; Infrastructure</v>
          </cell>
          <cell r="D243" t="str">
            <v>1413 Contracted Services</v>
          </cell>
          <cell r="E243" t="str">
            <v>Freight Services</v>
          </cell>
          <cell r="F243" t="str">
            <v>Freight Services</v>
          </cell>
          <cell r="G243" t="str">
            <v>Freight Services</v>
          </cell>
        </row>
        <row r="244">
          <cell r="B244" t="str">
            <v>14.13.21</v>
          </cell>
          <cell r="C244" t="str">
            <v>14 Admin &amp; Infrastructure</v>
          </cell>
          <cell r="D244" t="str">
            <v>1413 Contracted Services</v>
          </cell>
          <cell r="E244" t="str">
            <v>Other Services</v>
          </cell>
          <cell r="F244" t="str">
            <v>Other Services</v>
          </cell>
          <cell r="G244" t="str">
            <v>Other Services</v>
          </cell>
        </row>
        <row r="245">
          <cell r="B245" t="str">
            <v>15.11</v>
          </cell>
          <cell r="C245" t="str">
            <v>15 Contractor</v>
          </cell>
          <cell r="D245" t="str">
            <v>1511 Contractor Margin</v>
          </cell>
          <cell r="E245" t="str">
            <v>Contractor Margin</v>
          </cell>
          <cell r="F245" t="str">
            <v>Contractor Margin</v>
          </cell>
          <cell r="G245" t="str">
            <v>Contractor Margin</v>
          </cell>
        </row>
        <row r="246">
          <cell r="B246" t="str">
            <v>15.14</v>
          </cell>
          <cell r="C246" t="str">
            <v>15 Contractor</v>
          </cell>
          <cell r="D246" t="str">
            <v>1514 Mobilisation of Equipment</v>
          </cell>
          <cell r="E246" t="str">
            <v>Mobilisation of Equipment</v>
          </cell>
          <cell r="F246" t="str">
            <v>Mobilisation of Equipment</v>
          </cell>
          <cell r="G246" t="str">
            <v>Mobilisation of Equipment</v>
          </cell>
        </row>
        <row r="247">
          <cell r="B247" t="str">
            <v>15.12</v>
          </cell>
          <cell r="C247" t="str">
            <v>15 Contractor</v>
          </cell>
          <cell r="D247" t="str">
            <v>1512 Contractor Ratio</v>
          </cell>
          <cell r="E247" t="str">
            <v>Contractor Ratio</v>
          </cell>
          <cell r="F247" t="str">
            <v>Contractor Ratio</v>
          </cell>
          <cell r="G247" t="str">
            <v>Contractor Ratio</v>
          </cell>
        </row>
        <row r="248">
          <cell r="B248" t="str">
            <v>16.11</v>
          </cell>
          <cell r="C248" t="str">
            <v>16 Rail &amp; Transport</v>
          </cell>
          <cell r="D248" t="str">
            <v>1611 Labour</v>
          </cell>
          <cell r="E248" t="str">
            <v>Labour</v>
          </cell>
          <cell r="F248" t="str">
            <v>Labour</v>
          </cell>
          <cell r="G248" t="str">
            <v>Labour</v>
          </cell>
        </row>
        <row r="249">
          <cell r="B249" t="str">
            <v>16.12</v>
          </cell>
          <cell r="C249" t="str">
            <v>16 Rail &amp; Transport</v>
          </cell>
          <cell r="D249" t="str">
            <v>1612 General Expenses</v>
          </cell>
          <cell r="E249" t="str">
            <v>General Expenses</v>
          </cell>
          <cell r="F249" t="str">
            <v>General Expenses</v>
          </cell>
          <cell r="G249" t="str">
            <v>General Expenses</v>
          </cell>
        </row>
        <row r="250">
          <cell r="B250" t="str">
            <v>16.13</v>
          </cell>
          <cell r="C250" t="str">
            <v>16 Rail &amp; Transport</v>
          </cell>
          <cell r="D250" t="str">
            <v>1613 Fuel &amp; Lub</v>
          </cell>
          <cell r="E250" t="str">
            <v>Fuel &amp; Lub</v>
          </cell>
          <cell r="F250" t="str">
            <v>Fuel &amp; Lub</v>
          </cell>
          <cell r="G250" t="str">
            <v>Fuel &amp; Lub</v>
          </cell>
        </row>
        <row r="251">
          <cell r="B251" t="str">
            <v>16.14</v>
          </cell>
          <cell r="C251" t="str">
            <v>16 Rail &amp; Transport</v>
          </cell>
          <cell r="D251" t="str">
            <v>1614 Spare Parts</v>
          </cell>
          <cell r="E251" t="str">
            <v>Spare Parts</v>
          </cell>
          <cell r="F251" t="str">
            <v>Spare Parts</v>
          </cell>
          <cell r="G251" t="str">
            <v>Spare Parts</v>
          </cell>
        </row>
        <row r="252">
          <cell r="B252" t="str">
            <v>16.15</v>
          </cell>
          <cell r="C252" t="str">
            <v>16 Rail &amp; Transport</v>
          </cell>
          <cell r="D252" t="str">
            <v>1615 Trasnport</v>
          </cell>
          <cell r="E252" t="str">
            <v>Transport</v>
          </cell>
          <cell r="F252" t="str">
            <v>Transport</v>
          </cell>
          <cell r="G252" t="str">
            <v>Transport</v>
          </cell>
        </row>
        <row r="253">
          <cell r="B253" t="str">
            <v>16.16</v>
          </cell>
          <cell r="C253" t="str">
            <v>16 Rail &amp; Transport</v>
          </cell>
          <cell r="D253" t="str">
            <v>1616 Contracted Services</v>
          </cell>
          <cell r="E253" t="str">
            <v>Contracted Services</v>
          </cell>
          <cell r="F253" t="str">
            <v>Contracted Services</v>
          </cell>
          <cell r="G253" t="str">
            <v>Contracted Services</v>
          </cell>
        </row>
        <row r="254">
          <cell r="B254" t="str">
            <v>16.20</v>
          </cell>
          <cell r="C254" t="str">
            <v>16 Rail &amp; Transport</v>
          </cell>
          <cell r="D254" t="str">
            <v>1616 Contracted Services</v>
          </cell>
          <cell r="E254" t="str">
            <v>Road Maintenance</v>
          </cell>
          <cell r="F254" t="str">
            <v>Road Maintenance</v>
          </cell>
          <cell r="G254" t="str">
            <v xml:space="preserve">La Loma - Plan Bonito Road </v>
          </cell>
        </row>
        <row r="255">
          <cell r="B255" t="str">
            <v>17.11</v>
          </cell>
          <cell r="C255" t="str">
            <v>17 Port</v>
          </cell>
          <cell r="D255" t="str">
            <v>1711 Labour</v>
          </cell>
          <cell r="E255" t="str">
            <v>Labour</v>
          </cell>
          <cell r="F255" t="str">
            <v>Labour</v>
          </cell>
          <cell r="G255" t="str">
            <v>Labour</v>
          </cell>
        </row>
        <row r="256">
          <cell r="B256" t="str">
            <v>17.12</v>
          </cell>
          <cell r="C256" t="str">
            <v>17 Port</v>
          </cell>
          <cell r="D256" t="str">
            <v>1712 Fuel &amp; Lub</v>
          </cell>
          <cell r="E256" t="str">
            <v>Fuel &amp; Lub</v>
          </cell>
          <cell r="F256" t="str">
            <v>Fuel &amp; Lub</v>
          </cell>
          <cell r="G256" t="str">
            <v>Fuel &amp; Lub</v>
          </cell>
        </row>
        <row r="257">
          <cell r="B257" t="str">
            <v>17.13</v>
          </cell>
          <cell r="C257" t="str">
            <v>17 Port</v>
          </cell>
          <cell r="D257" t="str">
            <v>1713 Power</v>
          </cell>
          <cell r="E257" t="str">
            <v>Power</v>
          </cell>
          <cell r="F257" t="str">
            <v>Power</v>
          </cell>
          <cell r="G257" t="str">
            <v>Power</v>
          </cell>
        </row>
        <row r="258">
          <cell r="B258" t="str">
            <v>17.14</v>
          </cell>
          <cell r="C258" t="str">
            <v>17 Port</v>
          </cell>
          <cell r="D258" t="str">
            <v>1714 Spare Parts</v>
          </cell>
          <cell r="E258" t="str">
            <v>Spare Parts</v>
          </cell>
          <cell r="F258" t="str">
            <v>Spare Parts</v>
          </cell>
          <cell r="G258" t="str">
            <v>Spare Parts</v>
          </cell>
        </row>
        <row r="259">
          <cell r="B259" t="str">
            <v>17.15</v>
          </cell>
          <cell r="C259" t="str">
            <v>17 Port</v>
          </cell>
          <cell r="D259" t="str">
            <v>1715 Port - Calenturitas</v>
          </cell>
          <cell r="E259" t="str">
            <v>Port - Calenturitas</v>
          </cell>
          <cell r="F259" t="str">
            <v>Port - Calenturitas</v>
          </cell>
          <cell r="G259" t="str">
            <v>Port - Calenturitas</v>
          </cell>
        </row>
        <row r="260">
          <cell r="B260" t="str">
            <v>17.16</v>
          </cell>
          <cell r="C260" t="str">
            <v>17 Port</v>
          </cell>
          <cell r="D260" t="str">
            <v>1716 Port Buy-Ins</v>
          </cell>
          <cell r="E260" t="str">
            <v>Port Buy-Ins</v>
          </cell>
          <cell r="F260" t="str">
            <v>Port Buy-Ins</v>
          </cell>
          <cell r="G260" t="str">
            <v>Port Buy-Ins</v>
          </cell>
        </row>
        <row r="261">
          <cell r="B261" t="str">
            <v>17.17</v>
          </cell>
          <cell r="C261" t="str">
            <v>17 Port</v>
          </cell>
          <cell r="D261" t="str">
            <v>1717 Tarriff</v>
          </cell>
          <cell r="E261" t="str">
            <v>Tarriff</v>
          </cell>
          <cell r="F261" t="str">
            <v>Tarriff</v>
          </cell>
          <cell r="G261" t="str">
            <v>Tarriff</v>
          </cell>
        </row>
        <row r="262">
          <cell r="B262" t="str">
            <v>17.18</v>
          </cell>
          <cell r="C262" t="str">
            <v>17 Port</v>
          </cell>
          <cell r="D262" t="str">
            <v>1718 Demurrage</v>
          </cell>
          <cell r="E262" t="str">
            <v>Demurrage</v>
          </cell>
          <cell r="F262" t="str">
            <v>Demurrage</v>
          </cell>
          <cell r="G262" t="str">
            <v>Demurrage</v>
          </cell>
        </row>
        <row r="263">
          <cell r="B263" t="str">
            <v>17.19</v>
          </cell>
          <cell r="C263" t="str">
            <v>17 Port</v>
          </cell>
          <cell r="D263" t="str">
            <v>1719 General Expenses</v>
          </cell>
          <cell r="E263" t="str">
            <v>General Expenses</v>
          </cell>
          <cell r="F263" t="str">
            <v>General Expenses</v>
          </cell>
          <cell r="G263" t="str">
            <v>General Expenses</v>
          </cell>
        </row>
        <row r="264">
          <cell r="B264" t="str">
            <v>17.20</v>
          </cell>
          <cell r="C264" t="str">
            <v>17 Port</v>
          </cell>
          <cell r="D264" t="str">
            <v>1720 Contracted Services</v>
          </cell>
          <cell r="E264" t="str">
            <v>Contracted Services</v>
          </cell>
          <cell r="F264" t="str">
            <v>Contracted Services</v>
          </cell>
          <cell r="G264" t="str">
            <v>Contracted Services</v>
          </cell>
        </row>
        <row r="265">
          <cell r="B265" t="str">
            <v>18.11</v>
          </cell>
          <cell r="C265" t="str">
            <v>18 Royalty</v>
          </cell>
          <cell r="D265" t="str">
            <v>1811 Labour</v>
          </cell>
          <cell r="E265" t="str">
            <v>Labour</v>
          </cell>
          <cell r="F265" t="str">
            <v>Labour</v>
          </cell>
          <cell r="G265" t="str">
            <v>Labour</v>
          </cell>
        </row>
        <row r="266">
          <cell r="B266" t="str">
            <v>18.12</v>
          </cell>
          <cell r="C266" t="str">
            <v>18 Royalty</v>
          </cell>
          <cell r="D266" t="str">
            <v>1812 Royalty</v>
          </cell>
          <cell r="E266" t="str">
            <v xml:space="preserve">Royalty </v>
          </cell>
          <cell r="F266" t="str">
            <v>Royalty</v>
          </cell>
          <cell r="G266" t="str">
            <v>Royalty</v>
          </cell>
        </row>
        <row r="267">
          <cell r="B267" t="str">
            <v>19.11</v>
          </cell>
          <cell r="C267" t="str">
            <v>19 Prodeco Head Office &amp; Marketing</v>
          </cell>
          <cell r="D267" t="str">
            <v>1911 Labor</v>
          </cell>
          <cell r="E267" t="str">
            <v>Labour</v>
          </cell>
          <cell r="F267" t="str">
            <v>Labour</v>
          </cell>
          <cell r="G267" t="str">
            <v>Labour</v>
          </cell>
        </row>
        <row r="268">
          <cell r="B268" t="str">
            <v>19.12</v>
          </cell>
          <cell r="C268" t="str">
            <v>19 Prodeco Head Office &amp; Marketing</v>
          </cell>
          <cell r="D268" t="str">
            <v>1912 Security</v>
          </cell>
          <cell r="E268" t="str">
            <v>Security</v>
          </cell>
          <cell r="F268" t="str">
            <v>Security</v>
          </cell>
          <cell r="G268" t="str">
            <v>Security</v>
          </cell>
        </row>
        <row r="269">
          <cell r="B269" t="str">
            <v>19.12.10.10.10</v>
          </cell>
          <cell r="C269" t="str">
            <v>19 Prodeco Head Office &amp; Marketing</v>
          </cell>
          <cell r="D269" t="str">
            <v>1912 Security</v>
          </cell>
          <cell r="E269" t="str">
            <v>Mine</v>
          </cell>
          <cell r="F269" t="str">
            <v>Salaries &amp; Wages</v>
          </cell>
          <cell r="G269" t="str">
            <v>Salaries &amp; Wages</v>
          </cell>
        </row>
        <row r="270">
          <cell r="B270" t="str">
            <v>19.12.10.11.11</v>
          </cell>
          <cell r="C270" t="str">
            <v>19 Prodeco Head Office &amp; Marketing</v>
          </cell>
          <cell r="D270" t="str">
            <v>1912 Security</v>
          </cell>
          <cell r="E270" t="str">
            <v>Mine</v>
          </cell>
          <cell r="F270" t="str">
            <v>Fees</v>
          </cell>
          <cell r="G270" t="str">
            <v>Consulting Technical</v>
          </cell>
        </row>
        <row r="271">
          <cell r="B271" t="str">
            <v>19.12.10.11.10</v>
          </cell>
          <cell r="C271" t="str">
            <v>19 Prodeco Head Office &amp; Marketing</v>
          </cell>
          <cell r="D271" t="str">
            <v>1912 Security</v>
          </cell>
          <cell r="E271" t="str">
            <v>Mine</v>
          </cell>
          <cell r="F271" t="str">
            <v>Fees</v>
          </cell>
          <cell r="G271" t="str">
            <v>Consulting Fees</v>
          </cell>
        </row>
        <row r="272">
          <cell r="B272" t="str">
            <v>19.12.10.12.10</v>
          </cell>
          <cell r="C272" t="str">
            <v>19 Prodeco Head Office &amp; Marketing</v>
          </cell>
          <cell r="D272" t="str">
            <v>1912 Security</v>
          </cell>
          <cell r="E272" t="str">
            <v>Mine</v>
          </cell>
          <cell r="F272" t="str">
            <v>Taxes &amp; Contributions</v>
          </cell>
          <cell r="G272" t="str">
            <v>Taxes</v>
          </cell>
        </row>
        <row r="273">
          <cell r="B273" t="str">
            <v>19.12.10.12.11</v>
          </cell>
          <cell r="C273" t="str">
            <v>19 Prodeco Head Office &amp; Marketing</v>
          </cell>
          <cell r="D273" t="str">
            <v>1912 Security</v>
          </cell>
          <cell r="E273" t="str">
            <v>Mine</v>
          </cell>
          <cell r="F273" t="str">
            <v>Taxes &amp; Contributions</v>
          </cell>
          <cell r="G273" t="str">
            <v>Contributions (Army Contract)</v>
          </cell>
        </row>
        <row r="274">
          <cell r="B274" t="str">
            <v>19.12.10.13.10</v>
          </cell>
          <cell r="C274" t="str">
            <v>19 Prodeco Head Office &amp; Marketing</v>
          </cell>
          <cell r="D274" t="str">
            <v>1912 Security</v>
          </cell>
          <cell r="E274" t="str">
            <v>Mine</v>
          </cell>
          <cell r="F274" t="str">
            <v>Equipment Rentals</v>
          </cell>
          <cell r="G274" t="str">
            <v>Vehicle Rental</v>
          </cell>
        </row>
        <row r="275">
          <cell r="B275" t="str">
            <v>19.12.10.13.11</v>
          </cell>
          <cell r="C275" t="str">
            <v>19 Prodeco Head Office &amp; Marketing</v>
          </cell>
          <cell r="D275" t="str">
            <v>1912 Security</v>
          </cell>
          <cell r="E275" t="str">
            <v>Mine</v>
          </cell>
          <cell r="F275" t="str">
            <v>Equipment Rentals</v>
          </cell>
          <cell r="G275" t="str">
            <v>Communications</v>
          </cell>
        </row>
        <row r="276">
          <cell r="B276" t="str">
            <v>19.12.10.13.12</v>
          </cell>
          <cell r="C276" t="str">
            <v>19 Prodeco Head Office &amp; Marketing</v>
          </cell>
          <cell r="D276" t="str">
            <v>1912 Security</v>
          </cell>
          <cell r="E276" t="str">
            <v>Mine</v>
          </cell>
          <cell r="F276" t="str">
            <v>Equipment Rentals</v>
          </cell>
          <cell r="G276" t="str">
            <v>Fleet &amp; Transport (Aircraft)</v>
          </cell>
        </row>
        <row r="277">
          <cell r="B277" t="str">
            <v>19.12.10.13.13</v>
          </cell>
          <cell r="C277" t="str">
            <v>19 Prodeco Head Office &amp; Marketing</v>
          </cell>
          <cell r="D277" t="str">
            <v>1912 Security</v>
          </cell>
          <cell r="E277" t="str">
            <v>Mine</v>
          </cell>
          <cell r="F277" t="str">
            <v>Equipment Rentals</v>
          </cell>
          <cell r="G277" t="str">
            <v>Vehicle repairs</v>
          </cell>
        </row>
        <row r="278">
          <cell r="B278" t="str">
            <v>19.12.10.14.10</v>
          </cell>
          <cell r="C278" t="str">
            <v>19 Prodeco Head Office &amp; Marketing</v>
          </cell>
          <cell r="D278" t="str">
            <v>1912 Security</v>
          </cell>
          <cell r="E278" t="str">
            <v>Mine</v>
          </cell>
          <cell r="F278" t="str">
            <v>Services</v>
          </cell>
          <cell r="G278" t="str">
            <v>Telephone &amp; Cellular</v>
          </cell>
        </row>
        <row r="279">
          <cell r="B279" t="str">
            <v>19.12.10.14.11</v>
          </cell>
          <cell r="C279" t="str">
            <v>19 Prodeco Head Office &amp; Marketing</v>
          </cell>
          <cell r="D279" t="str">
            <v>1912 Security</v>
          </cell>
          <cell r="E279" t="str">
            <v>Mine</v>
          </cell>
          <cell r="F279" t="str">
            <v>Services</v>
          </cell>
          <cell r="G279" t="str">
            <v>Courier</v>
          </cell>
        </row>
        <row r="280">
          <cell r="B280" t="str">
            <v>19.12.10.14.12</v>
          </cell>
          <cell r="C280" t="str">
            <v>19 Prodeco Head Office &amp; Marketing</v>
          </cell>
          <cell r="D280" t="str">
            <v>1912 Security</v>
          </cell>
          <cell r="E280" t="str">
            <v>Mine</v>
          </cell>
          <cell r="F280" t="str">
            <v>Services</v>
          </cell>
          <cell r="G280" t="str">
            <v>Contracted Services (Colviseg)</v>
          </cell>
        </row>
        <row r="281">
          <cell r="B281" t="str">
            <v>19.12.10.14.13</v>
          </cell>
          <cell r="C281" t="str">
            <v>19 Prodeco Head Office &amp; Marketing</v>
          </cell>
          <cell r="D281" t="str">
            <v>1912 Security</v>
          </cell>
          <cell r="E281" t="str">
            <v>Mine</v>
          </cell>
          <cell r="F281" t="str">
            <v>Services</v>
          </cell>
          <cell r="G281" t="str">
            <v>Contracted Services (Searca)</v>
          </cell>
        </row>
        <row r="282">
          <cell r="B282" t="str">
            <v>19.12.10.15.10</v>
          </cell>
          <cell r="C282" t="str">
            <v>19 Prodeco Head Office &amp; Marketing</v>
          </cell>
          <cell r="D282" t="str">
            <v>1912 Security</v>
          </cell>
          <cell r="E282" t="str">
            <v>Mine</v>
          </cell>
          <cell r="F282" t="str">
            <v>Maintenance &amp; Repairs</v>
          </cell>
          <cell r="G282" t="str">
            <v>Maintenance &amp; Repairs</v>
          </cell>
        </row>
        <row r="283">
          <cell r="B283" t="str">
            <v>19.12.10.15.11</v>
          </cell>
          <cell r="C283" t="str">
            <v>19 Prodeco Head Office &amp; Marketing</v>
          </cell>
          <cell r="D283" t="str">
            <v>1912 Security</v>
          </cell>
          <cell r="E283" t="str">
            <v>Mine</v>
          </cell>
          <cell r="F283" t="str">
            <v>Maintenance &amp; Repairs</v>
          </cell>
          <cell r="G283" t="str">
            <v>Fleet &amp; Transport Equipment</v>
          </cell>
        </row>
        <row r="284">
          <cell r="B284" t="str">
            <v>19.12.10.15.12</v>
          </cell>
          <cell r="C284" t="str">
            <v>19 Prodeco Head Office &amp; Marketing</v>
          </cell>
          <cell r="D284" t="str">
            <v>1912 Security</v>
          </cell>
          <cell r="E284" t="str">
            <v>Mine</v>
          </cell>
          <cell r="F284" t="str">
            <v>Maintenance &amp; Repairs</v>
          </cell>
          <cell r="G284" t="str">
            <v>Office Equipment</v>
          </cell>
        </row>
        <row r="285">
          <cell r="B285" t="str">
            <v>19.12.10.15.13</v>
          </cell>
          <cell r="C285" t="str">
            <v>19 Prodeco Head Office &amp; Marketing</v>
          </cell>
          <cell r="D285" t="str">
            <v>1912 Security</v>
          </cell>
          <cell r="E285" t="str">
            <v>Mine</v>
          </cell>
          <cell r="F285" t="str">
            <v>Maintenance &amp; Repairs</v>
          </cell>
          <cell r="G285" t="str">
            <v>Maintenance Computers &amp; Communications</v>
          </cell>
        </row>
        <row r="286">
          <cell r="B286" t="str">
            <v>19.12.10.15.14</v>
          </cell>
          <cell r="C286" t="str">
            <v>19 Prodeco Head Office &amp; Marketing</v>
          </cell>
          <cell r="D286" t="str">
            <v>1912 Security</v>
          </cell>
          <cell r="E286" t="str">
            <v>Mine</v>
          </cell>
          <cell r="F286" t="str">
            <v>Maintenance &amp; Repairs</v>
          </cell>
          <cell r="G286" t="str">
            <v>Maintenance Arms</v>
          </cell>
        </row>
        <row r="287">
          <cell r="B287" t="str">
            <v>19.12.10.16.10</v>
          </cell>
          <cell r="C287" t="str">
            <v>19 Prodeco Head Office &amp; Marketing</v>
          </cell>
          <cell r="D287" t="str">
            <v>1912 Security</v>
          </cell>
          <cell r="E287" t="str">
            <v>Mine</v>
          </cell>
          <cell r="F287" t="str">
            <v>Office Maintenance</v>
          </cell>
          <cell r="G287" t="str">
            <v>Locative Maintenance</v>
          </cell>
        </row>
        <row r="288">
          <cell r="B288" t="str">
            <v>19.12.10.17.10</v>
          </cell>
          <cell r="C288" t="str">
            <v>19 Prodeco Head Office &amp; Marketing</v>
          </cell>
          <cell r="D288" t="str">
            <v>1912 Security</v>
          </cell>
          <cell r="E288" t="str">
            <v>Mine</v>
          </cell>
          <cell r="F288" t="str">
            <v>Travel Expenses</v>
          </cell>
          <cell r="G288" t="str">
            <v>Accommodation &amp; Hotels</v>
          </cell>
        </row>
        <row r="289">
          <cell r="B289" t="str">
            <v>19.12.10.18.10</v>
          </cell>
          <cell r="C289" t="str">
            <v>19 Prodeco Head Office &amp; Marketing</v>
          </cell>
          <cell r="D289" t="str">
            <v>1912 Security</v>
          </cell>
          <cell r="E289" t="str">
            <v>Mine</v>
          </cell>
          <cell r="F289" t="str">
            <v>Other Expenses</v>
          </cell>
          <cell r="G289" t="str">
            <v>Subcriptions</v>
          </cell>
        </row>
        <row r="290">
          <cell r="B290" t="str">
            <v>19.12.10.18.11</v>
          </cell>
          <cell r="C290" t="str">
            <v>19 Prodeco Head Office &amp; Marketing</v>
          </cell>
          <cell r="D290" t="str">
            <v>1912 Security</v>
          </cell>
          <cell r="E290" t="str">
            <v>Mine</v>
          </cell>
          <cell r="F290" t="str">
            <v>Other Expenses</v>
          </cell>
          <cell r="G290" t="str">
            <v>Fuel</v>
          </cell>
        </row>
        <row r="291">
          <cell r="B291" t="str">
            <v>19.12.10.18.12</v>
          </cell>
          <cell r="C291" t="str">
            <v>19 Prodeco Head Office &amp; Marketing</v>
          </cell>
          <cell r="D291" t="str">
            <v>1912 Security</v>
          </cell>
          <cell r="E291" t="str">
            <v>Mine</v>
          </cell>
          <cell r="F291" t="str">
            <v>Other Expenses</v>
          </cell>
          <cell r="G291" t="str">
            <v>Meals (incl in camp cost)</v>
          </cell>
        </row>
        <row r="292">
          <cell r="B292" t="str">
            <v>19.12.10.18.13</v>
          </cell>
          <cell r="C292" t="str">
            <v>19 Prodeco Head Office &amp; Marketing</v>
          </cell>
          <cell r="D292" t="str">
            <v>1912 Security</v>
          </cell>
          <cell r="E292" t="str">
            <v>Mine</v>
          </cell>
          <cell r="F292" t="str">
            <v>Other Expenses</v>
          </cell>
          <cell r="G292" t="str">
            <v>Training</v>
          </cell>
        </row>
        <row r="293">
          <cell r="B293" t="str">
            <v>19.12.10.18.14</v>
          </cell>
          <cell r="C293" t="str">
            <v>19 Prodeco Head Office &amp; Marketing</v>
          </cell>
          <cell r="D293" t="str">
            <v>1912 Security</v>
          </cell>
          <cell r="E293" t="str">
            <v>Mine</v>
          </cell>
          <cell r="F293" t="str">
            <v>Other Expenses</v>
          </cell>
          <cell r="G293" t="str">
            <v>Taxis &amp; Buses</v>
          </cell>
        </row>
        <row r="294">
          <cell r="B294" t="str">
            <v>19.12.10.18.15</v>
          </cell>
          <cell r="C294" t="str">
            <v>19 Prodeco Head Office &amp; Marketing</v>
          </cell>
          <cell r="D294" t="str">
            <v>1912 Security</v>
          </cell>
          <cell r="E294" t="str">
            <v>Mine</v>
          </cell>
          <cell r="F294" t="str">
            <v>Other Expenses</v>
          </cell>
          <cell r="G294" t="str">
            <v>Other Minor</v>
          </cell>
        </row>
        <row r="295">
          <cell r="B295" t="str">
            <v>19.12.11.10.10</v>
          </cell>
          <cell r="C295" t="str">
            <v>19 Prodeco Head Office &amp; Marketing</v>
          </cell>
          <cell r="D295" t="str">
            <v>1912 Security</v>
          </cell>
          <cell r="E295" t="str">
            <v>Barranquilla</v>
          </cell>
          <cell r="F295" t="str">
            <v>Salaries &amp; Wages</v>
          </cell>
          <cell r="G295" t="str">
            <v>Salaries &amp; Wages</v>
          </cell>
        </row>
        <row r="296">
          <cell r="B296" t="str">
            <v>19.12.11.11.10</v>
          </cell>
          <cell r="C296" t="str">
            <v>19 Prodeco Head Office &amp; Marketing</v>
          </cell>
          <cell r="D296" t="str">
            <v>1912 Security</v>
          </cell>
          <cell r="E296" t="str">
            <v>Barranquilla</v>
          </cell>
          <cell r="F296" t="str">
            <v>Fees</v>
          </cell>
          <cell r="G296" t="str">
            <v>Consulting Fees</v>
          </cell>
        </row>
        <row r="297">
          <cell r="B297" t="str">
            <v>19.12.11.11.11</v>
          </cell>
          <cell r="C297" t="str">
            <v>19 Prodeco Head Office &amp; Marketing</v>
          </cell>
          <cell r="D297" t="str">
            <v>1912 Security</v>
          </cell>
          <cell r="E297" t="str">
            <v>Barranquilla</v>
          </cell>
          <cell r="F297" t="str">
            <v>Fees</v>
          </cell>
          <cell r="G297" t="str">
            <v>Consulting Technical</v>
          </cell>
        </row>
        <row r="298">
          <cell r="B298" t="str">
            <v>19.12.11.12.10</v>
          </cell>
          <cell r="C298" t="str">
            <v>19 Prodeco Head Office &amp; Marketing</v>
          </cell>
          <cell r="D298" t="str">
            <v>1912 Security</v>
          </cell>
          <cell r="E298" t="str">
            <v>Barranquilla</v>
          </cell>
          <cell r="F298" t="str">
            <v>Taxes &amp; Contributions</v>
          </cell>
          <cell r="G298" t="str">
            <v>Taxes</v>
          </cell>
        </row>
        <row r="299">
          <cell r="B299" t="str">
            <v>19.12.11.12.11</v>
          </cell>
          <cell r="C299" t="str">
            <v>19 Prodeco Head Office &amp; Marketing</v>
          </cell>
          <cell r="D299" t="str">
            <v>1912 Security</v>
          </cell>
          <cell r="E299" t="str">
            <v>Barranquilla</v>
          </cell>
          <cell r="F299" t="str">
            <v>Taxes &amp; Contributions</v>
          </cell>
          <cell r="G299" t="str">
            <v>Contributions</v>
          </cell>
        </row>
        <row r="300">
          <cell r="B300" t="str">
            <v>19.12.11.13.10</v>
          </cell>
          <cell r="C300" t="str">
            <v>19 Prodeco Head Office &amp; Marketing</v>
          </cell>
          <cell r="D300" t="str">
            <v>1912 Security</v>
          </cell>
          <cell r="E300" t="str">
            <v>Barranquilla</v>
          </cell>
          <cell r="F300" t="str">
            <v>Equipment Rentals</v>
          </cell>
          <cell r="G300" t="str">
            <v>Communications</v>
          </cell>
        </row>
        <row r="301">
          <cell r="B301" t="str">
            <v>19.12.11.13.11</v>
          </cell>
          <cell r="C301" t="str">
            <v>19 Prodeco Head Office &amp; Marketing</v>
          </cell>
          <cell r="D301" t="str">
            <v>1912 Security</v>
          </cell>
          <cell r="E301" t="str">
            <v>Barranquilla</v>
          </cell>
          <cell r="F301" t="str">
            <v>Equipment Rentals</v>
          </cell>
          <cell r="G301" t="str">
            <v>Fleet &amp; Transport</v>
          </cell>
        </row>
        <row r="302">
          <cell r="B302" t="str">
            <v>19.12.11.14.10</v>
          </cell>
          <cell r="C302" t="str">
            <v>19 Prodeco Head Office &amp; Marketing</v>
          </cell>
          <cell r="D302" t="str">
            <v>1912 Security</v>
          </cell>
          <cell r="E302" t="str">
            <v>Barranquilla</v>
          </cell>
          <cell r="F302" t="str">
            <v>Services</v>
          </cell>
          <cell r="G302" t="str">
            <v>Telephone &amp; Cellular</v>
          </cell>
        </row>
        <row r="303">
          <cell r="B303" t="str">
            <v>19.12.11.14.11</v>
          </cell>
          <cell r="C303" t="str">
            <v>19 Prodeco Head Office &amp; Marketing</v>
          </cell>
          <cell r="D303" t="str">
            <v>1912 Security</v>
          </cell>
          <cell r="E303" t="str">
            <v>Barranquilla</v>
          </cell>
          <cell r="F303" t="str">
            <v>Services</v>
          </cell>
          <cell r="G303" t="str">
            <v>Courier</v>
          </cell>
        </row>
        <row r="304">
          <cell r="B304" t="str">
            <v>19.12.11.14.12</v>
          </cell>
          <cell r="C304" t="str">
            <v>19 Prodeco Head Office &amp; Marketing</v>
          </cell>
          <cell r="D304" t="str">
            <v>1912 Security</v>
          </cell>
          <cell r="E304" t="str">
            <v>Barranquilla</v>
          </cell>
          <cell r="F304" t="str">
            <v>Services</v>
          </cell>
          <cell r="G304" t="str">
            <v>Contracted Services (Colviseg)</v>
          </cell>
        </row>
        <row r="305">
          <cell r="B305" t="str">
            <v>19.12.11.15.10</v>
          </cell>
          <cell r="C305" t="str">
            <v>19 Prodeco Head Office &amp; Marketing</v>
          </cell>
          <cell r="D305" t="str">
            <v>1912 Security</v>
          </cell>
          <cell r="E305" t="str">
            <v>Barranquilla</v>
          </cell>
          <cell r="F305" t="str">
            <v>Maintenance &amp; Repairs</v>
          </cell>
          <cell r="G305" t="str">
            <v>Maintenance &amp; Repairs</v>
          </cell>
        </row>
        <row r="306">
          <cell r="B306" t="str">
            <v>19.12.11.15.11</v>
          </cell>
          <cell r="C306" t="str">
            <v>19 Prodeco Head Office &amp; Marketing</v>
          </cell>
          <cell r="D306" t="str">
            <v>1912 Security</v>
          </cell>
          <cell r="E306" t="str">
            <v>Barranquilla</v>
          </cell>
          <cell r="F306" t="str">
            <v>Maintenance &amp; Repairs</v>
          </cell>
          <cell r="G306" t="str">
            <v>Fleet &amp; Transport Equipment</v>
          </cell>
        </row>
        <row r="307">
          <cell r="B307" t="str">
            <v>19.12.11.15.12</v>
          </cell>
          <cell r="C307" t="str">
            <v>19 Prodeco Head Office &amp; Marketing</v>
          </cell>
          <cell r="D307" t="str">
            <v>1912 Security</v>
          </cell>
          <cell r="E307" t="str">
            <v>Barranquilla</v>
          </cell>
          <cell r="F307" t="str">
            <v>Maintenance &amp; Repairs</v>
          </cell>
          <cell r="G307" t="str">
            <v>Office Equipment</v>
          </cell>
        </row>
        <row r="308">
          <cell r="B308" t="str">
            <v>19.12.11.15.13</v>
          </cell>
          <cell r="C308" t="str">
            <v>19 Prodeco Head Office &amp; Marketing</v>
          </cell>
          <cell r="D308" t="str">
            <v>1912 Security</v>
          </cell>
          <cell r="E308" t="str">
            <v>Barranquilla</v>
          </cell>
          <cell r="F308" t="str">
            <v>Maintenance &amp; Repairs</v>
          </cell>
          <cell r="G308" t="str">
            <v>Maintenance Computers &amp; Communications</v>
          </cell>
        </row>
        <row r="309">
          <cell r="B309" t="str">
            <v>19.12.11.15.14</v>
          </cell>
          <cell r="C309" t="str">
            <v>19 Prodeco Head Office &amp; Marketing</v>
          </cell>
          <cell r="D309" t="str">
            <v>1912 Security</v>
          </cell>
          <cell r="E309" t="str">
            <v>Barranquilla</v>
          </cell>
          <cell r="F309" t="str">
            <v>Maintenance &amp; Repairs</v>
          </cell>
          <cell r="G309" t="str">
            <v>Maintenance Arms</v>
          </cell>
        </row>
        <row r="310">
          <cell r="B310" t="str">
            <v>19.12.11.16.10</v>
          </cell>
          <cell r="C310" t="str">
            <v>19 Prodeco Head Office &amp; Marketing</v>
          </cell>
          <cell r="D310" t="str">
            <v>1912 Security</v>
          </cell>
          <cell r="E310" t="str">
            <v>Barranquilla</v>
          </cell>
          <cell r="F310" t="str">
            <v>Office Maintenance</v>
          </cell>
          <cell r="G310" t="str">
            <v>Locative Maintenance</v>
          </cell>
        </row>
        <row r="311">
          <cell r="B311" t="str">
            <v>19.12.11.17.10</v>
          </cell>
          <cell r="C311" t="str">
            <v>19 Prodeco Head Office &amp; Marketing</v>
          </cell>
          <cell r="D311" t="str">
            <v>1912 Security</v>
          </cell>
          <cell r="E311" t="str">
            <v>Barranquilla</v>
          </cell>
          <cell r="F311" t="str">
            <v>Travel Expenses</v>
          </cell>
          <cell r="G311" t="str">
            <v>Accommodations &amp; Hotels</v>
          </cell>
        </row>
        <row r="312">
          <cell r="B312" t="str">
            <v>19.12.11.18.10</v>
          </cell>
          <cell r="C312" t="str">
            <v>19 Prodeco Head Office &amp; Marketing</v>
          </cell>
          <cell r="D312" t="str">
            <v>1912 Security</v>
          </cell>
          <cell r="E312" t="str">
            <v>Barranquilla</v>
          </cell>
          <cell r="F312" t="str">
            <v>Other Expenses</v>
          </cell>
          <cell r="G312" t="str">
            <v>Subcriptions</v>
          </cell>
        </row>
        <row r="313">
          <cell r="B313" t="str">
            <v>19.12.11.18.11</v>
          </cell>
          <cell r="C313" t="str">
            <v>19 Prodeco Head Office &amp; Marketing</v>
          </cell>
          <cell r="D313" t="str">
            <v>1912 Security</v>
          </cell>
          <cell r="E313" t="str">
            <v>Barranquilla</v>
          </cell>
          <cell r="F313" t="str">
            <v>Other Expenses</v>
          </cell>
          <cell r="G313" t="str">
            <v>Fuel &amp; Lub</v>
          </cell>
        </row>
        <row r="314">
          <cell r="B314" t="str">
            <v>19.12.11.18.12</v>
          </cell>
          <cell r="C314" t="str">
            <v>19 Prodeco Head Office &amp; Marketing</v>
          </cell>
          <cell r="D314" t="str">
            <v>1912 Security</v>
          </cell>
          <cell r="E314" t="str">
            <v>Barranquilla</v>
          </cell>
          <cell r="F314" t="str">
            <v>Other Expenses</v>
          </cell>
          <cell r="G314" t="str">
            <v>Meals</v>
          </cell>
        </row>
        <row r="315">
          <cell r="B315" t="str">
            <v>19.12.11.18.13</v>
          </cell>
          <cell r="C315" t="str">
            <v>19 Prodeco Head Office &amp; Marketing</v>
          </cell>
          <cell r="D315" t="str">
            <v>1912 Security</v>
          </cell>
          <cell r="E315" t="str">
            <v>Barranquilla</v>
          </cell>
          <cell r="F315" t="str">
            <v>Other Expenses</v>
          </cell>
          <cell r="G315" t="str">
            <v>Training</v>
          </cell>
        </row>
        <row r="316">
          <cell r="B316" t="str">
            <v>19.12.11.18.14</v>
          </cell>
          <cell r="C316" t="str">
            <v>19 Prodeco Head Office &amp; Marketing</v>
          </cell>
          <cell r="D316" t="str">
            <v>1912 Security</v>
          </cell>
          <cell r="E316" t="str">
            <v>Barranquilla</v>
          </cell>
          <cell r="F316" t="str">
            <v>Other Expenses</v>
          </cell>
          <cell r="G316" t="str">
            <v>Taxis &amp; Buses</v>
          </cell>
        </row>
        <row r="317">
          <cell r="B317" t="str">
            <v>19.12.11.18.15</v>
          </cell>
          <cell r="C317" t="str">
            <v>19 Prodeco Head Office &amp; Marketing</v>
          </cell>
          <cell r="D317" t="str">
            <v>1912 Security</v>
          </cell>
          <cell r="E317" t="str">
            <v>Barranquilla</v>
          </cell>
          <cell r="F317" t="str">
            <v>Other Expenses</v>
          </cell>
          <cell r="G317" t="str">
            <v>Other Minor</v>
          </cell>
        </row>
        <row r="318">
          <cell r="B318" t="str">
            <v>19.13.10</v>
          </cell>
          <cell r="C318" t="str">
            <v>19 Prodeco Head Office &amp; Marketing</v>
          </cell>
          <cell r="D318" t="str">
            <v>1913 Insurance</v>
          </cell>
          <cell r="E318" t="str">
            <v>Insurance Infrastructure</v>
          </cell>
          <cell r="F318" t="str">
            <v>Insurance Infrastructure</v>
          </cell>
          <cell r="G318" t="str">
            <v>Insurance Infrastructure</v>
          </cell>
        </row>
        <row r="319">
          <cell r="B319" t="str">
            <v>19.13.20</v>
          </cell>
          <cell r="C319" t="str">
            <v>19 Prodeco Head Office &amp; Marketing</v>
          </cell>
          <cell r="D319" t="str">
            <v>1913 Insurance</v>
          </cell>
          <cell r="E319" t="str">
            <v>Insurance Public Liability</v>
          </cell>
          <cell r="F319" t="str">
            <v>Insurance Public Liability</v>
          </cell>
          <cell r="G319" t="str">
            <v>Insurance Public Liability</v>
          </cell>
        </row>
        <row r="320">
          <cell r="B320" t="str">
            <v>19.13.30</v>
          </cell>
          <cell r="C320" t="str">
            <v>19 Prodeco Head Office &amp; Marketing</v>
          </cell>
          <cell r="D320" t="str">
            <v>1913 Insurance</v>
          </cell>
          <cell r="E320" t="str">
            <v>Insurance Loss of Profits</v>
          </cell>
          <cell r="F320" t="str">
            <v>Insurance Loss of Profits</v>
          </cell>
          <cell r="G320" t="str">
            <v>Insurance Loss of Profits</v>
          </cell>
        </row>
        <row r="321">
          <cell r="B321" t="str">
            <v>19.13.40</v>
          </cell>
          <cell r="C321" t="str">
            <v>19 Prodeco Head Office &amp; Marketing</v>
          </cell>
          <cell r="D321" t="str">
            <v>1913 Insurance</v>
          </cell>
          <cell r="E321" t="str">
            <v>Insurance</v>
          </cell>
          <cell r="F321" t="str">
            <v>Insurance</v>
          </cell>
          <cell r="G321" t="str">
            <v>Insurance</v>
          </cell>
        </row>
        <row r="322">
          <cell r="B322" t="str">
            <v>19.14</v>
          </cell>
          <cell r="C322" t="str">
            <v>19 Prodeco Head Office &amp; Marketing</v>
          </cell>
          <cell r="D322" t="str">
            <v>1914 Surface Right Payment</v>
          </cell>
          <cell r="E322" t="str">
            <v>Surface Righ Payment</v>
          </cell>
          <cell r="F322" t="str">
            <v>Surface Righ Payment</v>
          </cell>
          <cell r="G322" t="str">
            <v>Surface Righ Payment</v>
          </cell>
        </row>
        <row r="323">
          <cell r="B323" t="str">
            <v>19.15</v>
          </cell>
          <cell r="C323" t="str">
            <v>19 Prodeco Head Office &amp; Marketing</v>
          </cell>
          <cell r="D323" t="str">
            <v>1915 Regional Development</v>
          </cell>
          <cell r="E323" t="str">
            <v>Regional Development</v>
          </cell>
          <cell r="F323" t="str">
            <v>Regional Development</v>
          </cell>
          <cell r="G323" t="str">
            <v>Regional Development</v>
          </cell>
        </row>
        <row r="324">
          <cell r="B324" t="str">
            <v>19.16</v>
          </cell>
          <cell r="C324" t="str">
            <v>19 Prodeco Head Office &amp; Marketing</v>
          </cell>
          <cell r="D324" t="str">
            <v>1916 Shareholder Fee</v>
          </cell>
          <cell r="E324" t="str">
            <v>Shareholder Fee</v>
          </cell>
          <cell r="F324" t="str">
            <v>Shareholder Fee</v>
          </cell>
          <cell r="G324" t="str">
            <v>Shareholder Fee</v>
          </cell>
        </row>
        <row r="325">
          <cell r="B325" t="str">
            <v>19.17</v>
          </cell>
          <cell r="C325" t="str">
            <v>19 Prodeco Head Office &amp; Marketing</v>
          </cell>
          <cell r="D325" t="str">
            <v>1917 Marketing</v>
          </cell>
          <cell r="E325" t="str">
            <v>Marketing</v>
          </cell>
          <cell r="F325" t="str">
            <v>Marketing</v>
          </cell>
          <cell r="G325" t="str">
            <v>Marketing</v>
          </cell>
        </row>
        <row r="326">
          <cell r="B326" t="str">
            <v>19.20</v>
          </cell>
          <cell r="C326" t="str">
            <v>19 Prodeco Head Office &amp; Marketing</v>
          </cell>
          <cell r="D326" t="str">
            <v>1920 Depreciation: Non Prod Assets</v>
          </cell>
          <cell r="E326" t="str">
            <v>Depreciation: Non Prod Assets</v>
          </cell>
          <cell r="F326" t="str">
            <v>Depreciation: Non Prod Assets</v>
          </cell>
          <cell r="G326" t="str">
            <v>Depreciation: Non Prod Assets</v>
          </cell>
        </row>
        <row r="327">
          <cell r="B327" t="str">
            <v>19.21</v>
          </cell>
          <cell r="C327" t="str">
            <v>19 Prodeco Head Office &amp; Marketing</v>
          </cell>
          <cell r="D327" t="str">
            <v>1921 Amortization: Deferred Assets</v>
          </cell>
          <cell r="E327" t="str">
            <v>Amortization: Deferred Assets</v>
          </cell>
          <cell r="F327" t="str">
            <v>Amortization: Deferred Assets</v>
          </cell>
          <cell r="G327" t="str">
            <v>Amortization: Deferred Assets</v>
          </cell>
        </row>
        <row r="328">
          <cell r="B328" t="str">
            <v>20.12</v>
          </cell>
          <cell r="C328" t="str">
            <v>20 Spare</v>
          </cell>
          <cell r="D328" t="str">
            <v>2012 Labour</v>
          </cell>
          <cell r="E328" t="str">
            <v>Labour</v>
          </cell>
          <cell r="F328" t="str">
            <v>Labour</v>
          </cell>
          <cell r="G328" t="str">
            <v>Labour</v>
          </cell>
        </row>
        <row r="329">
          <cell r="B329" t="str">
            <v>20.13</v>
          </cell>
          <cell r="C329" t="str">
            <v>20 Spare</v>
          </cell>
          <cell r="D329" t="str">
            <v>2013 BuyIn Coal FOT</v>
          </cell>
          <cell r="E329" t="str">
            <v>BuyIn Coal FOT</v>
          </cell>
          <cell r="F329" t="str">
            <v>BuyIn Coal FOT</v>
          </cell>
          <cell r="G329" t="str">
            <v>BuyIn Coal FOT</v>
          </cell>
        </row>
        <row r="330">
          <cell r="B330" t="str">
            <v>20.14</v>
          </cell>
          <cell r="C330" t="str">
            <v>20 Spare</v>
          </cell>
          <cell r="D330" t="str">
            <v>2014 BuyIn Coal Tpt</v>
          </cell>
          <cell r="E330" t="str">
            <v>BuyIn Coal Tpt</v>
          </cell>
          <cell r="F330" t="str">
            <v>BuyIn Coal Tpt</v>
          </cell>
          <cell r="G330" t="str">
            <v>BuyIn Coal Tpt</v>
          </cell>
        </row>
        <row r="331">
          <cell r="B331" t="str">
            <v>15.13</v>
          </cell>
          <cell r="C331" t="str">
            <v>15 Contractor</v>
          </cell>
          <cell r="D331" t="str">
            <v>1513 Contractor Cost 1</v>
          </cell>
          <cell r="E331" t="str">
            <v>Contractor Cost 1</v>
          </cell>
          <cell r="F331" t="str">
            <v>Contractor Cost 1</v>
          </cell>
          <cell r="G331" t="str">
            <v>Contractor Cost 1</v>
          </cell>
        </row>
        <row r="332">
          <cell r="B332" t="str">
            <v>13.12.10.10</v>
          </cell>
          <cell r="C332" t="str">
            <v>13 Coal Handling</v>
          </cell>
          <cell r="D332" t="str">
            <v>1312 Contractor Cost</v>
          </cell>
          <cell r="E332" t="str">
            <v>Contractor Cost</v>
          </cell>
          <cell r="F332" t="str">
            <v>Contractor Cost</v>
          </cell>
          <cell r="G332" t="str">
            <v>ROM coal</v>
          </cell>
        </row>
        <row r="333">
          <cell r="B333" t="str">
            <v>13.12.10.11</v>
          </cell>
          <cell r="C333" t="str">
            <v>13 Coal Handling</v>
          </cell>
          <cell r="D333" t="str">
            <v>1312 Contractor Cost</v>
          </cell>
          <cell r="E333" t="str">
            <v>Contractor Cost</v>
          </cell>
          <cell r="F333" t="str">
            <v>Contractor Cost</v>
          </cell>
          <cell r="G333" t="str">
            <v>Product coal</v>
          </cell>
        </row>
        <row r="334">
          <cell r="B334" t="str">
            <v>13.13.10.10</v>
          </cell>
          <cell r="C334" t="str">
            <v>13 Coal Handling</v>
          </cell>
          <cell r="D334" t="str">
            <v>1313 Sampling</v>
          </cell>
          <cell r="E334" t="str">
            <v>Sampling</v>
          </cell>
          <cell r="F334" t="str">
            <v>Sampling</v>
          </cell>
          <cell r="G334" t="str">
            <v>Analysis</v>
          </cell>
        </row>
        <row r="335">
          <cell r="B335" t="str">
            <v>13.13.10.11</v>
          </cell>
          <cell r="C335" t="str">
            <v>13 Coal Handling</v>
          </cell>
          <cell r="D335" t="str">
            <v>1313 Sampling</v>
          </cell>
          <cell r="E335" t="str">
            <v>Sampling</v>
          </cell>
          <cell r="F335" t="str">
            <v>Sampling</v>
          </cell>
          <cell r="G335" t="str">
            <v>Other sampling</v>
          </cell>
        </row>
        <row r="336">
          <cell r="B336" t="str">
            <v>13.14.10.10</v>
          </cell>
          <cell r="C336" t="str">
            <v>13 Coal Handling</v>
          </cell>
          <cell r="D336" t="str">
            <v>1314 Maintenance</v>
          </cell>
          <cell r="E336" t="str">
            <v>Maintenance</v>
          </cell>
          <cell r="F336" t="str">
            <v>Maintenance</v>
          </cell>
          <cell r="G336" t="str">
            <v>Maint: Spares</v>
          </cell>
        </row>
        <row r="337">
          <cell r="B337" t="str">
            <v>13.14.10.11</v>
          </cell>
          <cell r="C337" t="str">
            <v>13 Coal Handling</v>
          </cell>
          <cell r="D337" t="str">
            <v>1314 Maintenance</v>
          </cell>
          <cell r="E337" t="str">
            <v>Maintenance</v>
          </cell>
          <cell r="F337" t="str">
            <v>Maintenance</v>
          </cell>
          <cell r="G337" t="str">
            <v>Maint: Labour/Services</v>
          </cell>
        </row>
        <row r="338">
          <cell r="B338" t="str">
            <v>13.15.10.10</v>
          </cell>
          <cell r="C338" t="str">
            <v>13 Coal Handling</v>
          </cell>
          <cell r="D338" t="str">
            <v>1315 Power</v>
          </cell>
          <cell r="E338" t="str">
            <v>Power</v>
          </cell>
          <cell r="F338" t="str">
            <v>Power</v>
          </cell>
          <cell r="G338" t="str">
            <v>Electricity</v>
          </cell>
        </row>
        <row r="339">
          <cell r="B339" t="str">
            <v>13.15.10.11</v>
          </cell>
          <cell r="C339" t="str">
            <v>13 Coal Handling</v>
          </cell>
          <cell r="D339" t="str">
            <v>1315 Power</v>
          </cell>
          <cell r="E339" t="str">
            <v>Power</v>
          </cell>
          <cell r="F339" t="str">
            <v>Power</v>
          </cell>
          <cell r="G339" t="str">
            <v>Diesel</v>
          </cell>
        </row>
        <row r="340">
          <cell r="B340" t="str">
            <v>13.15.10.12</v>
          </cell>
          <cell r="C340" t="str">
            <v>13 Coal Handling</v>
          </cell>
          <cell r="D340" t="str">
            <v>1315 Power</v>
          </cell>
          <cell r="E340" t="str">
            <v>Power</v>
          </cell>
          <cell r="F340" t="str">
            <v>Power</v>
          </cell>
          <cell r="G340" t="str">
            <v>Maint: Spares</v>
          </cell>
        </row>
        <row r="341">
          <cell r="B341" t="str">
            <v>13.15.10.13</v>
          </cell>
          <cell r="C341" t="str">
            <v>13 Coal Handling</v>
          </cell>
          <cell r="D341" t="str">
            <v>1315 Power</v>
          </cell>
          <cell r="E341" t="str">
            <v>Power</v>
          </cell>
          <cell r="F341" t="str">
            <v>Power</v>
          </cell>
          <cell r="G341" t="str">
            <v>Maint: Labour/Services</v>
          </cell>
        </row>
        <row r="342">
          <cell r="B342" t="str">
            <v>13.15.10.15</v>
          </cell>
          <cell r="C342" t="str">
            <v>13 Coal Handling</v>
          </cell>
          <cell r="D342" t="str">
            <v>1315 Power</v>
          </cell>
          <cell r="E342" t="str">
            <v>Power</v>
          </cell>
          <cell r="F342" t="str">
            <v>Power</v>
          </cell>
          <cell r="G342" t="str">
            <v>Hired Generator</v>
          </cell>
        </row>
        <row r="343">
          <cell r="B343" t="str">
            <v>13.16.10</v>
          </cell>
          <cell r="C343" t="str">
            <v>13 Coal Handling</v>
          </cell>
          <cell r="D343" t="str">
            <v>1316 Equipment</v>
          </cell>
          <cell r="E343" t="str">
            <v>Equipment</v>
          </cell>
          <cell r="F343" t="str">
            <v>Equipment Rentals</v>
          </cell>
          <cell r="G343" t="str">
            <v>Loader 966 / Grader</v>
          </cell>
        </row>
        <row r="344">
          <cell r="B344" t="str">
            <v>13.16.20</v>
          </cell>
          <cell r="C344" t="str">
            <v>13 Coal Handling</v>
          </cell>
          <cell r="D344" t="str">
            <v>1316 Equipment</v>
          </cell>
          <cell r="E344" t="str">
            <v>Equipment</v>
          </cell>
          <cell r="F344" t="str">
            <v>Equipment Rentals</v>
          </cell>
          <cell r="G344" t="str">
            <v>Loader 988</v>
          </cell>
        </row>
        <row r="345">
          <cell r="B345" t="str">
            <v>13.16.30</v>
          </cell>
          <cell r="C345" t="str">
            <v>13 Coal Handling</v>
          </cell>
          <cell r="D345" t="str">
            <v>1316 Equipment</v>
          </cell>
          <cell r="E345" t="str">
            <v>Equipment</v>
          </cell>
          <cell r="F345" t="str">
            <v>Equipment Rentals</v>
          </cell>
          <cell r="G345" t="str">
            <v>Dozer</v>
          </cell>
        </row>
        <row r="346">
          <cell r="B346" t="str">
            <v>13.16.40</v>
          </cell>
          <cell r="C346" t="str">
            <v>13 Coal Handling</v>
          </cell>
          <cell r="D346" t="str">
            <v>1316 Equipment</v>
          </cell>
          <cell r="E346" t="str">
            <v>Equipment</v>
          </cell>
          <cell r="F346" t="str">
            <v>Equipment Rentals</v>
          </cell>
          <cell r="G346" t="str">
            <v>Diesel</v>
          </cell>
        </row>
        <row r="347">
          <cell r="B347" t="str">
            <v>13.16.50</v>
          </cell>
          <cell r="C347" t="str">
            <v>13 Coal Handling</v>
          </cell>
          <cell r="D347" t="str">
            <v>1316 Equipment</v>
          </cell>
          <cell r="E347" t="str">
            <v>Equipment</v>
          </cell>
          <cell r="F347" t="str">
            <v>Equipment Rentals</v>
          </cell>
          <cell r="G347" t="str">
            <v>Lighting Towers</v>
          </cell>
        </row>
        <row r="348">
          <cell r="B348" t="str">
            <v>14.11</v>
          </cell>
          <cell r="C348" t="str">
            <v>14 Admin &amp; Infrastructure</v>
          </cell>
          <cell r="D348" t="str">
            <v>1411 General Expenses</v>
          </cell>
          <cell r="E348" t="str">
            <v>General Expenses</v>
          </cell>
          <cell r="F348" t="str">
            <v>General Expenses</v>
          </cell>
          <cell r="G348" t="str">
            <v>General Expenses</v>
          </cell>
        </row>
        <row r="349">
          <cell r="B349" t="str">
            <v>14.13</v>
          </cell>
          <cell r="C349" t="str">
            <v>14 Admin &amp; Infrastructure</v>
          </cell>
          <cell r="D349" t="str">
            <v>1413 Contracted Services</v>
          </cell>
          <cell r="E349" t="str">
            <v>Contracted Services</v>
          </cell>
          <cell r="F349" t="str">
            <v>Contracted Services</v>
          </cell>
          <cell r="G349" t="str">
            <v>Contracted Services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P7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5"/>
      <sheetName val="630.6"/>
      <sheetName val="630.6p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200.1 Descapote"/>
      <sheetName val="630.4"/>
    </sheetNames>
    <sheetDataSet>
      <sheetData sheetId="0" refreshError="1"/>
      <sheetData sheetId="1" refreshError="1"/>
      <sheetData sheetId="2" refreshError="1">
        <row r="1">
          <cell r="A1" t="str">
            <v>MATERIALES</v>
          </cell>
          <cell r="B1" t="str">
            <v>UNIDAD</v>
          </cell>
          <cell r="C1" t="str">
            <v>CONCERTADO</v>
          </cell>
        </row>
        <row r="2">
          <cell r="A2" t="str">
            <v>Acero A-36 para estructura metalica</v>
          </cell>
          <cell r="B2" t="str">
            <v>KG</v>
          </cell>
          <cell r="C2">
            <v>2284</v>
          </cell>
        </row>
        <row r="3">
          <cell r="A3" t="str">
            <v>Acero A-37</v>
          </cell>
          <cell r="B3" t="str">
            <v>KG</v>
          </cell>
          <cell r="C3">
            <v>3160</v>
          </cell>
        </row>
        <row r="4">
          <cell r="A4" t="str">
            <v>Acero A-40</v>
          </cell>
          <cell r="B4" t="str">
            <v>KG</v>
          </cell>
          <cell r="C4">
            <v>2479</v>
          </cell>
        </row>
        <row r="5">
          <cell r="A5" t="str">
            <v>Acero PDR-60</v>
          </cell>
          <cell r="B5" t="str">
            <v>KG</v>
          </cell>
          <cell r="C5">
            <v>2375</v>
          </cell>
        </row>
        <row r="6">
          <cell r="A6" t="str">
            <v>Aditivo (Acelerante plastificante para concretos (plastocrete 169 HE)</v>
          </cell>
          <cell r="B6" t="str">
            <v>KG</v>
          </cell>
          <cell r="C6">
            <v>3335</v>
          </cell>
        </row>
        <row r="7">
          <cell r="A7" t="str">
            <v>Aditivo (Retardante plastificante redutor de fraguado) (sikament 320)</v>
          </cell>
          <cell r="B7" t="str">
            <v>KG</v>
          </cell>
          <cell r="C7">
            <v>8096</v>
          </cell>
        </row>
        <row r="8">
          <cell r="A8" t="str">
            <v>Adoquin color 10X20X6</v>
          </cell>
          <cell r="B8" t="str">
            <v>U</v>
          </cell>
          <cell r="C8">
            <v>770</v>
          </cell>
        </row>
        <row r="9">
          <cell r="A9" t="str">
            <v>Adoquin e=5cm</v>
          </cell>
          <cell r="B9" t="str">
            <v>M²</v>
          </cell>
          <cell r="C9">
            <v>31679</v>
          </cell>
        </row>
        <row r="10">
          <cell r="A10" t="str">
            <v>Adoquin grama 10X20X6</v>
          </cell>
          <cell r="B10" t="str">
            <v>U</v>
          </cell>
          <cell r="C10">
            <v>2179</v>
          </cell>
        </row>
        <row r="11">
          <cell r="A11" t="str">
            <v>Agregado para concreto hidraulico</v>
          </cell>
          <cell r="B11" t="str">
            <v>M³</v>
          </cell>
          <cell r="C11">
            <v>39142</v>
          </cell>
        </row>
        <row r="12">
          <cell r="A12" t="str">
            <v>Agregado para tratamiento superf. Simple</v>
          </cell>
          <cell r="B12" t="str">
            <v>M³</v>
          </cell>
          <cell r="C12">
            <v>37534</v>
          </cell>
        </row>
        <row r="13">
          <cell r="A13" t="str">
            <v>Agregado petreo para mezclas asfálticas</v>
          </cell>
          <cell r="B13" t="str">
            <v>M³</v>
          </cell>
          <cell r="C13">
            <v>39045</v>
          </cell>
        </row>
        <row r="14">
          <cell r="A14" t="str">
            <v>Agregado petreo para triturar (crudo)</v>
          </cell>
          <cell r="B14" t="str">
            <v>M³</v>
          </cell>
          <cell r="C14">
            <v>17312</v>
          </cell>
        </row>
        <row r="15">
          <cell r="A15" t="str">
            <v>Agregado petreo para TSD</v>
          </cell>
          <cell r="B15" t="str">
            <v>M³</v>
          </cell>
          <cell r="C15">
            <v>37660</v>
          </cell>
        </row>
        <row r="16">
          <cell r="A16" t="str">
            <v>Agregado tipo LA1 (lechadas)</v>
          </cell>
          <cell r="B16" t="str">
            <v>M³</v>
          </cell>
          <cell r="C16">
            <v>36799</v>
          </cell>
        </row>
        <row r="17">
          <cell r="A17" t="str">
            <v>Agregado tipo LA2 (lechadas)</v>
          </cell>
          <cell r="B17" t="str">
            <v>M³</v>
          </cell>
          <cell r="C17">
            <v>36902</v>
          </cell>
        </row>
        <row r="18">
          <cell r="A18" t="str">
            <v>Agregado tipo LA3 (lechadas)</v>
          </cell>
          <cell r="B18" t="str">
            <v>M³</v>
          </cell>
          <cell r="C18">
            <v>36902</v>
          </cell>
        </row>
        <row r="19">
          <cell r="A19" t="str">
            <v>Agregado tipo LA4 (lechadas)</v>
          </cell>
          <cell r="B19" t="str">
            <v>M³</v>
          </cell>
          <cell r="C19">
            <v>35949</v>
          </cell>
        </row>
        <row r="20">
          <cell r="A20" t="str">
            <v>Agregados seleccionados (tamaño máximo 1") (bandas sonoras reduce velocidad)</v>
          </cell>
          <cell r="B20" t="str">
            <v>M³</v>
          </cell>
          <cell r="C20">
            <v>37768</v>
          </cell>
        </row>
        <row r="21">
          <cell r="A21" t="str">
            <v>Agua</v>
          </cell>
          <cell r="B21" t="str">
            <v>LT</v>
          </cell>
          <cell r="C21">
            <v>30</v>
          </cell>
        </row>
        <row r="22">
          <cell r="A22" t="str">
            <v>Alambre de pua calibre 12 (340 m)</v>
          </cell>
          <cell r="B22" t="str">
            <v>ML</v>
          </cell>
          <cell r="C22">
            <v>466</v>
          </cell>
        </row>
        <row r="23">
          <cell r="A23" t="str">
            <v>Alambre galvanizado No. 12</v>
          </cell>
          <cell r="B23" t="str">
            <v>KG</v>
          </cell>
          <cell r="C23">
            <v>4234</v>
          </cell>
        </row>
        <row r="24">
          <cell r="A24" t="str">
            <v>Alambre galvanizado No. 9</v>
          </cell>
          <cell r="B24" t="str">
            <v>KG</v>
          </cell>
          <cell r="C24">
            <v>4213</v>
          </cell>
        </row>
        <row r="25">
          <cell r="A25" t="str">
            <v>Alambre negro para amarre</v>
          </cell>
          <cell r="B25" t="str">
            <v>KG</v>
          </cell>
          <cell r="C25">
            <v>3481</v>
          </cell>
        </row>
        <row r="26">
          <cell r="A26" t="str">
            <v>Almohadillas de neopreno dureza 60 (35cm*45cm*5cm con 2 láminas de 3mm)</v>
          </cell>
          <cell r="B26" t="str">
            <v>U</v>
          </cell>
          <cell r="C26">
            <v>373269</v>
          </cell>
        </row>
        <row r="27">
          <cell r="A27" t="str">
            <v>Amortiguadores (para defensas metálicas)</v>
          </cell>
          <cell r="B27" t="str">
            <v>U</v>
          </cell>
          <cell r="C27">
            <v>20893</v>
          </cell>
        </row>
        <row r="28">
          <cell r="A28" t="str">
            <v>Anfo</v>
          </cell>
          <cell r="B28" t="str">
            <v>KG</v>
          </cell>
          <cell r="C28">
            <v>3495</v>
          </cell>
        </row>
        <row r="29">
          <cell r="A29" t="str">
            <v>Angulo de 1-1/2" x 1/4" (cerramiento en malla)</v>
          </cell>
          <cell r="B29" t="str">
            <v>ML</v>
          </cell>
          <cell r="C29">
            <v>9372</v>
          </cell>
        </row>
        <row r="30">
          <cell r="A30" t="str">
            <v>Antisol blanco (presentacion 20 kg)</v>
          </cell>
          <cell r="B30" t="str">
            <v>KG</v>
          </cell>
          <cell r="C30">
            <v>6318</v>
          </cell>
        </row>
        <row r="31">
          <cell r="A31" t="str">
            <v>Arbol de 0,6 m</v>
          </cell>
          <cell r="B31" t="str">
            <v>U</v>
          </cell>
          <cell r="C31">
            <v>7619</v>
          </cell>
        </row>
        <row r="32">
          <cell r="A32" t="str">
            <v>Arbol de 1.2 m</v>
          </cell>
          <cell r="B32" t="str">
            <v>U</v>
          </cell>
          <cell r="C32">
            <v>16483</v>
          </cell>
        </row>
        <row r="33">
          <cell r="A33" t="str">
            <v>Arena de sello (fina) (para adoquines)</v>
          </cell>
          <cell r="B33" t="str">
            <v>M³</v>
          </cell>
          <cell r="C33">
            <v>22944</v>
          </cell>
        </row>
        <row r="34">
          <cell r="A34" t="str">
            <v>Arena de soporte (media) (para adoquines)</v>
          </cell>
          <cell r="B34" t="str">
            <v>M³</v>
          </cell>
          <cell r="C34">
            <v>23851</v>
          </cell>
        </row>
        <row r="35">
          <cell r="A35" t="str">
            <v>Arena de trituracion (sellos de arena-asfalto)</v>
          </cell>
          <cell r="B35" t="str">
            <v>M³</v>
          </cell>
          <cell r="C35">
            <v>36486</v>
          </cell>
        </row>
        <row r="36">
          <cell r="A36" t="str">
            <v>Arena lavada</v>
          </cell>
          <cell r="B36" t="str">
            <v>M³</v>
          </cell>
          <cell r="C36">
            <v>37458</v>
          </cell>
        </row>
        <row r="37">
          <cell r="A37" t="str">
            <v>Asfalto AP 190 (brea)</v>
          </cell>
          <cell r="B37" t="str">
            <v>KG</v>
          </cell>
          <cell r="C37">
            <v>2030</v>
          </cell>
        </row>
        <row r="38">
          <cell r="A38" t="str">
            <v>Asfalto liquido RC 250</v>
          </cell>
          <cell r="B38" t="str">
            <v>GALON</v>
          </cell>
          <cell r="C38">
            <v>6325</v>
          </cell>
        </row>
        <row r="39">
          <cell r="A39" t="str">
            <v xml:space="preserve">Armadura Galvanizada </v>
          </cell>
          <cell r="B39" t="str">
            <v>ML</v>
          </cell>
          <cell r="C39">
            <v>78000</v>
          </cell>
        </row>
        <row r="40">
          <cell r="A40" t="str">
            <v>Barras de transferencia de carga 1"</v>
          </cell>
          <cell r="B40" t="str">
            <v>KG</v>
          </cell>
          <cell r="C40">
            <v>4041</v>
          </cell>
        </row>
        <row r="41">
          <cell r="A41" t="str">
            <v>Barras de unión 1/2"</v>
          </cell>
          <cell r="B41" t="str">
            <v>KG</v>
          </cell>
          <cell r="C41">
            <v>2528</v>
          </cell>
        </row>
        <row r="42">
          <cell r="A42" t="str">
            <v>Bentonita</v>
          </cell>
          <cell r="B42" t="str">
            <v>KG</v>
          </cell>
          <cell r="C42">
            <v>800</v>
          </cell>
        </row>
        <row r="43">
          <cell r="A43" t="str">
            <v>Biomanto</v>
          </cell>
          <cell r="B43" t="str">
            <v>M²</v>
          </cell>
        </row>
        <row r="44">
          <cell r="A44" t="str">
            <v>Bolsacreto de 1m3</v>
          </cell>
          <cell r="B44" t="str">
            <v>U</v>
          </cell>
          <cell r="C44">
            <v>19638</v>
          </cell>
        </row>
        <row r="45">
          <cell r="A45" t="str">
            <v>Cable de 1/2" (para anclajes)</v>
          </cell>
          <cell r="B45" t="str">
            <v>ML</v>
          </cell>
          <cell r="C45">
            <v>8145</v>
          </cell>
        </row>
        <row r="46">
          <cell r="A46" t="str">
            <v>Cal</v>
          </cell>
          <cell r="B46" t="str">
            <v>KG</v>
          </cell>
          <cell r="C46">
            <v>696</v>
          </cell>
        </row>
        <row r="47">
          <cell r="A47" t="str">
            <v>Camisa metálica en acero A-37 (camisa de pilotes)</v>
          </cell>
          <cell r="B47" t="str">
            <v>KG</v>
          </cell>
          <cell r="C47">
            <v>10331</v>
          </cell>
        </row>
        <row r="48">
          <cell r="A48" t="str">
            <v>Camisas y formaleta en concreto</v>
          </cell>
          <cell r="B48" t="str">
            <v>ML</v>
          </cell>
        </row>
        <row r="49">
          <cell r="A49" t="str">
            <v>Captafaro</v>
          </cell>
          <cell r="B49" t="str">
            <v>U</v>
          </cell>
          <cell r="C49">
            <v>9784</v>
          </cell>
        </row>
        <row r="50">
          <cell r="A50" t="str">
            <v>Casquete para pasador de juntas</v>
          </cell>
          <cell r="B50" t="str">
            <v>U</v>
          </cell>
          <cell r="C50">
            <v>230</v>
          </cell>
        </row>
        <row r="51">
          <cell r="A51" t="str">
            <v>CELDA ESPECIAL DE CARGA</v>
          </cell>
          <cell r="B51" t="str">
            <v>U</v>
          </cell>
          <cell r="C51">
            <v>20363221</v>
          </cell>
        </row>
        <row r="52">
          <cell r="A52" t="str">
            <v>Cemento Asfáltico 60-70</v>
          </cell>
          <cell r="B52" t="str">
            <v>KG</v>
          </cell>
          <cell r="C52">
            <v>1072</v>
          </cell>
        </row>
        <row r="53">
          <cell r="A53" t="str">
            <v>Cemento Asfáltico 80-100</v>
          </cell>
          <cell r="B53" t="str">
            <v>KG</v>
          </cell>
          <cell r="C53">
            <v>1024</v>
          </cell>
        </row>
        <row r="54">
          <cell r="A54" t="str">
            <v>Cemento asfáltico modificado con polimeros tipo I</v>
          </cell>
          <cell r="B54" t="str">
            <v>KG</v>
          </cell>
          <cell r="C54">
            <v>1679</v>
          </cell>
        </row>
        <row r="55">
          <cell r="A55" t="str">
            <v>Cemento asfáltico modificado con polímeros tipo II</v>
          </cell>
          <cell r="B55" t="str">
            <v>KG</v>
          </cell>
          <cell r="C55">
            <v>1779</v>
          </cell>
        </row>
        <row r="56">
          <cell r="A56" t="str">
            <v>Cemento asfaltico modificado con polimeros tipo III</v>
          </cell>
          <cell r="B56" t="str">
            <v>KG</v>
          </cell>
          <cell r="C56">
            <v>1870</v>
          </cell>
        </row>
        <row r="57">
          <cell r="A57" t="str">
            <v>Cemento asfaltico modificado con polimeros tipo IV</v>
          </cell>
          <cell r="B57" t="str">
            <v>KG</v>
          </cell>
          <cell r="C57">
            <v>2007</v>
          </cell>
        </row>
        <row r="58">
          <cell r="A58" t="str">
            <v>Cemento asfaltico modificado con polimeros tipo V</v>
          </cell>
          <cell r="B58" t="str">
            <v>KG</v>
          </cell>
          <cell r="C58">
            <v>2023</v>
          </cell>
        </row>
        <row r="59">
          <cell r="A59" t="str">
            <v>Cemento gris</v>
          </cell>
          <cell r="B59" t="str">
            <v>KG</v>
          </cell>
          <cell r="C59">
            <v>467</v>
          </cell>
        </row>
        <row r="60">
          <cell r="A60" t="str">
            <v>Cespedones</v>
          </cell>
          <cell r="B60" t="str">
            <v>KG</v>
          </cell>
          <cell r="C60">
            <v>6645</v>
          </cell>
        </row>
        <row r="61">
          <cell r="A61" t="str">
            <v>Cicatrizante (para remoción de especies vegetales) (item 201.9)</v>
          </cell>
          <cell r="B61" t="str">
            <v>M²</v>
          </cell>
          <cell r="C61">
            <v>44658</v>
          </cell>
        </row>
        <row r="62">
          <cell r="A62" t="str">
            <v>Cinta Sika PVC 0,22 (sello para junta de puentes) (item 642.2)</v>
          </cell>
          <cell r="B62" t="str">
            <v>ML</v>
          </cell>
          <cell r="C62">
            <v>33728</v>
          </cell>
        </row>
        <row r="63">
          <cell r="A63" t="str">
            <v>Cintilla de poliuretano (Sikarod) (pavimentos de concreto hidráulico) (item 500)</v>
          </cell>
          <cell r="B63" t="str">
            <v>KG</v>
          </cell>
          <cell r="C63">
            <v>650</v>
          </cell>
        </row>
        <row r="64">
          <cell r="A64" t="str">
            <v>Cloruro de calcio en esféras</v>
          </cell>
          <cell r="B64" t="str">
            <v>KG</v>
          </cell>
          <cell r="C64">
            <v>2795</v>
          </cell>
        </row>
        <row r="65">
          <cell r="A65" t="str">
            <v>Cloruro de calcio en hojuelas</v>
          </cell>
          <cell r="B65" t="str">
            <v>KG</v>
          </cell>
          <cell r="C65">
            <v>2626</v>
          </cell>
        </row>
        <row r="66">
          <cell r="A66" t="str">
            <v>Cloruro de calcio liquido</v>
          </cell>
          <cell r="B66" t="str">
            <v>LT</v>
          </cell>
          <cell r="C66">
            <v>0</v>
          </cell>
        </row>
        <row r="67">
          <cell r="A67" t="str">
            <v>Combustible y otros</v>
          </cell>
          <cell r="B67" t="str">
            <v>GALÓN</v>
          </cell>
          <cell r="C67">
            <v>8897</v>
          </cell>
        </row>
        <row r="68">
          <cell r="A68" t="str">
            <v>Concreto clase A</v>
          </cell>
          <cell r="B68" t="str">
            <v>M3</v>
          </cell>
          <cell r="C68">
            <v>691072.02187499998</v>
          </cell>
        </row>
        <row r="69">
          <cell r="A69" t="str">
            <v>Concreto clase A(Uraba)</v>
          </cell>
          <cell r="C69">
            <v>479067</v>
          </cell>
        </row>
        <row r="70">
          <cell r="A70" t="str">
            <v>Concreto clase B</v>
          </cell>
          <cell r="B70" t="str">
            <v>M³</v>
          </cell>
          <cell r="C70">
            <v>662915.25624999998</v>
          </cell>
        </row>
        <row r="71">
          <cell r="A71" t="str">
            <v>Concreto clase B(Uraba)</v>
          </cell>
        </row>
        <row r="72">
          <cell r="A72" t="str">
            <v>Concreto clase C</v>
          </cell>
          <cell r="B72" t="str">
            <v>M³</v>
          </cell>
          <cell r="C72">
            <v>652581.15625</v>
          </cell>
        </row>
        <row r="73">
          <cell r="A73" t="str">
            <v>Concreto clase C(Uraba)</v>
          </cell>
        </row>
        <row r="74">
          <cell r="A74" t="str">
            <v>Concreto clase D</v>
          </cell>
          <cell r="B74" t="str">
            <v>M³</v>
          </cell>
          <cell r="C74">
            <v>435320.16104166664</v>
          </cell>
        </row>
        <row r="75">
          <cell r="A75" t="str">
            <v>Concreto clase D(Uraba)</v>
          </cell>
        </row>
        <row r="76">
          <cell r="A76" t="str">
            <v>Concreto clase E</v>
          </cell>
          <cell r="B76" t="str">
            <v>M³</v>
          </cell>
          <cell r="C76">
            <v>490375.75652173907</v>
          </cell>
        </row>
        <row r="77">
          <cell r="A77" t="str">
            <v>Concreto clase E(Uraba)</v>
          </cell>
        </row>
        <row r="78">
          <cell r="A78" t="str">
            <v>Concreto clase F</v>
          </cell>
          <cell r="B78" t="str">
            <v>M³</v>
          </cell>
          <cell r="C78">
            <v>308412.72760416666</v>
          </cell>
        </row>
        <row r="79">
          <cell r="A79" t="str">
            <v>Concreto clase G</v>
          </cell>
          <cell r="B79" t="str">
            <v>M³</v>
          </cell>
          <cell r="C79">
            <v>287748</v>
          </cell>
        </row>
        <row r="80">
          <cell r="A80" t="str">
            <v>Concreto hidraulico para pavimento MR-43</v>
          </cell>
          <cell r="B80" t="str">
            <v>M3</v>
          </cell>
          <cell r="C80">
            <v>348187</v>
          </cell>
        </row>
        <row r="81">
          <cell r="A81" t="str">
            <v>Cordón detonante(12grxmt)</v>
          </cell>
          <cell r="B81" t="str">
            <v>M.L</v>
          </cell>
          <cell r="C81">
            <v>913</v>
          </cell>
        </row>
        <row r="82">
          <cell r="A82" t="str">
            <v>Costal de fibra o fique</v>
          </cell>
          <cell r="B82" t="str">
            <v>U</v>
          </cell>
          <cell r="C82">
            <v>501</v>
          </cell>
        </row>
        <row r="83">
          <cell r="A83" t="str">
            <v>CUNETA PREFABRICADA EN CONCRETO L=1.0 m</v>
          </cell>
          <cell r="B83" t="str">
            <v>ML</v>
          </cell>
          <cell r="C83">
            <v>97000</v>
          </cell>
        </row>
        <row r="84">
          <cell r="A84" t="str">
            <v>Cuñas para el tensionamiento (acero de preesfuerzo) (item 641)</v>
          </cell>
          <cell r="B84" t="str">
            <v>U</v>
          </cell>
          <cell r="C84">
            <v>14279</v>
          </cell>
        </row>
        <row r="85">
          <cell r="A85" t="str">
            <v>Disolvente para pintura (especificar el tipo de disolvente que está utilizando)</v>
          </cell>
          <cell r="B85" t="str">
            <v>GALON</v>
          </cell>
          <cell r="C85">
            <v>23598</v>
          </cell>
        </row>
        <row r="86">
          <cell r="A86" t="str">
            <v>Disolvente para pintura (especificar el tipo de disolvente que está utilizando)</v>
          </cell>
          <cell r="B86" t="str">
            <v>GALON</v>
          </cell>
          <cell r="C86">
            <v>17753</v>
          </cell>
        </row>
        <row r="87">
          <cell r="A87" t="str">
            <v>Ductos para tensionimiento (acero de preesfuerzo) (item 641)</v>
          </cell>
          <cell r="B87" t="str">
            <v>M:L</v>
          </cell>
          <cell r="C87">
            <v>6141</v>
          </cell>
        </row>
        <row r="88">
          <cell r="A88" t="str">
            <v>Emulsión Asfáltica de rotura lenta CRL-1h</v>
          </cell>
          <cell r="B88" t="str">
            <v>LT</v>
          </cell>
          <cell r="C88">
            <v>1226</v>
          </cell>
        </row>
        <row r="89">
          <cell r="A89" t="str">
            <v>Emulsión CRL-0</v>
          </cell>
          <cell r="B89" t="str">
            <v>LT</v>
          </cell>
          <cell r="C89">
            <v>1124</v>
          </cell>
        </row>
        <row r="90">
          <cell r="A90" t="str">
            <v>Emulsión CRL-1</v>
          </cell>
          <cell r="B90" t="str">
            <v>LT</v>
          </cell>
          <cell r="C90">
            <v>1297</v>
          </cell>
        </row>
        <row r="91">
          <cell r="A91" t="str">
            <v>Emulsión CRL-1hm</v>
          </cell>
          <cell r="B91" t="str">
            <v>LT</v>
          </cell>
          <cell r="C91">
            <v>1333</v>
          </cell>
        </row>
        <row r="92">
          <cell r="A92" t="str">
            <v>Emulsión CRM</v>
          </cell>
          <cell r="B92" t="str">
            <v>LT</v>
          </cell>
          <cell r="C92">
            <v>1393</v>
          </cell>
        </row>
        <row r="93">
          <cell r="A93" t="str">
            <v>Emulsión CRR-1</v>
          </cell>
          <cell r="B93" t="str">
            <v>LT</v>
          </cell>
          <cell r="C93">
            <v>1306</v>
          </cell>
        </row>
        <row r="94">
          <cell r="A94" t="str">
            <v>Emulsión CRR-1m</v>
          </cell>
          <cell r="B94" t="str">
            <v>LT</v>
          </cell>
          <cell r="C94">
            <v>1468</v>
          </cell>
        </row>
        <row r="95">
          <cell r="A95" t="str">
            <v>Emulsión CRR-2</v>
          </cell>
          <cell r="B95" t="str">
            <v>LT</v>
          </cell>
          <cell r="C95">
            <v>1158</v>
          </cell>
        </row>
        <row r="96">
          <cell r="A96" t="str">
            <v>Emulsión CRR-2m</v>
          </cell>
          <cell r="B96" t="str">
            <v>LT</v>
          </cell>
          <cell r="C96">
            <v>1499</v>
          </cell>
        </row>
        <row r="97">
          <cell r="A97" t="str">
            <v>Emulsión CRMm</v>
          </cell>
          <cell r="B97" t="str">
            <v>LT</v>
          </cell>
          <cell r="C97">
            <v>1791</v>
          </cell>
        </row>
        <row r="98">
          <cell r="A98" t="str">
            <v>Esferas reflectivas</v>
          </cell>
          <cell r="B98" t="str">
            <v>KG</v>
          </cell>
          <cell r="C98">
            <v>4937</v>
          </cell>
        </row>
        <row r="99">
          <cell r="A99" t="str">
            <v>Estacas, Pintura, Tachuela, Hilo</v>
          </cell>
          <cell r="B99" t="str">
            <v>GLOBAL</v>
          </cell>
          <cell r="C99">
            <v>1077</v>
          </cell>
        </row>
        <row r="100">
          <cell r="A100" t="str">
            <v>Explosivos  75% (INDUGEL)</v>
          </cell>
          <cell r="B100" t="str">
            <v>LB</v>
          </cell>
          <cell r="C100">
            <v>8782</v>
          </cell>
        </row>
        <row r="101">
          <cell r="A101" t="str">
            <v>Fertilizantes e Insecticidas (triple 15)</v>
          </cell>
          <cell r="B101" t="str">
            <v>KG</v>
          </cell>
          <cell r="C101">
            <v>1382</v>
          </cell>
        </row>
        <row r="102">
          <cell r="A102" t="str">
            <v>Fibra o Mulch Hidráulico</v>
          </cell>
          <cell r="B102" t="str">
            <v>KG</v>
          </cell>
          <cell r="C102">
            <v>34200</v>
          </cell>
        </row>
        <row r="103">
          <cell r="A103" t="str">
            <v>Fijador o Aglomerante Estabilizador (Agropim)</v>
          </cell>
          <cell r="B103" t="str">
            <v>KG</v>
          </cell>
          <cell r="C103">
            <v>12300</v>
          </cell>
        </row>
        <row r="104">
          <cell r="A104" t="str">
            <v>Formaleta (gaviones, juntas de bordillos, juntas de cunetas, muros, concreto clase D,E y G)</v>
          </cell>
          <cell r="B104" t="str">
            <v>M2</v>
          </cell>
          <cell r="C104">
            <v>3723</v>
          </cell>
        </row>
        <row r="105">
          <cell r="A105" t="str">
            <v>Formaleta concreto clase A,B y C</v>
          </cell>
          <cell r="B105" t="str">
            <v>M²</v>
          </cell>
          <cell r="C105">
            <v>13767</v>
          </cell>
        </row>
        <row r="106">
          <cell r="A106" t="str">
            <v>Formaleta para baranda de concreto</v>
          </cell>
          <cell r="B106" t="str">
            <v>M²</v>
          </cell>
          <cell r="C106">
            <v>13134</v>
          </cell>
        </row>
        <row r="107">
          <cell r="A107" t="str">
            <v>Formaleta para muros (para muros de contencion) (item 682)</v>
          </cell>
          <cell r="B107" t="str">
            <v>M2</v>
          </cell>
          <cell r="C107">
            <v>7537</v>
          </cell>
        </row>
        <row r="108">
          <cell r="A108" t="str">
            <v>Formaleta, platina y accesorios (escamas en concreto)</v>
          </cell>
          <cell r="B108" t="str">
            <v>M2</v>
          </cell>
          <cell r="C108">
            <v>3154</v>
          </cell>
        </row>
        <row r="109">
          <cell r="A109" t="str">
            <v>Formaletas para Juntas</v>
          </cell>
          <cell r="B109" t="str">
            <v>ML</v>
          </cell>
          <cell r="C109">
            <v>2844</v>
          </cell>
        </row>
        <row r="110">
          <cell r="A110" t="str">
            <v>Fulminantes</v>
          </cell>
          <cell r="B110" t="str">
            <v>U</v>
          </cell>
          <cell r="C110">
            <v>550</v>
          </cell>
        </row>
        <row r="111">
          <cell r="A111" t="str">
            <v>Fundente</v>
          </cell>
          <cell r="B111" t="str">
            <v>Kg</v>
          </cell>
          <cell r="C111">
            <v>109828</v>
          </cell>
        </row>
        <row r="112">
          <cell r="A112" t="str">
            <v>Gas propano</v>
          </cell>
          <cell r="B112" t="str">
            <v>KG</v>
          </cell>
          <cell r="C112">
            <v>2139</v>
          </cell>
        </row>
        <row r="113">
          <cell r="A113" t="str">
            <v>Geodrén Planar(1 ML de H)</v>
          </cell>
          <cell r="B113" t="str">
            <v>ML</v>
          </cell>
          <cell r="C113">
            <v>25102</v>
          </cell>
        </row>
        <row r="114">
          <cell r="A114" t="str">
            <v>Geodrén Tubular(100 mm)</v>
          </cell>
          <cell r="B114" t="str">
            <v>ML</v>
          </cell>
        </row>
        <row r="115">
          <cell r="A115" t="str">
            <v>Geomanto</v>
          </cell>
          <cell r="B115" t="str">
            <v>M2</v>
          </cell>
        </row>
        <row r="116">
          <cell r="A116" t="str">
            <v>Geomenbrana 80 mils de  2 mm</v>
          </cell>
          <cell r="B116" t="str">
            <v>M2</v>
          </cell>
          <cell r="C116">
            <v>23081</v>
          </cell>
        </row>
        <row r="117">
          <cell r="A117" t="str">
            <v>Geoterxtil T-2400 o similar (provedores Lafayet, Tensar, Omnes u otros)</v>
          </cell>
          <cell r="B117" t="str">
            <v>M2</v>
          </cell>
          <cell r="C117">
            <v>5401</v>
          </cell>
        </row>
        <row r="118">
          <cell r="A118" t="str">
            <v>Geotextil NT REPAV 450 o similar (provedores Lafayet, Tensar, Omnes u otros)</v>
          </cell>
          <cell r="B118" t="str">
            <v>M²</v>
          </cell>
          <cell r="C118">
            <v>3958</v>
          </cell>
        </row>
        <row r="119">
          <cell r="A119" t="str">
            <v>Geotextil NT-2500 o similar (provedores Tensar, Omnes u otros)</v>
          </cell>
          <cell r="B119" t="str">
            <v>M²</v>
          </cell>
          <cell r="C119">
            <v>4829</v>
          </cell>
        </row>
        <row r="120">
          <cell r="A120" t="str">
            <v>Geotextil T-2100 o similar (provedores Lafayet, Tensar, Omnes u otros)</v>
          </cell>
          <cell r="B120" t="str">
            <v>M²</v>
          </cell>
          <cell r="C120">
            <v>4789</v>
          </cell>
        </row>
        <row r="121">
          <cell r="A121" t="str">
            <v>Grapas</v>
          </cell>
          <cell r="B121" t="str">
            <v>KG</v>
          </cell>
          <cell r="C121">
            <v>5125</v>
          </cell>
        </row>
        <row r="122">
          <cell r="A122" t="str">
            <v>Grapas de Fijación</v>
          </cell>
          <cell r="B122" t="str">
            <v>U</v>
          </cell>
          <cell r="C122">
            <v>1110</v>
          </cell>
        </row>
        <row r="123">
          <cell r="A123" t="str">
            <v>Grasa</v>
          </cell>
          <cell r="B123" t="str">
            <v>KG</v>
          </cell>
          <cell r="C123">
            <v>6801</v>
          </cell>
        </row>
        <row r="124">
          <cell r="A124" t="str">
            <v>Grata de limpieza</v>
          </cell>
          <cell r="B124" t="str">
            <v>U</v>
          </cell>
          <cell r="C124">
            <v>23391</v>
          </cell>
        </row>
        <row r="125">
          <cell r="A125" t="str">
            <v>Hidroretenedor (stockosorb)</v>
          </cell>
          <cell r="B125" t="str">
            <v>KG</v>
          </cell>
          <cell r="C125">
            <v>40031</v>
          </cell>
        </row>
        <row r="126">
          <cell r="A126" t="str">
            <v>Hito de arista  (TUBULAR)</v>
          </cell>
          <cell r="B126" t="str">
            <v>U</v>
          </cell>
          <cell r="C126">
            <v>98600</v>
          </cell>
        </row>
        <row r="127">
          <cell r="A127" t="str">
            <v>Hito de arista(Grado diamante de 0.90m)</v>
          </cell>
          <cell r="B127" t="str">
            <v>U</v>
          </cell>
          <cell r="D127" t="str">
            <v>sin referncia</v>
          </cell>
        </row>
        <row r="128">
          <cell r="A128" t="str">
            <v>Hito de arista(Grado diamante de 1.10m)</v>
          </cell>
          <cell r="B128" t="str">
            <v>U</v>
          </cell>
          <cell r="D128" t="str">
            <v>sin referncia</v>
          </cell>
        </row>
        <row r="129">
          <cell r="A129" t="str">
            <v>IMPERMEABILIZANTE PARA CONCRETO</v>
          </cell>
          <cell r="B129" t="str">
            <v>KG</v>
          </cell>
          <cell r="C129">
            <v>16685.439999999999</v>
          </cell>
        </row>
        <row r="130">
          <cell r="A130" t="str">
            <v>JUNTA ELASTOMERICA JEENE (J 8097 VV)</v>
          </cell>
          <cell r="B130" t="str">
            <v>ML</v>
          </cell>
          <cell r="C130">
            <v>997959</v>
          </cell>
        </row>
        <row r="131">
          <cell r="A131" t="str">
            <v xml:space="preserve">Larguero madera común (2"x4") L=3,0 m, </v>
          </cell>
          <cell r="B131" t="str">
            <v>U</v>
          </cell>
          <cell r="C131">
            <v>4514</v>
          </cell>
        </row>
        <row r="132">
          <cell r="A132" t="str">
            <v>Lechada para ductos (acero de preesfuerzo)</v>
          </cell>
          <cell r="B132" t="str">
            <v>LT</v>
          </cell>
          <cell r="C132">
            <v>766.28459821428567</v>
          </cell>
        </row>
        <row r="133">
          <cell r="A133" t="str">
            <v>Limpiador 1/4 de galón (anclajes)</v>
          </cell>
          <cell r="B133" t="str">
            <v>U</v>
          </cell>
          <cell r="C133">
            <v>14546</v>
          </cell>
        </row>
        <row r="134">
          <cell r="A134" t="str">
            <v>Listón en guadua para empradizar</v>
          </cell>
          <cell r="B134" t="str">
            <v>U</v>
          </cell>
          <cell r="C134">
            <v>1775</v>
          </cell>
        </row>
        <row r="135">
          <cell r="A135" t="str">
            <v>MALLA ELECTROSOLDADA 40 k.s.i</v>
          </cell>
          <cell r="B135" t="str">
            <v>kg</v>
          </cell>
          <cell r="C135">
            <v>2232</v>
          </cell>
        </row>
        <row r="136">
          <cell r="A136" t="str">
            <v>Malla eslabonada, calibre 10, 6 ojos</v>
          </cell>
          <cell r="B136" t="str">
            <v>M2</v>
          </cell>
          <cell r="C136">
            <v>10939</v>
          </cell>
        </row>
        <row r="137">
          <cell r="A137" t="str">
            <v>Malla para gaviones (2M3)</v>
          </cell>
          <cell r="B137" t="str">
            <v>M3</v>
          </cell>
          <cell r="C137">
            <v>55485</v>
          </cell>
        </row>
        <row r="138">
          <cell r="A138" t="str">
            <v>MANGUERA DE ALTA PRESION</v>
          </cell>
          <cell r="B138" t="str">
            <v>ML</v>
          </cell>
          <cell r="C138">
            <v>114869</v>
          </cell>
        </row>
        <row r="139">
          <cell r="A139" t="str">
            <v>Manguera de polietileno de 3"</v>
          </cell>
          <cell r="B139" t="str">
            <v>ML</v>
          </cell>
          <cell r="C139">
            <v>7588</v>
          </cell>
        </row>
        <row r="140">
          <cell r="A140" t="str">
            <v>Manto para el refuerzo de la vegetación Tipo 5A</v>
          </cell>
          <cell r="B140" t="str">
            <v>M²</v>
          </cell>
          <cell r="C140">
            <v>13886</v>
          </cell>
        </row>
        <row r="141">
          <cell r="A141" t="str">
            <v>Manto para el refuerzo de la vegetación Tipo 5B</v>
          </cell>
          <cell r="B141" t="str">
            <v>M²</v>
          </cell>
          <cell r="C141">
            <v>13886</v>
          </cell>
        </row>
        <row r="142">
          <cell r="A142" t="str">
            <v>Manto para el refuerzo de la vegetación Tipo 5C</v>
          </cell>
          <cell r="B142" t="str">
            <v>M²</v>
          </cell>
          <cell r="C142">
            <v>13886</v>
          </cell>
        </row>
        <row r="143">
          <cell r="A143" t="str">
            <v>Manto para el refuerzo de la vegetación Tipo 5D</v>
          </cell>
          <cell r="B143" t="str">
            <v>M²</v>
          </cell>
          <cell r="D143" t="str">
            <v>sin referncia</v>
          </cell>
        </row>
        <row r="144">
          <cell r="A144" t="str">
            <v>Material de afirmado</v>
          </cell>
          <cell r="B144" t="str">
            <v>M3</v>
          </cell>
          <cell r="C144">
            <v>19323</v>
          </cell>
        </row>
        <row r="145">
          <cell r="A145" t="str">
            <v>Material de base</v>
          </cell>
          <cell r="B145" t="str">
            <v>M3</v>
          </cell>
          <cell r="C145">
            <v>31426</v>
          </cell>
        </row>
        <row r="146">
          <cell r="A146" t="str">
            <v>Material de base (gradación 1)</v>
          </cell>
          <cell r="B146" t="str">
            <v>M3</v>
          </cell>
          <cell r="C146">
            <v>31496</v>
          </cell>
        </row>
        <row r="147">
          <cell r="A147" t="str">
            <v>Material de base (gradación 2)</v>
          </cell>
          <cell r="B147" t="str">
            <v>M³</v>
          </cell>
          <cell r="C147">
            <v>33231</v>
          </cell>
        </row>
        <row r="148">
          <cell r="A148" t="str">
            <v>Material de la zona (para estabilizar bases)</v>
          </cell>
          <cell r="B148" t="str">
            <v>M³</v>
          </cell>
          <cell r="C148">
            <v>14813</v>
          </cell>
        </row>
        <row r="149">
          <cell r="A149" t="str">
            <v xml:space="preserve">Material de Sub- Base </v>
          </cell>
          <cell r="B149" t="str">
            <v>M3</v>
          </cell>
          <cell r="C149">
            <v>27244</v>
          </cell>
        </row>
        <row r="150">
          <cell r="A150" t="str">
            <v>Material de Sub- Base para Bacheo</v>
          </cell>
          <cell r="B150" t="str">
            <v>M3</v>
          </cell>
          <cell r="C150">
            <v>27577</v>
          </cell>
        </row>
        <row r="151">
          <cell r="A151" t="str">
            <v>Material drenante (tamaño máximo 3") (item 673.2)</v>
          </cell>
          <cell r="B151" t="str">
            <v>M3</v>
          </cell>
          <cell r="C151">
            <v>28705</v>
          </cell>
        </row>
        <row r="152">
          <cell r="A152" t="str">
            <v>Material filtrante (tamaño máximo 6") (item 610.2)</v>
          </cell>
          <cell r="B152" t="str">
            <v>M3</v>
          </cell>
          <cell r="C152">
            <v>22935</v>
          </cell>
        </row>
        <row r="153">
          <cell r="A153" t="str">
            <v>Material para pedraplén</v>
          </cell>
          <cell r="B153" t="str">
            <v>M3</v>
          </cell>
          <cell r="C153">
            <v>21849</v>
          </cell>
        </row>
        <row r="154">
          <cell r="A154" t="str">
            <v>Material seleccionado para relleno</v>
          </cell>
          <cell r="B154" t="str">
            <v>M3</v>
          </cell>
          <cell r="C154">
            <v>11094</v>
          </cell>
        </row>
        <row r="155">
          <cell r="A155" t="str">
            <v>Mecha Lenta</v>
          </cell>
          <cell r="B155" t="str">
            <v>M.L</v>
          </cell>
          <cell r="C155">
            <v>438</v>
          </cell>
        </row>
        <row r="156">
          <cell r="A156" t="str">
            <v>Mezcla abierta en caliente MAC-1</v>
          </cell>
          <cell r="B156" t="str">
            <v>M3</v>
          </cell>
          <cell r="C156">
            <v>339000</v>
          </cell>
        </row>
        <row r="157">
          <cell r="A157" t="str">
            <v>Mezcla abierta en caliente MAC-2</v>
          </cell>
          <cell r="B157" t="str">
            <v>M3</v>
          </cell>
          <cell r="C157">
            <v>339000</v>
          </cell>
        </row>
        <row r="158">
          <cell r="A158" t="str">
            <v>Mezcla abierta en caliente MAC-3</v>
          </cell>
          <cell r="B158" t="str">
            <v>M3</v>
          </cell>
          <cell r="C158">
            <v>339000</v>
          </cell>
        </row>
        <row r="159">
          <cell r="A159" t="str">
            <v>Mezcla abierta en caliente para bacheo</v>
          </cell>
          <cell r="B159" t="str">
            <v>M3</v>
          </cell>
          <cell r="C159">
            <v>339000</v>
          </cell>
        </row>
        <row r="160">
          <cell r="A160" t="str">
            <v>Mezcla abierta en frio MAF-1</v>
          </cell>
          <cell r="B160" t="str">
            <v>M3</v>
          </cell>
          <cell r="C160">
            <v>263167</v>
          </cell>
        </row>
        <row r="161">
          <cell r="A161" t="str">
            <v>Mezcla abierta en frio MAF-2</v>
          </cell>
          <cell r="B161" t="str">
            <v>M3</v>
          </cell>
          <cell r="C161">
            <v>263167</v>
          </cell>
        </row>
        <row r="162">
          <cell r="A162" t="str">
            <v>Mezcla abierta en frio MAF-3</v>
          </cell>
          <cell r="B162" t="str">
            <v>M3</v>
          </cell>
          <cell r="C162">
            <v>266586</v>
          </cell>
        </row>
        <row r="163">
          <cell r="A163" t="str">
            <v>Mezcla abierta en frio para bacheo</v>
          </cell>
          <cell r="B163" t="str">
            <v>M3</v>
          </cell>
          <cell r="C163">
            <v>263167</v>
          </cell>
        </row>
        <row r="164">
          <cell r="A164" t="str">
            <v>Mezcla asfáltica reciclada en caliente tipo MDC-2</v>
          </cell>
          <cell r="B164" t="str">
            <v>M³</v>
          </cell>
        </row>
        <row r="165">
          <cell r="A165" t="str">
            <v>Mezcla asfáltica reciclada en caliente tipo MSC-1</v>
          </cell>
          <cell r="B165" t="str">
            <v>M³</v>
          </cell>
        </row>
        <row r="166">
          <cell r="A166" t="str">
            <v xml:space="preserve">Mezcla de alto módulo </v>
          </cell>
          <cell r="B166" t="str">
            <v>M3</v>
          </cell>
          <cell r="C166">
            <v>482444</v>
          </cell>
        </row>
        <row r="167">
          <cell r="A167" t="str">
            <v>Mezcla densa en caliente MDC-1</v>
          </cell>
          <cell r="B167" t="str">
            <v>M3</v>
          </cell>
          <cell r="C167">
            <v>358915</v>
          </cell>
        </row>
        <row r="168">
          <cell r="A168" t="str">
            <v>Mezcla densa en caliente MDC-2</v>
          </cell>
          <cell r="B168" t="str">
            <v>M3</v>
          </cell>
          <cell r="C168">
            <v>371279</v>
          </cell>
        </row>
        <row r="169">
          <cell r="A169" t="str">
            <v>Mezcla densa en caliente MDC-3</v>
          </cell>
          <cell r="B169" t="str">
            <v>M3</v>
          </cell>
          <cell r="C169">
            <v>415088</v>
          </cell>
        </row>
        <row r="170">
          <cell r="A170" t="str">
            <v>Mezcla densa en frio MDF-1</v>
          </cell>
          <cell r="B170" t="str">
            <v>M3</v>
          </cell>
          <cell r="C170">
            <v>257000</v>
          </cell>
        </row>
        <row r="171">
          <cell r="A171" t="str">
            <v>Mezcla densa en frio MDF-2</v>
          </cell>
          <cell r="B171" t="str">
            <v>M3</v>
          </cell>
          <cell r="C171">
            <v>263000</v>
          </cell>
        </row>
        <row r="172">
          <cell r="A172" t="str">
            <v>Mezcla densa en frio MDF-3</v>
          </cell>
          <cell r="B172" t="str">
            <v>M3</v>
          </cell>
          <cell r="C172">
            <v>263000</v>
          </cell>
        </row>
        <row r="173">
          <cell r="A173" t="str">
            <v>Mezcla densa en frio para bacheo</v>
          </cell>
          <cell r="B173" t="str">
            <v>M3</v>
          </cell>
          <cell r="C173">
            <v>257000</v>
          </cell>
        </row>
        <row r="174">
          <cell r="A174" t="str">
            <v>Mezcla discontinua en caliente F-1</v>
          </cell>
          <cell r="B174" t="str">
            <v>M3</v>
          </cell>
          <cell r="C174">
            <v>585794</v>
          </cell>
        </row>
        <row r="175">
          <cell r="A175" t="str">
            <v>Mezcla discontinua en caliente F-2</v>
          </cell>
          <cell r="B175" t="str">
            <v>M3</v>
          </cell>
          <cell r="C175">
            <v>585794</v>
          </cell>
        </row>
        <row r="176">
          <cell r="A176" t="str">
            <v>Mezcla discontinua en caliente M-1</v>
          </cell>
          <cell r="B176" t="str">
            <v>M3</v>
          </cell>
          <cell r="C176">
            <v>449000</v>
          </cell>
        </row>
        <row r="177">
          <cell r="A177" t="str">
            <v>Mezcla discontinua en caliente M-2</v>
          </cell>
          <cell r="B177" t="str">
            <v>M3</v>
          </cell>
          <cell r="C177">
            <v>449000</v>
          </cell>
        </row>
        <row r="178">
          <cell r="A178" t="str">
            <v>Mezcla drenante</v>
          </cell>
          <cell r="B178" t="str">
            <v>M³</v>
          </cell>
          <cell r="C178">
            <v>528864</v>
          </cell>
        </row>
        <row r="179">
          <cell r="A179" t="str">
            <v>Mezcla en caliente para bacheo</v>
          </cell>
          <cell r="B179" t="str">
            <v>M3</v>
          </cell>
          <cell r="C179">
            <v>371279</v>
          </cell>
        </row>
        <row r="180">
          <cell r="A180" t="str">
            <v>Mezcla gruesa en caliente tipo MGC-0</v>
          </cell>
          <cell r="B180" t="str">
            <v>M3</v>
          </cell>
          <cell r="C180">
            <v>342853</v>
          </cell>
        </row>
        <row r="181">
          <cell r="A181" t="str">
            <v>Mezcla gruesa en caliente tipo MGC-1</v>
          </cell>
          <cell r="B181" t="str">
            <v>M3</v>
          </cell>
        </row>
        <row r="182">
          <cell r="A182" t="str">
            <v>Mezcla semidensa en caliente tipo MSC-1</v>
          </cell>
          <cell r="B182" t="str">
            <v>M3</v>
          </cell>
          <cell r="C182">
            <v>342082</v>
          </cell>
        </row>
        <row r="183">
          <cell r="A183" t="str">
            <v>Mezcla semidensa en caliente tipo MSC-2</v>
          </cell>
          <cell r="B183" t="str">
            <v>M3</v>
          </cell>
          <cell r="C183">
            <v>342620</v>
          </cell>
        </row>
        <row r="184">
          <cell r="A184" t="str">
            <v>Mortero 1:3</v>
          </cell>
          <cell r="B184" t="str">
            <v>M3</v>
          </cell>
          <cell r="C184">
            <v>357058</v>
          </cell>
        </row>
        <row r="185">
          <cell r="A185" t="str">
            <v>Mortero 1:4</v>
          </cell>
          <cell r="B185" t="str">
            <v>M3</v>
          </cell>
          <cell r="C185">
            <v>303336</v>
          </cell>
        </row>
        <row r="186">
          <cell r="A186" t="str">
            <v>MORTERO ALTA RESISTENCIA (EUCOCRETE)</v>
          </cell>
          <cell r="B186" t="str">
            <v>M³</v>
          </cell>
          <cell r="C186">
            <v>8886775</v>
          </cell>
        </row>
        <row r="187">
          <cell r="A187" t="str">
            <v xml:space="preserve">Nutrientes (para remoción de especies vegetales) (dap, triple 15, urea o similar) (item 201.9) </v>
          </cell>
          <cell r="B187" t="str">
            <v>M³</v>
          </cell>
          <cell r="C187">
            <v>1496</v>
          </cell>
        </row>
        <row r="188">
          <cell r="A188" t="str">
            <v>Obra falsa concreto clase A y B (puntal de 3m metálico)</v>
          </cell>
          <cell r="B188" t="str">
            <v>M³</v>
          </cell>
          <cell r="C188">
            <v>36625</v>
          </cell>
        </row>
        <row r="189">
          <cell r="A189" t="str">
            <v>Oxigeno industrial</v>
          </cell>
          <cell r="B189" t="str">
            <v>KG</v>
          </cell>
          <cell r="C189">
            <v>1176</v>
          </cell>
        </row>
        <row r="190">
          <cell r="A190" t="str">
            <v>Paral en madera rolliza de 3" (tablestacados)</v>
          </cell>
          <cell r="B190" t="str">
            <v>M.L</v>
          </cell>
          <cell r="C190">
            <v>6940</v>
          </cell>
        </row>
        <row r="191">
          <cell r="A191" t="str">
            <v>Paral en madera rolliza de 5" y 4,5 m de longitud (tablestacados)</v>
          </cell>
          <cell r="B191" t="str">
            <v>U</v>
          </cell>
          <cell r="C191">
            <v>85725</v>
          </cell>
        </row>
        <row r="192">
          <cell r="A192" t="str">
            <v>Paral en madera rolliza de 6" y 5m de longitud (tablestacados)</v>
          </cell>
          <cell r="B192" t="str">
            <v>U</v>
          </cell>
          <cell r="C192">
            <v>123597</v>
          </cell>
        </row>
        <row r="193">
          <cell r="A193" t="str">
            <v>Paral en madera rolliza de 6" y 8m de longitud (tablestacados)</v>
          </cell>
          <cell r="B193" t="str">
            <v>U</v>
          </cell>
          <cell r="C193">
            <v>245730</v>
          </cell>
        </row>
        <row r="194">
          <cell r="A194" t="str">
            <v>Pegante epóxico</v>
          </cell>
          <cell r="B194" t="str">
            <v>KG</v>
          </cell>
          <cell r="C194">
            <v>23331</v>
          </cell>
        </row>
        <row r="195">
          <cell r="A195" t="str">
            <v>Piedra para concreto ciclópeo (rajón o canto rodado)</v>
          </cell>
          <cell r="B195" t="str">
            <v>M3</v>
          </cell>
          <cell r="C195">
            <v>32178</v>
          </cell>
        </row>
        <row r="196">
          <cell r="A196" t="str">
            <v>Piedra para gavión</v>
          </cell>
          <cell r="B196" t="str">
            <v>M3</v>
          </cell>
          <cell r="C196">
            <v>32029</v>
          </cell>
        </row>
        <row r="197">
          <cell r="A197" t="str">
            <v>Pilote en madera barbosco de 15*15</v>
          </cell>
          <cell r="B197" t="str">
            <v>M.L</v>
          </cell>
          <cell r="C197">
            <v>68620</v>
          </cell>
        </row>
        <row r="198">
          <cell r="A198" t="str">
            <v>Pilote prefabricado de concreto diametro 30 cm</v>
          </cell>
          <cell r="B198" t="str">
            <v>ML</v>
          </cell>
          <cell r="C198">
            <v>78992</v>
          </cell>
        </row>
        <row r="199">
          <cell r="A199" t="str">
            <v>Pilote prefabricado de concreto diametro 35 cm</v>
          </cell>
          <cell r="B199" t="str">
            <v>ML</v>
          </cell>
          <cell r="C199">
            <v>105418</v>
          </cell>
        </row>
        <row r="200">
          <cell r="A200" t="str">
            <v>Pilote prefabricado de concreto diametro 40 cm</v>
          </cell>
          <cell r="B200" t="str">
            <v>ML</v>
          </cell>
          <cell r="C200">
            <v>136815</v>
          </cell>
        </row>
        <row r="201">
          <cell r="A201" t="str">
            <v>Pintura acrilica pura para tráfico</v>
          </cell>
          <cell r="B201" t="str">
            <v>GALON</v>
          </cell>
          <cell r="C201">
            <v>70320</v>
          </cell>
        </row>
        <row r="202">
          <cell r="A202" t="str">
            <v>Pintura acrilica, esmalte o similar (pintura de estructuras metálicas) (item 650.4)</v>
          </cell>
          <cell r="B202" t="str">
            <v>GALON</v>
          </cell>
          <cell r="C202">
            <v>83833</v>
          </cell>
        </row>
        <row r="203">
          <cell r="A203" t="str">
            <v>Pintura anticorrosiva</v>
          </cell>
          <cell r="B203" t="str">
            <v>GALON</v>
          </cell>
          <cell r="C203">
            <v>36668</v>
          </cell>
        </row>
        <row r="204">
          <cell r="A204" t="str">
            <v>PINTURA TERMOPLASTICA</v>
          </cell>
          <cell r="B204" t="str">
            <v>GL</v>
          </cell>
          <cell r="D204" t="str">
            <v>sin referncia</v>
          </cell>
        </row>
        <row r="205">
          <cell r="A205" t="str">
            <v>Platina de 1" x 1/4" (cerramiento en malla)</v>
          </cell>
          <cell r="B205" t="str">
            <v>M.L</v>
          </cell>
          <cell r="C205">
            <v>2788</v>
          </cell>
        </row>
        <row r="206">
          <cell r="A206" t="str">
            <v>Poliflex o similar</v>
          </cell>
          <cell r="B206" t="str">
            <v>kg</v>
          </cell>
          <cell r="C206">
            <v>3500</v>
          </cell>
        </row>
        <row r="207">
          <cell r="A207" t="str">
            <v>Poste de kilometraje</v>
          </cell>
          <cell r="B207" t="str">
            <v>U</v>
          </cell>
          <cell r="C207">
            <v>50286</v>
          </cell>
        </row>
        <row r="208">
          <cell r="A208" t="str">
            <v>Poste de madera para cercas</v>
          </cell>
          <cell r="B208" t="str">
            <v>ML</v>
          </cell>
          <cell r="C208">
            <v>12622</v>
          </cell>
        </row>
        <row r="209">
          <cell r="A209" t="str">
            <v>Poste en angulo de 2*2*1/4 de 3,5m para señal</v>
          </cell>
          <cell r="B209" t="str">
            <v>U</v>
          </cell>
          <cell r="C209">
            <v>114475</v>
          </cell>
        </row>
        <row r="210">
          <cell r="A210" t="str">
            <v>Postes de concreto para cercas</v>
          </cell>
          <cell r="B210" t="str">
            <v>U</v>
          </cell>
          <cell r="C210">
            <v>42663</v>
          </cell>
        </row>
        <row r="211">
          <cell r="A211" t="str">
            <v>Postes para defensa metálica (1,80m)</v>
          </cell>
          <cell r="B211" t="str">
            <v>U</v>
          </cell>
          <cell r="C211">
            <v>104931</v>
          </cell>
        </row>
        <row r="212">
          <cell r="A212" t="str">
            <v>Producto enrollado para control de erosion tipo 1A</v>
          </cell>
          <cell r="B212" t="str">
            <v>M2</v>
          </cell>
          <cell r="C212">
            <v>2872</v>
          </cell>
        </row>
        <row r="213">
          <cell r="A213" t="str">
            <v>Producto enrollado para control de erosion tipo 1B</v>
          </cell>
          <cell r="B213" t="str">
            <v>M2</v>
          </cell>
          <cell r="C213">
            <v>2872</v>
          </cell>
        </row>
        <row r="214">
          <cell r="A214" t="str">
            <v>Producto enrollado para control de erosion tipo 1C</v>
          </cell>
          <cell r="B214" t="str">
            <v>M2</v>
          </cell>
          <cell r="C214">
            <v>3316</v>
          </cell>
        </row>
        <row r="215">
          <cell r="A215" t="str">
            <v>Producto enrollado para control de erosión Tipo 1D</v>
          </cell>
          <cell r="B215" t="str">
            <v>M²</v>
          </cell>
          <cell r="C215">
            <v>4024</v>
          </cell>
        </row>
        <row r="216">
          <cell r="A216" t="str">
            <v>Producto enrollado para control de erosion tipo 2A</v>
          </cell>
          <cell r="B216" t="str">
            <v>M2</v>
          </cell>
          <cell r="C216">
            <v>2872</v>
          </cell>
        </row>
        <row r="217">
          <cell r="A217" t="str">
            <v>Producto enrollado para control de erosión Tipo 2B</v>
          </cell>
          <cell r="B217" t="str">
            <v>M²</v>
          </cell>
          <cell r="C217">
            <v>3489</v>
          </cell>
        </row>
        <row r="218">
          <cell r="A218" t="str">
            <v>Producto enrollado para control de erosion tipo 2C</v>
          </cell>
          <cell r="B218" t="str">
            <v>M2</v>
          </cell>
          <cell r="C218">
            <v>3489</v>
          </cell>
        </row>
        <row r="219">
          <cell r="A219" t="str">
            <v>Producto enrollado para control de erosion tipo 2D</v>
          </cell>
          <cell r="B219" t="str">
            <v>M2</v>
          </cell>
          <cell r="C219">
            <v>4022</v>
          </cell>
        </row>
        <row r="220">
          <cell r="A220" t="str">
            <v>Producto enrollado para control de erosión Tipo 3A</v>
          </cell>
          <cell r="B220" t="str">
            <v>M²</v>
          </cell>
          <cell r="C220">
            <v>3489</v>
          </cell>
        </row>
        <row r="221">
          <cell r="A221" t="str">
            <v>Producto enrollado para control de erosión Tipo 3B</v>
          </cell>
          <cell r="B221" t="str">
            <v>M²</v>
          </cell>
          <cell r="C221">
            <v>4016</v>
          </cell>
        </row>
        <row r="222">
          <cell r="A222" t="str">
            <v>Producto enrollado para control de erosión Tipo 4</v>
          </cell>
          <cell r="B222" t="str">
            <v>M²</v>
          </cell>
          <cell r="C222">
            <v>4771</v>
          </cell>
        </row>
        <row r="223">
          <cell r="A223" t="str">
            <v>Producto enrollado para control de erosion tipo 5A</v>
          </cell>
          <cell r="B223" t="str">
            <v>M2</v>
          </cell>
          <cell r="C223">
            <v>13889</v>
          </cell>
        </row>
        <row r="224">
          <cell r="A224" t="str">
            <v>Producto enrollado para control de erosion tipo 5B</v>
          </cell>
          <cell r="B224" t="str">
            <v>M2</v>
          </cell>
          <cell r="C224">
            <v>13889</v>
          </cell>
        </row>
        <row r="225">
          <cell r="A225" t="str">
            <v>Producto enrollado para control de erosion tipo 5C</v>
          </cell>
          <cell r="B225" t="str">
            <v>M2</v>
          </cell>
          <cell r="C225">
            <v>13889</v>
          </cell>
        </row>
        <row r="226">
          <cell r="A226" t="str">
            <v>Quimico estabilizante (probase)</v>
          </cell>
          <cell r="B226" t="str">
            <v>LT</v>
          </cell>
          <cell r="C226">
            <v>565196</v>
          </cell>
        </row>
        <row r="227">
          <cell r="A227" t="str">
            <v>Resina termoplastica</v>
          </cell>
          <cell r="B227" t="str">
            <v>KG</v>
          </cell>
          <cell r="C227">
            <v>13912</v>
          </cell>
        </row>
        <row r="228">
          <cell r="A228" t="str">
            <v>Salida en PVC D=2" (accesorio para drenes horizontales de 2")</v>
          </cell>
          <cell r="B228" t="str">
            <v>M.L</v>
          </cell>
          <cell r="C228">
            <v>3038</v>
          </cell>
        </row>
        <row r="229">
          <cell r="A229" t="str">
            <v>Sección final de defensa metálica</v>
          </cell>
          <cell r="B229" t="str">
            <v>U</v>
          </cell>
          <cell r="C229">
            <v>41717</v>
          </cell>
        </row>
        <row r="230">
          <cell r="A230" t="str">
            <v>Sello de silicona o sellador autonivelante</v>
          </cell>
          <cell r="B230" t="str">
            <v>U</v>
          </cell>
          <cell r="C230">
            <v>7713</v>
          </cell>
        </row>
        <row r="231">
          <cell r="A231" t="str">
            <v>Semillas para empradizar</v>
          </cell>
          <cell r="B231" t="str">
            <v>KG</v>
          </cell>
          <cell r="C231">
            <v>41416</v>
          </cell>
        </row>
        <row r="232">
          <cell r="A232" t="str">
            <v>Señal (grupo 1). Tablero en lámina galvanizada de 75cm*75cm, calibre 16, reflectivo tipo 1.</v>
          </cell>
          <cell r="B232" t="str">
            <v>U</v>
          </cell>
          <cell r="C232">
            <v>111905</v>
          </cell>
        </row>
        <row r="233">
          <cell r="A233" t="str">
            <v xml:space="preserve">Señal (grupo 2). Tablero en lámina galvanizado de 1,2m*0,4m, calibre 16, reflectivo tipo 1. </v>
          </cell>
          <cell r="B233" t="str">
            <v>U</v>
          </cell>
          <cell r="C233">
            <v>232880</v>
          </cell>
        </row>
        <row r="234">
          <cell r="A234" t="str">
            <v xml:space="preserve">Señal (grupo 3 ferrocarril) (SP-54). Tablero en lámina galvanizado de 2,4m*0,3m, calibre 16, reflectivo tipo 1. </v>
          </cell>
          <cell r="B234" t="str">
            <v>U</v>
          </cell>
          <cell r="C234">
            <v>200300</v>
          </cell>
        </row>
        <row r="235">
          <cell r="A235" t="str">
            <v>Señal (grupo 4). Tablero en lámina galvanizado de 60cm*75cm, calibre 16, reflectivo tipo 1. (delineador de curva horizontal)</v>
          </cell>
          <cell r="B235" t="str">
            <v>U</v>
          </cell>
          <cell r="C235">
            <v>75645</v>
          </cell>
        </row>
        <row r="236">
          <cell r="A236" t="str">
            <v xml:space="preserve">Señal (grupo 5). Tablero en lámina galvanizado de 0,90m*1,13m, calibre 16, reflectivo tipo 1. </v>
          </cell>
          <cell r="B236" t="str">
            <v>U</v>
          </cell>
          <cell r="C236">
            <v>117797</v>
          </cell>
        </row>
        <row r="237">
          <cell r="A237" t="str">
            <v>Soldadura 6013 de 1/8</v>
          </cell>
          <cell r="B237" t="str">
            <v>KG</v>
          </cell>
          <cell r="C237">
            <v>7095</v>
          </cell>
        </row>
        <row r="238">
          <cell r="A238" t="str">
            <v>Soldadura 7018</v>
          </cell>
          <cell r="B238" t="str">
            <v>KG</v>
          </cell>
          <cell r="C238">
            <v>7797</v>
          </cell>
        </row>
        <row r="239">
          <cell r="A239" t="str">
            <v>Soldadura en PVC 1/8 de galón (anclajes)</v>
          </cell>
          <cell r="B239" t="str">
            <v>U</v>
          </cell>
          <cell r="C239">
            <v>28158</v>
          </cell>
        </row>
        <row r="240">
          <cell r="A240" t="str">
            <v>Soldadura L-70</v>
          </cell>
          <cell r="B240" t="str">
            <v>U</v>
          </cell>
          <cell r="C240">
            <v>8598</v>
          </cell>
        </row>
        <row r="241">
          <cell r="A241" t="str">
            <v>Superplastificante sikament</v>
          </cell>
          <cell r="B241" t="str">
            <v>KG</v>
          </cell>
          <cell r="C241">
            <v>7907</v>
          </cell>
        </row>
        <row r="242">
          <cell r="A242" t="str">
            <v>Tabla madera común L=3,0 m, e=3 cm, b=20 cm</v>
          </cell>
          <cell r="B242" t="str">
            <v>U</v>
          </cell>
          <cell r="C242">
            <v>9156</v>
          </cell>
        </row>
        <row r="243">
          <cell r="A243" t="str">
            <v>Tablestaca en madera aserrada (0,23*0,05*3)</v>
          </cell>
          <cell r="B243" t="str">
            <v>U</v>
          </cell>
          <cell r="C243">
            <v>50435</v>
          </cell>
        </row>
        <row r="244">
          <cell r="A244" t="str">
            <v>Tablestaca en madera aserrada (0,3*0,03*3)</v>
          </cell>
          <cell r="B244" t="str">
            <v>U</v>
          </cell>
          <cell r="C244">
            <v>50082</v>
          </cell>
        </row>
        <row r="245">
          <cell r="A245" t="str">
            <v>Tablestaca metálica (riel de 70 lb/yarda)</v>
          </cell>
          <cell r="B245" t="str">
            <v>M</v>
          </cell>
          <cell r="C245">
            <v>142158</v>
          </cell>
        </row>
        <row r="246">
          <cell r="A246" t="str">
            <v>Tacha reflectiva</v>
          </cell>
          <cell r="B246" t="str">
            <v>U</v>
          </cell>
          <cell r="C246">
            <v>4750</v>
          </cell>
        </row>
        <row r="247">
          <cell r="A247" t="str">
            <v>Taco redondo L=2,80 m</v>
          </cell>
          <cell r="B247" t="str">
            <v>U</v>
          </cell>
          <cell r="C247">
            <v>1801</v>
          </cell>
        </row>
        <row r="248">
          <cell r="A248" t="str">
            <v>Tapón en PVC RD21 de 1" (para anclajes)</v>
          </cell>
          <cell r="B248" t="str">
            <v>U</v>
          </cell>
          <cell r="C248">
            <v>813</v>
          </cell>
        </row>
        <row r="249">
          <cell r="A249" t="str">
            <v>Textil de tejido abierto TTA</v>
          </cell>
          <cell r="B249" t="str">
            <v>M2</v>
          </cell>
          <cell r="C249">
            <v>4485</v>
          </cell>
        </row>
        <row r="250">
          <cell r="A250" t="str">
            <v xml:space="preserve">Tierra abonada </v>
          </cell>
          <cell r="B250" t="str">
            <v>M3</v>
          </cell>
          <cell r="C250">
            <v>62336</v>
          </cell>
        </row>
        <row r="251">
          <cell r="A251" t="str">
            <v>Tornillos de Fijacion L=12mm</v>
          </cell>
          <cell r="B251" t="str">
            <v>U</v>
          </cell>
          <cell r="C251">
            <v>1163</v>
          </cell>
        </row>
        <row r="252">
          <cell r="A252" t="str">
            <v>Tornillos para defensa metálica</v>
          </cell>
          <cell r="B252" t="str">
            <v>U</v>
          </cell>
          <cell r="C252">
            <v>1740</v>
          </cell>
        </row>
        <row r="253">
          <cell r="A253" t="str">
            <v>Torón de tensionmiento 1/2" o 5/8" (acero de preesfuerzo) (item 641)</v>
          </cell>
          <cell r="B253" t="str">
            <v>KG</v>
          </cell>
          <cell r="C253">
            <v>4079</v>
          </cell>
        </row>
        <row r="254">
          <cell r="A254" t="str">
            <v>Tramo recto para defensas metalicas</v>
          </cell>
          <cell r="B254" t="str">
            <v>M</v>
          </cell>
          <cell r="C254">
            <v>54057</v>
          </cell>
        </row>
        <row r="255">
          <cell r="A255" t="str">
            <v>TRANSDUCTORES ELECTRONICOS (INCLUYE CABLES, PROTECCION CONTRA EL CONCRETO Y PANEL DE LECTURA)</v>
          </cell>
          <cell r="B255" t="str">
            <v>U</v>
          </cell>
          <cell r="C255">
            <v>1723042</v>
          </cell>
        </row>
        <row r="256">
          <cell r="A256" t="str">
            <v>TRANSDUCTORES MECANICOS (INCLUYE CABLES, PROTECCION CONTRA EL CONCRETO Y PANEL DE LECTURA)</v>
          </cell>
          <cell r="B256" t="str">
            <v>U</v>
          </cell>
          <cell r="C256">
            <v>1023382</v>
          </cell>
        </row>
        <row r="257">
          <cell r="A257" t="str">
            <v>Triturado tamaño maximo 3/4" y 1"</v>
          </cell>
          <cell r="B257" t="str">
            <v>U</v>
          </cell>
          <cell r="C257">
            <v>32400</v>
          </cell>
        </row>
        <row r="258">
          <cell r="A258" t="str">
            <v>Trompetas de 12 torones (acero de preesfuerzo) (item 641)</v>
          </cell>
          <cell r="B258" t="str">
            <v>KG</v>
          </cell>
          <cell r="C258">
            <v>269911</v>
          </cell>
        </row>
        <row r="259">
          <cell r="A259" t="str">
            <v>Tubería D=4" tipo pesado, E=2mm (baranda metálica)</v>
          </cell>
          <cell r="B259" t="str">
            <v>ML</v>
          </cell>
          <cell r="C259">
            <v>19174</v>
          </cell>
        </row>
        <row r="260">
          <cell r="A260" t="str">
            <v>Tuberia de 10" paRa vaciado tremi de 4 mts</v>
          </cell>
          <cell r="B260" t="str">
            <v>ML</v>
          </cell>
          <cell r="C260">
            <v>65706</v>
          </cell>
        </row>
        <row r="261">
          <cell r="A261" t="str">
            <v>Tubería en H de D=1/4", H=1.40m, A=0.20m (baranda metálica)</v>
          </cell>
          <cell r="B261" t="str">
            <v>KG</v>
          </cell>
          <cell r="C261">
            <v>61412</v>
          </cell>
        </row>
        <row r="262">
          <cell r="A262" t="str">
            <v>Tuberia Perforada en PVC de 2" (drenes horizontales de 2")</v>
          </cell>
          <cell r="B262" t="str">
            <v>ML</v>
          </cell>
          <cell r="C262">
            <v>11979</v>
          </cell>
        </row>
        <row r="263">
          <cell r="A263" t="str">
            <v>Tuberia PVC de 1" (para escamas en concreto)</v>
          </cell>
          <cell r="B263" t="str">
            <v>ML</v>
          </cell>
          <cell r="C263">
            <v>11445</v>
          </cell>
        </row>
        <row r="264">
          <cell r="A264" t="str">
            <v>Tuberia PVC RD21 de 1" (para anclajes)</v>
          </cell>
          <cell r="B264" t="str">
            <v>ML</v>
          </cell>
          <cell r="C264">
            <v>6076</v>
          </cell>
        </row>
        <row r="265">
          <cell r="A265" t="str">
            <v>Tubo concreto reforzado 900mm (tipo 1)</v>
          </cell>
          <cell r="B265" t="str">
            <v>ML</v>
          </cell>
          <cell r="C265">
            <v>324481</v>
          </cell>
        </row>
        <row r="266">
          <cell r="A266" t="str">
            <v>Tubo concreto reforzado 900mm (tipo 2)</v>
          </cell>
          <cell r="B266" t="str">
            <v>ML</v>
          </cell>
          <cell r="C266">
            <v>328059</v>
          </cell>
        </row>
        <row r="267">
          <cell r="A267" t="str">
            <v>Tubo concreto simple 450mm</v>
          </cell>
          <cell r="B267" t="str">
            <v>ML</v>
          </cell>
          <cell r="C267">
            <v>72597</v>
          </cell>
        </row>
        <row r="268">
          <cell r="A268" t="str">
            <v>Tubo concreto simple 500 mm</v>
          </cell>
          <cell r="B268" t="str">
            <v>ML</v>
          </cell>
          <cell r="C268">
            <v>92030</v>
          </cell>
        </row>
        <row r="269">
          <cell r="A269" t="str">
            <v>Tubo concreto simple 600 mm</v>
          </cell>
          <cell r="B269" t="str">
            <v>ML</v>
          </cell>
          <cell r="C269">
            <v>132104</v>
          </cell>
        </row>
        <row r="270">
          <cell r="A270" t="str">
            <v>Tubo corrugado de acero galvanizado MP-68</v>
          </cell>
          <cell r="B270" t="str">
            <v>ML</v>
          </cell>
          <cell r="C270">
            <v>461577</v>
          </cell>
        </row>
        <row r="271">
          <cell r="A271" t="str">
            <v>TUBO METALICO DE ALTA RESISTENCIA</v>
          </cell>
          <cell r="B271" t="str">
            <v>ML</v>
          </cell>
          <cell r="C271">
            <v>64202</v>
          </cell>
        </row>
        <row r="272">
          <cell r="A272" t="str">
            <v>Tubo para cerramiento, calibre 16 de 2,7m (cerramientos en malla) de 2" de diámetro</v>
          </cell>
          <cell r="B272" t="str">
            <v>UN</v>
          </cell>
          <cell r="C272">
            <v>50732</v>
          </cell>
        </row>
        <row r="273">
          <cell r="A273" t="str">
            <v>Unión en PVC D=2" (accesorio para drenes horizontales de 2")</v>
          </cell>
          <cell r="B273" t="str">
            <v>U</v>
          </cell>
          <cell r="C273">
            <v>3192</v>
          </cell>
        </row>
        <row r="274">
          <cell r="A274" t="str">
            <v>Unión en PVC RD21 de 1" (para anclajes)</v>
          </cell>
          <cell r="B274" t="str">
            <v>U</v>
          </cell>
          <cell r="C274">
            <v>780</v>
          </cell>
        </row>
        <row r="275">
          <cell r="A275" t="str">
            <v>UNIONES ESPECIALES DE ALTA RESISTENCIA PARA TUBERIA</v>
          </cell>
          <cell r="B275" t="str">
            <v>U</v>
          </cell>
          <cell r="C275">
            <v>48631</v>
          </cell>
        </row>
        <row r="278">
          <cell r="F278">
            <v>0.64</v>
          </cell>
        </row>
        <row r="280">
          <cell r="A280" t="str">
            <v>Formaleta para camisa de pilote</v>
          </cell>
          <cell r="B280" t="str">
            <v>M2</v>
          </cell>
          <cell r="C280">
            <v>1400</v>
          </cell>
        </row>
        <row r="281">
          <cell r="A281" t="str">
            <v>Cuñas para tensionamiento de 0.5"</v>
          </cell>
          <cell r="B281" t="str">
            <v>U</v>
          </cell>
          <cell r="C281">
            <v>11426</v>
          </cell>
        </row>
        <row r="282">
          <cell r="A282" t="str">
            <v>Cuñas para tensionamiento de 0.6"</v>
          </cell>
          <cell r="B282" t="str">
            <v>U</v>
          </cell>
          <cell r="C282">
            <v>13803.999999999998</v>
          </cell>
        </row>
        <row r="283">
          <cell r="A283" t="str">
            <v>Ducto para tensionamiento 7 torones de 0.5"</v>
          </cell>
          <cell r="B283" t="str">
            <v>ML</v>
          </cell>
          <cell r="C283">
            <v>4872</v>
          </cell>
        </row>
        <row r="284">
          <cell r="A284" t="str">
            <v>Ducto para tensionamiento 12 torones de 0.5 o 7 torones de 0.6"</v>
          </cell>
          <cell r="B284" t="str">
            <v>ML</v>
          </cell>
          <cell r="C284">
            <v>5800</v>
          </cell>
        </row>
        <row r="285">
          <cell r="A285" t="str">
            <v>Ducto para tensionamiento 12 torones de 0.6"</v>
          </cell>
          <cell r="B285" t="str">
            <v>ML</v>
          </cell>
          <cell r="C285">
            <v>6380</v>
          </cell>
        </row>
        <row r="286">
          <cell r="A286" t="str">
            <v>Anclajes (Botones) VSL para 7 torones de 0.5"</v>
          </cell>
          <cell r="B286" t="str">
            <v>U</v>
          </cell>
          <cell r="C286">
            <v>121799.99999999999</v>
          </cell>
        </row>
        <row r="287">
          <cell r="A287" t="str">
            <v>Anclajes (Botones) VSL para 12 torones de 0.5"</v>
          </cell>
          <cell r="B287" t="str">
            <v>U</v>
          </cell>
          <cell r="C287">
            <v>168200</v>
          </cell>
        </row>
        <row r="288">
          <cell r="A288" t="str">
            <v>Anclajes (Botones) VSL para 7 torones de 0.6"</v>
          </cell>
          <cell r="B288" t="str">
            <v>U</v>
          </cell>
          <cell r="C288">
            <v>150800</v>
          </cell>
        </row>
        <row r="289">
          <cell r="A289" t="str">
            <v>Anclajes (Botones) VSL para 12 torones de 0.6"</v>
          </cell>
          <cell r="B289" t="str">
            <v>U</v>
          </cell>
          <cell r="C289">
            <v>208800</v>
          </cell>
        </row>
        <row r="290">
          <cell r="A290" t="str">
            <v>Trompeta para 7 torones de 0.5"</v>
          </cell>
          <cell r="B290" t="str">
            <v>U</v>
          </cell>
          <cell r="C290">
            <v>45001.16</v>
          </cell>
        </row>
        <row r="291">
          <cell r="A291" t="str">
            <v>Trompeta para 12 torones de 0.5"</v>
          </cell>
          <cell r="B291" t="str">
            <v>U</v>
          </cell>
          <cell r="C291">
            <v>80001.16</v>
          </cell>
        </row>
        <row r="292">
          <cell r="A292" t="str">
            <v>Trompeta para 7 torones de 0.6"</v>
          </cell>
          <cell r="B292" t="str">
            <v>U</v>
          </cell>
          <cell r="C292">
            <v>60001.16</v>
          </cell>
        </row>
        <row r="293">
          <cell r="A293" t="str">
            <v>Trompeta para 12 torones de 0.6"</v>
          </cell>
          <cell r="B293" t="str">
            <v>U</v>
          </cell>
          <cell r="C293">
            <v>110001.16</v>
          </cell>
        </row>
        <row r="295">
          <cell r="A295" t="str">
            <v>CELDA ESPECIAL DE CARGA</v>
          </cell>
          <cell r="B295" t="str">
            <v>U</v>
          </cell>
          <cell r="C295">
            <v>20377500</v>
          </cell>
        </row>
        <row r="296">
          <cell r="A296" t="str">
            <v>MANGUERA DE ALTA PRESION</v>
          </cell>
          <cell r="B296" t="str">
            <v>ML</v>
          </cell>
          <cell r="C296">
            <v>114950</v>
          </cell>
        </row>
        <row r="297">
          <cell r="A297" t="str">
            <v>TUBO METALICO DE ALTA RESISTENCIA</v>
          </cell>
          <cell r="B297" t="str">
            <v>ML</v>
          </cell>
          <cell r="C297">
            <v>64247</v>
          </cell>
        </row>
        <row r="298">
          <cell r="A298" t="str">
            <v>UNIONES ESPECIALES DE ALTA RESISTENCIA PARA TUBERIA</v>
          </cell>
          <cell r="B298" t="str">
            <v>U</v>
          </cell>
          <cell r="C298">
            <v>48666</v>
          </cell>
        </row>
        <row r="299">
          <cell r="A299" t="str">
            <v>TRANSDUCTORES ELECTRONICOS (INCLUYE CABLES, PROTECCION CONTRA EL CONCRETO Y PANEL DE LECTURA)</v>
          </cell>
          <cell r="B299" t="str">
            <v>U</v>
          </cell>
          <cell r="C299">
            <v>1724250</v>
          </cell>
        </row>
        <row r="300">
          <cell r="A300" t="str">
            <v>TRANSDUCTORES MECANICOS (INCLUYE CABLES, PROTECCION CONTRA EL CONCRETO Y PANEL DE LECTURA)</v>
          </cell>
          <cell r="B300" t="str">
            <v>U</v>
          </cell>
          <cell r="C300">
            <v>1024100</v>
          </cell>
        </row>
      </sheetData>
      <sheetData sheetId="3" refreshError="1">
        <row r="1">
          <cell r="A1" t="str">
            <v>EQUI</v>
          </cell>
          <cell r="B1" t="str">
            <v>UNIDAD</v>
          </cell>
          <cell r="C1" t="str">
            <v>TARIFA 2011</v>
          </cell>
        </row>
        <row r="2">
          <cell r="A2" t="str">
            <v>Aspersor manual</v>
          </cell>
          <cell r="B2" t="str">
            <v>$/HORA</v>
          </cell>
          <cell r="C2">
            <v>711</v>
          </cell>
        </row>
        <row r="3">
          <cell r="A3" t="str">
            <v>Barredora mecánica de cepillo</v>
          </cell>
          <cell r="B3" t="str">
            <v>$/HORA</v>
          </cell>
          <cell r="C3">
            <v>50000</v>
          </cell>
        </row>
        <row r="4">
          <cell r="A4" t="str">
            <v>Bomba de concreto</v>
          </cell>
          <cell r="B4" t="str">
            <v>$/HORA</v>
          </cell>
          <cell r="C4">
            <v>44053</v>
          </cell>
        </row>
        <row r="5">
          <cell r="A5" t="str">
            <v>Bomba de inyección de lechada</v>
          </cell>
          <cell r="B5" t="str">
            <v>$/HORA</v>
          </cell>
          <cell r="C5">
            <v>30000</v>
          </cell>
        </row>
        <row r="6">
          <cell r="A6" t="str">
            <v>BOMBA ELECTRICA PARA ACCIONAR CELDA (PRUEBA DE CARGA PILOTE PREEXCAVADO)</v>
          </cell>
          <cell r="B6" t="str">
            <v>ML-KM</v>
          </cell>
          <cell r="C6">
            <v>59839</v>
          </cell>
        </row>
        <row r="7">
          <cell r="A7" t="str">
            <v>BOMBA ELECTRICA PARA ACCIONAR LA CELDA</v>
          </cell>
          <cell r="B7" t="str">
            <v>$/HORA</v>
          </cell>
          <cell r="C7">
            <v>60088</v>
          </cell>
        </row>
        <row r="8">
          <cell r="A8" t="str">
            <v>Bomba para gato de tensionamiento</v>
          </cell>
          <cell r="B8" t="str">
            <v>$/HORA</v>
          </cell>
          <cell r="C8">
            <v>33554</v>
          </cell>
        </row>
        <row r="9">
          <cell r="A9" t="str">
            <v>Buldozer D4</v>
          </cell>
          <cell r="B9" t="str">
            <v>$/HORA</v>
          </cell>
          <cell r="C9">
            <v>91601</v>
          </cell>
        </row>
        <row r="10">
          <cell r="A10" t="str">
            <v>Buldozer D6</v>
          </cell>
          <cell r="B10" t="str">
            <v>$/HORA</v>
          </cell>
          <cell r="C10">
            <v>147519</v>
          </cell>
        </row>
        <row r="11">
          <cell r="A11" t="str">
            <v>Buldozer D8 (Inluido Ripper)</v>
          </cell>
          <cell r="B11" t="str">
            <v>$/HORA</v>
          </cell>
          <cell r="C11">
            <v>222421</v>
          </cell>
        </row>
        <row r="12">
          <cell r="A12" t="str">
            <v>Calentador a gas</v>
          </cell>
          <cell r="B12" t="str">
            <v>$/HORA</v>
          </cell>
          <cell r="C12">
            <v>56878</v>
          </cell>
        </row>
        <row r="13">
          <cell r="A13" t="str">
            <v>Camion 350</v>
          </cell>
          <cell r="B13" t="str">
            <v>$/HORA</v>
          </cell>
          <cell r="C13">
            <v>40940</v>
          </cell>
        </row>
        <row r="14">
          <cell r="A14" t="str">
            <v>Camión de Slurry</v>
          </cell>
          <cell r="B14" t="str">
            <v>$/HORA</v>
          </cell>
          <cell r="C14">
            <v>200000</v>
          </cell>
        </row>
        <row r="15">
          <cell r="A15" t="str">
            <v>Camioneta D-300</v>
          </cell>
          <cell r="B15" t="str">
            <v>$/HORA</v>
          </cell>
          <cell r="C15">
            <v>46381</v>
          </cell>
        </row>
        <row r="16">
          <cell r="A16" t="str">
            <v>Cargador CAT 920 o equivalente</v>
          </cell>
          <cell r="B16" t="str">
            <v>$/HORA</v>
          </cell>
          <cell r="C16">
            <v>133764</v>
          </cell>
        </row>
        <row r="17">
          <cell r="A17" t="str">
            <v>Cargador CAT 930 o equivalente</v>
          </cell>
          <cell r="B17" t="str">
            <v>$/HORA</v>
          </cell>
          <cell r="C17">
            <v>167697</v>
          </cell>
        </row>
        <row r="18">
          <cell r="A18" t="str">
            <v>Carrotanque de agua 10000 Litros</v>
          </cell>
          <cell r="B18" t="str">
            <v>$/HORA</v>
          </cell>
          <cell r="C18">
            <v>63129</v>
          </cell>
        </row>
        <row r="19">
          <cell r="A19" t="str">
            <v>Carrotanque Irrigador de asfalto</v>
          </cell>
          <cell r="B19" t="str">
            <v>$/HORA</v>
          </cell>
          <cell r="C19">
            <v>101408</v>
          </cell>
        </row>
        <row r="20">
          <cell r="A20" t="str">
            <v>Cicatrizante (para remoción de especies vegetales) (item 201.9)</v>
          </cell>
          <cell r="B20" t="str">
            <v>$/HORA</v>
          </cell>
          <cell r="C20">
            <v>7767</v>
          </cell>
        </row>
        <row r="21">
          <cell r="A21" t="str">
            <v>Cizalla</v>
          </cell>
          <cell r="B21" t="str">
            <v>$/HORA</v>
          </cell>
          <cell r="C21">
            <v>2431</v>
          </cell>
        </row>
        <row r="22">
          <cell r="A22" t="str">
            <v>Compactador Benitin</v>
          </cell>
          <cell r="B22" t="str">
            <v>$/HORA</v>
          </cell>
          <cell r="C22">
            <v>58883</v>
          </cell>
        </row>
        <row r="23">
          <cell r="A23" t="str">
            <v>Compactador manual (RANA)</v>
          </cell>
          <cell r="B23" t="str">
            <v>$/HORA</v>
          </cell>
          <cell r="C23">
            <v>8858</v>
          </cell>
        </row>
        <row r="24">
          <cell r="A24" t="str">
            <v>Compactador manual (SALTARIN)</v>
          </cell>
          <cell r="B24" t="str">
            <v>$/HORA</v>
          </cell>
          <cell r="C24">
            <v>9635</v>
          </cell>
        </row>
        <row r="25">
          <cell r="A25" t="str">
            <v>Compactador manual de rodillo</v>
          </cell>
          <cell r="B25" t="str">
            <v>$/HORA</v>
          </cell>
          <cell r="C25">
            <v>10869</v>
          </cell>
        </row>
        <row r="26">
          <cell r="A26" t="str">
            <v>Compactador manual vibratorio (CANGURO) (Apisonadores)</v>
          </cell>
          <cell r="B26" t="str">
            <v>$/HORA</v>
          </cell>
          <cell r="C26">
            <v>9625</v>
          </cell>
        </row>
        <row r="27">
          <cell r="A27" t="str">
            <v>Compactador neumatico</v>
          </cell>
          <cell r="B27" t="str">
            <v>$/HORA</v>
          </cell>
          <cell r="C27">
            <v>89000</v>
          </cell>
        </row>
        <row r="28">
          <cell r="A28" t="str">
            <v>Compactador vibratorio tipo DD-20</v>
          </cell>
          <cell r="B28" t="str">
            <v>$/HORA</v>
          </cell>
          <cell r="C28">
            <v>65529</v>
          </cell>
        </row>
        <row r="29">
          <cell r="A29" t="str">
            <v>Compresor (barrido y soplado)</v>
          </cell>
          <cell r="B29" t="str">
            <v>$/HORA</v>
          </cell>
          <cell r="C29">
            <v>37767</v>
          </cell>
        </row>
        <row r="30">
          <cell r="A30" t="str">
            <v>Compresor 125 pies 3 con martillo</v>
          </cell>
          <cell r="B30" t="str">
            <v>$/HORA</v>
          </cell>
          <cell r="C30">
            <v>64121</v>
          </cell>
        </row>
        <row r="31">
          <cell r="A31" t="str">
            <v>Compresor 250 pies 3 con martillo</v>
          </cell>
          <cell r="B31" t="str">
            <v>$/HORA</v>
          </cell>
          <cell r="C31">
            <v>72999</v>
          </cell>
        </row>
        <row r="32">
          <cell r="A32" t="str">
            <v>Compresor para penetrar roca</v>
          </cell>
          <cell r="B32" t="str">
            <v>$/HORA</v>
          </cell>
          <cell r="C32">
            <v>72397</v>
          </cell>
        </row>
        <row r="33">
          <cell r="A33" t="str">
            <v>Cortadora de pavimento</v>
          </cell>
          <cell r="B33" t="str">
            <v>$/HORA</v>
          </cell>
          <cell r="C33">
            <v>39590</v>
          </cell>
        </row>
        <row r="34">
          <cell r="A34" t="str">
            <v>Derecho y disposición de material de derrumbe</v>
          </cell>
          <cell r="B34" t="str">
            <v>M3</v>
          </cell>
          <cell r="C34">
            <v>500</v>
          </cell>
        </row>
        <row r="35">
          <cell r="A35" t="str">
            <v>Derecho y disposición de material de escombros</v>
          </cell>
          <cell r="B35" t="str">
            <v>M3</v>
          </cell>
          <cell r="C35">
            <v>500</v>
          </cell>
        </row>
        <row r="36">
          <cell r="A36" t="str">
            <v>Derretidora de asfalto (crafco o similar)</v>
          </cell>
          <cell r="B36" t="str">
            <v>$/HORA</v>
          </cell>
          <cell r="C36">
            <v>5244</v>
          </cell>
        </row>
        <row r="37">
          <cell r="A37" t="str">
            <v>Diferencial de 2 ton.</v>
          </cell>
          <cell r="B37" t="str">
            <v>$/HORA</v>
          </cell>
          <cell r="C37">
            <v>2710</v>
          </cell>
        </row>
        <row r="38">
          <cell r="A38" t="str">
            <v>Diferencial de 3 ton</v>
          </cell>
          <cell r="B38" t="str">
            <v>$/HORA</v>
          </cell>
          <cell r="C38">
            <v>3173</v>
          </cell>
        </row>
        <row r="39">
          <cell r="A39" t="str">
            <v>Equipo de control (bandas sonoras reduce velocidad) (Termohigometros, Termómetros, Galgas)</v>
          </cell>
          <cell r="B39" t="str">
            <v>$/HORA</v>
          </cell>
          <cell r="C39">
            <v>2300</v>
          </cell>
        </row>
        <row r="40">
          <cell r="A40" t="str">
            <v>Equipo de oxicorte</v>
          </cell>
          <cell r="B40" t="str">
            <v>$/HORA</v>
          </cell>
          <cell r="C40">
            <v>18000</v>
          </cell>
        </row>
        <row r="41">
          <cell r="A41" t="str">
            <v>Equipo de perforación (TRACKDRILL)</v>
          </cell>
          <cell r="B41" t="str">
            <v>$/HORA</v>
          </cell>
          <cell r="C41">
            <v>112286</v>
          </cell>
        </row>
        <row r="42">
          <cell r="A42" t="str">
            <v>Equipo de pintura (Compresor)</v>
          </cell>
          <cell r="B42" t="str">
            <v>$/HORA</v>
          </cell>
          <cell r="C42">
            <v>4274</v>
          </cell>
        </row>
        <row r="43">
          <cell r="A43" t="str">
            <v>Equipo de soldadura 250 AMP</v>
          </cell>
          <cell r="B43" t="str">
            <v>$/HORA</v>
          </cell>
          <cell r="C43">
            <v>9745</v>
          </cell>
        </row>
        <row r="44">
          <cell r="A44" t="str">
            <v>Equipo de soldadura 400</v>
          </cell>
          <cell r="B44" t="str">
            <v>$/HORA</v>
          </cell>
          <cell r="C44">
            <v>10366</v>
          </cell>
        </row>
        <row r="45">
          <cell r="A45" t="str">
            <v>Equipo de soldadura 600</v>
          </cell>
          <cell r="B45" t="str">
            <v>$/HORA</v>
          </cell>
          <cell r="C45">
            <v>17133</v>
          </cell>
        </row>
        <row r="46">
          <cell r="A46" t="str">
            <v>Equipo de topografía</v>
          </cell>
          <cell r="B46" t="str">
            <v>$/HORA</v>
          </cell>
          <cell r="C46">
            <v>11262</v>
          </cell>
        </row>
        <row r="47">
          <cell r="A47" t="str">
            <v>Equipo de Ultrasonido</v>
          </cell>
          <cell r="B47" t="str">
            <v>$/HORA</v>
          </cell>
          <cell r="C47">
            <v>73080</v>
          </cell>
        </row>
        <row r="48">
          <cell r="A48" t="str">
            <v>Equipo manual aplicador (bandas sonoras reduce velocidad)</v>
          </cell>
          <cell r="B48" t="str">
            <v>$/HORA</v>
          </cell>
          <cell r="C48">
            <v>22750</v>
          </cell>
        </row>
        <row r="49">
          <cell r="A49" t="str">
            <v>Esparcidor de gravilla</v>
          </cell>
          <cell r="B49" t="str">
            <v>$/HORA</v>
          </cell>
          <cell r="C49">
            <v>60000</v>
          </cell>
        </row>
        <row r="50">
          <cell r="A50" t="str">
            <v>Estación</v>
          </cell>
          <cell r="B50" t="str">
            <v>$/HORA</v>
          </cell>
          <cell r="C50">
            <v>12438</v>
          </cell>
        </row>
        <row r="51">
          <cell r="A51" t="str">
            <v>Formaleta metálica (concreto hidraulico)</v>
          </cell>
          <cell r="B51" t="str">
            <v>$/HORA</v>
          </cell>
          <cell r="C51">
            <v>695</v>
          </cell>
        </row>
        <row r="52">
          <cell r="A52" t="str">
            <v>Formaleta metálica (tuberia de concreto reforzado)</v>
          </cell>
          <cell r="B52" t="str">
            <v>$/HORA</v>
          </cell>
          <cell r="C52">
            <v>1134</v>
          </cell>
        </row>
        <row r="53">
          <cell r="A53" t="str">
            <v>Formaleta para camisa de pilote</v>
          </cell>
          <cell r="B53" t="str">
            <v>$/HORA</v>
          </cell>
          <cell r="C53">
            <v>1307</v>
          </cell>
        </row>
        <row r="54">
          <cell r="A54" t="str">
            <v>Fresadora de pavimento</v>
          </cell>
          <cell r="B54" t="str">
            <v>$/HORA</v>
          </cell>
          <cell r="C54">
            <v>703200</v>
          </cell>
        </row>
        <row r="55">
          <cell r="A55" t="str">
            <v>Fresadora y recicladora de pavimento</v>
          </cell>
          <cell r="B55" t="str">
            <v>$/HORA</v>
          </cell>
          <cell r="C55">
            <v>781000</v>
          </cell>
        </row>
        <row r="56">
          <cell r="A56" t="str">
            <v>Gato para tensionamiento</v>
          </cell>
          <cell r="B56" t="str">
            <v>$/HORA</v>
          </cell>
          <cell r="C56">
            <v>13994</v>
          </cell>
        </row>
        <row r="57">
          <cell r="A57" t="str">
            <v>Grua (Capacidad 15 ton)</v>
          </cell>
          <cell r="B57" t="str">
            <v>$/HORA</v>
          </cell>
          <cell r="C57">
            <v>167375</v>
          </cell>
        </row>
        <row r="58">
          <cell r="A58" t="str">
            <v>Grua 10 ton</v>
          </cell>
          <cell r="B58" t="str">
            <v>$/HORA</v>
          </cell>
          <cell r="C58">
            <v>148774</v>
          </cell>
        </row>
        <row r="59">
          <cell r="A59" t="str">
            <v>Grua con torre</v>
          </cell>
          <cell r="B59" t="str">
            <v>$/HORA</v>
          </cell>
          <cell r="C59">
            <v>250000</v>
          </cell>
        </row>
        <row r="60">
          <cell r="A60" t="str">
            <v>GRUA ESPECIAL PARA PRUEBA DE CARGA DE PILOTES PREEXCAVADOS</v>
          </cell>
          <cell r="B60" t="str">
            <v>KG-KM</v>
          </cell>
          <cell r="C60">
            <v>271524</v>
          </cell>
        </row>
        <row r="61">
          <cell r="A61" t="str">
            <v>GRUA ESPECIAL PARA PRUEBA DE CARGA PILOTES PREEXVAVADA</v>
          </cell>
          <cell r="B61" t="str">
            <v>$/HORA</v>
          </cell>
          <cell r="C61">
            <v>272656</v>
          </cell>
        </row>
        <row r="62">
          <cell r="A62" t="str">
            <v>Grua telescópica</v>
          </cell>
          <cell r="B62" t="str">
            <v>$/HORA</v>
          </cell>
          <cell r="C62">
            <v>348000</v>
          </cell>
        </row>
        <row r="63">
          <cell r="A63" t="str">
            <v>Guadañadora</v>
          </cell>
          <cell r="B63" t="str">
            <v>$/HORA</v>
          </cell>
          <cell r="C63">
            <v>5288</v>
          </cell>
        </row>
        <row r="64">
          <cell r="A64" t="str">
            <v>MANOMETRO CABLE DE ACERO PARA BAJAR LA CELDA</v>
          </cell>
          <cell r="B64" t="str">
            <v>$/HORA</v>
          </cell>
          <cell r="C64">
            <v>1672000</v>
          </cell>
        </row>
        <row r="65">
          <cell r="A65" t="str">
            <v>MANOMETRO CABLE DE ACERO PARA BAJAR LA CELDA (PRUEBA DE CARGA PILOTE PREEXCAVADO)</v>
          </cell>
          <cell r="B65" t="str">
            <v>$/HORA</v>
          </cell>
          <cell r="C65">
            <v>1665065</v>
          </cell>
        </row>
        <row r="66">
          <cell r="A66" t="str">
            <v>Maquina térmica pegatachas</v>
          </cell>
          <cell r="B66" t="str">
            <v>$/HORA</v>
          </cell>
          <cell r="C66">
            <v>25838</v>
          </cell>
        </row>
        <row r="67">
          <cell r="A67" t="str">
            <v>Mezcladora de concreto 1 BULTO</v>
          </cell>
          <cell r="B67" t="str">
            <v>$/HORA</v>
          </cell>
          <cell r="C67">
            <v>5967</v>
          </cell>
        </row>
        <row r="68">
          <cell r="A68" t="str">
            <v>Montacargas</v>
          </cell>
          <cell r="B68" t="str">
            <v>$/HORA</v>
          </cell>
          <cell r="C68">
            <v>61345</v>
          </cell>
        </row>
        <row r="69">
          <cell r="A69" t="str">
            <v>Motobomba 4 PULGADAS</v>
          </cell>
          <cell r="B69" t="str">
            <v>$/HORA</v>
          </cell>
          <cell r="C69">
            <v>10136</v>
          </cell>
        </row>
        <row r="70">
          <cell r="A70" t="str">
            <v>Motobomba 6" DIAMETRO DE BOMBEO DE 2M³/SEG.</v>
          </cell>
          <cell r="B70" t="str">
            <v>$/HORA</v>
          </cell>
          <cell r="C70">
            <v>17475</v>
          </cell>
        </row>
        <row r="71">
          <cell r="A71" t="str">
            <v>Motobomba de concreto</v>
          </cell>
          <cell r="B71" t="str">
            <v>$/HORA</v>
          </cell>
          <cell r="C71">
            <v>92769</v>
          </cell>
        </row>
        <row r="72">
          <cell r="A72" t="str">
            <v>Motoniveladora</v>
          </cell>
          <cell r="B72" t="str">
            <v>$/HORA</v>
          </cell>
          <cell r="C72">
            <v>146662</v>
          </cell>
        </row>
        <row r="73">
          <cell r="A73" t="str">
            <v>Motosierra</v>
          </cell>
          <cell r="B73" t="str">
            <v>$/HORA</v>
          </cell>
          <cell r="C73">
            <v>6655</v>
          </cell>
        </row>
        <row r="74">
          <cell r="A74" t="str">
            <v>Pala auxiliar de piloteadora</v>
          </cell>
          <cell r="B74" t="str">
            <v>$/HORA</v>
          </cell>
          <cell r="C74">
            <v>270250</v>
          </cell>
        </row>
        <row r="75">
          <cell r="A75" t="str">
            <v>Pala grua con martillo</v>
          </cell>
          <cell r="B75" t="str">
            <v>$/HORA</v>
          </cell>
          <cell r="C75">
            <v>269604</v>
          </cell>
        </row>
        <row r="76">
          <cell r="A76" t="str">
            <v>Piloteadora</v>
          </cell>
          <cell r="B76" t="str">
            <v>$/HORA</v>
          </cell>
          <cell r="C76">
            <v>387500</v>
          </cell>
        </row>
        <row r="77">
          <cell r="A77" t="str">
            <v>Planta de asfalto en caliente</v>
          </cell>
          <cell r="B77" t="str">
            <v>$/HORA</v>
          </cell>
          <cell r="C77">
            <v>672770</v>
          </cell>
        </row>
        <row r="78">
          <cell r="A78" t="str">
            <v>Planta de asfalto en frio</v>
          </cell>
          <cell r="B78" t="str">
            <v>$/HORA</v>
          </cell>
          <cell r="C78">
            <v>165000</v>
          </cell>
        </row>
        <row r="79">
          <cell r="A79" t="str">
            <v xml:space="preserve">Planta eléctrica </v>
          </cell>
          <cell r="B79" t="str">
            <v>$/HORA</v>
          </cell>
          <cell r="C79">
            <v>13603</v>
          </cell>
        </row>
        <row r="80">
          <cell r="A80" t="str">
            <v>Planta trituradora</v>
          </cell>
          <cell r="B80" t="str">
            <v>$/HORA</v>
          </cell>
          <cell r="C80">
            <v>560000</v>
          </cell>
        </row>
        <row r="81">
          <cell r="A81" t="str">
            <v>Pluma capacidad 100 kg</v>
          </cell>
          <cell r="B81" t="str">
            <v>$/HORA</v>
          </cell>
          <cell r="C81">
            <v>6820</v>
          </cell>
        </row>
        <row r="82">
          <cell r="A82" t="str">
            <v>Pulidora (8500 REV)</v>
          </cell>
          <cell r="B82" t="str">
            <v>$/HORA</v>
          </cell>
          <cell r="C82">
            <v>4153</v>
          </cell>
        </row>
        <row r="83">
          <cell r="A83" t="str">
            <v>Pulvimixer</v>
          </cell>
          <cell r="B83" t="str">
            <v>$/HORA</v>
          </cell>
          <cell r="C83">
            <v>313200</v>
          </cell>
        </row>
        <row r="84">
          <cell r="A84" t="str">
            <v>Recicladora</v>
          </cell>
          <cell r="B84" t="str">
            <v>$/HORA</v>
          </cell>
          <cell r="C84">
            <v>478490</v>
          </cell>
        </row>
        <row r="85">
          <cell r="A85" t="str">
            <v>Regla vibratoria L=3m</v>
          </cell>
          <cell r="B85" t="str">
            <v>$/HORA</v>
          </cell>
          <cell r="C85">
            <v>6960</v>
          </cell>
        </row>
        <row r="86">
          <cell r="A86" t="str">
            <v>Retrocargador</v>
          </cell>
          <cell r="B86" t="str">
            <v>$/HORA</v>
          </cell>
          <cell r="C86">
            <v>100478</v>
          </cell>
        </row>
        <row r="87">
          <cell r="A87" t="str">
            <v>Retroexcavadora 428 doble transmision</v>
          </cell>
          <cell r="B87" t="str">
            <v>$/HORA</v>
          </cell>
          <cell r="C87">
            <v>87702</v>
          </cell>
        </row>
        <row r="88">
          <cell r="A88" t="str">
            <v>Retroexcavadora A25C</v>
          </cell>
          <cell r="B88" t="str">
            <v>$/HORA</v>
          </cell>
        </row>
        <row r="89">
          <cell r="A89" t="str">
            <v>Retroexcavadora CAT 320</v>
          </cell>
          <cell r="B89" t="str">
            <v>$/HORA</v>
          </cell>
          <cell r="C89">
            <v>175087</v>
          </cell>
        </row>
        <row r="90">
          <cell r="A90" t="str">
            <v>Retroexcavadora EX-200 con martillo neumatico</v>
          </cell>
          <cell r="B90" t="str">
            <v>$/HORA</v>
          </cell>
          <cell r="C90">
            <v>285095</v>
          </cell>
        </row>
        <row r="91">
          <cell r="A91" t="str">
            <v>Retroexcavadora EX-200 SOBRE ORUGA</v>
          </cell>
          <cell r="B91" t="str">
            <v>$/HORA</v>
          </cell>
          <cell r="C91">
            <v>157753</v>
          </cell>
        </row>
        <row r="92">
          <cell r="A92" t="str">
            <v>Retroexcavadora sobre llantas JD410</v>
          </cell>
          <cell r="B92" t="str">
            <v>$/HORA</v>
          </cell>
          <cell r="C92">
            <v>86453</v>
          </cell>
        </row>
        <row r="93">
          <cell r="A93" t="str">
            <v>Ruteadora</v>
          </cell>
          <cell r="B93" t="str">
            <v>$/HORA</v>
          </cell>
          <cell r="C93">
            <v>1102</v>
          </cell>
        </row>
        <row r="94">
          <cell r="A94" t="str">
            <v>Taco metálico (puntal) (escamas en concreto)</v>
          </cell>
          <cell r="B94" t="str">
            <v>$/HORA</v>
          </cell>
          <cell r="C94">
            <v>115</v>
          </cell>
        </row>
        <row r="95">
          <cell r="A95" t="str">
            <v>Tarifa de transporte</v>
          </cell>
          <cell r="B95" t="str">
            <v>M³-KM</v>
          </cell>
          <cell r="C95">
            <v>928.36363636363637</v>
          </cell>
        </row>
        <row r="96">
          <cell r="A96" t="str">
            <v>Tarifa de transporte de acero</v>
          </cell>
          <cell r="C96">
            <v>0.55000000000000004</v>
          </cell>
        </row>
        <row r="97">
          <cell r="A97" t="str">
            <v xml:space="preserve">Tarifa de transporte de estructuras metálicas </v>
          </cell>
          <cell r="B97" t="str">
            <v>KG-KM</v>
          </cell>
          <cell r="C97">
            <v>0.77</v>
          </cell>
        </row>
        <row r="98">
          <cell r="A98" t="str">
            <v xml:space="preserve">Tarifa de transporte de estructuras metálicas </v>
          </cell>
          <cell r="C98">
            <v>0.77</v>
          </cell>
        </row>
        <row r="99">
          <cell r="A99" t="str">
            <v>Tarifa de transporte de mezclas parra bacheo</v>
          </cell>
          <cell r="B99" t="str">
            <v>M³-KM</v>
          </cell>
          <cell r="C99">
            <v>1440</v>
          </cell>
        </row>
        <row r="100">
          <cell r="A100" t="str">
            <v xml:space="preserve">Tarifa de Transporte de pilotes </v>
          </cell>
          <cell r="C100">
            <v>292</v>
          </cell>
        </row>
        <row r="101">
          <cell r="A101" t="str">
            <v>Tarifa de transporte estructura metálica en obra</v>
          </cell>
          <cell r="B101" t="str">
            <v>KG-KM</v>
          </cell>
          <cell r="C101">
            <v>1.0779999999999998</v>
          </cell>
        </row>
        <row r="102">
          <cell r="A102" t="str">
            <v>Tarifa de transporte interno para prueba de carga pilotes preexcavados</v>
          </cell>
          <cell r="B102" t="str">
            <v>KG-KM</v>
          </cell>
          <cell r="C102">
            <v>36423</v>
          </cell>
        </row>
        <row r="103">
          <cell r="A103" t="str">
            <v>Tarifa de transporte para agregados de mezclas</v>
          </cell>
          <cell r="B103" t="str">
            <v>M³-KM</v>
          </cell>
          <cell r="C103">
            <v>1103</v>
          </cell>
        </row>
        <row r="104">
          <cell r="A104" t="str">
            <v>Terminadora de asfalto</v>
          </cell>
          <cell r="B104" t="str">
            <v>$/HORA</v>
          </cell>
          <cell r="C104">
            <v>156076</v>
          </cell>
        </row>
        <row r="105">
          <cell r="A105" t="str">
            <v>Vehiculo delineador</v>
          </cell>
          <cell r="B105" t="str">
            <v>$/HORA</v>
          </cell>
          <cell r="C105">
            <v>62049</v>
          </cell>
        </row>
        <row r="106">
          <cell r="A106" t="str">
            <v>Vibrador de concreto</v>
          </cell>
          <cell r="B106" t="str">
            <v>$/HORA</v>
          </cell>
          <cell r="C106">
            <v>5815</v>
          </cell>
        </row>
        <row r="107">
          <cell r="A107" t="str">
            <v>Vibrocompactador  (15 TON)</v>
          </cell>
          <cell r="B107" t="str">
            <v>$/HORA</v>
          </cell>
          <cell r="C107">
            <v>106085</v>
          </cell>
        </row>
        <row r="108">
          <cell r="A108" t="str">
            <v>Vibrocompactador tandem(DD110HF)</v>
          </cell>
          <cell r="B108" t="str">
            <v>$/HORA</v>
          </cell>
          <cell r="C108">
            <v>133614</v>
          </cell>
        </row>
        <row r="109">
          <cell r="A109" t="str">
            <v>Volqueta 6 m3</v>
          </cell>
          <cell r="B109" t="str">
            <v>$/HORA</v>
          </cell>
          <cell r="C109">
            <v>61272</v>
          </cell>
        </row>
        <row r="110">
          <cell r="A110" t="str">
            <v>EQUIPOS DE MEDICION - PDA-(Deformímetros eléctricos, mecánicos, Celdas de carga, etc.), INCLUYE ANDAMIAJES Y TRANSPORTE. SE TOMAN TRES (3) REGISTROS</v>
          </cell>
          <cell r="C110">
            <v>10939556</v>
          </cell>
        </row>
        <row r="181">
          <cell r="A181" t="str">
            <v xml:space="preserve">Nutrientes (para remoción de especies vegetales) (dap, triple 15, urea o similar) (item 201.9) </v>
          </cell>
        </row>
      </sheetData>
      <sheetData sheetId="4" refreshError="1">
        <row r="1">
          <cell r="C1" t="str">
            <v>TARIFA 2011</v>
          </cell>
        </row>
        <row r="3">
          <cell r="A3" t="str">
            <v>ADMINISTRACION</v>
          </cell>
          <cell r="B3" t="str">
            <v>%</v>
          </cell>
          <cell r="C3">
            <v>0.19999999999999998</v>
          </cell>
        </row>
        <row r="4">
          <cell r="A4" t="str">
            <v>IMPREVISTOS</v>
          </cell>
          <cell r="B4" t="str">
            <v>%</v>
          </cell>
          <cell r="C4">
            <v>4.9999999999999996E-2</v>
          </cell>
        </row>
        <row r="5">
          <cell r="A5" t="str">
            <v>UTILIDAD</v>
          </cell>
          <cell r="B5" t="str">
            <v>%</v>
          </cell>
          <cell r="C5">
            <v>4.9999999999999996E-2</v>
          </cell>
        </row>
        <row r="6">
          <cell r="A6" t="str">
            <v>PRESTACIONES</v>
          </cell>
          <cell r="B6" t="str">
            <v>%</v>
          </cell>
          <cell r="C6">
            <v>1.8499999999999999</v>
          </cell>
        </row>
        <row r="7">
          <cell r="A7" t="str">
            <v>DISTANCIA ACARREO 1</v>
          </cell>
          <cell r="B7" t="str">
            <v>KM</v>
          </cell>
          <cell r="C7">
            <v>10</v>
          </cell>
          <cell r="D7">
            <v>10</v>
          </cell>
        </row>
        <row r="8">
          <cell r="A8" t="str">
            <v>DISTANCIA ACARREO 2</v>
          </cell>
          <cell r="B8" t="str">
            <v>KM</v>
          </cell>
          <cell r="C8">
            <v>50</v>
          </cell>
          <cell r="D8">
            <v>100</v>
          </cell>
        </row>
        <row r="9">
          <cell r="A9" t="str">
            <v>DISTANCIA SUMINISTRO</v>
          </cell>
          <cell r="B9" t="str">
            <v>KM</v>
          </cell>
          <cell r="C9">
            <v>50</v>
          </cell>
          <cell r="D9">
            <v>50</v>
          </cell>
        </row>
        <row r="10">
          <cell r="A10" t="str">
            <v>DISTANCIA SUMINISTRO BASES SUB BASES AFIRMADOS</v>
          </cell>
          <cell r="B10" t="str">
            <v>KM</v>
          </cell>
          <cell r="C10">
            <v>50</v>
          </cell>
          <cell r="D10">
            <v>50</v>
          </cell>
        </row>
        <row r="11">
          <cell r="A11" t="str">
            <v>DISTANCIA DE SUMINISTRO CONCRETOS</v>
          </cell>
          <cell r="B11" t="str">
            <v>KM</v>
          </cell>
          <cell r="C11">
            <v>50</v>
          </cell>
          <cell r="D11">
            <v>50</v>
          </cell>
        </row>
        <row r="12">
          <cell r="A12" t="str">
            <v>DISTANCIA DE SUMINISTRO MEZCLAS ASFALTICAS</v>
          </cell>
          <cell r="B12" t="str">
            <v>KM</v>
          </cell>
          <cell r="C12">
            <v>75</v>
          </cell>
          <cell r="D12">
            <v>75</v>
          </cell>
        </row>
        <row r="13">
          <cell r="A13" t="str">
            <v>DISTANCIA TRANSPORTE ESTRUCTURA METALICA</v>
          </cell>
          <cell r="B13" t="str">
            <v>KM</v>
          </cell>
          <cell r="C13">
            <v>100</v>
          </cell>
          <cell r="D13">
            <v>100</v>
          </cell>
        </row>
        <row r="14">
          <cell r="A14" t="str">
            <v>DISTANCIA ACARREO MATERIALES  PETREOS</v>
          </cell>
          <cell r="B14" t="str">
            <v>KM</v>
          </cell>
          <cell r="C14">
            <v>50</v>
          </cell>
          <cell r="D14">
            <v>50</v>
          </cell>
        </row>
        <row r="15">
          <cell r="A15" t="str">
            <v>CADENERO</v>
          </cell>
          <cell r="B15" t="str">
            <v>DIA</v>
          </cell>
          <cell r="C15">
            <v>31110</v>
          </cell>
        </row>
        <row r="16">
          <cell r="A16" t="str">
            <v>INSPECTOR DE FABRICACION Y MONTAJE</v>
          </cell>
          <cell r="B16" t="str">
            <v>DIA</v>
          </cell>
          <cell r="C16">
            <v>40000</v>
          </cell>
        </row>
        <row r="17">
          <cell r="A17" t="str">
            <v>OBRERO</v>
          </cell>
          <cell r="B17" t="str">
            <v>DIA</v>
          </cell>
          <cell r="C17">
            <v>30000</v>
          </cell>
        </row>
        <row r="18">
          <cell r="A18" t="str">
            <v>OFICIAL</v>
          </cell>
          <cell r="B18" t="str">
            <v>DIA</v>
          </cell>
          <cell r="C18">
            <v>50000</v>
          </cell>
        </row>
        <row r="19">
          <cell r="A19" t="str">
            <v>OFICIAL EXPERTO EN DESMONTAJE</v>
          </cell>
          <cell r="B19" t="str">
            <v>DIA</v>
          </cell>
          <cell r="C19">
            <v>50000</v>
          </cell>
        </row>
        <row r="20">
          <cell r="A20" t="str">
            <v>PALETEROS</v>
          </cell>
          <cell r="B20" t="str">
            <v>DIA</v>
          </cell>
          <cell r="C20">
            <v>20000</v>
          </cell>
        </row>
        <row r="21">
          <cell r="A21" t="str">
            <v>RASTRILLEROS</v>
          </cell>
          <cell r="B21" t="str">
            <v>DIA</v>
          </cell>
          <cell r="C21">
            <v>35000</v>
          </cell>
        </row>
        <row r="22">
          <cell r="A22" t="str">
            <v>SOLDADOR</v>
          </cell>
          <cell r="B22" t="str">
            <v>DIA</v>
          </cell>
          <cell r="C22">
            <v>44000</v>
          </cell>
        </row>
        <row r="23">
          <cell r="A23" t="str">
            <v>TOPOGRAFO</v>
          </cell>
          <cell r="B23" t="str">
            <v>DIA</v>
          </cell>
          <cell r="C23">
            <v>51200</v>
          </cell>
        </row>
        <row r="24">
          <cell r="A24" t="str">
            <v>LIGUERO</v>
          </cell>
          <cell r="C24">
            <v>25000</v>
          </cell>
        </row>
        <row r="25">
          <cell r="A25" t="str">
            <v>CUADRILLA DE DESMONTAJE (10 PERSONAS)</v>
          </cell>
          <cell r="B25" t="str">
            <v>DIA</v>
          </cell>
          <cell r="C25">
            <v>200000</v>
          </cell>
        </row>
        <row r="26">
          <cell r="A26" t="str">
            <v>CALCULISTA</v>
          </cell>
          <cell r="B26" t="str">
            <v>DIA</v>
          </cell>
          <cell r="C26">
            <v>300000</v>
          </cell>
        </row>
        <row r="27">
          <cell r="A27" t="str">
            <v>DIBUJANTE</v>
          </cell>
          <cell r="B27" t="str">
            <v>DIA</v>
          </cell>
          <cell r="C27">
            <v>32000</v>
          </cell>
        </row>
        <row r="28">
          <cell r="A28" t="str">
            <v>INGENIERO DE MONTAJE Y PRUEBA</v>
          </cell>
          <cell r="B28" t="str">
            <v>DIA</v>
          </cell>
          <cell r="C28">
            <v>150000</v>
          </cell>
        </row>
        <row r="29">
          <cell r="A29" t="str">
            <v>INGENIERO SUPERVISOR Y DIRECTOR DE PRUEBA</v>
          </cell>
          <cell r="B29" t="str">
            <v>DIA</v>
          </cell>
          <cell r="C29">
            <v>200000</v>
          </cell>
        </row>
        <row r="30">
          <cell r="A30" t="str">
            <v>DISTANCIA SUMINISTRO (MATERIAL DE LA ZONA)</v>
          </cell>
          <cell r="B30" t="str">
            <v>KM</v>
          </cell>
          <cell r="C30">
            <v>50</v>
          </cell>
        </row>
        <row r="31">
          <cell r="A31" t="str">
            <v>DERECHOS DE EXPLOTACIÓN MATERIAL PETREO</v>
          </cell>
          <cell r="B31" t="str">
            <v>M3</v>
          </cell>
          <cell r="C31">
            <v>1500</v>
          </cell>
        </row>
        <row r="32">
          <cell r="A32" t="str">
            <v>ESCOLTA Y TRANSPORTE EXPLOSIVOS</v>
          </cell>
          <cell r="C32">
            <v>5000</v>
          </cell>
        </row>
        <row r="57">
          <cell r="A57" t="str">
            <v>Cicatrizante (para remoción de especies vegetales) (item 201.9)</v>
          </cell>
        </row>
        <row r="183">
          <cell r="A183" t="str">
            <v xml:space="preserve">Nutrientes (para remoción de especies vegetales) (dap, triple 15, urea o similar) (item 201.9) 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  <sheetName val="INDICE"/>
      <sheetName val="Materiales"/>
      <sheetName val="Equipo"/>
      <sheetName val="Otros"/>
      <sheetName val="Densidades"/>
      <sheetName val="200.1 Descapote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P7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200.1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EQUI</v>
          </cell>
          <cell r="B1" t="str">
            <v>UNIDAD</v>
          </cell>
          <cell r="C1" t="str">
            <v>TARIFA 2011</v>
          </cell>
        </row>
        <row r="2">
          <cell r="A2" t="str">
            <v>Aspersor manual</v>
          </cell>
          <cell r="B2" t="str">
            <v>$/HORA</v>
          </cell>
          <cell r="C2">
            <v>711</v>
          </cell>
        </row>
        <row r="3">
          <cell r="A3" t="str">
            <v>Barredora mecánica de cepillo</v>
          </cell>
          <cell r="B3" t="str">
            <v>$/HORA</v>
          </cell>
          <cell r="C3">
            <v>50000</v>
          </cell>
        </row>
        <row r="4">
          <cell r="A4" t="str">
            <v>Bomba de concreto</v>
          </cell>
          <cell r="B4" t="str">
            <v>$/HORA</v>
          </cell>
          <cell r="C4">
            <v>44053</v>
          </cell>
        </row>
        <row r="5">
          <cell r="A5" t="str">
            <v>Bomba de inyección de lechada</v>
          </cell>
          <cell r="B5" t="str">
            <v>$/HORA</v>
          </cell>
          <cell r="C5">
            <v>30000</v>
          </cell>
        </row>
        <row r="6">
          <cell r="A6" t="str">
            <v>BOMBA ELECTRICA PARA ACCIONAR CELDA (PRUEBA DE CARGA PILOTE PREEXCAVADO)</v>
          </cell>
          <cell r="B6" t="str">
            <v>ML-KM</v>
          </cell>
          <cell r="C6">
            <v>59839</v>
          </cell>
        </row>
        <row r="7">
          <cell r="A7" t="str">
            <v>BOMBA ELECTRICA PARA ACCIONAR LA CELDA</v>
          </cell>
          <cell r="B7" t="str">
            <v>$/HORA</v>
          </cell>
          <cell r="C7">
            <v>60088</v>
          </cell>
        </row>
        <row r="8">
          <cell r="A8" t="str">
            <v>Bomba para gato de tensionamiento</v>
          </cell>
          <cell r="B8" t="str">
            <v>$/HORA</v>
          </cell>
          <cell r="C8">
            <v>33554</v>
          </cell>
        </row>
        <row r="9">
          <cell r="A9" t="str">
            <v>Buldozer D4</v>
          </cell>
          <cell r="B9" t="str">
            <v>$/HORA</v>
          </cell>
          <cell r="C9">
            <v>91601</v>
          </cell>
        </row>
        <row r="10">
          <cell r="A10" t="str">
            <v>Buldozer D6</v>
          </cell>
          <cell r="B10" t="str">
            <v>$/HORA</v>
          </cell>
          <cell r="C10">
            <v>147519</v>
          </cell>
        </row>
        <row r="11">
          <cell r="A11" t="str">
            <v>Buldozer D8 (Inluido Ripper)</v>
          </cell>
          <cell r="B11" t="str">
            <v>$/HORA</v>
          </cell>
          <cell r="C11">
            <v>222421</v>
          </cell>
        </row>
        <row r="12">
          <cell r="A12" t="str">
            <v>Calentador a gas</v>
          </cell>
          <cell r="B12" t="str">
            <v>$/HORA</v>
          </cell>
          <cell r="C12">
            <v>56878</v>
          </cell>
        </row>
        <row r="13">
          <cell r="A13" t="str">
            <v>Camion 350</v>
          </cell>
          <cell r="B13" t="str">
            <v>$/HORA</v>
          </cell>
          <cell r="C13">
            <v>40940</v>
          </cell>
        </row>
        <row r="14">
          <cell r="A14" t="str">
            <v>Camión de Slurry</v>
          </cell>
          <cell r="B14" t="str">
            <v>$/HORA</v>
          </cell>
          <cell r="C14">
            <v>200000</v>
          </cell>
        </row>
        <row r="15">
          <cell r="A15" t="str">
            <v>Camioneta D-300</v>
          </cell>
          <cell r="B15" t="str">
            <v>$/HORA</v>
          </cell>
          <cell r="C15">
            <v>46381</v>
          </cell>
        </row>
        <row r="16">
          <cell r="A16" t="str">
            <v>Cargador CAT 920 o equivalente</v>
          </cell>
          <cell r="B16" t="str">
            <v>$/HORA</v>
          </cell>
          <cell r="C16">
            <v>133764</v>
          </cell>
        </row>
        <row r="17">
          <cell r="A17" t="str">
            <v>Cargador CAT 930 o equivalente</v>
          </cell>
          <cell r="B17" t="str">
            <v>$/HORA</v>
          </cell>
          <cell r="C17">
            <v>167697</v>
          </cell>
        </row>
        <row r="18">
          <cell r="A18" t="str">
            <v>Carrotanque de agua 10000 Litros</v>
          </cell>
          <cell r="B18" t="str">
            <v>$/HORA</v>
          </cell>
          <cell r="C18">
            <v>63129</v>
          </cell>
        </row>
        <row r="19">
          <cell r="A19" t="str">
            <v>Carrotanque Irrigador de asfalto</v>
          </cell>
          <cell r="B19" t="str">
            <v>$/HORA</v>
          </cell>
          <cell r="C19">
            <v>101408</v>
          </cell>
        </row>
        <row r="20">
          <cell r="A20" t="str">
            <v>Cicatrizante (para remoción de especies vegetales) (item 201.9)</v>
          </cell>
          <cell r="B20" t="str">
            <v>$/HORA</v>
          </cell>
          <cell r="C20">
            <v>7767</v>
          </cell>
        </row>
        <row r="21">
          <cell r="A21" t="str">
            <v>Cizalla</v>
          </cell>
          <cell r="B21" t="str">
            <v>$/HORA</v>
          </cell>
          <cell r="C21">
            <v>2431</v>
          </cell>
        </row>
        <row r="22">
          <cell r="A22" t="str">
            <v>Compactador Benitin</v>
          </cell>
          <cell r="B22" t="str">
            <v>$/HORA</v>
          </cell>
          <cell r="C22">
            <v>58883</v>
          </cell>
        </row>
        <row r="23">
          <cell r="A23" t="str">
            <v>Compactador manual (RANA)</v>
          </cell>
          <cell r="B23" t="str">
            <v>$/HORA</v>
          </cell>
          <cell r="C23">
            <v>8858</v>
          </cell>
        </row>
        <row r="24">
          <cell r="A24" t="str">
            <v>Compactador manual (SALTARIN)</v>
          </cell>
          <cell r="B24" t="str">
            <v>$/HORA</v>
          </cell>
          <cell r="C24">
            <v>9635</v>
          </cell>
        </row>
        <row r="25">
          <cell r="A25" t="str">
            <v>Compactador manual de rodillo</v>
          </cell>
          <cell r="B25" t="str">
            <v>$/HORA</v>
          </cell>
          <cell r="C25">
            <v>10869</v>
          </cell>
        </row>
        <row r="26">
          <cell r="A26" t="str">
            <v>Compactador manual vibratorio (CANGURO) (Apisonadores)</v>
          </cell>
          <cell r="B26" t="str">
            <v>$/HORA</v>
          </cell>
          <cell r="C26">
            <v>9625</v>
          </cell>
        </row>
        <row r="27">
          <cell r="A27" t="str">
            <v>Compactador neumatico</v>
          </cell>
          <cell r="B27" t="str">
            <v>$/HORA</v>
          </cell>
          <cell r="C27">
            <v>89000</v>
          </cell>
        </row>
        <row r="28">
          <cell r="A28" t="str">
            <v>Compactador vibratorio tipo DD-20</v>
          </cell>
          <cell r="B28" t="str">
            <v>$/HORA</v>
          </cell>
          <cell r="C28">
            <v>65529</v>
          </cell>
        </row>
        <row r="29">
          <cell r="A29" t="str">
            <v>Compresor (barrido y soplado)</v>
          </cell>
          <cell r="B29" t="str">
            <v>$/HORA</v>
          </cell>
          <cell r="C29">
            <v>37767</v>
          </cell>
        </row>
        <row r="30">
          <cell r="A30" t="str">
            <v>Compresor 125 pies 3 con martillo</v>
          </cell>
          <cell r="B30" t="str">
            <v>$/HORA</v>
          </cell>
          <cell r="C30">
            <v>64121</v>
          </cell>
        </row>
        <row r="31">
          <cell r="A31" t="str">
            <v>Compresor 250 pies 3 con martillo</v>
          </cell>
          <cell r="B31" t="str">
            <v>$/HORA</v>
          </cell>
          <cell r="C31">
            <v>72999</v>
          </cell>
        </row>
        <row r="32">
          <cell r="A32" t="str">
            <v>Compresor para penetrar roca</v>
          </cell>
          <cell r="B32" t="str">
            <v>$/HORA</v>
          </cell>
          <cell r="C32">
            <v>72397</v>
          </cell>
        </row>
        <row r="33">
          <cell r="A33" t="str">
            <v>Cortadora de pavimento</v>
          </cell>
          <cell r="B33" t="str">
            <v>$/HORA</v>
          </cell>
          <cell r="C33">
            <v>39590</v>
          </cell>
        </row>
        <row r="34">
          <cell r="A34" t="str">
            <v>Derecho y disposición de material de derrumbe</v>
          </cell>
          <cell r="B34" t="str">
            <v>M3</v>
          </cell>
          <cell r="C34">
            <v>500</v>
          </cell>
        </row>
        <row r="35">
          <cell r="A35" t="str">
            <v>Derecho y disposición de material de escombros</v>
          </cell>
          <cell r="B35" t="str">
            <v>M3</v>
          </cell>
          <cell r="C35">
            <v>500</v>
          </cell>
        </row>
        <row r="36">
          <cell r="A36" t="str">
            <v>Derretidora de asfalto (crafco o similar)</v>
          </cell>
          <cell r="B36" t="str">
            <v>$/HORA</v>
          </cell>
          <cell r="C36">
            <v>5244</v>
          </cell>
        </row>
        <row r="37">
          <cell r="A37" t="str">
            <v>Diferencial de 2 ton.</v>
          </cell>
          <cell r="B37" t="str">
            <v>$/HORA</v>
          </cell>
          <cell r="C37">
            <v>2710</v>
          </cell>
        </row>
        <row r="38">
          <cell r="A38" t="str">
            <v>Diferencial de 3 ton</v>
          </cell>
          <cell r="B38" t="str">
            <v>$/HORA</v>
          </cell>
          <cell r="C38">
            <v>3173</v>
          </cell>
        </row>
        <row r="39">
          <cell r="A39" t="str">
            <v>Equipo de control (bandas sonoras reduce velocidad) (Termohigometros, Termómetros, Galgas)</v>
          </cell>
          <cell r="B39" t="str">
            <v>$/HORA</v>
          </cell>
          <cell r="C39">
            <v>2300</v>
          </cell>
        </row>
        <row r="40">
          <cell r="A40" t="str">
            <v>Equipo de oxicorte</v>
          </cell>
          <cell r="B40" t="str">
            <v>$/HORA</v>
          </cell>
          <cell r="C40">
            <v>25000</v>
          </cell>
        </row>
        <row r="41">
          <cell r="A41" t="str">
            <v>Equipo de perforación (TRACKDRILL)</v>
          </cell>
          <cell r="B41" t="str">
            <v>$/HORA</v>
          </cell>
          <cell r="C41">
            <v>112286</v>
          </cell>
        </row>
        <row r="42">
          <cell r="A42" t="str">
            <v>Equipo de pintura (Compresor)</v>
          </cell>
          <cell r="B42" t="str">
            <v>$/HORA</v>
          </cell>
          <cell r="C42">
            <v>4274</v>
          </cell>
        </row>
        <row r="43">
          <cell r="A43" t="str">
            <v>Equipo de soldadura 250 AMP</v>
          </cell>
          <cell r="B43" t="str">
            <v>$/HORA</v>
          </cell>
          <cell r="C43">
            <v>9745</v>
          </cell>
        </row>
        <row r="44">
          <cell r="A44" t="str">
            <v>Equipo de soldadura 400</v>
          </cell>
          <cell r="B44" t="str">
            <v>$/HORA</v>
          </cell>
          <cell r="C44">
            <v>10366</v>
          </cell>
        </row>
        <row r="45">
          <cell r="A45" t="str">
            <v>Equipo de soldadura 600</v>
          </cell>
          <cell r="B45" t="str">
            <v>$/HORA</v>
          </cell>
          <cell r="C45">
            <v>17133</v>
          </cell>
        </row>
        <row r="46">
          <cell r="A46" t="str">
            <v>Equipo de topografía</v>
          </cell>
          <cell r="B46" t="str">
            <v>$/HORA</v>
          </cell>
          <cell r="C46">
            <v>11262</v>
          </cell>
        </row>
        <row r="47">
          <cell r="A47" t="str">
            <v>Equipo de Ultrasonido</v>
          </cell>
          <cell r="B47" t="str">
            <v>$/HORA</v>
          </cell>
          <cell r="C47">
            <v>73080</v>
          </cell>
        </row>
        <row r="48">
          <cell r="A48" t="str">
            <v>Equipo manual aplicador (bandas sonoras reduce velocidad)</v>
          </cell>
          <cell r="B48" t="str">
            <v>$/HORA</v>
          </cell>
          <cell r="C48">
            <v>22750</v>
          </cell>
        </row>
        <row r="49">
          <cell r="A49" t="str">
            <v>Esparcidor de gravilla</v>
          </cell>
          <cell r="B49" t="str">
            <v>$/HORA</v>
          </cell>
          <cell r="C49">
            <v>60000</v>
          </cell>
        </row>
        <row r="50">
          <cell r="A50" t="str">
            <v>Estación</v>
          </cell>
          <cell r="B50" t="str">
            <v>$/HORA</v>
          </cell>
          <cell r="C50">
            <v>12438</v>
          </cell>
        </row>
        <row r="51">
          <cell r="A51" t="str">
            <v>Formaleta metálica (concreto hidraulico)</v>
          </cell>
          <cell r="B51" t="str">
            <v>$/HORA</v>
          </cell>
          <cell r="C51">
            <v>695</v>
          </cell>
        </row>
        <row r="52">
          <cell r="A52" t="str">
            <v>Formaleta metálica (tuberia de concreto reforzado)</v>
          </cell>
          <cell r="B52" t="str">
            <v>$/HORA</v>
          </cell>
          <cell r="C52">
            <v>1134</v>
          </cell>
        </row>
        <row r="53">
          <cell r="A53" t="str">
            <v>Formaleta para camisa de pilote</v>
          </cell>
          <cell r="B53" t="str">
            <v>$/HORA</v>
          </cell>
          <cell r="C53">
            <v>1307</v>
          </cell>
        </row>
        <row r="54">
          <cell r="A54" t="str">
            <v>Fresadora de pavimento</v>
          </cell>
          <cell r="B54" t="str">
            <v>$/HORA</v>
          </cell>
          <cell r="C54">
            <v>703200</v>
          </cell>
        </row>
        <row r="55">
          <cell r="A55" t="str">
            <v>Fresadora y recicladora de pavimento</v>
          </cell>
          <cell r="B55" t="str">
            <v>$/HORA</v>
          </cell>
          <cell r="C55">
            <v>781000</v>
          </cell>
        </row>
        <row r="56">
          <cell r="A56" t="str">
            <v>Gato para tensionamiento</v>
          </cell>
          <cell r="B56" t="str">
            <v>$/HORA</v>
          </cell>
          <cell r="C56">
            <v>13994</v>
          </cell>
        </row>
        <row r="57">
          <cell r="A57" t="str">
            <v>Grua (Capacidad 15 ton)</v>
          </cell>
          <cell r="B57" t="str">
            <v>$/HORA</v>
          </cell>
          <cell r="C57">
            <v>167375</v>
          </cell>
        </row>
        <row r="58">
          <cell r="A58" t="str">
            <v>Grua 10 ton</v>
          </cell>
          <cell r="B58" t="str">
            <v>$/HORA</v>
          </cell>
          <cell r="C58">
            <v>148774</v>
          </cell>
        </row>
        <row r="59">
          <cell r="A59" t="str">
            <v>Grua con torre</v>
          </cell>
          <cell r="B59" t="str">
            <v>$/HORA</v>
          </cell>
          <cell r="C59">
            <v>250000</v>
          </cell>
        </row>
        <row r="60">
          <cell r="A60" t="str">
            <v>GRUA ESPECIAL PARA PRUEBA DE CARGA DE PILOTES PREEXCAVADOS</v>
          </cell>
          <cell r="B60" t="str">
            <v>KG-KM</v>
          </cell>
          <cell r="C60">
            <v>271524</v>
          </cell>
        </row>
        <row r="61">
          <cell r="A61" t="str">
            <v>GRUA ESPECIAL PARA PRUEBA DE CARGA PILOTES PREEXVAVADA</v>
          </cell>
          <cell r="B61" t="str">
            <v>$/HORA</v>
          </cell>
          <cell r="C61">
            <v>272656</v>
          </cell>
        </row>
        <row r="62">
          <cell r="A62" t="str">
            <v>Grua telescópica</v>
          </cell>
          <cell r="B62" t="str">
            <v>$/HORA</v>
          </cell>
          <cell r="C62">
            <v>348000</v>
          </cell>
        </row>
        <row r="63">
          <cell r="A63" t="str">
            <v>Guadañadora</v>
          </cell>
          <cell r="B63" t="str">
            <v>$/HORA</v>
          </cell>
          <cell r="C63">
            <v>5288</v>
          </cell>
        </row>
        <row r="64">
          <cell r="A64" t="str">
            <v>MANOMETRO CABLE DE ACERO PARA BAJAR LA CELDA</v>
          </cell>
          <cell r="B64" t="str">
            <v>$/HORA</v>
          </cell>
          <cell r="C64">
            <v>1672000</v>
          </cell>
        </row>
        <row r="65">
          <cell r="A65" t="str">
            <v>MANOMETRO CABLE DE ACERO PARA BAJAR LA CELDA (PRUEBA DE CARGA PILOTE PREEXCAVADO)</v>
          </cell>
          <cell r="B65" t="str">
            <v>$/HORA</v>
          </cell>
          <cell r="C65">
            <v>1665065</v>
          </cell>
        </row>
        <row r="66">
          <cell r="A66" t="str">
            <v>Maquina térmica pegatachas</v>
          </cell>
          <cell r="B66" t="str">
            <v>$/HORA</v>
          </cell>
          <cell r="C66">
            <v>25838</v>
          </cell>
        </row>
        <row r="67">
          <cell r="A67" t="str">
            <v>Mezcladora de concreto 1 BULTO</v>
          </cell>
          <cell r="B67" t="str">
            <v>$/HORA</v>
          </cell>
          <cell r="C67">
            <v>5967</v>
          </cell>
        </row>
        <row r="68">
          <cell r="A68" t="str">
            <v>Montacargas</v>
          </cell>
          <cell r="B68" t="str">
            <v>$/HORA</v>
          </cell>
          <cell r="C68">
            <v>61345</v>
          </cell>
        </row>
        <row r="69">
          <cell r="A69" t="str">
            <v>Motobomba 4 PULGADAS</v>
          </cell>
          <cell r="B69" t="str">
            <v>$/HORA</v>
          </cell>
          <cell r="C69">
            <v>10136</v>
          </cell>
        </row>
        <row r="70">
          <cell r="A70" t="str">
            <v>Motobomba 6" DIAMETRO DE BOMBEO DE 2M³/SEG.</v>
          </cell>
          <cell r="B70" t="str">
            <v>$/HORA</v>
          </cell>
          <cell r="C70">
            <v>17475</v>
          </cell>
        </row>
        <row r="71">
          <cell r="A71" t="str">
            <v>Motobomba de concreto</v>
          </cell>
          <cell r="B71" t="str">
            <v>$/HORA</v>
          </cell>
          <cell r="C71">
            <v>92769</v>
          </cell>
        </row>
        <row r="72">
          <cell r="A72" t="str">
            <v>Motoniveladora</v>
          </cell>
          <cell r="B72" t="str">
            <v>$/HORA</v>
          </cell>
          <cell r="C72">
            <v>146662</v>
          </cell>
        </row>
        <row r="73">
          <cell r="A73" t="str">
            <v>Motosierra</v>
          </cell>
          <cell r="B73" t="str">
            <v>$/HORA</v>
          </cell>
          <cell r="C73">
            <v>10000</v>
          </cell>
        </row>
        <row r="74">
          <cell r="A74" t="str">
            <v>Pala auxiliar de piloteadora</v>
          </cell>
          <cell r="B74" t="str">
            <v>$/HORA</v>
          </cell>
          <cell r="C74">
            <v>270250</v>
          </cell>
        </row>
        <row r="75">
          <cell r="A75" t="str">
            <v>Pala grua con martillo</v>
          </cell>
          <cell r="B75" t="str">
            <v>$/HORA</v>
          </cell>
          <cell r="C75">
            <v>269604</v>
          </cell>
        </row>
        <row r="76">
          <cell r="A76" t="str">
            <v>Piloteadora</v>
          </cell>
          <cell r="B76" t="str">
            <v>$/HORA</v>
          </cell>
          <cell r="C76">
            <v>387500</v>
          </cell>
        </row>
        <row r="77">
          <cell r="A77" t="str">
            <v>Planta de asfalto en caliente</v>
          </cell>
          <cell r="B77" t="str">
            <v>$/HORA</v>
          </cell>
          <cell r="C77">
            <v>672770</v>
          </cell>
        </row>
        <row r="78">
          <cell r="A78" t="str">
            <v>Planta de asfalto en frio</v>
          </cell>
          <cell r="B78" t="str">
            <v>$/HORA</v>
          </cell>
          <cell r="C78">
            <v>165000</v>
          </cell>
        </row>
        <row r="79">
          <cell r="A79" t="str">
            <v xml:space="preserve">Planta eléctrica </v>
          </cell>
          <cell r="B79" t="str">
            <v>$/HORA</v>
          </cell>
          <cell r="C79">
            <v>13603</v>
          </cell>
        </row>
        <row r="80">
          <cell r="A80" t="str">
            <v>Planta trituradora</v>
          </cell>
          <cell r="B80" t="str">
            <v>$/HORA</v>
          </cell>
          <cell r="C80">
            <v>560000</v>
          </cell>
        </row>
        <row r="81">
          <cell r="A81" t="str">
            <v>Pluma capacidad 100 kg</v>
          </cell>
          <cell r="B81" t="str">
            <v>$/HORA</v>
          </cell>
          <cell r="C81">
            <v>6820</v>
          </cell>
        </row>
        <row r="82">
          <cell r="A82" t="str">
            <v>Pulidora (8500 REV)</v>
          </cell>
          <cell r="B82" t="str">
            <v>$/HORA</v>
          </cell>
          <cell r="C82">
            <v>4153</v>
          </cell>
        </row>
        <row r="83">
          <cell r="A83" t="str">
            <v>Pulvimixer</v>
          </cell>
          <cell r="B83" t="str">
            <v>$/HORA</v>
          </cell>
          <cell r="C83">
            <v>313200</v>
          </cell>
        </row>
        <row r="84">
          <cell r="A84" t="str">
            <v>Recicladora</v>
          </cell>
          <cell r="B84" t="str">
            <v>$/HORA</v>
          </cell>
          <cell r="C84">
            <v>478490</v>
          </cell>
        </row>
        <row r="85">
          <cell r="A85" t="str">
            <v>Regla vibratoria L=3m</v>
          </cell>
          <cell r="B85" t="str">
            <v>$/HORA</v>
          </cell>
          <cell r="C85">
            <v>6960</v>
          </cell>
        </row>
        <row r="86">
          <cell r="A86" t="str">
            <v>Retrocargador</v>
          </cell>
          <cell r="B86" t="str">
            <v>$/HORA</v>
          </cell>
          <cell r="C86">
            <v>100478</v>
          </cell>
        </row>
        <row r="87">
          <cell r="A87" t="str">
            <v>Retroexcavadora 428 doble transmision</v>
          </cell>
          <cell r="B87" t="str">
            <v>$/HORA</v>
          </cell>
          <cell r="C87">
            <v>87702</v>
          </cell>
        </row>
        <row r="88">
          <cell r="A88" t="str">
            <v>Retroexcavadora A25C</v>
          </cell>
          <cell r="B88" t="str">
            <v>$/HORA</v>
          </cell>
        </row>
        <row r="89">
          <cell r="A89" t="str">
            <v>Retroexcavadora CAT 320</v>
          </cell>
          <cell r="B89" t="str">
            <v>$/HORA</v>
          </cell>
          <cell r="C89">
            <v>175087</v>
          </cell>
        </row>
        <row r="90">
          <cell r="A90" t="str">
            <v>Retroexcavadora EX-200 con martillo neumatico</v>
          </cell>
          <cell r="B90" t="str">
            <v>$/HORA</v>
          </cell>
          <cell r="C90">
            <v>285095</v>
          </cell>
        </row>
        <row r="91">
          <cell r="A91" t="str">
            <v>Retroexcavadora EX-200 SOBRE ORUGA</v>
          </cell>
          <cell r="B91" t="str">
            <v>$/HORA</v>
          </cell>
          <cell r="C91">
            <v>157753</v>
          </cell>
        </row>
        <row r="92">
          <cell r="A92" t="str">
            <v>Retroexcavadora sobre llantas JD410</v>
          </cell>
          <cell r="B92" t="str">
            <v>$/HORA</v>
          </cell>
          <cell r="C92">
            <v>86453</v>
          </cell>
        </row>
        <row r="93">
          <cell r="A93" t="str">
            <v>Ruteadora</v>
          </cell>
          <cell r="B93" t="str">
            <v>$/HORA</v>
          </cell>
          <cell r="C93">
            <v>1102</v>
          </cell>
        </row>
        <row r="94">
          <cell r="A94" t="str">
            <v>Taco metálico (puntal) (escamas en concreto)</v>
          </cell>
          <cell r="B94" t="str">
            <v>$/HORA</v>
          </cell>
          <cell r="C94">
            <v>115</v>
          </cell>
        </row>
        <row r="95">
          <cell r="A95" t="str">
            <v>Tarifa de transporte</v>
          </cell>
          <cell r="B95" t="str">
            <v>M³-KM</v>
          </cell>
          <cell r="C95">
            <v>928.36363636363637</v>
          </cell>
        </row>
        <row r="96">
          <cell r="A96" t="str">
            <v>Tarifa de transporte de acero</v>
          </cell>
          <cell r="C96">
            <v>0.55000000000000004</v>
          </cell>
        </row>
        <row r="97">
          <cell r="A97" t="str">
            <v xml:space="preserve">Tarifa de transporte de estructuras metálicas </v>
          </cell>
          <cell r="B97" t="str">
            <v>KG-KM</v>
          </cell>
          <cell r="C97">
            <v>0.77</v>
          </cell>
        </row>
        <row r="98">
          <cell r="A98" t="str">
            <v xml:space="preserve">Tarifa de transporte de estructuras metálicas </v>
          </cell>
          <cell r="C98">
            <v>0.77</v>
          </cell>
        </row>
        <row r="99">
          <cell r="A99" t="str">
            <v>Tarifa de transporte de mezclas parra bacheo</v>
          </cell>
          <cell r="B99" t="str">
            <v>M³-KM</v>
          </cell>
          <cell r="C99">
            <v>1440</v>
          </cell>
        </row>
        <row r="100">
          <cell r="A100" t="str">
            <v xml:space="preserve">Tarifa de Transporte de pilotes </v>
          </cell>
          <cell r="C100">
            <v>292</v>
          </cell>
        </row>
        <row r="101">
          <cell r="A101" t="str">
            <v>Tarifa de transporte estructura metálica en obra</v>
          </cell>
          <cell r="B101" t="str">
            <v>KG-KM</v>
          </cell>
          <cell r="C101">
            <v>1.0779999999999998</v>
          </cell>
        </row>
        <row r="102">
          <cell r="A102" t="str">
            <v>Tarifa de transporte interno para prueba de carga pilotes preexcavados</v>
          </cell>
          <cell r="B102" t="str">
            <v>KG-KM</v>
          </cell>
          <cell r="C102">
            <v>36423</v>
          </cell>
        </row>
        <row r="103">
          <cell r="A103" t="str">
            <v>Tarifa de transporte para agregados de mezclas</v>
          </cell>
          <cell r="B103" t="str">
            <v>M³-KM</v>
          </cell>
          <cell r="C103">
            <v>1103</v>
          </cell>
        </row>
        <row r="104">
          <cell r="A104" t="str">
            <v>Terminadora de asfalto</v>
          </cell>
          <cell r="B104" t="str">
            <v>$/HORA</v>
          </cell>
          <cell r="C104">
            <v>156076</v>
          </cell>
        </row>
        <row r="105">
          <cell r="A105" t="str">
            <v>Vehiculo delineador</v>
          </cell>
          <cell r="B105" t="str">
            <v>$/HORA</v>
          </cell>
          <cell r="C105">
            <v>62049</v>
          </cell>
        </row>
        <row r="106">
          <cell r="A106" t="str">
            <v>Vibrador de concreto</v>
          </cell>
          <cell r="B106" t="str">
            <v>$/HORA</v>
          </cell>
          <cell r="C106">
            <v>5815</v>
          </cell>
        </row>
        <row r="107">
          <cell r="A107" t="str">
            <v>Vibrocompactador  (15 TON)</v>
          </cell>
          <cell r="B107" t="str">
            <v>$/HORA</v>
          </cell>
          <cell r="C107">
            <v>106085</v>
          </cell>
        </row>
        <row r="108">
          <cell r="A108" t="str">
            <v>Vibrocompactador tandem(DD110HF)</v>
          </cell>
          <cell r="B108" t="str">
            <v>$/HORA</v>
          </cell>
          <cell r="C108">
            <v>133614</v>
          </cell>
        </row>
        <row r="109">
          <cell r="A109" t="str">
            <v>Volqueta 6 m3</v>
          </cell>
          <cell r="B109" t="str">
            <v>$/HORA</v>
          </cell>
          <cell r="C109">
            <v>61272</v>
          </cell>
        </row>
        <row r="110">
          <cell r="A110" t="str">
            <v>EQUIPOS DE MEDICION - PDA-(Deformímetros eléctricos, mecánicos, Celdas de carga, etc.), INCLUYE ANDAMIAJES Y TRANSPORTE. SE TOMAN TRES (3) REGISTROS</v>
          </cell>
          <cell r="C110">
            <v>10939556</v>
          </cell>
        </row>
        <row r="181">
          <cell r="A181" t="str">
            <v xml:space="preserve">Nutrientes (para remoción de especies vegetales) (dap, triple 15, urea o similar) (item 201.9) </v>
          </cell>
        </row>
      </sheetData>
      <sheetData sheetId="4" refreshError="1">
        <row r="1">
          <cell r="C1" t="str">
            <v>TARIFA 2011</v>
          </cell>
        </row>
        <row r="3">
          <cell r="A3" t="str">
            <v>ADMINISTRACION</v>
          </cell>
          <cell r="B3" t="str">
            <v>%</v>
          </cell>
          <cell r="C3">
            <v>0.19999999999999998</v>
          </cell>
        </row>
        <row r="4">
          <cell r="A4" t="str">
            <v>IMPREVISTOS</v>
          </cell>
          <cell r="B4" t="str">
            <v>%</v>
          </cell>
          <cell r="C4">
            <v>4.9999999999999996E-2</v>
          </cell>
        </row>
        <row r="5">
          <cell r="A5" t="str">
            <v>UTILIDAD</v>
          </cell>
          <cell r="B5" t="str">
            <v>%</v>
          </cell>
          <cell r="C5">
            <v>4.9999999999999996E-2</v>
          </cell>
        </row>
        <row r="6">
          <cell r="A6" t="str">
            <v>PRESTACIONES</v>
          </cell>
          <cell r="B6" t="str">
            <v>%</v>
          </cell>
          <cell r="C6">
            <v>1.8499999999999999</v>
          </cell>
        </row>
        <row r="7">
          <cell r="A7" t="str">
            <v>DISTANCIA ACARREO 1</v>
          </cell>
          <cell r="B7" t="str">
            <v>KM</v>
          </cell>
          <cell r="C7">
            <v>10</v>
          </cell>
          <cell r="D7">
            <v>10</v>
          </cell>
        </row>
        <row r="8">
          <cell r="A8" t="str">
            <v>DISTANCIA ACARREO 2</v>
          </cell>
          <cell r="B8" t="str">
            <v>KM</v>
          </cell>
          <cell r="C8">
            <v>50</v>
          </cell>
          <cell r="D8">
            <v>100</v>
          </cell>
        </row>
        <row r="9">
          <cell r="A9" t="str">
            <v>DISTANCIA SUMINISTRO</v>
          </cell>
          <cell r="B9" t="str">
            <v>KM</v>
          </cell>
          <cell r="C9">
            <v>50</v>
          </cell>
          <cell r="D9">
            <v>50</v>
          </cell>
        </row>
        <row r="10">
          <cell r="A10" t="str">
            <v>DISTANCIA SUMINISTRO BASES SUB BASES AFIRMADOS</v>
          </cell>
          <cell r="B10" t="str">
            <v>KM</v>
          </cell>
          <cell r="C10">
            <v>50</v>
          </cell>
          <cell r="D10">
            <v>50</v>
          </cell>
        </row>
        <row r="11">
          <cell r="A11" t="str">
            <v>DISTANCIA DE SUMINISTRO CONCRETOS</v>
          </cell>
          <cell r="B11" t="str">
            <v>KM</v>
          </cell>
          <cell r="C11">
            <v>50</v>
          </cell>
          <cell r="D11">
            <v>50</v>
          </cell>
        </row>
        <row r="12">
          <cell r="A12" t="str">
            <v>DISTANCIA DE SUMINISTRO MEZCLAS ASFALTICAS</v>
          </cell>
          <cell r="B12" t="str">
            <v>KM</v>
          </cell>
          <cell r="C12">
            <v>75</v>
          </cell>
          <cell r="D12">
            <v>75</v>
          </cell>
        </row>
        <row r="13">
          <cell r="A13" t="str">
            <v>DISTANCIA TRANSPORTE ESTRUCTURA METALICA</v>
          </cell>
          <cell r="B13" t="str">
            <v>KM</v>
          </cell>
          <cell r="C13">
            <v>100</v>
          </cell>
          <cell r="D13">
            <v>100</v>
          </cell>
        </row>
        <row r="14">
          <cell r="A14" t="str">
            <v>DISTANCIA ACARREO MATERIALES  PETREOS</v>
          </cell>
          <cell r="B14" t="str">
            <v>KM</v>
          </cell>
          <cell r="C14">
            <v>50</v>
          </cell>
          <cell r="D14">
            <v>50</v>
          </cell>
        </row>
        <row r="15">
          <cell r="A15" t="str">
            <v>CADENERO</v>
          </cell>
          <cell r="B15" t="str">
            <v>DIA</v>
          </cell>
          <cell r="C15">
            <v>31110</v>
          </cell>
        </row>
        <row r="16">
          <cell r="A16" t="str">
            <v>INSPECTOR DE FABRICACION Y MONTAJE</v>
          </cell>
          <cell r="B16" t="str">
            <v>DIA</v>
          </cell>
          <cell r="C16">
            <v>40000</v>
          </cell>
        </row>
        <row r="17">
          <cell r="A17" t="str">
            <v>OBRERO</v>
          </cell>
          <cell r="B17" t="str">
            <v>DIA</v>
          </cell>
          <cell r="C17">
            <v>30000</v>
          </cell>
        </row>
        <row r="18">
          <cell r="A18" t="str">
            <v>OFICIAL</v>
          </cell>
          <cell r="B18" t="str">
            <v>DIA</v>
          </cell>
          <cell r="C18">
            <v>50000</v>
          </cell>
        </row>
        <row r="19">
          <cell r="A19" t="str">
            <v>OFICIAL EXPERTO EN DESMONTAJE</v>
          </cell>
          <cell r="B19" t="str">
            <v>DIA</v>
          </cell>
          <cell r="C19">
            <v>41346</v>
          </cell>
        </row>
        <row r="20">
          <cell r="A20" t="str">
            <v>PALETEROS</v>
          </cell>
          <cell r="B20" t="str">
            <v>DIA</v>
          </cell>
          <cell r="C20">
            <v>20000</v>
          </cell>
        </row>
        <row r="21">
          <cell r="A21" t="str">
            <v>RASTRILLEROS</v>
          </cell>
          <cell r="B21" t="str">
            <v>DIA</v>
          </cell>
          <cell r="C21">
            <v>35000</v>
          </cell>
        </row>
        <row r="22">
          <cell r="A22" t="str">
            <v>SOLDADOR</v>
          </cell>
          <cell r="B22" t="str">
            <v>DIA</v>
          </cell>
          <cell r="C22">
            <v>44000</v>
          </cell>
        </row>
        <row r="23">
          <cell r="A23" t="str">
            <v>TOPOGRAFO</v>
          </cell>
          <cell r="B23" t="str">
            <v>DIA</v>
          </cell>
          <cell r="C23">
            <v>51200</v>
          </cell>
        </row>
        <row r="24">
          <cell r="A24" t="str">
            <v>LIGUERO</v>
          </cell>
          <cell r="C24">
            <v>25000</v>
          </cell>
        </row>
        <row r="25">
          <cell r="A25" t="str">
            <v>CUADRILLA DE DESMONTAJE (10 PERSONAS)</v>
          </cell>
          <cell r="B25" t="str">
            <v>DIA</v>
          </cell>
          <cell r="C25">
            <v>200000</v>
          </cell>
        </row>
        <row r="26">
          <cell r="A26" t="str">
            <v>CALCULISTA</v>
          </cell>
          <cell r="B26" t="str">
            <v>DIA</v>
          </cell>
          <cell r="C26">
            <v>300000</v>
          </cell>
        </row>
        <row r="27">
          <cell r="A27" t="str">
            <v>DIBUJANTE</v>
          </cell>
          <cell r="B27" t="str">
            <v>DIA</v>
          </cell>
          <cell r="C27">
            <v>32000</v>
          </cell>
        </row>
        <row r="28">
          <cell r="A28" t="str">
            <v>INGENIERO DE MONTAJE Y PRUEBA</v>
          </cell>
          <cell r="B28" t="str">
            <v>DIA</v>
          </cell>
          <cell r="C28">
            <v>150000</v>
          </cell>
        </row>
        <row r="29">
          <cell r="A29" t="str">
            <v>INGENIERO SUPERVISOR Y DIRECTOR DE PRUEBA</v>
          </cell>
          <cell r="B29" t="str">
            <v>DIA</v>
          </cell>
          <cell r="C29">
            <v>200000</v>
          </cell>
        </row>
        <row r="30">
          <cell r="A30" t="str">
            <v>DISTANCIA SUMINISTRO (MATERIAL DE LA ZONA)</v>
          </cell>
          <cell r="B30" t="str">
            <v>KM</v>
          </cell>
          <cell r="C30">
            <v>50</v>
          </cell>
        </row>
        <row r="31">
          <cell r="A31" t="str">
            <v>DERECHOS DE EXPLOTACIÓN MATERIAL PETREO</v>
          </cell>
          <cell r="B31" t="str">
            <v>M3</v>
          </cell>
          <cell r="C31">
            <v>1500</v>
          </cell>
        </row>
        <row r="32">
          <cell r="A32" t="str">
            <v>ESCOLTA Y TRANSPORTE EXPLOSIVOS</v>
          </cell>
          <cell r="C32">
            <v>5000</v>
          </cell>
        </row>
        <row r="57">
          <cell r="A57" t="str">
            <v>Cicatrizante (para remoción de especies vegetales) (item 201.9)</v>
          </cell>
        </row>
        <row r="183">
          <cell r="A183" t="str">
            <v xml:space="preserve">Nutrientes (para remoción de especies vegetales) (dap, triple 15, urea o similar) (item 201.9) 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2">
          <cell r="H52">
            <v>177657</v>
          </cell>
        </row>
      </sheetData>
      <sheetData sheetId="10" refreshError="1">
        <row r="52">
          <cell r="H52">
            <v>146785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52">
          <cell r="H52">
            <v>1783</v>
          </cell>
        </row>
      </sheetData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LUVIAS"/>
      <sheetName val="DIMENSIONADO"/>
      <sheetName val="CIMENTACIÓN"/>
      <sheetName val="TABLAS"/>
      <sheetName val="NUEVO"/>
      <sheetName val="INSERTAR"/>
      <sheetName val="ELIMINAR"/>
      <sheetName val="Sombrear"/>
      <sheetName val="No sombra"/>
      <sheetName val="Cant Obra"/>
      <sheetName val="Base de Diseño"/>
      <sheetName val="320.1"/>
      <sheetName val="330.2"/>
      <sheetName val="700.1"/>
      <sheetName val="No_sombra2"/>
      <sheetName val="Cant_Obra2"/>
      <sheetName val="Base_de_Diseño2"/>
      <sheetName val="320_12"/>
      <sheetName val="330_22"/>
      <sheetName val="700_12"/>
      <sheetName val="No_sombra"/>
      <sheetName val="Cant_Obra"/>
      <sheetName val="Base_de_Diseño"/>
      <sheetName val="320_1"/>
      <sheetName val="330_2"/>
      <sheetName val="700_1"/>
      <sheetName val="No_sombra1"/>
      <sheetName val="Cant_Obra1"/>
      <sheetName val="Base_de_Diseño1"/>
      <sheetName val="320_11"/>
      <sheetName val="330_21"/>
      <sheetName val="700_11"/>
      <sheetName val="No_sombra3"/>
      <sheetName val="Cant_Obra3"/>
      <sheetName val="Base_de_Diseño3"/>
      <sheetName val="320_13"/>
      <sheetName val="330_23"/>
      <sheetName val="700_13"/>
      <sheetName val="No_sombra4"/>
      <sheetName val="Cant_Obra4"/>
      <sheetName val="Base_de_Diseño4"/>
      <sheetName val="320_14"/>
      <sheetName val="330_24"/>
      <sheetName val="700_14"/>
    </sheetNames>
    <sheetDataSet>
      <sheetData sheetId="0" refreshError="1"/>
      <sheetData sheetId="1" refreshError="1"/>
      <sheetData sheetId="2" refreshError="1"/>
      <sheetData sheetId="3">
        <row r="63">
          <cell r="B63" t="str">
            <v>AEROPUERTO OLAYA HERRERA</v>
          </cell>
        </row>
        <row r="64">
          <cell r="B64" t="str">
            <v>CALDAS</v>
          </cell>
        </row>
        <row r="65">
          <cell r="B65" t="str">
            <v>CHORRILLOS</v>
          </cell>
        </row>
        <row r="66">
          <cell r="B66" t="str">
            <v>EL CHUSCAL</v>
          </cell>
        </row>
        <row r="67">
          <cell r="B67" t="str">
            <v>FABRICATO</v>
          </cell>
        </row>
        <row r="68">
          <cell r="B68" t="str">
            <v>LA FE</v>
          </cell>
        </row>
        <row r="69">
          <cell r="B69" t="str">
            <v>LAS PALMAS</v>
          </cell>
        </row>
        <row r="70">
          <cell r="B70" t="str">
            <v>MAZO</v>
          </cell>
        </row>
        <row r="71">
          <cell r="B71" t="str">
            <v>MIGUEL DE AGUINAGA</v>
          </cell>
        </row>
        <row r="72">
          <cell r="B72" t="str">
            <v>PLANTA DE FILTROS DE VILLA HERMOSA</v>
          </cell>
        </row>
        <row r="73">
          <cell r="B73" t="str">
            <v>PLANTA DE TRATAMIENTO LA AYURA</v>
          </cell>
        </row>
        <row r="74">
          <cell r="B74" t="str">
            <v>RIONEGRO-LA MACARENA</v>
          </cell>
        </row>
        <row r="75">
          <cell r="B75" t="str">
            <v>SAN ANDRES</v>
          </cell>
        </row>
        <row r="76">
          <cell r="B76" t="str">
            <v>SAN ANTONIO DE PRADO</v>
          </cell>
        </row>
        <row r="77">
          <cell r="B77" t="str">
            <v>SAN CRISTOBAL</v>
          </cell>
        </row>
        <row r="78">
          <cell r="B78" t="str">
            <v>VASCONIA</v>
          </cell>
        </row>
        <row r="252">
          <cell r="D252">
            <v>0.19239999999999999</v>
          </cell>
        </row>
        <row r="253">
          <cell r="D253">
            <v>0.16500000000000001</v>
          </cell>
        </row>
        <row r="254">
          <cell r="D254">
            <v>0.15</v>
          </cell>
        </row>
        <row r="255">
          <cell r="D255">
            <v>0.13</v>
          </cell>
        </row>
        <row r="256">
          <cell r="D256">
            <v>0.11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 refreshError="1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le"/>
      <sheetName val="ProjectParameters"/>
      <sheetName val="NPV"/>
      <sheetName val="EconParaRevenue"/>
      <sheetName val="CostSumm"/>
      <sheetName val="EconomicGraphs"/>
      <sheetName val="QuantityGraphs"/>
      <sheetName val="Sensitivities"/>
      <sheetName val="Deprec_Constant"/>
      <sheetName val="Deprec_Real"/>
      <sheetName val="CoalStocks_WkgCap"/>
      <sheetName val="TotalCap"/>
      <sheetName val="OtherCap"/>
      <sheetName val="OC_ReplCap"/>
      <sheetName val="OC_Repl"/>
      <sheetName val="OC_InitCap"/>
      <sheetName val="OC_Init"/>
      <sheetName val="UG_ReplCap"/>
      <sheetName val="UG_Repl"/>
      <sheetName val="UG_InitCap"/>
      <sheetName val="UG_Init"/>
      <sheetName val="ConstNomOpCost"/>
      <sheetName val="TotalOpCosts"/>
      <sheetName val="OffsiteAdminCHPP"/>
      <sheetName val="TotalLabCosts"/>
      <sheetName val="TotalLabNos"/>
      <sheetName val="OC_TotalOpCosts"/>
      <sheetName val="OC_OtherOpCosts"/>
      <sheetName val="ContractorOpCosts"/>
      <sheetName val="OC_Blasting"/>
      <sheetName val="OC_TotalLabCosts"/>
      <sheetName val="OC_EquipOpCosts"/>
      <sheetName val="OC_MtceLabCost"/>
      <sheetName val="OC_OpLabCost"/>
      <sheetName val="OC_MtceLabNos"/>
      <sheetName val="OC_OpLabNos"/>
      <sheetName val="OC_LeaseCost"/>
      <sheetName val="OC_ContractMaint"/>
      <sheetName val="OC_R&amp;MCost"/>
      <sheetName val="Paste_In_MARC"/>
      <sheetName val="OC_GETCost"/>
      <sheetName val="OC_LubeCost"/>
      <sheetName val="OC_TyreCost"/>
      <sheetName val="OC_FuelCost"/>
      <sheetName val="OC_PowerCost"/>
      <sheetName val="OC_FleetOpHrs"/>
      <sheetName val="OC_Roster"/>
      <sheetName val="OC_Fleet"/>
      <sheetName val="UG_TotalOpCosts"/>
      <sheetName val="UG_OtherUnitCosts"/>
      <sheetName val="UG_TotalLabour"/>
      <sheetName val="UG_LabCosts"/>
      <sheetName val="UG_LabNos"/>
      <sheetName val="UG_Fleet"/>
      <sheetName val="UG_EquipData"/>
      <sheetName val="UG_SchedulePasteIn"/>
      <sheetName val="OC_EquipData"/>
      <sheetName val="LabourHours"/>
      <sheetName val="EquipHours"/>
      <sheetName val="ScheduleSummary"/>
      <sheetName val="resTimeLine"/>
      <sheetName val="ReadMe"/>
      <sheetName val="CheckList"/>
      <sheetName val="Parameters"/>
    </sheetNames>
    <sheetDataSet>
      <sheetData sheetId="0"/>
      <sheetData sheetId="1">
        <row r="18">
          <cell r="B18" t="str">
            <v>Australia</v>
          </cell>
          <cell r="G18">
            <v>0.75</v>
          </cell>
        </row>
        <row r="19">
          <cell r="B19" t="str">
            <v>USA</v>
          </cell>
          <cell r="G19">
            <v>1</v>
          </cell>
        </row>
        <row r="20">
          <cell r="B20" t="str">
            <v>Europe</v>
          </cell>
          <cell r="G20">
            <v>0.6</v>
          </cell>
        </row>
        <row r="21">
          <cell r="B21" t="str">
            <v>New Zealand</v>
          </cell>
          <cell r="G21">
            <v>1.2</v>
          </cell>
        </row>
        <row r="22">
          <cell r="B22" t="str">
            <v>Japan</v>
          </cell>
          <cell r="G22">
            <v>80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"/>
      <sheetName val="CUADRO RESUM"/>
      <sheetName val="CUADRO RESUM FALTANTE"/>
    </sheetNames>
    <sheetDataSet>
      <sheetData sheetId="0">
        <row r="1">
          <cell r="A1" t="str">
            <v>INSTITUTO NACIONAL DE VIAS</v>
          </cell>
        </row>
        <row r="2">
          <cell r="A2" t="str">
            <v>REGIONAL CASANARE</v>
          </cell>
        </row>
        <row r="5">
          <cell r="A5" t="str">
            <v>CALCULO DE CANTIDADES Y COSTOS ESTIMADOS DE NECESIDADES DE LAS VIAS</v>
          </cell>
        </row>
        <row r="6">
          <cell r="A6" t="str">
            <v>PARA MANTENIMIENTO</v>
          </cell>
        </row>
        <row r="9">
          <cell r="A9" t="str">
            <v>Administrador Vial:  CESAR FIGUEROA MELGAREJO</v>
          </cell>
        </row>
        <row r="10">
          <cell r="A10" t="str">
            <v>Carretera:   COROCORO - ARAUCA</v>
          </cell>
          <cell r="E10" t="str">
            <v>SECTOR: 6606</v>
          </cell>
          <cell r="H10" t="str">
            <v>Enero del 2001</v>
          </cell>
        </row>
        <row r="12">
          <cell r="A12" t="str">
            <v>ITEM DE PAGO</v>
          </cell>
          <cell r="B12" t="str">
            <v>ESPECIFICACIONES</v>
          </cell>
        </row>
        <row r="13">
          <cell r="B13" t="str">
            <v>GRAL</v>
          </cell>
          <cell r="C13" t="str">
            <v>PART</v>
          </cell>
          <cell r="D13" t="str">
            <v>DESCRIPCION</v>
          </cell>
          <cell r="E13" t="str">
            <v>UND</v>
          </cell>
          <cell r="F13" t="str">
            <v>CANTIDAD</v>
          </cell>
          <cell r="G13" t="str">
            <v>VALOR UNITARIO        $</v>
          </cell>
          <cell r="H13" t="str">
            <v>VALOR                  TOTAL                         $</v>
          </cell>
        </row>
        <row r="15">
          <cell r="A15" t="str">
            <v>CONSTRUCCION DE BOLSACRETOS PARA PROTECCION DEL ESTRIBO, PUENTE CAÑO JESUS PR 37+0768</v>
          </cell>
        </row>
        <row r="16">
          <cell r="A16">
            <v>310.10000000000002</v>
          </cell>
          <cell r="B16">
            <v>310</v>
          </cell>
          <cell r="C16" t="str">
            <v>310P</v>
          </cell>
          <cell r="D16" t="str">
            <v>EXCAVACION MANUAL</v>
          </cell>
          <cell r="E16" t="str">
            <v>m3</v>
          </cell>
          <cell r="F16">
            <v>27</v>
          </cell>
          <cell r="G16">
            <v>28624</v>
          </cell>
          <cell r="H16">
            <v>772848</v>
          </cell>
        </row>
        <row r="17">
          <cell r="D17" t="str">
            <v>BOLSACRETOS</v>
          </cell>
          <cell r="E17" t="str">
            <v>m3</v>
          </cell>
          <cell r="F17">
            <v>87</v>
          </cell>
          <cell r="G17">
            <v>484200</v>
          </cell>
          <cell r="H17">
            <v>42125400</v>
          </cell>
        </row>
        <row r="18">
          <cell r="D18" t="str">
            <v>MANEJO DE AGUAS</v>
          </cell>
          <cell r="E18" t="str">
            <v>GLOBAL</v>
          </cell>
          <cell r="F18">
            <v>1</v>
          </cell>
          <cell r="G18">
            <v>3000000</v>
          </cell>
          <cell r="H18">
            <v>3000000</v>
          </cell>
        </row>
        <row r="22">
          <cell r="G22" t="str">
            <v xml:space="preserve">Valor Basico : </v>
          </cell>
          <cell r="H22">
            <v>45898248</v>
          </cell>
        </row>
        <row r="23">
          <cell r="G23" t="str">
            <v xml:space="preserve">Valor I.V.A (16%) : </v>
          </cell>
          <cell r="H23">
            <v>451921.21107692301</v>
          </cell>
        </row>
        <row r="24">
          <cell r="G24" t="str">
            <v xml:space="preserve">VALOR TOTAL : </v>
          </cell>
          <cell r="H24">
            <v>46350169.211076923</v>
          </cell>
        </row>
        <row r="34">
          <cell r="A34" t="str">
            <v>Administrador Vial</v>
          </cell>
          <cell r="E34" t="str">
            <v>Vo. Bo. Director Regional</v>
          </cell>
        </row>
        <row r="40">
          <cell r="A40" t="str">
            <v>INSTITUTO NACIONAL DE VIAS</v>
          </cell>
        </row>
        <row r="41">
          <cell r="A41" t="str">
            <v>REGIONAL CASANARE</v>
          </cell>
        </row>
        <row r="44">
          <cell r="A44" t="str">
            <v>CALCULO DE CANTIDADES Y COSTOS ESTIMADOS DE NECESIDADES DE LAS VIAS</v>
          </cell>
        </row>
        <row r="45">
          <cell r="A45" t="str">
            <v>PARA MANTENIMIENTO</v>
          </cell>
        </row>
        <row r="48">
          <cell r="A48" t="str">
            <v>Administrador Vial:  CESAR FIGUEROA MELGAREJO</v>
          </cell>
        </row>
        <row r="49">
          <cell r="A49" t="str">
            <v>Carretera:   COROCORO - ARAUCA</v>
          </cell>
          <cell r="E49" t="str">
            <v>SECTOR: 6606</v>
          </cell>
          <cell r="H49" t="str">
            <v>Enero del 2001</v>
          </cell>
        </row>
        <row r="51">
          <cell r="A51" t="str">
            <v>ITEM DE PAGO</v>
          </cell>
          <cell r="B51" t="str">
            <v>ESPECIFICACIONES</v>
          </cell>
        </row>
        <row r="52">
          <cell r="B52" t="str">
            <v>GRAL</v>
          </cell>
          <cell r="C52" t="str">
            <v>PART</v>
          </cell>
          <cell r="D52" t="str">
            <v>DESCRIPCION</v>
          </cell>
          <cell r="E52" t="str">
            <v>UND</v>
          </cell>
          <cell r="F52" t="str">
            <v>CANTIDAD</v>
          </cell>
          <cell r="G52" t="str">
            <v>VALOR UNITARIO        $</v>
          </cell>
          <cell r="H52" t="str">
            <v>VALOR                  TOTAL                         $</v>
          </cell>
        </row>
        <row r="54">
          <cell r="A54" t="str">
            <v>CONSTRUCCION DE CUATRO ALETAS DE PROTECCION A LOS PUENTES CAÑO EL ARENAL PR 17+0834 Y CAÑO EL RUANO PR 36+0543</v>
          </cell>
        </row>
        <row r="55">
          <cell r="A55">
            <v>630.4</v>
          </cell>
          <cell r="B55">
            <v>630</v>
          </cell>
          <cell r="D55" t="str">
            <v>CONCRETO 3000 p.s.i.</v>
          </cell>
          <cell r="E55" t="str">
            <v>m3</v>
          </cell>
          <cell r="F55">
            <v>123</v>
          </cell>
          <cell r="G55">
            <v>318667</v>
          </cell>
          <cell r="H55">
            <v>39196041</v>
          </cell>
        </row>
        <row r="56">
          <cell r="A56">
            <v>600.4</v>
          </cell>
          <cell r="B56">
            <v>600</v>
          </cell>
          <cell r="D56" t="str">
            <v>EXCAVACION EN MATERIAL DE GRAVA</v>
          </cell>
          <cell r="E56" t="str">
            <v>m3</v>
          </cell>
          <cell r="F56">
            <v>342</v>
          </cell>
          <cell r="G56">
            <v>25561</v>
          </cell>
          <cell r="H56">
            <v>8741862</v>
          </cell>
        </row>
        <row r="57">
          <cell r="A57">
            <v>640.29999999999995</v>
          </cell>
          <cell r="B57">
            <v>640</v>
          </cell>
          <cell r="D57" t="str">
            <v>ACERO DE REFUERZO</v>
          </cell>
          <cell r="E57" t="str">
            <v>kg</v>
          </cell>
          <cell r="F57">
            <v>3310</v>
          </cell>
          <cell r="G57">
            <v>1966</v>
          </cell>
          <cell r="H57">
            <v>6507460</v>
          </cell>
        </row>
        <row r="58">
          <cell r="A58">
            <v>610.1</v>
          </cell>
          <cell r="B58">
            <v>610</v>
          </cell>
          <cell r="D58" t="str">
            <v>RELLENO ESTRUCTURAL</v>
          </cell>
          <cell r="E58" t="str">
            <v>m3</v>
          </cell>
          <cell r="F58">
            <v>340</v>
          </cell>
          <cell r="G58">
            <v>27365</v>
          </cell>
          <cell r="H58">
            <v>9304100</v>
          </cell>
        </row>
        <row r="59">
          <cell r="D59" t="str">
            <v>DEMOLICION ESTRUCTURA EXISTENTE</v>
          </cell>
          <cell r="E59" t="str">
            <v>m3</v>
          </cell>
          <cell r="F59">
            <v>67</v>
          </cell>
          <cell r="G59">
            <v>89300</v>
          </cell>
          <cell r="H59">
            <v>5983100</v>
          </cell>
        </row>
        <row r="63">
          <cell r="G63" t="str">
            <v xml:space="preserve">Valor Basico : </v>
          </cell>
          <cell r="H63">
            <v>69732563</v>
          </cell>
        </row>
        <row r="64">
          <cell r="G64" t="str">
            <v xml:space="preserve">Valor I.V.A (16%) : </v>
          </cell>
          <cell r="H64">
            <v>686597.54338461533</v>
          </cell>
        </row>
        <row r="65">
          <cell r="G65" t="str">
            <v xml:space="preserve">VALOR TOTAL : </v>
          </cell>
          <cell r="H65">
            <v>70419160.543384612</v>
          </cell>
        </row>
        <row r="76">
          <cell r="A76" t="str">
            <v>Administrador Vial</v>
          </cell>
          <cell r="E76" t="str">
            <v>Vo. Bo. Director Regional</v>
          </cell>
        </row>
        <row r="79">
          <cell r="A79" t="str">
            <v>INSTITUTO NACIONAL DE VIAS</v>
          </cell>
        </row>
        <row r="80">
          <cell r="A80" t="str">
            <v>REGIONAL CASANARE</v>
          </cell>
        </row>
        <row r="83">
          <cell r="A83" t="str">
            <v>CALCULO DE CANTIDADES Y COSTOS ESTIMADOS DE NECESIDADES DE LAS VIAS</v>
          </cell>
        </row>
        <row r="84">
          <cell r="A84" t="str">
            <v>PARA MANTENIMIENTO</v>
          </cell>
        </row>
        <row r="87">
          <cell r="A87" t="str">
            <v>Administrador Vial:  CESAR FIGUEROA MELGAREJO</v>
          </cell>
        </row>
        <row r="88">
          <cell r="A88" t="str">
            <v xml:space="preserve">Carretera:  TAME - COROCORO </v>
          </cell>
          <cell r="E88" t="str">
            <v xml:space="preserve">SECTOR: 6605 </v>
          </cell>
          <cell r="H88" t="str">
            <v>Enero del 2001</v>
          </cell>
        </row>
        <row r="90">
          <cell r="A90" t="str">
            <v>ITEM DE PAGO</v>
          </cell>
          <cell r="B90" t="str">
            <v>ESPECIFICACIONES</v>
          </cell>
        </row>
        <row r="91">
          <cell r="B91" t="str">
            <v>GRAL</v>
          </cell>
          <cell r="C91" t="str">
            <v>PART</v>
          </cell>
          <cell r="D91" t="str">
            <v>DESCRIPCION</v>
          </cell>
          <cell r="E91" t="str">
            <v>UND</v>
          </cell>
          <cell r="F91" t="str">
            <v>CANTIDAD</v>
          </cell>
          <cell r="G91" t="str">
            <v>VALOR UNITARIO        $</v>
          </cell>
          <cell r="H91" t="str">
            <v>VALOR                  TOTAL                         $</v>
          </cell>
        </row>
        <row r="93">
          <cell r="A93" t="str">
            <v xml:space="preserve">CONSTRUCCION DE BOX COULVERT 2,0 * 1,50 PR 0+0540 </v>
          </cell>
        </row>
        <row r="94">
          <cell r="D94" t="str">
            <v>DEMOLICIÓN ESTRUCTURA EXISTENTE</v>
          </cell>
          <cell r="E94" t="str">
            <v>m3</v>
          </cell>
          <cell r="F94">
            <v>3</v>
          </cell>
          <cell r="G94">
            <v>89300</v>
          </cell>
          <cell r="H94">
            <v>267900</v>
          </cell>
        </row>
        <row r="95">
          <cell r="A95">
            <v>600.4</v>
          </cell>
          <cell r="B95">
            <v>600</v>
          </cell>
          <cell r="D95" t="str">
            <v>EXCAVACION MANUAL EN GRAVA</v>
          </cell>
          <cell r="E95" t="str">
            <v>m3</v>
          </cell>
          <cell r="F95">
            <v>80</v>
          </cell>
          <cell r="G95">
            <v>25565</v>
          </cell>
          <cell r="H95">
            <v>2045200</v>
          </cell>
        </row>
        <row r="96">
          <cell r="A96">
            <v>630.4</v>
          </cell>
          <cell r="B96">
            <v>630</v>
          </cell>
          <cell r="D96" t="str">
            <v>CONCRETO 3000 p.s.i.</v>
          </cell>
          <cell r="E96" t="str">
            <v>m3</v>
          </cell>
          <cell r="F96">
            <v>35</v>
          </cell>
          <cell r="G96">
            <v>318667</v>
          </cell>
          <cell r="H96">
            <v>11153345</v>
          </cell>
        </row>
        <row r="97">
          <cell r="A97">
            <v>640.29999999999995</v>
          </cell>
          <cell r="B97">
            <v>640</v>
          </cell>
          <cell r="D97" t="str">
            <v>ACERO DE REFUERZO</v>
          </cell>
          <cell r="E97" t="str">
            <v>kg</v>
          </cell>
          <cell r="F97">
            <v>1330</v>
          </cell>
          <cell r="G97">
            <v>1960</v>
          </cell>
          <cell r="H97">
            <v>2606800</v>
          </cell>
        </row>
        <row r="98">
          <cell r="A98">
            <v>610.1</v>
          </cell>
          <cell r="B98">
            <v>610</v>
          </cell>
          <cell r="D98" t="str">
            <v>RELLENO ESTRUCTURAL</v>
          </cell>
          <cell r="E98" t="str">
            <v>m3</v>
          </cell>
          <cell r="F98">
            <v>30</v>
          </cell>
          <cell r="G98">
            <v>27365</v>
          </cell>
          <cell r="H98">
            <v>820950</v>
          </cell>
        </row>
        <row r="99">
          <cell r="A99">
            <v>450.1</v>
          </cell>
          <cell r="B99">
            <v>450</v>
          </cell>
          <cell r="D99" t="str">
            <v>CANCRETO ASFALTICO</v>
          </cell>
          <cell r="E99" t="str">
            <v>m3</v>
          </cell>
          <cell r="F99">
            <v>1.5</v>
          </cell>
          <cell r="G99">
            <v>215487</v>
          </cell>
          <cell r="H99">
            <v>323230.5</v>
          </cell>
        </row>
        <row r="104">
          <cell r="G104" t="str">
            <v xml:space="preserve">Valor Basico : </v>
          </cell>
          <cell r="H104">
            <v>17217425.5</v>
          </cell>
        </row>
        <row r="105">
          <cell r="G105" t="str">
            <v xml:space="preserve">Valor I.V.A (16%) : </v>
          </cell>
          <cell r="H105">
            <v>169525.42030769229</v>
          </cell>
        </row>
        <row r="106">
          <cell r="G106" t="str">
            <v xml:space="preserve">VALOR TOTAL : </v>
          </cell>
          <cell r="H106">
            <v>17386950.920307692</v>
          </cell>
        </row>
        <row r="108">
          <cell r="A108" t="str">
            <v>NOTA: El cual reemplazará una alcantarilla actualmente construida, que no está capacitada para evacuar las aguas del Río Cravo en la época invernal.</v>
          </cell>
        </row>
        <row r="115">
          <cell r="A115" t="str">
            <v>Administrador Vial</v>
          </cell>
          <cell r="E115" t="str">
            <v>Vo. Bo. Director Regional</v>
          </cell>
        </row>
        <row r="118">
          <cell r="A118" t="str">
            <v>INSTITUTO NACIONAL DE VIAS</v>
          </cell>
        </row>
        <row r="119">
          <cell r="A119" t="str">
            <v>REGIONAL CASANARE</v>
          </cell>
        </row>
        <row r="122">
          <cell r="A122" t="str">
            <v>CALCULO DE CANTIDADES Y COSTOS ESTIMADOS DE NECESIDADES DE LAS VIAS</v>
          </cell>
        </row>
        <row r="123">
          <cell r="A123" t="str">
            <v>PARA MANTENIMIENTO</v>
          </cell>
        </row>
        <row r="126">
          <cell r="A126" t="str">
            <v>Administrador Vial:  CESAR FIGUEROA MELGAREJO</v>
          </cell>
        </row>
        <row r="127">
          <cell r="A127" t="str">
            <v xml:space="preserve">Carretera:  TAME - COROCORO </v>
          </cell>
          <cell r="E127" t="str">
            <v xml:space="preserve">SECTOR: 6605 </v>
          </cell>
          <cell r="H127" t="str">
            <v>Enero del 2001</v>
          </cell>
        </row>
        <row r="129">
          <cell r="A129" t="str">
            <v>ITEM DE PAGO</v>
          </cell>
          <cell r="B129" t="str">
            <v>ESPECIFICACIONES</v>
          </cell>
        </row>
        <row r="130">
          <cell r="B130" t="str">
            <v>GRAL</v>
          </cell>
          <cell r="C130" t="str">
            <v>PART</v>
          </cell>
          <cell r="D130" t="str">
            <v>DESCRIPCION</v>
          </cell>
          <cell r="E130" t="str">
            <v>UND</v>
          </cell>
          <cell r="F130" t="str">
            <v>CANTIDAD</v>
          </cell>
          <cell r="G130" t="str">
            <v>VALOR UNITARIO        $</v>
          </cell>
          <cell r="H130" t="str">
            <v>VALOR                  TOTAL                         $</v>
          </cell>
        </row>
        <row r="132">
          <cell r="A132" t="str">
            <v>CONFORMACION DE LA BANCA CON ADICION DE MATERIAL Y ESTABILIZACION DE LA SUBRASANTE PR 116+0640 AL PR 117+0980</v>
          </cell>
        </row>
        <row r="133">
          <cell r="A133">
            <v>310</v>
          </cell>
          <cell r="B133">
            <v>310</v>
          </cell>
          <cell r="D133" t="str">
            <v>CONFORMACION DE LA CALZADA EXISTENTE</v>
          </cell>
          <cell r="E133" t="str">
            <v>m2</v>
          </cell>
          <cell r="F133">
            <v>10050</v>
          </cell>
          <cell r="G133">
            <v>446</v>
          </cell>
          <cell r="H133">
            <v>4482300</v>
          </cell>
        </row>
        <row r="134">
          <cell r="A134">
            <v>230.1</v>
          </cell>
          <cell r="B134">
            <v>230</v>
          </cell>
          <cell r="D134" t="str">
            <v>ESTABILIZACION DE LA SUBRASANTE</v>
          </cell>
          <cell r="E134" t="str">
            <v>m2</v>
          </cell>
          <cell r="F134">
            <v>10050</v>
          </cell>
          <cell r="G134">
            <v>1950</v>
          </cell>
          <cell r="H134">
            <v>19597500</v>
          </cell>
        </row>
        <row r="135">
          <cell r="B135">
            <v>230</v>
          </cell>
          <cell r="D135" t="str">
            <v>ADITIVO ESTABILIZANTE</v>
          </cell>
          <cell r="E135" t="str">
            <v>lt</v>
          </cell>
          <cell r="F135">
            <v>151</v>
          </cell>
          <cell r="G135">
            <v>67751</v>
          </cell>
          <cell r="H135">
            <v>10230401</v>
          </cell>
        </row>
        <row r="136">
          <cell r="A136">
            <v>320.10000000000002</v>
          </cell>
          <cell r="B136">
            <v>320</v>
          </cell>
          <cell r="D136" t="str">
            <v>SUB-BASE</v>
          </cell>
          <cell r="E136" t="str">
            <v>m3</v>
          </cell>
          <cell r="F136">
            <v>1650</v>
          </cell>
          <cell r="G136">
            <v>125400</v>
          </cell>
          <cell r="H136">
            <v>206910000</v>
          </cell>
        </row>
        <row r="141">
          <cell r="G141" t="str">
            <v xml:space="preserve">Valor Basico : </v>
          </cell>
          <cell r="H141">
            <v>241220201</v>
          </cell>
        </row>
        <row r="142">
          <cell r="G142" t="str">
            <v xml:space="preserve">Valor I.V.A (16%) : </v>
          </cell>
          <cell r="H142">
            <v>2375091.2098461539</v>
          </cell>
        </row>
        <row r="143">
          <cell r="G143" t="str">
            <v xml:space="preserve">VALOR TOTAL : </v>
          </cell>
          <cell r="H143">
            <v>243595292.20984614</v>
          </cell>
        </row>
        <row r="146">
          <cell r="A146" t="str">
            <v xml:space="preserve">Nota: </v>
          </cell>
          <cell r="B146" t="str">
            <v>Consiste en la conformación de 1 Km. de vía con aditivo estabilizante como tramo de prueba.</v>
          </cell>
        </row>
        <row r="154">
          <cell r="A154" t="str">
            <v>Administrador Vial</v>
          </cell>
          <cell r="E154" t="str">
            <v>Vo. Bo. Director Regional</v>
          </cell>
        </row>
        <row r="157">
          <cell r="A157" t="str">
            <v>INSTITUTO NACIONAL DE VIAS</v>
          </cell>
        </row>
        <row r="158">
          <cell r="A158" t="str">
            <v>REGIONAL CASANARE</v>
          </cell>
        </row>
        <row r="161">
          <cell r="A161" t="str">
            <v>CALCULO DE CANTIDADES Y COSTOS ESTIMADOS DE NECESIDADES DE LAS VIAS</v>
          </cell>
        </row>
        <row r="162">
          <cell r="A162" t="str">
            <v>PARA MANTENIMIENTO</v>
          </cell>
        </row>
        <row r="165">
          <cell r="A165" t="str">
            <v>Administrador Vial:  CESAR FIGUEROA MELGAREJO</v>
          </cell>
        </row>
        <row r="166">
          <cell r="A166" t="str">
            <v xml:space="preserve">Carretera:  TAME - COROCORO </v>
          </cell>
          <cell r="E166" t="str">
            <v xml:space="preserve">SECTOR: 6605 </v>
          </cell>
          <cell r="H166" t="str">
            <v>Enero del 2001</v>
          </cell>
        </row>
        <row r="168">
          <cell r="A168" t="str">
            <v>ITEM DE PAGO</v>
          </cell>
          <cell r="B168" t="str">
            <v>ESPECIFICACIONES</v>
          </cell>
        </row>
        <row r="169">
          <cell r="B169" t="str">
            <v>GRAL</v>
          </cell>
          <cell r="C169" t="str">
            <v>PART</v>
          </cell>
          <cell r="D169" t="str">
            <v>DESCRIPCION</v>
          </cell>
          <cell r="E169" t="str">
            <v>UND</v>
          </cell>
          <cell r="F169" t="str">
            <v>CANTIDAD</v>
          </cell>
          <cell r="G169" t="str">
            <v>VALOR UNITARIO        $</v>
          </cell>
          <cell r="H169" t="str">
            <v>VALOR                  TOTAL                         $</v>
          </cell>
        </row>
        <row r="171">
          <cell r="A171" t="str">
            <v>MANTENIMIENTO SITIOS CRITICOS PR 90+0480 AL PR 90+0700 Y DEL PR 118+0000 AL PR 131+0400</v>
          </cell>
        </row>
        <row r="172">
          <cell r="A172">
            <v>310</v>
          </cell>
          <cell r="B172">
            <v>300</v>
          </cell>
          <cell r="D172" t="str">
            <v>CONFORMACION DE LA CALZADA EXISTENTE</v>
          </cell>
          <cell r="E172" t="str">
            <v>m2</v>
          </cell>
          <cell r="F172">
            <v>20000</v>
          </cell>
          <cell r="G172">
            <v>446</v>
          </cell>
          <cell r="H172">
            <v>8920000</v>
          </cell>
        </row>
        <row r="173">
          <cell r="A173">
            <v>210.3</v>
          </cell>
          <cell r="B173">
            <v>210</v>
          </cell>
          <cell r="D173" t="str">
            <v>EXCAVACION DE LA CALZADA EXISTENTE</v>
          </cell>
          <cell r="E173" t="str">
            <v>m3</v>
          </cell>
          <cell r="F173">
            <v>815</v>
          </cell>
          <cell r="G173">
            <v>4118</v>
          </cell>
          <cell r="H173">
            <v>3356170</v>
          </cell>
        </row>
        <row r="174">
          <cell r="A174">
            <v>320.10000000000002</v>
          </cell>
          <cell r="B174">
            <v>320</v>
          </cell>
          <cell r="D174" t="str">
            <v>SUB-BASE GRANULAR</v>
          </cell>
          <cell r="E174" t="str">
            <v>m3</v>
          </cell>
          <cell r="F174">
            <v>2150</v>
          </cell>
          <cell r="G174">
            <v>32390</v>
          </cell>
          <cell r="H174">
            <v>69638500</v>
          </cell>
        </row>
        <row r="175">
          <cell r="A175">
            <v>900.2</v>
          </cell>
          <cell r="B175">
            <v>900</v>
          </cell>
          <cell r="D175" t="str">
            <v>TRANSPORTE SUB-BASE GRANULAR</v>
          </cell>
          <cell r="E175" t="str">
            <v>m3 - Km</v>
          </cell>
          <cell r="F175">
            <v>193500</v>
          </cell>
          <cell r="G175">
            <v>813</v>
          </cell>
          <cell r="H175">
            <v>157315500</v>
          </cell>
        </row>
        <row r="180">
          <cell r="G180" t="str">
            <v xml:space="preserve">Valor Basico : </v>
          </cell>
          <cell r="H180">
            <v>239230170</v>
          </cell>
        </row>
        <row r="181">
          <cell r="G181" t="str">
            <v xml:space="preserve">Valor I.V.A (16%) : </v>
          </cell>
          <cell r="H181">
            <v>2355497.0584615385</v>
          </cell>
        </row>
        <row r="182">
          <cell r="G182" t="str">
            <v xml:space="preserve">VALOR TOTAL : </v>
          </cell>
          <cell r="H182">
            <v>241585667.05846155</v>
          </cell>
        </row>
        <row r="184">
          <cell r="A184" t="str">
            <v xml:space="preserve">Nota: </v>
          </cell>
          <cell r="B184" t="str">
            <v xml:space="preserve">Consiste en la escarificación, la conformación, renivelación y compactación del afirmado existente en 2 Km. de vía. Con adición de </v>
          </cell>
        </row>
        <row r="185">
          <cell r="B185" t="str">
            <v>material de afirmado en los pasos críticos.</v>
          </cell>
        </row>
        <row r="194">
          <cell r="A194" t="str">
            <v>Administrador Vial</v>
          </cell>
          <cell r="E194" t="str">
            <v>Vo. Bo. Director Regional</v>
          </cell>
        </row>
      </sheetData>
      <sheetData sheetId="1" refreshError="1"/>
      <sheetData sheetId="2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 (2)"/>
      <sheetName val="PORTADA"/>
      <sheetName val="CARRETERAS"/>
      <sheetName val="TABLA DE CONTENIDO"/>
      <sheetName val="GENERALIDADES "/>
      <sheetName val="CUMPLIMIENTO % "/>
      <sheetName val="ESTADO RED VIS"/>
      <sheetName val="SEMAFORO VIS 5608"/>
      <sheetName val="SEMAFORO VIS 6009"/>
      <sheetName val="TORTA EST. VIAS VIS"/>
      <sheetName val="ESTADO RED TEC"/>
      <sheetName val="SEMAFORO TEC 5608"/>
      <sheetName val="SEMAFORO TEC 6009"/>
      <sheetName val="TORTA EST. VIAS TEC"/>
      <sheetName val="MAPA EST RED"/>
      <sheetName val="NECESIDAD VIA"/>
      <sheetName val="Necesidades cr."/>
      <sheetName val="ESTUDI 5608"/>
      <sheetName val="CANT OBRA 5608"/>
      <sheetName val="ESTUDI 6009"/>
      <sheetName val="CANT OBRA 6009"/>
      <sheetName val="INF. EMERGENCIAS 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5">
          <cell r="O35">
            <v>0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 Stats"/>
      <sheetName val="Notes"/>
      <sheetName val="Rosters MA UA"/>
      <sheetName val="Inputs"/>
      <sheetName val="Bige"/>
      <sheetName val="Fixed Plant"/>
      <sheetName val="MineMaintenance"/>
      <sheetName val="Fixed Plant Maintenance"/>
      <sheetName val="Template Feed Posting"/>
      <sheetName val="Fixed Plant Consumables"/>
      <sheetName val="Machine Requirements Summary"/>
      <sheetName val="Loading Type 1 - hours"/>
      <sheetName val="Loading Type 2 - hours"/>
      <sheetName val="Loading Type 3 - hours"/>
      <sheetName val="Ancillary Hours"/>
      <sheetName val="Drill&amp;Blast"/>
      <sheetName val="Ancillary Fleet CapRep"/>
      <sheetName val="Truck Fleet CapRep"/>
      <sheetName val="Capital Replacement Summary"/>
      <sheetName val="Discount Analysis (2)"/>
      <sheetName val="cost codes"/>
    </sheetNames>
    <sheetDataSet>
      <sheetData sheetId="0"/>
      <sheetData sheetId="1" refreshError="1"/>
      <sheetData sheetId="2"/>
      <sheetData sheetId="3">
        <row r="25">
          <cell r="J25">
            <v>3.5000000000000003E-2</v>
          </cell>
        </row>
        <row r="26">
          <cell r="J26">
            <v>0.1</v>
          </cell>
        </row>
        <row r="127">
          <cell r="L127" t="str">
            <v>2200</v>
          </cell>
          <cell r="M127" t="str">
            <v xml:space="preserve"> MINE PRODUCTION MGR</v>
          </cell>
          <cell r="N127" t="str">
            <v>010</v>
          </cell>
          <cell r="O127" t="str">
            <v>Marion DRILLING</v>
          </cell>
          <cell r="P127">
            <v>100</v>
          </cell>
          <cell r="Q127" t="str">
            <v>Emulsion</v>
          </cell>
        </row>
        <row r="128">
          <cell r="L128" t="str">
            <v>2480</v>
          </cell>
          <cell r="M128" t="str">
            <v xml:space="preserve"> MINE MAINTENANCE MGR</v>
          </cell>
          <cell r="N128" t="str">
            <v>011</v>
          </cell>
          <cell r="O128" t="str">
            <v>New Drill</v>
          </cell>
          <cell r="P128">
            <v>101</v>
          </cell>
          <cell r="Q128" t="str">
            <v>Blast Accessories</v>
          </cell>
        </row>
        <row r="129">
          <cell r="L129" t="str">
            <v>2300</v>
          </cell>
          <cell r="M129" t="str">
            <v xml:space="preserve"> MILL PRODUCTION MGR</v>
          </cell>
          <cell r="N129" t="str">
            <v>020</v>
          </cell>
          <cell r="O129" t="str">
            <v>Blasting</v>
          </cell>
          <cell r="P129">
            <v>102</v>
          </cell>
          <cell r="Q129" t="str">
            <v>Stemming - Lime Rock in Blast Holes</v>
          </cell>
        </row>
        <row r="130">
          <cell r="L130" t="str">
            <v>2400</v>
          </cell>
          <cell r="M130" t="str">
            <v xml:space="preserve"> MILL MAINTENANCE MGR</v>
          </cell>
          <cell r="N130" t="str">
            <v>030</v>
          </cell>
          <cell r="O130" t="str">
            <v>Rope Shovels</v>
          </cell>
          <cell r="P130">
            <v>103</v>
          </cell>
          <cell r="Q130" t="str">
            <v>Chemicals - Other</v>
          </cell>
        </row>
        <row r="131">
          <cell r="L131" t="str">
            <v>2500</v>
          </cell>
          <cell r="M131" t="str">
            <v xml:space="preserve"> PROCESS CONTROL MGR</v>
          </cell>
          <cell r="N131" t="str">
            <v>031</v>
          </cell>
          <cell r="O131" t="str">
            <v>O&amp;K Hydraulic Shovels</v>
          </cell>
          <cell r="P131">
            <v>104</v>
          </cell>
          <cell r="Q131" t="str">
            <v>Collector - Primary</v>
          </cell>
        </row>
        <row r="132">
          <cell r="L132" t="str">
            <v>2600</v>
          </cell>
          <cell r="M132" t="str">
            <v xml:space="preserve"> KIUNGA &amp; BIGE PRODUCTION MGR</v>
          </cell>
          <cell r="N132" t="str">
            <v>040</v>
          </cell>
          <cell r="O132" t="str">
            <v>Loading 992 FEL</v>
          </cell>
          <cell r="P132">
            <v>106</v>
          </cell>
          <cell r="Q132" t="str">
            <v>Flocculants</v>
          </cell>
        </row>
        <row r="133">
          <cell r="L133" t="str">
            <v>2601</v>
          </cell>
          <cell r="M133" t="str">
            <v xml:space="preserve"> BIGE PLANT FOREMAN</v>
          </cell>
          <cell r="N133" t="str">
            <v>050</v>
          </cell>
          <cell r="O133" t="str">
            <v>777 Haulage</v>
          </cell>
          <cell r="P133">
            <v>107</v>
          </cell>
          <cell r="Q133" t="str">
            <v>Frother</v>
          </cell>
        </row>
        <row r="134">
          <cell r="L134" t="str">
            <v>2610</v>
          </cell>
          <cell r="M134" t="str">
            <v xml:space="preserve"> KIUNGA &amp; K59 MAINTENANCE TC</v>
          </cell>
          <cell r="N134" t="str">
            <v>051</v>
          </cell>
          <cell r="O134" t="str">
            <v>789 Haulage</v>
          </cell>
          <cell r="P134">
            <v>108</v>
          </cell>
          <cell r="Q134" t="str">
            <v xml:space="preserve">Lime </v>
          </cell>
        </row>
        <row r="135">
          <cell r="L135" t="str">
            <v>2420</v>
          </cell>
          <cell r="M135" t="str">
            <v xml:space="preserve"> MAINTENANCE ENGINEERING &amp; PLA</v>
          </cell>
          <cell r="N135" t="str">
            <v>060</v>
          </cell>
          <cell r="O135" t="str">
            <v>Contract Mining</v>
          </cell>
          <cell r="P135">
            <v>109</v>
          </cell>
          <cell r="Q135" t="str">
            <v>Raw Limestone</v>
          </cell>
        </row>
        <row r="136">
          <cell r="L136" t="str">
            <v>2430</v>
          </cell>
          <cell r="M136" t="str">
            <v xml:space="preserve"> ELECTRICAL MAINTENANCE TC</v>
          </cell>
          <cell r="N136" t="str">
            <v>070</v>
          </cell>
          <cell r="O136" t="str">
            <v>D10 Dozing</v>
          </cell>
          <cell r="P136">
            <v>110</v>
          </cell>
          <cell r="Q136" t="str">
            <v>Anti-scalant</v>
          </cell>
        </row>
        <row r="137">
          <cell r="L137" t="str">
            <v>2450</v>
          </cell>
          <cell r="M137" t="str">
            <v xml:space="preserve"> FIXED PLANT TC</v>
          </cell>
          <cell r="N137" t="str">
            <v>071</v>
          </cell>
          <cell r="O137" t="str">
            <v>D11 Dozing</v>
          </cell>
          <cell r="P137">
            <v>111</v>
          </cell>
          <cell r="Q137" t="str">
            <v>NaSH</v>
          </cell>
        </row>
        <row r="138">
          <cell r="L138" t="str">
            <v>2460</v>
          </cell>
          <cell r="M138" t="str">
            <v xml:space="preserve"> MAINTENANCE SERVICES TC</v>
          </cell>
          <cell r="N138" t="str">
            <v>080</v>
          </cell>
          <cell r="O138" t="str">
            <v>Grading</v>
          </cell>
          <cell r="P138">
            <v>112</v>
          </cell>
          <cell r="Q138" t="str">
            <v>Grinding Balls</v>
          </cell>
        </row>
        <row r="139">
          <cell r="L139" t="str">
            <v>2470</v>
          </cell>
          <cell r="M139" t="str">
            <v xml:space="preserve"> FABRICATION &amp; BOILERMAKING TC</v>
          </cell>
          <cell r="N139" t="str">
            <v>090</v>
          </cell>
          <cell r="O139" t="str">
            <v>Pit Stabilisation</v>
          </cell>
          <cell r="P139">
            <v>113</v>
          </cell>
          <cell r="Q139" t="str">
            <v>Liners &amp; Bolts</v>
          </cell>
        </row>
        <row r="140">
          <cell r="N140" t="str">
            <v>100</v>
          </cell>
          <cell r="O140" t="str">
            <v>Dewatering</v>
          </cell>
          <cell r="P140">
            <v>130</v>
          </cell>
          <cell r="Q140" t="str">
            <v>Components &amp; Parts - General</v>
          </cell>
        </row>
        <row r="141">
          <cell r="N141" t="str">
            <v>110</v>
          </cell>
          <cell r="O141" t="str">
            <v>Mining Support (Lighting Plants, RTD)</v>
          </cell>
          <cell r="P141">
            <v>131</v>
          </cell>
          <cell r="Q141" t="str">
            <v>Components &amp; Parts - Ground Engaging Tools</v>
          </cell>
        </row>
        <row r="142">
          <cell r="N142" t="str">
            <v>120</v>
          </cell>
          <cell r="O142" t="str">
            <v>Inpit Cushing</v>
          </cell>
          <cell r="P142">
            <v>132</v>
          </cell>
          <cell r="Q142" t="str">
            <v>Components &amp; Parts - Piping / Plumbing</v>
          </cell>
        </row>
        <row r="143">
          <cell r="N143" t="str">
            <v>121</v>
          </cell>
          <cell r="O143" t="str">
            <v>Taranaki crushing</v>
          </cell>
          <cell r="P143">
            <v>133</v>
          </cell>
          <cell r="Q143" t="str">
            <v>Components &amp; Parts - Buildings</v>
          </cell>
        </row>
        <row r="144">
          <cell r="N144" t="str">
            <v>130</v>
          </cell>
          <cell r="O144" t="str">
            <v>Conveying and feeding</v>
          </cell>
          <cell r="P144">
            <v>134</v>
          </cell>
          <cell r="Q144" t="str">
            <v>Rubber Wear Parts</v>
          </cell>
        </row>
        <row r="145">
          <cell r="N145" t="str">
            <v>200</v>
          </cell>
          <cell r="O145" t="str">
            <v>Grinding Line #1</v>
          </cell>
          <cell r="P145">
            <v>135</v>
          </cell>
          <cell r="Q145" t="str">
            <v>Steel Sections</v>
          </cell>
        </row>
        <row r="146">
          <cell r="N146" t="str">
            <v>201</v>
          </cell>
          <cell r="O146" t="str">
            <v>Grinding Line #2</v>
          </cell>
          <cell r="P146">
            <v>136</v>
          </cell>
          <cell r="Q146" t="str">
            <v>Components &amp; Parts - Undercarriage</v>
          </cell>
        </row>
        <row r="147">
          <cell r="N147" t="str">
            <v>210</v>
          </cell>
          <cell r="O147" t="str">
            <v>Flotation Line #1</v>
          </cell>
          <cell r="P147">
            <v>161</v>
          </cell>
          <cell r="Q147" t="str">
            <v>Consumables - General</v>
          </cell>
        </row>
        <row r="148">
          <cell r="N148" t="str">
            <v>211</v>
          </cell>
          <cell r="O148" t="str">
            <v>Flotation Line #2</v>
          </cell>
          <cell r="P148">
            <v>165</v>
          </cell>
          <cell r="Q148" t="str">
            <v>Filter Cloths and parts</v>
          </cell>
        </row>
        <row r="149">
          <cell r="N149" t="str">
            <v>240</v>
          </cell>
          <cell r="O149" t="str">
            <v>Concentrate Dewatering</v>
          </cell>
          <cell r="P149">
            <v>166</v>
          </cell>
          <cell r="Q149" t="str">
            <v>Tyres</v>
          </cell>
        </row>
        <row r="150">
          <cell r="N150" t="str">
            <v>250</v>
          </cell>
          <cell r="O150" t="str">
            <v>Thickner/Tailings</v>
          </cell>
          <cell r="P150">
            <v>167</v>
          </cell>
          <cell r="Q150" t="str">
            <v>Concrete</v>
          </cell>
        </row>
        <row r="151">
          <cell r="N151" t="str">
            <v>260</v>
          </cell>
          <cell r="O151" t="str">
            <v>Water systems</v>
          </cell>
          <cell r="P151">
            <v>168</v>
          </cell>
          <cell r="Q151" t="str">
            <v>Rigging/Cables</v>
          </cell>
        </row>
        <row r="152">
          <cell r="N152" t="str">
            <v>270</v>
          </cell>
          <cell r="O152" t="str">
            <v>Lime Production</v>
          </cell>
          <cell r="P152">
            <v>169</v>
          </cell>
          <cell r="Q152" t="str">
            <v>Culverts</v>
          </cell>
        </row>
        <row r="153">
          <cell r="N153" t="str">
            <v>280</v>
          </cell>
          <cell r="O153" t="str">
            <v>Plant Service</v>
          </cell>
          <cell r="P153">
            <v>180</v>
          </cell>
          <cell r="Q153" t="str">
            <v>Distillate</v>
          </cell>
        </row>
        <row r="154">
          <cell r="N154" t="str">
            <v>290</v>
          </cell>
          <cell r="O154" t="str">
            <v>Laboratory Services - XRF</v>
          </cell>
          <cell r="P154">
            <v>183</v>
          </cell>
          <cell r="Q154" t="str">
            <v>Oil and Grease</v>
          </cell>
        </row>
        <row r="155">
          <cell r="N155" t="str">
            <v>300</v>
          </cell>
          <cell r="O155" t="str">
            <v>Fire Assay</v>
          </cell>
          <cell r="P155">
            <v>184</v>
          </cell>
          <cell r="Q155" t="str">
            <v>Petrol</v>
          </cell>
        </row>
        <row r="156">
          <cell r="N156" t="str">
            <v>310</v>
          </cell>
          <cell r="O156" t="str">
            <v>Sample Preparation</v>
          </cell>
          <cell r="P156">
            <v>185</v>
          </cell>
          <cell r="Q156" t="str">
            <v>Distillate Subsidy</v>
          </cell>
        </row>
        <row r="157">
          <cell r="N157" t="str">
            <v>320</v>
          </cell>
          <cell r="O157" t="str">
            <v>Laboratory Services - Other</v>
          </cell>
          <cell r="P157">
            <v>200</v>
          </cell>
          <cell r="Q157" t="str">
            <v>Contractors</v>
          </cell>
        </row>
        <row r="158">
          <cell r="N158" t="str">
            <v>330</v>
          </cell>
          <cell r="O158" t="str">
            <v>Metallurgical Laboratory</v>
          </cell>
          <cell r="P158">
            <v>201</v>
          </cell>
          <cell r="Q158" t="str">
            <v xml:space="preserve">Consultants </v>
          </cell>
        </row>
        <row r="159">
          <cell r="N159" t="str">
            <v>340</v>
          </cell>
          <cell r="O159" t="str">
            <v>Gravity Gold Production</v>
          </cell>
          <cell r="P159">
            <v>202</v>
          </cell>
          <cell r="Q159" t="str">
            <v>Aircraft Hire - Fixed Wing &amp; Helicopter</v>
          </cell>
        </row>
        <row r="160">
          <cell r="N160" t="str">
            <v>350</v>
          </cell>
          <cell r="O160" t="str">
            <v>Concentrate Handling - Pipeline &amp; K59</v>
          </cell>
          <cell r="P160">
            <v>203</v>
          </cell>
          <cell r="Q160" t="str">
            <v>Assaying / Laboratory Charges</v>
          </cell>
        </row>
        <row r="161">
          <cell r="N161" t="str">
            <v>360</v>
          </cell>
          <cell r="O161" t="str">
            <v>Kunga Thickening</v>
          </cell>
          <cell r="P161">
            <v>204</v>
          </cell>
          <cell r="Q161" t="str">
            <v>Equipment Hire / lease</v>
          </cell>
        </row>
        <row r="162">
          <cell r="N162" t="str">
            <v>370</v>
          </cell>
          <cell r="O162" t="str">
            <v>Kiunga Dewatering</v>
          </cell>
        </row>
        <row r="163">
          <cell r="N163" t="str">
            <v>380</v>
          </cell>
          <cell r="O163" t="str">
            <v>Kiunga Drying</v>
          </cell>
        </row>
        <row r="164">
          <cell r="N164" t="str">
            <v>390</v>
          </cell>
          <cell r="O164" t="str">
            <v>Kiunga Stockpiling</v>
          </cell>
        </row>
        <row r="165">
          <cell r="N165" t="str">
            <v>400</v>
          </cell>
          <cell r="O165" t="str">
            <v>Barge Loading - Concentrate</v>
          </cell>
        </row>
        <row r="166">
          <cell r="N166" t="str">
            <v>410</v>
          </cell>
          <cell r="O166" t="str">
            <v>River Navigation</v>
          </cell>
        </row>
        <row r="167">
          <cell r="N167" t="str">
            <v>420</v>
          </cell>
          <cell r="O167" t="str">
            <v>Barge Shipping Concentrate &amp; General Cargo</v>
          </cell>
        </row>
        <row r="168">
          <cell r="N168" t="str">
            <v>430</v>
          </cell>
          <cell r="O168" t="str">
            <v>Silo Vessel Ops</v>
          </cell>
        </row>
        <row r="169">
          <cell r="N169" t="str">
            <v>450</v>
          </cell>
          <cell r="O169" t="str">
            <v>Dredging</v>
          </cell>
        </row>
        <row r="170">
          <cell r="N170" t="str">
            <v>460</v>
          </cell>
          <cell r="O170" t="str">
            <v>Rehabilitation (planting/Mulching)</v>
          </cell>
        </row>
        <row r="171">
          <cell r="N171" t="str">
            <v>470</v>
          </cell>
          <cell r="O171" t="str">
            <v>Earthmoving and Drainage</v>
          </cell>
        </row>
        <row r="172">
          <cell r="N172" t="str">
            <v>490</v>
          </cell>
          <cell r="O172" t="str">
            <v>Reclaimation</v>
          </cell>
        </row>
        <row r="173">
          <cell r="N173" t="str">
            <v>860</v>
          </cell>
          <cell r="O173" t="str">
            <v>Administration</v>
          </cell>
        </row>
      </sheetData>
      <sheetData sheetId="4" refreshError="1"/>
      <sheetData sheetId="5">
        <row r="109">
          <cell r="F109" t="str">
            <v>Feeder FE05</v>
          </cell>
          <cell r="G109" t="str">
            <v>Calc</v>
          </cell>
          <cell r="H109" t="str">
            <v>t/rate</v>
          </cell>
          <cell r="I109">
            <v>1.1111111111111112E-5</v>
          </cell>
          <cell r="J109">
            <v>25.729399999999995</v>
          </cell>
          <cell r="K109">
            <v>24.550866666666668</v>
          </cell>
          <cell r="L109">
            <v>25.418500000000002</v>
          </cell>
          <cell r="M109">
            <v>26.577166666666667</v>
          </cell>
          <cell r="N109">
            <v>26.684233333333335</v>
          </cell>
          <cell r="O109">
            <v>27.786944444444444</v>
          </cell>
          <cell r="P109">
            <v>26.840011111111114</v>
          </cell>
          <cell r="Q109">
            <v>29.273822222222222</v>
          </cell>
          <cell r="R109">
            <v>26.769522222222225</v>
          </cell>
          <cell r="S109">
            <v>28.834444444444447</v>
          </cell>
          <cell r="T109">
            <v>26.102688888888888</v>
          </cell>
          <cell r="U109">
            <v>27.276177777777779</v>
          </cell>
          <cell r="V109">
            <v>322.30222222222221</v>
          </cell>
          <cell r="W109">
            <v>322.33222222222224</v>
          </cell>
          <cell r="X109">
            <v>321.86</v>
          </cell>
          <cell r="Y109">
            <v>329.12111111111113</v>
          </cell>
          <cell r="Z109">
            <v>330.51888888888891</v>
          </cell>
          <cell r="AA109">
            <v>326.81</v>
          </cell>
        </row>
        <row r="110">
          <cell r="F110" t="str">
            <v>Crusher GCR01</v>
          </cell>
          <cell r="G110" t="str">
            <v>Calc</v>
          </cell>
          <cell r="H110" t="str">
            <v>Link</v>
          </cell>
          <cell r="J110">
            <v>25.729399999999995</v>
          </cell>
          <cell r="K110">
            <v>24.550866666666668</v>
          </cell>
          <cell r="L110">
            <v>25.418500000000002</v>
          </cell>
          <cell r="M110">
            <v>26.577166666666667</v>
          </cell>
          <cell r="N110">
            <v>26.684233333333335</v>
          </cell>
          <cell r="O110">
            <v>27.786944444444444</v>
          </cell>
          <cell r="P110">
            <v>26.840011111111114</v>
          </cell>
          <cell r="Q110">
            <v>29.273822222222222</v>
          </cell>
          <cell r="R110">
            <v>26.769522222222225</v>
          </cell>
          <cell r="S110">
            <v>28.834444444444447</v>
          </cell>
          <cell r="T110">
            <v>26.102688888888888</v>
          </cell>
          <cell r="U110">
            <v>27.276177777777779</v>
          </cell>
          <cell r="V110">
            <v>322.30222222222221</v>
          </cell>
          <cell r="W110">
            <v>322.33222222222224</v>
          </cell>
          <cell r="X110">
            <v>321.86</v>
          </cell>
          <cell r="Y110">
            <v>329.12111111111113</v>
          </cell>
          <cell r="Z110">
            <v>330.51888888888891</v>
          </cell>
          <cell r="AA110">
            <v>326.81</v>
          </cell>
        </row>
        <row r="111">
          <cell r="F111" t="str">
            <v>Taranaki Conveyors</v>
          </cell>
          <cell r="G111" t="str">
            <v>Calc</v>
          </cell>
          <cell r="H111" t="str">
            <v>Link</v>
          </cell>
          <cell r="J111">
            <v>25.729399999999995</v>
          </cell>
          <cell r="K111">
            <v>24.550866666666668</v>
          </cell>
          <cell r="L111">
            <v>25.418500000000002</v>
          </cell>
          <cell r="M111">
            <v>26.577166666666667</v>
          </cell>
          <cell r="N111">
            <v>26.684233333333335</v>
          </cell>
          <cell r="O111">
            <v>27.786944444444444</v>
          </cell>
          <cell r="P111">
            <v>26.840011111111114</v>
          </cell>
          <cell r="Q111">
            <v>29.273822222222222</v>
          </cell>
          <cell r="R111">
            <v>26.769522222222225</v>
          </cell>
          <cell r="S111">
            <v>28.834444444444447</v>
          </cell>
          <cell r="T111">
            <v>26.102688888888888</v>
          </cell>
          <cell r="U111">
            <v>27.276177777777779</v>
          </cell>
          <cell r="V111">
            <v>322.30222222222221</v>
          </cell>
          <cell r="W111">
            <v>322.33222222222224</v>
          </cell>
          <cell r="X111">
            <v>321.86</v>
          </cell>
          <cell r="Y111">
            <v>329.12111111111113</v>
          </cell>
          <cell r="Z111">
            <v>330.51888888888891</v>
          </cell>
          <cell r="AA111">
            <v>326.81</v>
          </cell>
        </row>
        <row r="112">
          <cell r="F112" t="str">
            <v>Feeder FE02</v>
          </cell>
          <cell r="G112" t="str">
            <v>Calc</v>
          </cell>
          <cell r="H112" t="str">
            <v>t/rate</v>
          </cell>
          <cell r="I112">
            <v>2.1111111111111111E-4</v>
          </cell>
          <cell r="J112">
            <v>488.85859999999991</v>
          </cell>
          <cell r="K112">
            <v>466.46646666666663</v>
          </cell>
          <cell r="L112">
            <v>482.95150000000001</v>
          </cell>
          <cell r="M112">
            <v>504.96616666666665</v>
          </cell>
          <cell r="N112">
            <v>507.00043333333332</v>
          </cell>
          <cell r="O112">
            <v>527.95194444444439</v>
          </cell>
          <cell r="P112">
            <v>509.96021111111111</v>
          </cell>
          <cell r="Q112">
            <v>556.2026222222222</v>
          </cell>
          <cell r="R112">
            <v>508.62092222222219</v>
          </cell>
          <cell r="S112">
            <v>547.85444444444443</v>
          </cell>
          <cell r="T112">
            <v>495.95108888888888</v>
          </cell>
          <cell r="U112">
            <v>518.24737777777773</v>
          </cell>
          <cell r="V112">
            <v>6123.7422222222222</v>
          </cell>
          <cell r="W112">
            <v>6124.3122222222219</v>
          </cell>
          <cell r="X112">
            <v>6115.34</v>
          </cell>
          <cell r="Y112">
            <v>6253.3011111111109</v>
          </cell>
          <cell r="Z112">
            <v>6279.8588888888889</v>
          </cell>
          <cell r="AA112">
            <v>6209.39</v>
          </cell>
        </row>
        <row r="113">
          <cell r="F113" t="str">
            <v>Crusher GCR02</v>
          </cell>
          <cell r="G113" t="str">
            <v>Calc</v>
          </cell>
          <cell r="H113" t="str">
            <v>Link</v>
          </cell>
          <cell r="J113">
            <v>488.85859999999991</v>
          </cell>
          <cell r="K113">
            <v>466.46646666666663</v>
          </cell>
          <cell r="L113">
            <v>482.95150000000001</v>
          </cell>
          <cell r="M113">
            <v>504.96616666666665</v>
          </cell>
          <cell r="N113">
            <v>507.00043333333332</v>
          </cell>
          <cell r="O113">
            <v>527.95194444444439</v>
          </cell>
          <cell r="P113">
            <v>509.96021111111111</v>
          </cell>
          <cell r="Q113">
            <v>556.2026222222222</v>
          </cell>
          <cell r="R113">
            <v>508.62092222222219</v>
          </cell>
          <cell r="S113">
            <v>547.85444444444443</v>
          </cell>
          <cell r="T113">
            <v>495.95108888888888</v>
          </cell>
          <cell r="U113">
            <v>518.24737777777773</v>
          </cell>
          <cell r="V113">
            <v>6123.7422222222222</v>
          </cell>
          <cell r="W113">
            <v>6124.3122222222219</v>
          </cell>
          <cell r="X113">
            <v>6115.34</v>
          </cell>
          <cell r="Y113">
            <v>6253.3011111111109</v>
          </cell>
          <cell r="Z113">
            <v>6279.8588888888889</v>
          </cell>
          <cell r="AA113">
            <v>6209.39</v>
          </cell>
        </row>
        <row r="114">
          <cell r="F114" t="str">
            <v>Inpit Conveyors</v>
          </cell>
          <cell r="G114" t="str">
            <v>Calc</v>
          </cell>
          <cell r="H114" t="str">
            <v>Link</v>
          </cell>
          <cell r="J114">
            <v>488.85859999999991</v>
          </cell>
          <cell r="K114">
            <v>466.46646666666663</v>
          </cell>
          <cell r="L114">
            <v>482.95150000000001</v>
          </cell>
          <cell r="M114">
            <v>504.96616666666665</v>
          </cell>
          <cell r="N114">
            <v>507.00043333333332</v>
          </cell>
          <cell r="O114">
            <v>527.95194444444439</v>
          </cell>
          <cell r="P114">
            <v>509.96021111111111</v>
          </cell>
          <cell r="Q114">
            <v>556.2026222222222</v>
          </cell>
          <cell r="R114">
            <v>508.62092222222219</v>
          </cell>
          <cell r="S114">
            <v>547.85444444444443</v>
          </cell>
          <cell r="T114">
            <v>495.95108888888888</v>
          </cell>
          <cell r="U114">
            <v>518.24737777777773</v>
          </cell>
          <cell r="V114">
            <v>6123.7422222222222</v>
          </cell>
          <cell r="W114">
            <v>6124.3122222222219</v>
          </cell>
          <cell r="X114">
            <v>6115.34</v>
          </cell>
          <cell r="Y114">
            <v>6253.3011111111109</v>
          </cell>
          <cell r="Z114">
            <v>6279.8588888888889</v>
          </cell>
          <cell r="AA114">
            <v>6209.39</v>
          </cell>
        </row>
        <row r="115">
          <cell r="F115" t="str">
            <v>ISP Feeders</v>
          </cell>
          <cell r="G115" t="str">
            <v>Calc</v>
          </cell>
          <cell r="H115" t="str">
            <v>t/hr</v>
          </cell>
          <cell r="I115">
            <v>5000</v>
          </cell>
          <cell r="J115">
            <v>452.27758311522473</v>
          </cell>
          <cell r="K115">
            <v>433.05777493967588</v>
          </cell>
          <cell r="L115">
            <v>445.81563351769222</v>
          </cell>
          <cell r="M115">
            <v>468.24519824819703</v>
          </cell>
          <cell r="N115">
            <v>469.28466607724448</v>
          </cell>
          <cell r="O115">
            <v>489.32781591434684</v>
          </cell>
          <cell r="P115">
            <v>471.3634455841638</v>
          </cell>
          <cell r="Q115">
            <v>515.69247325133392</v>
          </cell>
          <cell r="R115">
            <v>471.2127693541575</v>
          </cell>
          <cell r="S115">
            <v>506.51469652452164</v>
          </cell>
          <cell r="T115">
            <v>458.15373277208181</v>
          </cell>
          <cell r="U115">
            <v>478.58079653446117</v>
          </cell>
          <cell r="V115">
            <v>5658</v>
          </cell>
          <cell r="W115">
            <v>5668.74</v>
          </cell>
          <cell r="X115">
            <v>5649.18</v>
          </cell>
          <cell r="Y115">
            <v>5773.28</v>
          </cell>
          <cell r="Z115">
            <v>5794.82</v>
          </cell>
          <cell r="AA115">
            <v>5720.52</v>
          </cell>
        </row>
        <row r="116">
          <cell r="F116" t="str">
            <v>ISP Conveyors</v>
          </cell>
          <cell r="G116" t="str">
            <v>Calc</v>
          </cell>
          <cell r="H116" t="str">
            <v>Link</v>
          </cell>
          <cell r="J116">
            <v>452.27758311522473</v>
          </cell>
          <cell r="K116">
            <v>433.05777493967588</v>
          </cell>
          <cell r="L116">
            <v>445.81563351769222</v>
          </cell>
          <cell r="M116">
            <v>468.24519824819703</v>
          </cell>
          <cell r="N116">
            <v>469.28466607724448</v>
          </cell>
          <cell r="O116">
            <v>489.32781591434684</v>
          </cell>
          <cell r="P116">
            <v>471.3634455841638</v>
          </cell>
          <cell r="Q116">
            <v>515.69247325133392</v>
          </cell>
          <cell r="R116">
            <v>471.2127693541575</v>
          </cell>
          <cell r="S116">
            <v>506.51469652452164</v>
          </cell>
          <cell r="T116">
            <v>458.15373277208181</v>
          </cell>
          <cell r="U116">
            <v>478.58079653446117</v>
          </cell>
          <cell r="V116">
            <v>5658</v>
          </cell>
          <cell r="W116">
            <v>5668.74</v>
          </cell>
          <cell r="X116">
            <v>5649.18</v>
          </cell>
          <cell r="Y116">
            <v>5773.28</v>
          </cell>
          <cell r="Z116">
            <v>5794.82</v>
          </cell>
          <cell r="AA116">
            <v>5720.52</v>
          </cell>
        </row>
        <row r="117">
          <cell r="F117" t="str">
            <v>Sag mill 01</v>
          </cell>
          <cell r="G117" t="str">
            <v>Feed</v>
          </cell>
          <cell r="H117" t="str">
            <v>UAMA Prod</v>
          </cell>
          <cell r="J117">
            <v>719.84963692456631</v>
          </cell>
          <cell r="K117">
            <v>645.67954004515298</v>
          </cell>
          <cell r="L117">
            <v>575.28973495357036</v>
          </cell>
          <cell r="M117">
            <v>691.90229048309709</v>
          </cell>
          <cell r="N117">
            <v>712.77332947153468</v>
          </cell>
          <cell r="O117">
            <v>694.71071517294376</v>
          </cell>
          <cell r="P117">
            <v>681.59581148767325</v>
          </cell>
          <cell r="Q117">
            <v>716.60490061234179</v>
          </cell>
          <cell r="R117">
            <v>688.5480924459431</v>
          </cell>
          <cell r="S117">
            <v>715.15929852390184</v>
          </cell>
          <cell r="T117">
            <v>595.07966129184092</v>
          </cell>
          <cell r="U117">
            <v>717.53687894601694</v>
          </cell>
          <cell r="V117">
            <v>8212.8332691298001</v>
          </cell>
          <cell r="W117">
            <v>8210.4748253942707</v>
          </cell>
          <cell r="X117">
            <v>8215.0521174083206</v>
          </cell>
          <cell r="Y117">
            <v>8239.2272174499994</v>
          </cell>
          <cell r="Z117">
            <v>8215.387871254632</v>
          </cell>
          <cell r="AA117">
            <v>8208.9743395146652</v>
          </cell>
        </row>
        <row r="118">
          <cell r="F118" t="str">
            <v>Ball Mill 1A</v>
          </cell>
          <cell r="G118" t="str">
            <v>Calc</v>
          </cell>
          <cell r="H118" t="str">
            <v>Link</v>
          </cell>
          <cell r="J118">
            <v>719.84963692456631</v>
          </cell>
          <cell r="K118">
            <v>645.67954004515298</v>
          </cell>
          <cell r="L118">
            <v>575.28973495357036</v>
          </cell>
          <cell r="M118">
            <v>691.90229048309709</v>
          </cell>
          <cell r="N118">
            <v>712.77332947153468</v>
          </cell>
          <cell r="O118">
            <v>694.71071517294376</v>
          </cell>
          <cell r="P118">
            <v>681.59581148767325</v>
          </cell>
          <cell r="Q118">
            <v>716.60490061234179</v>
          </cell>
          <cell r="R118">
            <v>688.5480924459431</v>
          </cell>
          <cell r="S118">
            <v>715.15929852390184</v>
          </cell>
          <cell r="T118">
            <v>595.07966129184092</v>
          </cell>
          <cell r="U118">
            <v>717.53687894601694</v>
          </cell>
          <cell r="V118">
            <v>8212.8332691298001</v>
          </cell>
          <cell r="W118">
            <v>8210.4748253942707</v>
          </cell>
          <cell r="X118">
            <v>8215.0521174083206</v>
          </cell>
          <cell r="Y118">
            <v>8239.2272174499994</v>
          </cell>
          <cell r="Z118">
            <v>8215.387871254632</v>
          </cell>
          <cell r="AA118">
            <v>8208.9743395146652</v>
          </cell>
        </row>
        <row r="119">
          <cell r="F119" t="str">
            <v>Ball Mill 1B</v>
          </cell>
          <cell r="G119" t="str">
            <v>Calc</v>
          </cell>
          <cell r="H119" t="str">
            <v>Link</v>
          </cell>
          <cell r="J119">
            <v>719.84963692456631</v>
          </cell>
          <cell r="K119">
            <v>645.67954004515298</v>
          </cell>
          <cell r="L119">
            <v>575.28973495357036</v>
          </cell>
          <cell r="M119">
            <v>691.90229048309709</v>
          </cell>
          <cell r="N119">
            <v>712.77332947153468</v>
          </cell>
          <cell r="O119">
            <v>694.71071517294376</v>
          </cell>
          <cell r="P119">
            <v>681.59581148767325</v>
          </cell>
          <cell r="Q119">
            <v>716.60490061234179</v>
          </cell>
          <cell r="R119">
            <v>688.5480924459431</v>
          </cell>
          <cell r="S119">
            <v>715.15929852390184</v>
          </cell>
          <cell r="T119">
            <v>595.07966129184092</v>
          </cell>
          <cell r="U119">
            <v>717.53687894601694</v>
          </cell>
          <cell r="V119">
            <v>8212.8332691298001</v>
          </cell>
          <cell r="W119">
            <v>8210.4748253942707</v>
          </cell>
          <cell r="X119">
            <v>8215.0521174083206</v>
          </cell>
          <cell r="Y119">
            <v>8239.2272174499994</v>
          </cell>
          <cell r="Z119">
            <v>8215.387871254632</v>
          </cell>
          <cell r="AA119">
            <v>8208.9743395146652</v>
          </cell>
        </row>
        <row r="120">
          <cell r="F120" t="str">
            <v>Cyclone Circuit 1</v>
          </cell>
          <cell r="G120" t="str">
            <v>Calc</v>
          </cell>
          <cell r="H120" t="str">
            <v>Link</v>
          </cell>
          <cell r="J120">
            <v>719.84963692456631</v>
          </cell>
          <cell r="K120">
            <v>645.67954004515298</v>
          </cell>
          <cell r="L120">
            <v>575.28973495357036</v>
          </cell>
          <cell r="M120">
            <v>691.90229048309709</v>
          </cell>
          <cell r="N120">
            <v>712.77332947153468</v>
          </cell>
          <cell r="O120">
            <v>694.71071517294376</v>
          </cell>
          <cell r="P120">
            <v>681.59581148767325</v>
          </cell>
          <cell r="Q120">
            <v>716.60490061234179</v>
          </cell>
          <cell r="R120">
            <v>688.5480924459431</v>
          </cell>
          <cell r="S120">
            <v>715.15929852390184</v>
          </cell>
          <cell r="T120">
            <v>595.07966129184092</v>
          </cell>
          <cell r="U120">
            <v>717.53687894601694</v>
          </cell>
          <cell r="V120">
            <v>8212.8332691298001</v>
          </cell>
          <cell r="W120">
            <v>8210.4748253942707</v>
          </cell>
          <cell r="X120">
            <v>8215.0521174083206</v>
          </cell>
          <cell r="Y120">
            <v>8239.2272174499994</v>
          </cell>
          <cell r="Z120">
            <v>8215.387871254632</v>
          </cell>
          <cell r="AA120">
            <v>8208.9743395146652</v>
          </cell>
        </row>
        <row r="121">
          <cell r="F121" t="str">
            <v>Flash flotation cells 1</v>
          </cell>
          <cell r="G121" t="str">
            <v>Calc</v>
          </cell>
          <cell r="H121" t="str">
            <v>UA</v>
          </cell>
          <cell r="I121">
            <v>40</v>
          </cell>
          <cell r="J121">
            <v>287.93985476982652</v>
          </cell>
          <cell r="K121">
            <v>258.2718160180612</v>
          </cell>
          <cell r="L121">
            <v>230.11589398142814</v>
          </cell>
          <cell r="M121">
            <v>276.76091619323887</v>
          </cell>
          <cell r="N121">
            <v>285.10933178861387</v>
          </cell>
          <cell r="O121">
            <v>277.88428606917751</v>
          </cell>
          <cell r="P121">
            <v>272.63832459506932</v>
          </cell>
          <cell r="Q121">
            <v>286.64196024493674</v>
          </cell>
          <cell r="R121">
            <v>275.41923697837723</v>
          </cell>
          <cell r="S121">
            <v>286.06371940956075</v>
          </cell>
          <cell r="T121">
            <v>238.03186451673639</v>
          </cell>
          <cell r="U121">
            <v>287.01475157840679</v>
          </cell>
          <cell r="V121">
            <v>3285.1333076519204</v>
          </cell>
          <cell r="W121">
            <v>3284.1899301577087</v>
          </cell>
          <cell r="X121">
            <v>3286.0208469633285</v>
          </cell>
          <cell r="Y121">
            <v>3295.69088698</v>
          </cell>
          <cell r="Z121">
            <v>3286.1551485018531</v>
          </cell>
          <cell r="AA121">
            <v>3283.5897358058664</v>
          </cell>
        </row>
        <row r="122">
          <cell r="F122" t="str">
            <v>Ancillary Grinding</v>
          </cell>
          <cell r="G122" t="str">
            <v>Calc</v>
          </cell>
          <cell r="H122" t="str">
            <v>UA</v>
          </cell>
          <cell r="I122">
            <v>50</v>
          </cell>
          <cell r="J122">
            <v>359.92481846228316</v>
          </cell>
          <cell r="K122">
            <v>322.83977002257649</v>
          </cell>
          <cell r="L122">
            <v>287.64486747678518</v>
          </cell>
          <cell r="M122">
            <v>345.95114524154855</v>
          </cell>
          <cell r="N122">
            <v>356.38666473576734</v>
          </cell>
          <cell r="O122">
            <v>347.35535758647188</v>
          </cell>
          <cell r="P122">
            <v>340.79790574383662</v>
          </cell>
          <cell r="Q122">
            <v>358.3024503061709</v>
          </cell>
          <cell r="R122">
            <v>344.27404622297155</v>
          </cell>
          <cell r="S122">
            <v>357.57964926195092</v>
          </cell>
          <cell r="T122">
            <v>297.53983064592046</v>
          </cell>
          <cell r="U122">
            <v>358.76843947300847</v>
          </cell>
          <cell r="V122">
            <v>4106.4166345649001</v>
          </cell>
          <cell r="W122">
            <v>4105.2374126971354</v>
          </cell>
          <cell r="X122">
            <v>4107.5260587041603</v>
          </cell>
          <cell r="Y122">
            <v>4119.6136087249997</v>
          </cell>
          <cell r="Z122">
            <v>4107.693935627316</v>
          </cell>
          <cell r="AA122">
            <v>4104.4871697573326</v>
          </cell>
        </row>
        <row r="123">
          <cell r="F123" t="str">
            <v>Rougher cells 1</v>
          </cell>
          <cell r="G123" t="str">
            <v>Calc</v>
          </cell>
          <cell r="H123" t="str">
            <v>Link</v>
          </cell>
          <cell r="J123">
            <v>719.84963692456631</v>
          </cell>
          <cell r="K123">
            <v>645.67954004515298</v>
          </cell>
          <cell r="L123">
            <v>575.28973495357036</v>
          </cell>
          <cell r="M123">
            <v>691.90229048309709</v>
          </cell>
          <cell r="N123">
            <v>712.77332947153468</v>
          </cell>
          <cell r="O123">
            <v>694.71071517294376</v>
          </cell>
          <cell r="P123">
            <v>681.59581148767325</v>
          </cell>
          <cell r="Q123">
            <v>716.60490061234179</v>
          </cell>
          <cell r="R123">
            <v>688.5480924459431</v>
          </cell>
          <cell r="S123">
            <v>715.15929852390184</v>
          </cell>
          <cell r="T123">
            <v>595.07966129184092</v>
          </cell>
          <cell r="U123">
            <v>717.53687894601694</v>
          </cell>
          <cell r="V123">
            <v>8212.8332691298001</v>
          </cell>
          <cell r="W123">
            <v>8210.4748253942707</v>
          </cell>
          <cell r="X123">
            <v>8215.0521174083206</v>
          </cell>
          <cell r="Y123">
            <v>8239.2272174499994</v>
          </cell>
          <cell r="Z123">
            <v>8215.387871254632</v>
          </cell>
          <cell r="AA123">
            <v>8208.9743395146652</v>
          </cell>
        </row>
        <row r="124">
          <cell r="F124" t="str">
            <v>Hi Grade Circuit 1</v>
          </cell>
          <cell r="G124" t="str">
            <v>Calc</v>
          </cell>
          <cell r="H124" t="str">
            <v>Link</v>
          </cell>
          <cell r="J124">
            <v>719.84963692456631</v>
          </cell>
          <cell r="K124">
            <v>645.67954004515298</v>
          </cell>
          <cell r="L124">
            <v>575.28973495357036</v>
          </cell>
          <cell r="M124">
            <v>691.90229048309709</v>
          </cell>
          <cell r="N124">
            <v>712.77332947153468</v>
          </cell>
          <cell r="O124">
            <v>694.71071517294376</v>
          </cell>
          <cell r="P124">
            <v>681.59581148767325</v>
          </cell>
          <cell r="Q124">
            <v>716.60490061234179</v>
          </cell>
          <cell r="R124">
            <v>688.5480924459431</v>
          </cell>
          <cell r="S124">
            <v>715.15929852390184</v>
          </cell>
          <cell r="T124">
            <v>595.07966129184092</v>
          </cell>
          <cell r="U124">
            <v>717.53687894601694</v>
          </cell>
          <cell r="V124">
            <v>8212.8332691298001</v>
          </cell>
          <cell r="W124">
            <v>8210.4748253942707</v>
          </cell>
          <cell r="X124">
            <v>8215.0521174083206</v>
          </cell>
          <cell r="Y124">
            <v>8239.2272174499994</v>
          </cell>
          <cell r="Z124">
            <v>8215.387871254632</v>
          </cell>
          <cell r="AA124">
            <v>8208.9743395146652</v>
          </cell>
        </row>
        <row r="125">
          <cell r="F125" t="str">
            <v>Cleaner/Recleaner 1</v>
          </cell>
          <cell r="G125" t="str">
            <v>Calc</v>
          </cell>
          <cell r="H125" t="str">
            <v>Link</v>
          </cell>
          <cell r="J125">
            <v>719.84963692456631</v>
          </cell>
          <cell r="K125">
            <v>645.67954004515298</v>
          </cell>
          <cell r="L125">
            <v>575.28973495357036</v>
          </cell>
          <cell r="M125">
            <v>691.90229048309709</v>
          </cell>
          <cell r="N125">
            <v>712.77332947153468</v>
          </cell>
          <cell r="O125">
            <v>694.71071517294376</v>
          </cell>
          <cell r="P125">
            <v>681.59581148767325</v>
          </cell>
          <cell r="Q125">
            <v>716.60490061234179</v>
          </cell>
          <cell r="R125">
            <v>688.5480924459431</v>
          </cell>
          <cell r="S125">
            <v>715.15929852390184</v>
          </cell>
          <cell r="T125">
            <v>595.07966129184092</v>
          </cell>
          <cell r="U125">
            <v>717.53687894601694</v>
          </cell>
          <cell r="V125">
            <v>8212.8332691298001</v>
          </cell>
          <cell r="W125">
            <v>8210.4748253942707</v>
          </cell>
          <cell r="X125">
            <v>8215.0521174083206</v>
          </cell>
          <cell r="Y125">
            <v>8239.2272174499994</v>
          </cell>
          <cell r="Z125">
            <v>8215.387871254632</v>
          </cell>
          <cell r="AA125">
            <v>8208.9743395146652</v>
          </cell>
        </row>
        <row r="126">
          <cell r="F126" t="str">
            <v>Lo-Grade Circuit 1</v>
          </cell>
          <cell r="G126" t="str">
            <v>Calc</v>
          </cell>
          <cell r="H126" t="str">
            <v>Link</v>
          </cell>
          <cell r="J126">
            <v>719.84963692456631</v>
          </cell>
          <cell r="K126">
            <v>645.67954004515298</v>
          </cell>
          <cell r="L126">
            <v>575.28973495357036</v>
          </cell>
          <cell r="M126">
            <v>691.90229048309709</v>
          </cell>
          <cell r="N126">
            <v>712.77332947153468</v>
          </cell>
          <cell r="O126">
            <v>694.71071517294376</v>
          </cell>
          <cell r="P126">
            <v>681.59581148767325</v>
          </cell>
          <cell r="Q126">
            <v>716.60490061234179</v>
          </cell>
          <cell r="R126">
            <v>688.5480924459431</v>
          </cell>
          <cell r="S126">
            <v>715.15929852390184</v>
          </cell>
          <cell r="T126">
            <v>595.07966129184092</v>
          </cell>
          <cell r="U126">
            <v>717.53687894601694</v>
          </cell>
          <cell r="V126">
            <v>8212.8332691298001</v>
          </cell>
          <cell r="W126">
            <v>8210.4748253942707</v>
          </cell>
          <cell r="X126">
            <v>8215.0521174083206</v>
          </cell>
          <cell r="Y126">
            <v>8239.2272174499994</v>
          </cell>
          <cell r="Z126">
            <v>8215.387871254632</v>
          </cell>
          <cell r="AA126">
            <v>8208.9743395146652</v>
          </cell>
        </row>
        <row r="127">
          <cell r="F127" t="str">
            <v>Air Blowers 1</v>
          </cell>
          <cell r="G127" t="str">
            <v>Calc</v>
          </cell>
          <cell r="H127" t="str">
            <v>UA</v>
          </cell>
          <cell r="I127">
            <v>66</v>
          </cell>
          <cell r="J127">
            <v>475.10076037021378</v>
          </cell>
          <cell r="K127">
            <v>426.14849642980096</v>
          </cell>
          <cell r="L127">
            <v>379.69122506935645</v>
          </cell>
          <cell r="M127">
            <v>456.65551171884408</v>
          </cell>
          <cell r="N127">
            <v>470.43039745121291</v>
          </cell>
          <cell r="O127">
            <v>458.50907201414293</v>
          </cell>
          <cell r="P127">
            <v>449.85323558186434</v>
          </cell>
          <cell r="Q127">
            <v>472.9592344041456</v>
          </cell>
          <cell r="R127">
            <v>454.44174101432247</v>
          </cell>
          <cell r="S127">
            <v>472.00513702577524</v>
          </cell>
          <cell r="T127">
            <v>392.75257645261502</v>
          </cell>
          <cell r="U127">
            <v>473.57434010437123</v>
          </cell>
          <cell r="V127">
            <v>5420.469957625668</v>
          </cell>
          <cell r="W127">
            <v>5418.9133847602188</v>
          </cell>
          <cell r="X127">
            <v>5421.9343974894919</v>
          </cell>
          <cell r="Y127">
            <v>5437.8899635170001</v>
          </cell>
          <cell r="Z127">
            <v>5422.1559950280571</v>
          </cell>
          <cell r="AA127">
            <v>5417.9230640796795</v>
          </cell>
        </row>
        <row r="128">
          <cell r="F128" t="str">
            <v>Ancillary Flotation</v>
          </cell>
          <cell r="G128" t="str">
            <v>Calc</v>
          </cell>
          <cell r="H128" t="str">
            <v>UA</v>
          </cell>
          <cell r="I128">
            <v>60</v>
          </cell>
          <cell r="J128">
            <v>431.90978215473979</v>
          </cell>
          <cell r="K128">
            <v>387.40772402709177</v>
          </cell>
          <cell r="L128">
            <v>345.17384097214222</v>
          </cell>
          <cell r="M128">
            <v>415.14137428985822</v>
          </cell>
          <cell r="N128">
            <v>427.66399768292081</v>
          </cell>
          <cell r="O128">
            <v>416.82642910376626</v>
          </cell>
          <cell r="P128">
            <v>408.95748689260392</v>
          </cell>
          <cell r="Q128">
            <v>429.96294036740505</v>
          </cell>
          <cell r="R128">
            <v>413.12885546756587</v>
          </cell>
          <cell r="S128">
            <v>429.09557911434109</v>
          </cell>
          <cell r="T128">
            <v>357.04779677510453</v>
          </cell>
          <cell r="U128">
            <v>430.52212736761015</v>
          </cell>
          <cell r="V128">
            <v>4927.6999614778797</v>
          </cell>
          <cell r="W128">
            <v>4926.2848952365621</v>
          </cell>
          <cell r="X128">
            <v>4929.0312704449925</v>
          </cell>
          <cell r="Y128">
            <v>4943.5363304699995</v>
          </cell>
          <cell r="Z128">
            <v>4929.2327227527794</v>
          </cell>
          <cell r="AA128">
            <v>4925.3846037087987</v>
          </cell>
        </row>
        <row r="129">
          <cell r="F129" t="str">
            <v>Sag mill 02</v>
          </cell>
          <cell r="G129" t="str">
            <v>Feed</v>
          </cell>
          <cell r="H129" t="str">
            <v>UAMA Prod</v>
          </cell>
          <cell r="J129">
            <v>653.36437334443644</v>
          </cell>
          <cell r="K129">
            <v>645.02535611400288</v>
          </cell>
          <cell r="L129">
            <v>709.64461225719253</v>
          </cell>
          <cell r="M129">
            <v>691.20127499121941</v>
          </cell>
          <cell r="N129">
            <v>646.21554828149306</v>
          </cell>
          <cell r="O129">
            <v>694.00685426598034</v>
          </cell>
          <cell r="P129">
            <v>711.8405670559938</v>
          </cell>
          <cell r="Q129">
            <v>715.87885714667584</v>
          </cell>
          <cell r="R129">
            <v>645.31799168400312</v>
          </cell>
          <cell r="S129">
            <v>714.43471970067594</v>
          </cell>
          <cell r="T129">
            <v>687.06279773697759</v>
          </cell>
          <cell r="U129">
            <v>647.01907017421979</v>
          </cell>
          <cell r="V129">
            <v>8204.0253744994443</v>
          </cell>
          <cell r="W129">
            <v>8201.6694600888404</v>
          </cell>
          <cell r="X129">
            <v>8206.2418431628903</v>
          </cell>
          <cell r="Y129">
            <v>8230.3910164961053</v>
          </cell>
          <cell r="Z129">
            <v>8206.5772369282895</v>
          </cell>
          <cell r="AA129">
            <v>8200.1705834129152</v>
          </cell>
        </row>
        <row r="130">
          <cell r="F130" t="str">
            <v>Ball Mill 2A</v>
          </cell>
          <cell r="G130" t="str">
            <v>Calc</v>
          </cell>
          <cell r="H130" t="str">
            <v>Link</v>
          </cell>
          <cell r="J130">
            <v>653.36437334443644</v>
          </cell>
          <cell r="K130">
            <v>645.02535611400288</v>
          </cell>
          <cell r="L130">
            <v>709.64461225719253</v>
          </cell>
          <cell r="M130">
            <v>691.20127499121941</v>
          </cell>
          <cell r="N130">
            <v>646.21554828149306</v>
          </cell>
          <cell r="O130">
            <v>694.00685426598034</v>
          </cell>
          <cell r="P130">
            <v>711.8405670559938</v>
          </cell>
          <cell r="Q130">
            <v>715.87885714667584</v>
          </cell>
          <cell r="R130">
            <v>645.31799168400312</v>
          </cell>
          <cell r="S130">
            <v>714.43471970067594</v>
          </cell>
          <cell r="T130">
            <v>687.06279773697759</v>
          </cell>
          <cell r="U130">
            <v>647.01907017421979</v>
          </cell>
          <cell r="V130">
            <v>8204.0253744994443</v>
          </cell>
          <cell r="W130">
            <v>8201.6694600888404</v>
          </cell>
          <cell r="X130">
            <v>8206.2418431628903</v>
          </cell>
          <cell r="Y130">
            <v>8230.3910164961053</v>
          </cell>
          <cell r="Z130">
            <v>8206.5772369282895</v>
          </cell>
          <cell r="AA130">
            <v>8200.1705834129152</v>
          </cell>
        </row>
        <row r="131">
          <cell r="F131" t="str">
            <v>Ball Mill 2B</v>
          </cell>
          <cell r="G131" t="str">
            <v>Calc</v>
          </cell>
          <cell r="H131" t="str">
            <v>Link</v>
          </cell>
          <cell r="J131">
            <v>653.36437334443644</v>
          </cell>
          <cell r="K131">
            <v>645.02535611400288</v>
          </cell>
          <cell r="L131">
            <v>709.64461225719253</v>
          </cell>
          <cell r="M131">
            <v>691.20127499121941</v>
          </cell>
          <cell r="N131">
            <v>646.21554828149306</v>
          </cell>
          <cell r="O131">
            <v>694.00685426598034</v>
          </cell>
          <cell r="P131">
            <v>711.8405670559938</v>
          </cell>
          <cell r="Q131">
            <v>715.87885714667584</v>
          </cell>
          <cell r="R131">
            <v>645.31799168400312</v>
          </cell>
          <cell r="S131">
            <v>714.43471970067594</v>
          </cell>
          <cell r="T131">
            <v>687.06279773697759</v>
          </cell>
          <cell r="U131">
            <v>647.01907017421979</v>
          </cell>
          <cell r="V131">
            <v>8204.0253744994443</v>
          </cell>
          <cell r="W131">
            <v>8201.6694600888404</v>
          </cell>
          <cell r="X131">
            <v>8206.2418431628903</v>
          </cell>
          <cell r="Y131">
            <v>8230.3910164961053</v>
          </cell>
          <cell r="Z131">
            <v>8206.5772369282895</v>
          </cell>
          <cell r="AA131">
            <v>8200.1705834129152</v>
          </cell>
        </row>
        <row r="132">
          <cell r="F132" t="str">
            <v>Cyclone Circuit 2</v>
          </cell>
          <cell r="G132" t="str">
            <v>Calc</v>
          </cell>
          <cell r="H132" t="str">
            <v>Link</v>
          </cell>
          <cell r="J132">
            <v>653.36437334443644</v>
          </cell>
          <cell r="K132">
            <v>645.02535611400288</v>
          </cell>
          <cell r="L132">
            <v>709.64461225719253</v>
          </cell>
          <cell r="M132">
            <v>691.20127499121941</v>
          </cell>
          <cell r="N132">
            <v>646.21554828149306</v>
          </cell>
          <cell r="O132">
            <v>694.00685426598034</v>
          </cell>
          <cell r="P132">
            <v>711.8405670559938</v>
          </cell>
          <cell r="Q132">
            <v>715.87885714667584</v>
          </cell>
          <cell r="R132">
            <v>645.31799168400312</v>
          </cell>
          <cell r="S132">
            <v>714.43471970067594</v>
          </cell>
          <cell r="T132">
            <v>687.06279773697759</v>
          </cell>
          <cell r="U132">
            <v>647.01907017421979</v>
          </cell>
          <cell r="V132">
            <v>8204.0253744994443</v>
          </cell>
          <cell r="W132">
            <v>8201.6694600888404</v>
          </cell>
          <cell r="X132">
            <v>8206.2418431628903</v>
          </cell>
          <cell r="Y132">
            <v>8230.3910164961053</v>
          </cell>
          <cell r="Z132">
            <v>8206.5772369282895</v>
          </cell>
          <cell r="AA132">
            <v>8200.1705834129152</v>
          </cell>
        </row>
        <row r="133">
          <cell r="F133" t="str">
            <v>Flash flotation cells 2</v>
          </cell>
          <cell r="G133" t="str">
            <v>Calc</v>
          </cell>
          <cell r="H133" t="str">
            <v>UA</v>
          </cell>
          <cell r="I133">
            <v>40</v>
          </cell>
          <cell r="J133">
            <v>287.93985476982652</v>
          </cell>
          <cell r="K133">
            <v>258.2718160180612</v>
          </cell>
          <cell r="L133">
            <v>230.11589398142814</v>
          </cell>
          <cell r="M133">
            <v>276.76091619323887</v>
          </cell>
          <cell r="N133">
            <v>285.10933178861387</v>
          </cell>
          <cell r="O133">
            <v>277.88428606917751</v>
          </cell>
          <cell r="P133">
            <v>272.63832459506932</v>
          </cell>
          <cell r="Q133">
            <v>286.64196024493674</v>
          </cell>
          <cell r="R133">
            <v>275.41923697837723</v>
          </cell>
          <cell r="S133">
            <v>286.06371940956075</v>
          </cell>
          <cell r="T133">
            <v>238.03186451673639</v>
          </cell>
          <cell r="U133">
            <v>287.01475157840679</v>
          </cell>
          <cell r="V133">
            <v>3285.1333076519204</v>
          </cell>
          <cell r="W133">
            <v>3284.1899301577087</v>
          </cell>
          <cell r="X133">
            <v>3286.0208469633285</v>
          </cell>
          <cell r="Y133">
            <v>3295.69088698</v>
          </cell>
          <cell r="Z133">
            <v>3286.1551485018531</v>
          </cell>
          <cell r="AA133">
            <v>3283.5897358058664</v>
          </cell>
        </row>
        <row r="134">
          <cell r="F134" t="str">
            <v>Rougher cells 2</v>
          </cell>
          <cell r="G134" t="str">
            <v>Calc</v>
          </cell>
          <cell r="H134" t="str">
            <v>Link</v>
          </cell>
          <cell r="J134">
            <v>653.36437334443644</v>
          </cell>
          <cell r="K134">
            <v>645.02535611400288</v>
          </cell>
          <cell r="L134">
            <v>709.64461225719253</v>
          </cell>
          <cell r="M134">
            <v>691.20127499121941</v>
          </cell>
          <cell r="N134">
            <v>646.21554828149306</v>
          </cell>
          <cell r="O134">
            <v>694.00685426598034</v>
          </cell>
          <cell r="P134">
            <v>711.8405670559938</v>
          </cell>
          <cell r="Q134">
            <v>715.87885714667584</v>
          </cell>
          <cell r="R134">
            <v>645.31799168400312</v>
          </cell>
          <cell r="S134">
            <v>714.43471970067594</v>
          </cell>
          <cell r="T134">
            <v>687.06279773697759</v>
          </cell>
          <cell r="U134">
            <v>647.01907017421979</v>
          </cell>
          <cell r="V134">
            <v>8204.0253744994443</v>
          </cell>
          <cell r="W134">
            <v>8201.6694600888404</v>
          </cell>
          <cell r="X134">
            <v>8206.2418431628903</v>
          </cell>
          <cell r="Y134">
            <v>8230.3910164961053</v>
          </cell>
          <cell r="Z134">
            <v>8206.5772369282895</v>
          </cell>
          <cell r="AA134">
            <v>8200.1705834129152</v>
          </cell>
        </row>
        <row r="135">
          <cell r="F135" t="str">
            <v>Hi Grade Circuit 2</v>
          </cell>
          <cell r="G135" t="str">
            <v>Calc</v>
          </cell>
          <cell r="H135" t="str">
            <v>Link</v>
          </cell>
          <cell r="J135">
            <v>653.36437334443644</v>
          </cell>
          <cell r="K135">
            <v>645.02535611400288</v>
          </cell>
          <cell r="L135">
            <v>709.64461225719253</v>
          </cell>
          <cell r="M135">
            <v>691.20127499121941</v>
          </cell>
          <cell r="N135">
            <v>646.21554828149306</v>
          </cell>
          <cell r="O135">
            <v>694.00685426598034</v>
          </cell>
          <cell r="P135">
            <v>711.8405670559938</v>
          </cell>
          <cell r="Q135">
            <v>715.87885714667584</v>
          </cell>
          <cell r="R135">
            <v>645.31799168400312</v>
          </cell>
          <cell r="S135">
            <v>714.43471970067594</v>
          </cell>
          <cell r="T135">
            <v>687.06279773697759</v>
          </cell>
          <cell r="U135">
            <v>647.01907017421979</v>
          </cell>
          <cell r="V135">
            <v>8204.0253744994443</v>
          </cell>
          <cell r="W135">
            <v>8201.6694600888404</v>
          </cell>
          <cell r="X135">
            <v>8206.2418431628903</v>
          </cell>
          <cell r="Y135">
            <v>8230.3910164961053</v>
          </cell>
          <cell r="Z135">
            <v>8206.5772369282895</v>
          </cell>
          <cell r="AA135">
            <v>8200.1705834129152</v>
          </cell>
        </row>
        <row r="136">
          <cell r="F136" t="str">
            <v>Cleaner/Recleaner 2</v>
          </cell>
          <cell r="G136" t="str">
            <v>Calc</v>
          </cell>
          <cell r="H136" t="str">
            <v>Link</v>
          </cell>
          <cell r="J136">
            <v>653.36437334443644</v>
          </cell>
          <cell r="K136">
            <v>645.02535611400288</v>
          </cell>
          <cell r="L136">
            <v>709.64461225719253</v>
          </cell>
          <cell r="M136">
            <v>691.20127499121941</v>
          </cell>
          <cell r="N136">
            <v>646.21554828149306</v>
          </cell>
          <cell r="O136">
            <v>694.00685426598034</v>
          </cell>
          <cell r="P136">
            <v>711.8405670559938</v>
          </cell>
          <cell r="Q136">
            <v>715.87885714667584</v>
          </cell>
          <cell r="R136">
            <v>645.31799168400312</v>
          </cell>
          <cell r="S136">
            <v>714.43471970067594</v>
          </cell>
          <cell r="T136">
            <v>687.06279773697759</v>
          </cell>
          <cell r="U136">
            <v>647.01907017421979</v>
          </cell>
          <cell r="V136">
            <v>8204.0253744994443</v>
          </cell>
          <cell r="W136">
            <v>8201.6694600888404</v>
          </cell>
          <cell r="X136">
            <v>8206.2418431628903</v>
          </cell>
          <cell r="Y136">
            <v>8230.3910164961053</v>
          </cell>
          <cell r="Z136">
            <v>8206.5772369282895</v>
          </cell>
          <cell r="AA136">
            <v>8200.1705834129152</v>
          </cell>
        </row>
        <row r="137">
          <cell r="F137" t="str">
            <v>Lo-Grade Circuit 2</v>
          </cell>
          <cell r="G137" t="str">
            <v>Calc</v>
          </cell>
          <cell r="H137" t="str">
            <v>Link</v>
          </cell>
          <cell r="J137">
            <v>653.36437334443644</v>
          </cell>
          <cell r="K137">
            <v>645.02535611400288</v>
          </cell>
          <cell r="L137">
            <v>709.64461225719253</v>
          </cell>
          <cell r="M137">
            <v>691.20127499121941</v>
          </cell>
          <cell r="N137">
            <v>646.21554828149306</v>
          </cell>
          <cell r="O137">
            <v>694.00685426598034</v>
          </cell>
          <cell r="P137">
            <v>711.8405670559938</v>
          </cell>
          <cell r="Q137">
            <v>715.87885714667584</v>
          </cell>
          <cell r="R137">
            <v>645.31799168400312</v>
          </cell>
          <cell r="S137">
            <v>714.43471970067594</v>
          </cell>
          <cell r="T137">
            <v>687.06279773697759</v>
          </cell>
          <cell r="U137">
            <v>647.01907017421979</v>
          </cell>
          <cell r="V137">
            <v>8204.0253744994443</v>
          </cell>
          <cell r="W137">
            <v>8201.6694600888404</v>
          </cell>
          <cell r="X137">
            <v>8206.2418431628903</v>
          </cell>
          <cell r="Y137">
            <v>8230.3910164961053</v>
          </cell>
          <cell r="Z137">
            <v>8206.5772369282895</v>
          </cell>
          <cell r="AA137">
            <v>8200.1705834129152</v>
          </cell>
        </row>
        <row r="138">
          <cell r="F138" t="str">
            <v>Concentrate Thickener 01</v>
          </cell>
          <cell r="G138" t="str">
            <v>Calc</v>
          </cell>
          <cell r="H138" t="str">
            <v>t/hr</v>
          </cell>
          <cell r="I138">
            <v>150</v>
          </cell>
          <cell r="J138">
            <v>361.7205628258389</v>
          </cell>
          <cell r="K138">
            <v>295.26083534413607</v>
          </cell>
          <cell r="L138">
            <v>390.57888274359198</v>
          </cell>
          <cell r="M138">
            <v>338.12672506009829</v>
          </cell>
          <cell r="N138">
            <v>367.71779742518527</v>
          </cell>
          <cell r="O138">
            <v>361.23946952177175</v>
          </cell>
          <cell r="P138">
            <v>391.89181386120532</v>
          </cell>
          <cell r="Q138">
            <v>374.54422495553661</v>
          </cell>
          <cell r="R138">
            <v>354.62102152808205</v>
          </cell>
          <cell r="S138">
            <v>416.84344918261502</v>
          </cell>
          <cell r="T138">
            <v>389.82224093060796</v>
          </cell>
          <cell r="U138">
            <v>413.01344885129612</v>
          </cell>
          <cell r="V138">
            <v>4686.4246800000001</v>
          </cell>
          <cell r="W138">
            <v>4351.6011466666669</v>
          </cell>
          <cell r="X138">
            <v>4714.7571333333326</v>
          </cell>
          <cell r="Y138">
            <v>4929.8057200000003</v>
          </cell>
          <cell r="Z138">
            <v>5047.4632133333334</v>
          </cell>
          <cell r="AA138">
            <v>5293.4072800000004</v>
          </cell>
        </row>
        <row r="139">
          <cell r="F139" t="str">
            <v>Concentrate Thickener 02</v>
          </cell>
          <cell r="G139" t="str">
            <v>Calc</v>
          </cell>
          <cell r="H139" t="str">
            <v>t/hr</v>
          </cell>
          <cell r="I139">
            <v>150</v>
          </cell>
          <cell r="J139">
            <v>361.7205628258389</v>
          </cell>
          <cell r="K139">
            <v>295.26083534413607</v>
          </cell>
          <cell r="L139">
            <v>390.57888274359198</v>
          </cell>
          <cell r="M139">
            <v>338.12672506009829</v>
          </cell>
          <cell r="N139">
            <v>367.71779742518527</v>
          </cell>
          <cell r="O139">
            <v>361.23946952177175</v>
          </cell>
          <cell r="P139">
            <v>391.89181386120532</v>
          </cell>
          <cell r="Q139">
            <v>374.54422495553661</v>
          </cell>
          <cell r="R139">
            <v>354.62102152808205</v>
          </cell>
          <cell r="S139">
            <v>416.84344918261502</v>
          </cell>
          <cell r="T139">
            <v>389.82224093060796</v>
          </cell>
          <cell r="U139">
            <v>413.01344885129612</v>
          </cell>
          <cell r="V139">
            <v>4686.4246800000001</v>
          </cell>
          <cell r="W139">
            <v>4351.6011466666669</v>
          </cell>
          <cell r="X139">
            <v>4714.7571333333326</v>
          </cell>
          <cell r="Y139">
            <v>4929.8057200000003</v>
          </cell>
          <cell r="Z139">
            <v>5047.4632133333334</v>
          </cell>
          <cell r="AA139">
            <v>5293.4072800000004</v>
          </cell>
        </row>
        <row r="140">
          <cell r="F140" t="str">
            <v>Tailings Thickener 01</v>
          </cell>
          <cell r="G140" t="str">
            <v>Calc</v>
          </cell>
          <cell r="H140" t="str">
            <v>t/hr</v>
          </cell>
          <cell r="I140">
            <v>6000</v>
          </cell>
          <cell r="J140">
            <v>376.89798592935392</v>
          </cell>
          <cell r="K140">
            <v>360.88147911639658</v>
          </cell>
          <cell r="L140">
            <v>371.51302793141019</v>
          </cell>
          <cell r="M140">
            <v>390.20433187349755</v>
          </cell>
          <cell r="N140">
            <v>391.07055506437041</v>
          </cell>
          <cell r="O140">
            <v>407.77317992862237</v>
          </cell>
          <cell r="P140">
            <v>392.80287132013649</v>
          </cell>
          <cell r="Q140">
            <v>429.74372770944495</v>
          </cell>
          <cell r="R140">
            <v>392.67730779513124</v>
          </cell>
          <cell r="S140">
            <v>422.09558043710132</v>
          </cell>
          <cell r="T140">
            <v>381.79477731006818</v>
          </cell>
          <cell r="U140">
            <v>398.8173304453843</v>
          </cell>
          <cell r="V140">
            <v>4715</v>
          </cell>
          <cell r="W140">
            <v>4723.95</v>
          </cell>
          <cell r="X140">
            <v>4707.6499999999996</v>
          </cell>
          <cell r="Y140">
            <v>4811.0666666666666</v>
          </cell>
          <cell r="Z140">
            <v>4829.0166666666664</v>
          </cell>
          <cell r="AA140">
            <v>4767.1000000000004</v>
          </cell>
        </row>
        <row r="141">
          <cell r="F141" t="str">
            <v>Tailings Thickener 02</v>
          </cell>
          <cell r="G141" t="str">
            <v>Calc</v>
          </cell>
          <cell r="H141" t="str">
            <v>t/hr</v>
          </cell>
          <cell r="I141">
            <v>6000</v>
          </cell>
          <cell r="J141">
            <v>376.89798592935392</v>
          </cell>
          <cell r="K141">
            <v>360.88147911639658</v>
          </cell>
          <cell r="L141">
            <v>371.51302793141019</v>
          </cell>
          <cell r="M141">
            <v>390.20433187349755</v>
          </cell>
          <cell r="N141">
            <v>391.07055506437041</v>
          </cell>
          <cell r="O141">
            <v>407.77317992862237</v>
          </cell>
          <cell r="P141">
            <v>392.80287132013649</v>
          </cell>
          <cell r="Q141">
            <v>429.74372770944495</v>
          </cell>
          <cell r="R141">
            <v>392.67730779513124</v>
          </cell>
          <cell r="S141">
            <v>422.09558043710132</v>
          </cell>
          <cell r="T141">
            <v>381.79477731006818</v>
          </cell>
          <cell r="U141">
            <v>398.8173304453843</v>
          </cell>
          <cell r="V141">
            <v>4715</v>
          </cell>
          <cell r="W141">
            <v>4723.95</v>
          </cell>
          <cell r="X141">
            <v>4707.6499999999996</v>
          </cell>
          <cell r="Y141">
            <v>4811.0666666666666</v>
          </cell>
          <cell r="Z141">
            <v>4829.0166666666664</v>
          </cell>
          <cell r="AA141">
            <v>4767.1000000000004</v>
          </cell>
        </row>
        <row r="142">
          <cell r="F142" t="str">
            <v>Tailings Thickener 03</v>
          </cell>
          <cell r="G142" t="str">
            <v>Calc</v>
          </cell>
          <cell r="H142" t="str">
            <v>t/hr</v>
          </cell>
          <cell r="I142">
            <v>6000</v>
          </cell>
          <cell r="J142">
            <v>376.89798592935392</v>
          </cell>
          <cell r="K142">
            <v>360.88147911639658</v>
          </cell>
          <cell r="L142">
            <v>371.51302793141019</v>
          </cell>
          <cell r="M142">
            <v>390.20433187349755</v>
          </cell>
          <cell r="N142">
            <v>391.07055506437041</v>
          </cell>
          <cell r="O142">
            <v>407.77317992862237</v>
          </cell>
          <cell r="P142">
            <v>392.80287132013649</v>
          </cell>
          <cell r="Q142">
            <v>429.74372770944495</v>
          </cell>
          <cell r="R142">
            <v>392.67730779513124</v>
          </cell>
          <cell r="S142">
            <v>422.09558043710132</v>
          </cell>
          <cell r="T142">
            <v>381.79477731006818</v>
          </cell>
          <cell r="U142">
            <v>398.8173304453843</v>
          </cell>
          <cell r="V142">
            <v>4715</v>
          </cell>
          <cell r="W142">
            <v>4723.95</v>
          </cell>
          <cell r="X142">
            <v>4707.6499999999996</v>
          </cell>
          <cell r="Y142">
            <v>4811.0666666666666</v>
          </cell>
          <cell r="Z142">
            <v>4829.0166666666664</v>
          </cell>
          <cell r="AA142">
            <v>4767.1000000000004</v>
          </cell>
        </row>
        <row r="143">
          <cell r="F143" t="str">
            <v>Plant Process Water</v>
          </cell>
          <cell r="G143" t="str">
            <v>Calc</v>
          </cell>
          <cell r="H143" t="str">
            <v>m3/hr</v>
          </cell>
          <cell r="I143">
            <v>2160</v>
          </cell>
          <cell r="J143">
            <v>572.29613967057708</v>
          </cell>
          <cell r="K143">
            <v>548.58665471144309</v>
          </cell>
          <cell r="L143">
            <v>461.89995277109773</v>
          </cell>
          <cell r="M143">
            <v>593.99924462455056</v>
          </cell>
          <cell r="N143">
            <v>593.47865781253415</v>
          </cell>
          <cell r="O143">
            <v>621.09416398932365</v>
          </cell>
          <cell r="P143">
            <v>572.04010839572436</v>
          </cell>
          <cell r="Q143">
            <v>654.28486221124979</v>
          </cell>
          <cell r="R143">
            <v>595.16402685542323</v>
          </cell>
          <cell r="S143">
            <v>644.81461121332234</v>
          </cell>
          <cell r="T143">
            <v>505.13471258632694</v>
          </cell>
          <cell r="U143">
            <v>610.10422129368635</v>
          </cell>
          <cell r="V143">
            <v>6819.4220136429904</v>
          </cell>
          <cell r="W143">
            <v>6817.105425542607</v>
          </cell>
          <cell r="X143">
            <v>6810.373854777079</v>
          </cell>
          <cell r="Y143">
            <v>6964.9322620436396</v>
          </cell>
          <cell r="Z143">
            <v>6995.3256545409386</v>
          </cell>
          <cell r="AA143">
            <v>6919.4264452997577</v>
          </cell>
        </row>
        <row r="144">
          <cell r="F144" t="str">
            <v>Recycled Water</v>
          </cell>
          <cell r="G144" t="str">
            <v>Calc</v>
          </cell>
          <cell r="H144" t="str">
            <v>m3/hr</v>
          </cell>
          <cell r="I144">
            <v>7200</v>
          </cell>
          <cell r="J144">
            <v>251.13722678109681</v>
          </cell>
          <cell r="K144">
            <v>182.69819083917608</v>
          </cell>
          <cell r="L144">
            <v>313.47257436879664</v>
          </cell>
          <cell r="M144">
            <v>235.81667430511692</v>
          </cell>
          <cell r="N144">
            <v>281.27181426172803</v>
          </cell>
          <cell r="O144">
            <v>237.71293962199528</v>
          </cell>
          <cell r="P144">
            <v>285.39822471013292</v>
          </cell>
          <cell r="Q144">
            <v>238.06638190208585</v>
          </cell>
          <cell r="R144">
            <v>268.31122214950625</v>
          </cell>
          <cell r="S144">
            <v>212.63804461354468</v>
          </cell>
          <cell r="T144">
            <v>265.08496832735273</v>
          </cell>
          <cell r="U144">
            <v>286.02297572333453</v>
          </cell>
          <cell r="V144">
            <v>3111.0800625737684</v>
          </cell>
          <cell r="W144">
            <v>3112.2372612261079</v>
          </cell>
          <cell r="X144">
            <v>3106.6833991224321</v>
          </cell>
          <cell r="Y144">
            <v>3176.4580991646858</v>
          </cell>
          <cell r="Z144">
            <v>3176.1400814154963</v>
          </cell>
          <cell r="AA144">
            <v>3152.9187330767395</v>
          </cell>
        </row>
        <row r="145">
          <cell r="F145" t="str">
            <v>KILN</v>
          </cell>
          <cell r="G145" t="str">
            <v>Calc</v>
          </cell>
          <cell r="H145" t="str">
            <v>t/hr</v>
          </cell>
          <cell r="I145">
            <v>10</v>
          </cell>
          <cell r="J145">
            <v>744</v>
          </cell>
          <cell r="K145">
            <v>672</v>
          </cell>
          <cell r="L145">
            <v>744</v>
          </cell>
          <cell r="M145">
            <v>720</v>
          </cell>
          <cell r="N145">
            <v>744</v>
          </cell>
          <cell r="O145">
            <v>720</v>
          </cell>
          <cell r="P145">
            <v>744</v>
          </cell>
          <cell r="Q145">
            <v>744</v>
          </cell>
          <cell r="R145">
            <v>720</v>
          </cell>
          <cell r="S145">
            <v>744</v>
          </cell>
          <cell r="T145">
            <v>720</v>
          </cell>
          <cell r="U145">
            <v>744</v>
          </cell>
          <cell r="V145">
            <v>8760</v>
          </cell>
          <cell r="W145">
            <v>8760</v>
          </cell>
          <cell r="X145">
            <v>8784</v>
          </cell>
          <cell r="Y145">
            <v>8760</v>
          </cell>
          <cell r="Z145">
            <v>8760</v>
          </cell>
          <cell r="AA145">
            <v>8760</v>
          </cell>
        </row>
        <row r="146">
          <cell r="F146" t="str">
            <v>Kiln Discharge and Crushing</v>
          </cell>
          <cell r="G146" t="str">
            <v>Calc</v>
          </cell>
          <cell r="H146" t="str">
            <v>Link</v>
          </cell>
          <cell r="J146">
            <v>744</v>
          </cell>
          <cell r="K146">
            <v>672</v>
          </cell>
          <cell r="L146">
            <v>744</v>
          </cell>
          <cell r="M146">
            <v>720</v>
          </cell>
          <cell r="N146">
            <v>744</v>
          </cell>
          <cell r="O146">
            <v>720</v>
          </cell>
          <cell r="P146">
            <v>744</v>
          </cell>
          <cell r="Q146">
            <v>744</v>
          </cell>
          <cell r="R146">
            <v>720</v>
          </cell>
          <cell r="S146">
            <v>744</v>
          </cell>
          <cell r="T146">
            <v>720</v>
          </cell>
          <cell r="U146">
            <v>744</v>
          </cell>
          <cell r="V146">
            <v>8760</v>
          </cell>
          <cell r="W146">
            <v>8760</v>
          </cell>
          <cell r="X146">
            <v>8784</v>
          </cell>
          <cell r="Y146">
            <v>8760</v>
          </cell>
          <cell r="Z146">
            <v>8760</v>
          </cell>
          <cell r="AA146">
            <v>8760</v>
          </cell>
        </row>
        <row r="147">
          <cell r="F147" t="str">
            <v>Slaker Mill Feed system</v>
          </cell>
          <cell r="G147" t="str">
            <v>Calc</v>
          </cell>
          <cell r="H147" t="str">
            <v>Link</v>
          </cell>
          <cell r="J147">
            <v>744</v>
          </cell>
          <cell r="K147">
            <v>672</v>
          </cell>
          <cell r="L147">
            <v>744</v>
          </cell>
          <cell r="M147">
            <v>720</v>
          </cell>
          <cell r="N147">
            <v>744</v>
          </cell>
          <cell r="O147">
            <v>720</v>
          </cell>
          <cell r="P147">
            <v>744</v>
          </cell>
          <cell r="Q147">
            <v>744</v>
          </cell>
          <cell r="R147">
            <v>720</v>
          </cell>
          <cell r="S147">
            <v>744</v>
          </cell>
          <cell r="T147">
            <v>720</v>
          </cell>
          <cell r="U147">
            <v>744</v>
          </cell>
          <cell r="V147">
            <v>8760</v>
          </cell>
          <cell r="W147">
            <v>8760</v>
          </cell>
          <cell r="X147">
            <v>8784</v>
          </cell>
          <cell r="Y147">
            <v>8760</v>
          </cell>
          <cell r="Z147">
            <v>8760</v>
          </cell>
          <cell r="AA147">
            <v>8760</v>
          </cell>
        </row>
        <row r="148">
          <cell r="F148" t="str">
            <v>Air Compressors</v>
          </cell>
          <cell r="G148" t="str">
            <v>Calc</v>
          </cell>
          <cell r="H148" t="str">
            <v>UA</v>
          </cell>
          <cell r="I148">
            <v>66</v>
          </cell>
          <cell r="J148">
            <v>475.10076037021378</v>
          </cell>
          <cell r="K148">
            <v>426.14849642980096</v>
          </cell>
          <cell r="L148">
            <v>379.69122506935645</v>
          </cell>
          <cell r="M148">
            <v>456.65551171884408</v>
          </cell>
          <cell r="N148">
            <v>470.43039745121291</v>
          </cell>
          <cell r="O148">
            <v>458.50907201414293</v>
          </cell>
          <cell r="P148">
            <v>449.85323558186434</v>
          </cell>
          <cell r="Q148">
            <v>472.9592344041456</v>
          </cell>
          <cell r="R148">
            <v>454.44174101432247</v>
          </cell>
          <cell r="S148">
            <v>472.00513702577524</v>
          </cell>
          <cell r="T148">
            <v>392.75257645261502</v>
          </cell>
          <cell r="U148">
            <v>473.57434010437123</v>
          </cell>
          <cell r="V148">
            <v>5420.469957625668</v>
          </cell>
          <cell r="W148">
            <v>5418.9133847602188</v>
          </cell>
          <cell r="X148">
            <v>5421.9343974894919</v>
          </cell>
          <cell r="Y148">
            <v>5437.8899635170001</v>
          </cell>
          <cell r="Z148">
            <v>5422.1559950280571</v>
          </cell>
          <cell r="AA148">
            <v>5417.9230640796795</v>
          </cell>
        </row>
        <row r="149">
          <cell r="F149" t="str">
            <v>Plant Reagents</v>
          </cell>
          <cell r="G149" t="str">
            <v>Calc</v>
          </cell>
          <cell r="H149" t="str">
            <v>Max Link</v>
          </cell>
          <cell r="J149">
            <v>719.84963692456631</v>
          </cell>
          <cell r="K149">
            <v>645.67954004515298</v>
          </cell>
          <cell r="L149">
            <v>709.64461225719253</v>
          </cell>
          <cell r="M149">
            <v>691.90229048309709</v>
          </cell>
          <cell r="N149">
            <v>712.77332947153468</v>
          </cell>
          <cell r="O149">
            <v>694.71071517294376</v>
          </cell>
          <cell r="P149">
            <v>711.8405670559938</v>
          </cell>
          <cell r="Q149">
            <v>716.60490061234179</v>
          </cell>
          <cell r="R149">
            <v>688.5480924459431</v>
          </cell>
          <cell r="S149">
            <v>715.15929852390184</v>
          </cell>
          <cell r="T149">
            <v>687.06279773697759</v>
          </cell>
          <cell r="U149">
            <v>717.53687894601694</v>
          </cell>
          <cell r="V149">
            <v>8212.8332691298001</v>
          </cell>
          <cell r="W149">
            <v>8210.4748253942707</v>
          </cell>
          <cell r="X149">
            <v>8215.0521174083206</v>
          </cell>
          <cell r="Y149">
            <v>8239.2272174499994</v>
          </cell>
          <cell r="Z149">
            <v>8215.387871254632</v>
          </cell>
          <cell r="AA149">
            <v>8208.9743395146652</v>
          </cell>
        </row>
        <row r="150">
          <cell r="F150" t="str">
            <v>Plant gland seal pumps</v>
          </cell>
          <cell r="G150" t="str">
            <v>Calc</v>
          </cell>
          <cell r="H150" t="str">
            <v>UA</v>
          </cell>
          <cell r="I150">
            <v>50</v>
          </cell>
          <cell r="J150">
            <v>359.92481846228316</v>
          </cell>
          <cell r="K150">
            <v>322.83977002257649</v>
          </cell>
          <cell r="L150">
            <v>354.82230612859627</v>
          </cell>
          <cell r="M150">
            <v>345.95114524154849</v>
          </cell>
          <cell r="N150">
            <v>356.38666473576734</v>
          </cell>
          <cell r="O150">
            <v>347.35535758647188</v>
          </cell>
          <cell r="P150">
            <v>355.92028352799684</v>
          </cell>
          <cell r="Q150">
            <v>358.30245030617084</v>
          </cell>
          <cell r="R150">
            <v>344.27404622297149</v>
          </cell>
          <cell r="S150">
            <v>357.57964926195092</v>
          </cell>
          <cell r="T150">
            <v>343.53139886848874</v>
          </cell>
          <cell r="U150">
            <v>358.76843947300847</v>
          </cell>
          <cell r="V150">
            <v>4106.4166345649001</v>
          </cell>
          <cell r="W150">
            <v>4105.2374126971354</v>
          </cell>
          <cell r="X150">
            <v>4107.5260587041603</v>
          </cell>
          <cell r="Y150">
            <v>4119.6136087249997</v>
          </cell>
          <cell r="Z150">
            <v>4107.693935627316</v>
          </cell>
          <cell r="AA150">
            <v>4104.4871697573326</v>
          </cell>
        </row>
        <row r="151">
          <cell r="F151" t="str">
            <v>Ancillary Plant Services</v>
          </cell>
          <cell r="G151" t="str">
            <v>Calc</v>
          </cell>
          <cell r="H151" t="str">
            <v>Link</v>
          </cell>
          <cell r="J151">
            <v>719.84963692456631</v>
          </cell>
          <cell r="K151">
            <v>645.67954004515298</v>
          </cell>
          <cell r="L151">
            <v>709.64461225719253</v>
          </cell>
          <cell r="M151">
            <v>691.90229048309709</v>
          </cell>
          <cell r="N151">
            <v>712.77332947153468</v>
          </cell>
          <cell r="O151">
            <v>694.71071517294376</v>
          </cell>
          <cell r="P151">
            <v>711.8405670559938</v>
          </cell>
          <cell r="Q151">
            <v>716.60490061234179</v>
          </cell>
          <cell r="R151">
            <v>688.5480924459431</v>
          </cell>
          <cell r="S151">
            <v>715.15929852390184</v>
          </cell>
          <cell r="T151">
            <v>687.06279773697759</v>
          </cell>
          <cell r="U151">
            <v>717.53687894601694</v>
          </cell>
          <cell r="V151">
            <v>8212.8332691298001</v>
          </cell>
          <cell r="W151">
            <v>8210.4748253942707</v>
          </cell>
          <cell r="X151">
            <v>8215.0521174083206</v>
          </cell>
          <cell r="Y151">
            <v>8239.2272174499994</v>
          </cell>
          <cell r="Z151">
            <v>8215.387871254632</v>
          </cell>
          <cell r="AA151">
            <v>8208.9743395146652</v>
          </cell>
        </row>
        <row r="152">
          <cell r="F152" t="str">
            <v>Gravity Gold</v>
          </cell>
          <cell r="G152" t="str">
            <v>Calc</v>
          </cell>
          <cell r="H152" t="str">
            <v>Max Link</v>
          </cell>
          <cell r="J152">
            <v>719.84963692456631</v>
          </cell>
          <cell r="K152">
            <v>645.67954004515298</v>
          </cell>
          <cell r="L152">
            <v>709.64461225719253</v>
          </cell>
          <cell r="M152">
            <v>691.90229048309709</v>
          </cell>
          <cell r="N152">
            <v>712.77332947153468</v>
          </cell>
          <cell r="O152">
            <v>694.71071517294376</v>
          </cell>
          <cell r="P152">
            <v>711.8405670559938</v>
          </cell>
          <cell r="Q152">
            <v>716.60490061234179</v>
          </cell>
          <cell r="R152">
            <v>688.5480924459431</v>
          </cell>
          <cell r="S152">
            <v>715.15929852390184</v>
          </cell>
          <cell r="T152">
            <v>687.06279773697759</v>
          </cell>
          <cell r="U152">
            <v>717.53687894601694</v>
          </cell>
          <cell r="V152">
            <v>8212.8332691298001</v>
          </cell>
          <cell r="W152">
            <v>8210.4748253942707</v>
          </cell>
          <cell r="X152">
            <v>8215.0521174083206</v>
          </cell>
          <cell r="Y152">
            <v>8239.2272174499994</v>
          </cell>
          <cell r="Z152">
            <v>8215.387871254632</v>
          </cell>
          <cell r="AA152">
            <v>8208.9743395146652</v>
          </cell>
        </row>
        <row r="153">
          <cell r="F153" t="str">
            <v>K59 Stage 1</v>
          </cell>
          <cell r="G153" t="str">
            <v>Calc</v>
          </cell>
          <cell r="H153" t="str">
            <v>t/hr</v>
          </cell>
          <cell r="I153">
            <v>140</v>
          </cell>
          <cell r="J153">
            <v>387.5577458848274</v>
          </cell>
          <cell r="K153">
            <v>316.35089501157432</v>
          </cell>
          <cell r="L153">
            <v>418.47737436813424</v>
          </cell>
          <cell r="M153">
            <v>362.27863399296245</v>
          </cell>
          <cell r="N153">
            <v>393.9833543841271</v>
          </cell>
          <cell r="O153">
            <v>387.04228877332685</v>
          </cell>
          <cell r="P153">
            <v>419.88408627986286</v>
          </cell>
          <cell r="Q153">
            <v>401.29738388093205</v>
          </cell>
          <cell r="R153">
            <v>379.95109449437365</v>
          </cell>
          <cell r="S153">
            <v>446.61798126708749</v>
          </cell>
          <cell r="T153">
            <v>417.66668671136568</v>
          </cell>
          <cell r="U153">
            <v>442.51440948353155</v>
          </cell>
          <cell r="V153">
            <v>5021.1693000000005</v>
          </cell>
          <cell r="W153">
            <v>4662.4297999999999</v>
          </cell>
          <cell r="X153">
            <v>5051.5254999999997</v>
          </cell>
          <cell r="Y153">
            <v>5281.9346999999998</v>
          </cell>
          <cell r="Z153">
            <v>5407.9962999999998</v>
          </cell>
          <cell r="AA153">
            <v>5671.5078000000003</v>
          </cell>
        </row>
        <row r="154">
          <cell r="F154" t="str">
            <v>K59 Stage 2</v>
          </cell>
          <cell r="G154" t="str">
            <v>Calc</v>
          </cell>
          <cell r="H154" t="str">
            <v>t/hr</v>
          </cell>
          <cell r="I154">
            <v>140</v>
          </cell>
          <cell r="J154">
            <v>387.5577458848274</v>
          </cell>
          <cell r="K154">
            <v>316.35089501157432</v>
          </cell>
          <cell r="L154">
            <v>418.47737436813424</v>
          </cell>
          <cell r="M154">
            <v>362.27863399296245</v>
          </cell>
          <cell r="N154">
            <v>393.9833543841271</v>
          </cell>
          <cell r="O154">
            <v>387.04228877332685</v>
          </cell>
          <cell r="P154">
            <v>419.88408627986286</v>
          </cell>
          <cell r="Q154">
            <v>401.29738388093205</v>
          </cell>
          <cell r="R154">
            <v>379.95109449437365</v>
          </cell>
          <cell r="S154">
            <v>446.61798126708749</v>
          </cell>
          <cell r="T154">
            <v>417.66668671136568</v>
          </cell>
          <cell r="U154">
            <v>442.51440948353155</v>
          </cell>
          <cell r="V154">
            <v>5021.1693000000005</v>
          </cell>
          <cell r="W154">
            <v>4662.4297999999999</v>
          </cell>
          <cell r="X154">
            <v>5051.5254999999997</v>
          </cell>
          <cell r="Y154">
            <v>5281.9346999999998</v>
          </cell>
          <cell r="Z154">
            <v>5407.9962999999998</v>
          </cell>
          <cell r="AA154">
            <v>5671.5078000000003</v>
          </cell>
        </row>
        <row r="155">
          <cell r="F155" t="str">
            <v>Kiunga TM01</v>
          </cell>
          <cell r="G155" t="str">
            <v>Calc</v>
          </cell>
          <cell r="H155" t="str">
            <v>UA</v>
          </cell>
          <cell r="I155">
            <v>40</v>
          </cell>
          <cell r="J155">
            <v>217.03233769550334</v>
          </cell>
          <cell r="K155">
            <v>177.15650120648164</v>
          </cell>
          <cell r="L155">
            <v>234.3473296461552</v>
          </cell>
          <cell r="M155">
            <v>202.87603503605899</v>
          </cell>
          <cell r="N155">
            <v>220.63067845511119</v>
          </cell>
          <cell r="O155">
            <v>216.74368171306304</v>
          </cell>
          <cell r="P155">
            <v>235.1350883167232</v>
          </cell>
          <cell r="Q155">
            <v>224.72653497332195</v>
          </cell>
          <cell r="R155">
            <v>212.7726129168492</v>
          </cell>
          <cell r="S155">
            <v>250.10606950956898</v>
          </cell>
          <cell r="T155">
            <v>233.89334455836476</v>
          </cell>
          <cell r="U155">
            <v>247.80806931077768</v>
          </cell>
          <cell r="V155">
            <v>2811.854808</v>
          </cell>
          <cell r="W155">
            <v>2610.9606880000001</v>
          </cell>
          <cell r="X155">
            <v>2828.85428</v>
          </cell>
          <cell r="Y155">
            <v>2957.8834320000001</v>
          </cell>
          <cell r="Z155">
            <v>3028.4779279999998</v>
          </cell>
          <cell r="AA155">
            <v>3176.0443680000003</v>
          </cell>
        </row>
        <row r="156">
          <cell r="F156" t="str">
            <v>Kiunga TM02</v>
          </cell>
          <cell r="G156" t="str">
            <v>Calc</v>
          </cell>
          <cell r="H156" t="str">
            <v>Link</v>
          </cell>
          <cell r="I156">
            <v>40</v>
          </cell>
          <cell r="J156">
            <v>217.03233769550334</v>
          </cell>
          <cell r="K156">
            <v>177.15650120648164</v>
          </cell>
          <cell r="L156">
            <v>234.3473296461552</v>
          </cell>
          <cell r="M156">
            <v>202.87603503605899</v>
          </cell>
          <cell r="N156">
            <v>220.63067845511119</v>
          </cell>
          <cell r="O156">
            <v>216.74368171306304</v>
          </cell>
          <cell r="P156">
            <v>235.1350883167232</v>
          </cell>
          <cell r="Q156">
            <v>224.72653497332195</v>
          </cell>
          <cell r="R156">
            <v>212.7726129168492</v>
          </cell>
          <cell r="S156">
            <v>250.10606950956898</v>
          </cell>
          <cell r="T156">
            <v>233.89334455836476</v>
          </cell>
          <cell r="U156">
            <v>247.80806931077768</v>
          </cell>
          <cell r="V156">
            <v>2811.854808</v>
          </cell>
          <cell r="W156">
            <v>2610.9606880000001</v>
          </cell>
          <cell r="X156">
            <v>2828.85428</v>
          </cell>
          <cell r="Y156">
            <v>2957.8834320000001</v>
          </cell>
          <cell r="Z156">
            <v>3028.4779279999998</v>
          </cell>
          <cell r="AA156">
            <v>3176.0443680000003</v>
          </cell>
        </row>
        <row r="157">
          <cell r="F157" t="str">
            <v>Kiunga Ponds</v>
          </cell>
          <cell r="G157" t="str">
            <v>Calc</v>
          </cell>
          <cell r="H157" t="str">
            <v>UA</v>
          </cell>
          <cell r="I157">
            <v>30</v>
          </cell>
          <cell r="J157">
            <v>162.77425327162749</v>
          </cell>
          <cell r="K157">
            <v>132.86737590486121</v>
          </cell>
          <cell r="L157">
            <v>175.76049723461637</v>
          </cell>
          <cell r="M157">
            <v>152.15702627704425</v>
          </cell>
          <cell r="N157">
            <v>165.47300884133338</v>
          </cell>
          <cell r="O157">
            <v>162.55776128479729</v>
          </cell>
          <cell r="P157">
            <v>176.35131623754242</v>
          </cell>
          <cell r="Q157">
            <v>168.54490122999144</v>
          </cell>
          <cell r="R157">
            <v>159.57945968763693</v>
          </cell>
          <cell r="S157">
            <v>187.57955213217676</v>
          </cell>
          <cell r="T157">
            <v>175.42000841877359</v>
          </cell>
          <cell r="U157">
            <v>185.85605198308326</v>
          </cell>
          <cell r="V157">
            <v>2108.891106</v>
          </cell>
          <cell r="W157">
            <v>1958.2205160000001</v>
          </cell>
          <cell r="X157">
            <v>2121.6407100000001</v>
          </cell>
          <cell r="Y157">
            <v>2218.4125739999999</v>
          </cell>
          <cell r="Z157">
            <v>2271.3584459999997</v>
          </cell>
          <cell r="AA157">
            <v>2382.0332760000001</v>
          </cell>
        </row>
        <row r="158">
          <cell r="F158" t="str">
            <v>Dewatering Stage 1</v>
          </cell>
          <cell r="H158" t="str">
            <v>t/hr</v>
          </cell>
          <cell r="I158">
            <v>100</v>
          </cell>
          <cell r="J158">
            <v>542.58084423875835</v>
          </cell>
          <cell r="K158">
            <v>442.89125301620408</v>
          </cell>
          <cell r="L158">
            <v>585.86832411538796</v>
          </cell>
          <cell r="M158">
            <v>507.19008759014747</v>
          </cell>
          <cell r="N158">
            <v>551.57669613777796</v>
          </cell>
          <cell r="O158">
            <v>541.85920428265763</v>
          </cell>
          <cell r="P158">
            <v>587.83772079180801</v>
          </cell>
          <cell r="Q158">
            <v>561.81633743330485</v>
          </cell>
          <cell r="R158">
            <v>531.93153229212305</v>
          </cell>
          <cell r="S158">
            <v>625.26517377392247</v>
          </cell>
          <cell r="T158">
            <v>584.73336139591197</v>
          </cell>
          <cell r="U158">
            <v>619.52017327694421</v>
          </cell>
          <cell r="V158">
            <v>7029.6370200000001</v>
          </cell>
          <cell r="W158">
            <v>6527.4017199999998</v>
          </cell>
          <cell r="X158">
            <v>7072.1356999999998</v>
          </cell>
          <cell r="Y158">
            <v>7394.7085800000004</v>
          </cell>
          <cell r="Z158">
            <v>7571.1948199999997</v>
          </cell>
          <cell r="AA158">
            <v>7940.110920000001</v>
          </cell>
        </row>
        <row r="159">
          <cell r="F159" t="str">
            <v>Dewatering Stage 2</v>
          </cell>
          <cell r="H159" t="str">
            <v>t/hr</v>
          </cell>
          <cell r="I159">
            <v>100</v>
          </cell>
          <cell r="J159">
            <v>542.58084423875835</v>
          </cell>
          <cell r="K159">
            <v>442.89125301620408</v>
          </cell>
          <cell r="L159">
            <v>585.86832411538796</v>
          </cell>
          <cell r="M159">
            <v>507.19008759014747</v>
          </cell>
          <cell r="N159">
            <v>551.57669613777796</v>
          </cell>
          <cell r="O159">
            <v>541.85920428265763</v>
          </cell>
          <cell r="P159">
            <v>587.83772079180801</v>
          </cell>
          <cell r="Q159">
            <v>561.81633743330485</v>
          </cell>
          <cell r="R159">
            <v>531.93153229212305</v>
          </cell>
          <cell r="S159">
            <v>625.26517377392247</v>
          </cell>
          <cell r="T159">
            <v>584.73336139591197</v>
          </cell>
          <cell r="U159">
            <v>619.52017327694421</v>
          </cell>
          <cell r="V159">
            <v>7029.6370200000001</v>
          </cell>
          <cell r="W159">
            <v>6527.4017199999998</v>
          </cell>
          <cell r="X159">
            <v>7072.1356999999998</v>
          </cell>
          <cell r="Y159">
            <v>7394.7085800000004</v>
          </cell>
          <cell r="Z159">
            <v>7571.1948199999997</v>
          </cell>
          <cell r="AA159">
            <v>7940.110920000001</v>
          </cell>
        </row>
        <row r="160">
          <cell r="F160" t="str">
            <v>Kiunga Vacuum Pumps/Blowers</v>
          </cell>
          <cell r="H160" t="str">
            <v>Link</v>
          </cell>
          <cell r="J160">
            <v>542.58084423875835</v>
          </cell>
          <cell r="K160">
            <v>442.89125301620408</v>
          </cell>
          <cell r="L160">
            <v>585.86832411538796</v>
          </cell>
          <cell r="M160">
            <v>507.19008759014747</v>
          </cell>
          <cell r="N160">
            <v>551.57669613777796</v>
          </cell>
          <cell r="O160">
            <v>541.85920428265763</v>
          </cell>
          <cell r="P160">
            <v>587.83772079180801</v>
          </cell>
          <cell r="Q160">
            <v>561.81633743330485</v>
          </cell>
          <cell r="R160">
            <v>531.93153229212305</v>
          </cell>
          <cell r="S160">
            <v>625.26517377392247</v>
          </cell>
          <cell r="T160">
            <v>584.73336139591197</v>
          </cell>
          <cell r="U160">
            <v>619.52017327694421</v>
          </cell>
          <cell r="V160">
            <v>7029.6370200000001</v>
          </cell>
          <cell r="W160">
            <v>6527.4017199999998</v>
          </cell>
          <cell r="X160">
            <v>7072.1356999999998</v>
          </cell>
          <cell r="Y160">
            <v>7394.7085800000004</v>
          </cell>
          <cell r="Z160">
            <v>7571.1948199999997</v>
          </cell>
          <cell r="AA160">
            <v>7940.110920000001</v>
          </cell>
        </row>
        <row r="161">
          <cell r="F161" t="str">
            <v>Kiunga Ancillary</v>
          </cell>
          <cell r="H161" t="str">
            <v>Link</v>
          </cell>
          <cell r="J161">
            <v>542.58084423875835</v>
          </cell>
          <cell r="K161">
            <v>442.89125301620408</v>
          </cell>
          <cell r="L161">
            <v>585.86832411538796</v>
          </cell>
          <cell r="M161">
            <v>507.19008759014747</v>
          </cell>
          <cell r="N161">
            <v>551.57669613777796</v>
          </cell>
          <cell r="O161">
            <v>541.85920428265763</v>
          </cell>
          <cell r="P161">
            <v>587.83772079180801</v>
          </cell>
          <cell r="Q161">
            <v>561.81633743330485</v>
          </cell>
          <cell r="R161">
            <v>531.93153229212305</v>
          </cell>
          <cell r="S161">
            <v>625.26517377392247</v>
          </cell>
          <cell r="T161">
            <v>584.73336139591197</v>
          </cell>
          <cell r="U161">
            <v>619.52017327694421</v>
          </cell>
          <cell r="V161">
            <v>7029.6370200000001</v>
          </cell>
          <cell r="W161">
            <v>6527.4017199999998</v>
          </cell>
          <cell r="X161">
            <v>7072.1356999999998</v>
          </cell>
          <cell r="Y161">
            <v>7394.7085800000004</v>
          </cell>
          <cell r="Z161">
            <v>7571.1948199999997</v>
          </cell>
          <cell r="AA161">
            <v>7940.110920000001</v>
          </cell>
        </row>
        <row r="162">
          <cell r="F162" t="str">
            <v>Kiunga Water Systems</v>
          </cell>
          <cell r="H162" t="str">
            <v>Link</v>
          </cell>
          <cell r="J162">
            <v>542.58084423875835</v>
          </cell>
          <cell r="K162">
            <v>442.89125301620408</v>
          </cell>
          <cell r="L162">
            <v>585.86832411538796</v>
          </cell>
          <cell r="M162">
            <v>507.19008759014747</v>
          </cell>
          <cell r="N162">
            <v>551.57669613777796</v>
          </cell>
          <cell r="O162">
            <v>541.85920428265763</v>
          </cell>
          <cell r="P162">
            <v>587.83772079180801</v>
          </cell>
          <cell r="Q162">
            <v>561.81633743330485</v>
          </cell>
          <cell r="R162">
            <v>531.93153229212305</v>
          </cell>
          <cell r="S162">
            <v>625.26517377392247</v>
          </cell>
          <cell r="T162">
            <v>584.73336139591197</v>
          </cell>
          <cell r="U162">
            <v>619.52017327694421</v>
          </cell>
          <cell r="V162">
            <v>7029.6370200000001</v>
          </cell>
          <cell r="W162">
            <v>6527.4017199999998</v>
          </cell>
          <cell r="X162">
            <v>7072.1356999999998</v>
          </cell>
          <cell r="Y162">
            <v>7394.7085800000004</v>
          </cell>
          <cell r="Z162">
            <v>7571.1948199999997</v>
          </cell>
          <cell r="AA162">
            <v>7940.110920000001</v>
          </cell>
        </row>
        <row r="163">
          <cell r="F163" t="str">
            <v>Drying Stage 1</v>
          </cell>
          <cell r="H163" t="str">
            <v>UA</v>
          </cell>
          <cell r="I163">
            <v>80</v>
          </cell>
          <cell r="J163">
            <v>434.06467539100669</v>
          </cell>
          <cell r="K163">
            <v>354.31300241296327</v>
          </cell>
          <cell r="L163">
            <v>468.6946592923104</v>
          </cell>
          <cell r="M163">
            <v>405.75207007211799</v>
          </cell>
          <cell r="N163">
            <v>441.26135691022239</v>
          </cell>
          <cell r="O163">
            <v>433.48736342612608</v>
          </cell>
          <cell r="P163">
            <v>470.2701766334464</v>
          </cell>
          <cell r="Q163">
            <v>449.45306994664389</v>
          </cell>
          <cell r="R163">
            <v>425.5452258336984</v>
          </cell>
          <cell r="S163">
            <v>500.21213901913796</v>
          </cell>
          <cell r="T163">
            <v>467.78668911672952</v>
          </cell>
          <cell r="U163">
            <v>495.61613862155536</v>
          </cell>
          <cell r="V163">
            <v>5623.7096160000001</v>
          </cell>
          <cell r="W163">
            <v>5221.9213760000002</v>
          </cell>
          <cell r="X163">
            <v>5657.70856</v>
          </cell>
          <cell r="Y163">
            <v>5915.7668640000002</v>
          </cell>
          <cell r="Z163">
            <v>6056.9558559999996</v>
          </cell>
          <cell r="AA163">
            <v>6352.0887360000006</v>
          </cell>
        </row>
        <row r="164">
          <cell r="F164" t="str">
            <v>Drying Stage 2</v>
          </cell>
          <cell r="H164" t="str">
            <v>UA</v>
          </cell>
          <cell r="I164">
            <v>80</v>
          </cell>
          <cell r="J164">
            <v>434.06467539100669</v>
          </cell>
          <cell r="K164">
            <v>354.31300241296327</v>
          </cell>
          <cell r="L164">
            <v>468.6946592923104</v>
          </cell>
          <cell r="M164">
            <v>405.75207007211799</v>
          </cell>
          <cell r="N164">
            <v>441.26135691022239</v>
          </cell>
          <cell r="O164">
            <v>433.48736342612608</v>
          </cell>
          <cell r="P164">
            <v>470.2701766334464</v>
          </cell>
          <cell r="Q164">
            <v>449.45306994664389</v>
          </cell>
          <cell r="R164">
            <v>425.5452258336984</v>
          </cell>
          <cell r="S164">
            <v>500.21213901913796</v>
          </cell>
          <cell r="T164">
            <v>467.78668911672952</v>
          </cell>
          <cell r="U164">
            <v>495.61613862155536</v>
          </cell>
          <cell r="V164">
            <v>5623.7096160000001</v>
          </cell>
          <cell r="W164">
            <v>5221.9213760000002</v>
          </cell>
          <cell r="X164">
            <v>5657.70856</v>
          </cell>
          <cell r="Y164">
            <v>5915.7668640000002</v>
          </cell>
          <cell r="Z164">
            <v>6056.9558559999996</v>
          </cell>
          <cell r="AA164">
            <v>6352.0887360000006</v>
          </cell>
        </row>
        <row r="165">
          <cell r="F165" t="str">
            <v>Kiunga CV04</v>
          </cell>
          <cell r="H165" t="str">
            <v>Max Link</v>
          </cell>
          <cell r="J165">
            <v>542.58084423875835</v>
          </cell>
          <cell r="K165">
            <v>442.89125301620408</v>
          </cell>
          <cell r="L165">
            <v>585.86832411538796</v>
          </cell>
          <cell r="M165">
            <v>507.19008759014747</v>
          </cell>
          <cell r="N165">
            <v>551.57669613777796</v>
          </cell>
          <cell r="O165">
            <v>541.85920428265763</v>
          </cell>
          <cell r="P165">
            <v>587.83772079180801</v>
          </cell>
          <cell r="Q165">
            <v>561.81633743330485</v>
          </cell>
          <cell r="R165">
            <v>531.93153229212305</v>
          </cell>
          <cell r="S165">
            <v>625.26517377392247</v>
          </cell>
          <cell r="T165">
            <v>584.73336139591197</v>
          </cell>
          <cell r="U165">
            <v>619.52017327694421</v>
          </cell>
          <cell r="V165">
            <v>7029.6370200000001</v>
          </cell>
          <cell r="W165">
            <v>6527.4017199999998</v>
          </cell>
          <cell r="X165">
            <v>7072.1356999999998</v>
          </cell>
          <cell r="Y165">
            <v>7394.7085800000004</v>
          </cell>
          <cell r="Z165">
            <v>7571.1948199999997</v>
          </cell>
          <cell r="AA165">
            <v>7940.110920000001</v>
          </cell>
        </row>
        <row r="166">
          <cell r="F166" t="str">
            <v>Kiunga CV05</v>
          </cell>
          <cell r="H166" t="str">
            <v>Link</v>
          </cell>
          <cell r="J166">
            <v>542.58084423875835</v>
          </cell>
          <cell r="K166">
            <v>442.89125301620408</v>
          </cell>
          <cell r="L166">
            <v>585.86832411538796</v>
          </cell>
          <cell r="M166">
            <v>507.19008759014747</v>
          </cell>
          <cell r="N166">
            <v>551.57669613777796</v>
          </cell>
          <cell r="O166">
            <v>541.85920428265763</v>
          </cell>
          <cell r="P166">
            <v>587.83772079180801</v>
          </cell>
          <cell r="Q166">
            <v>561.81633743330485</v>
          </cell>
          <cell r="R166">
            <v>531.93153229212305</v>
          </cell>
          <cell r="S166">
            <v>625.26517377392247</v>
          </cell>
          <cell r="T166">
            <v>584.73336139591197</v>
          </cell>
          <cell r="U166">
            <v>619.52017327694421</v>
          </cell>
          <cell r="V166">
            <v>7029.6370200000001</v>
          </cell>
          <cell r="W166">
            <v>6527.4017199999998</v>
          </cell>
          <cell r="X166">
            <v>7072.1356999999998</v>
          </cell>
          <cell r="Y166">
            <v>7394.7085800000004</v>
          </cell>
          <cell r="Z166">
            <v>7571.1948199999997</v>
          </cell>
          <cell r="AA166">
            <v>7940.110920000001</v>
          </cell>
        </row>
        <row r="167">
          <cell r="F167" t="str">
            <v>Kiunga CV06</v>
          </cell>
          <cell r="H167" t="str">
            <v>t/hr</v>
          </cell>
          <cell r="I167">
            <v>600</v>
          </cell>
          <cell r="J167">
            <v>90.430140706459724</v>
          </cell>
          <cell r="K167">
            <v>73.815208836034017</v>
          </cell>
          <cell r="L167">
            <v>97.644720685897994</v>
          </cell>
          <cell r="M167">
            <v>84.531681265024574</v>
          </cell>
          <cell r="N167">
            <v>91.929449356296317</v>
          </cell>
          <cell r="O167">
            <v>90.309867380442938</v>
          </cell>
          <cell r="P167">
            <v>97.97295346530133</v>
          </cell>
          <cell r="Q167">
            <v>93.636056238884152</v>
          </cell>
          <cell r="R167">
            <v>88.655255382020513</v>
          </cell>
          <cell r="S167">
            <v>104.21086229565375</v>
          </cell>
          <cell r="T167">
            <v>97.45556023265199</v>
          </cell>
          <cell r="U167">
            <v>103.25336221282403</v>
          </cell>
          <cell r="V167">
            <v>1171.60617</v>
          </cell>
          <cell r="W167">
            <v>1087.9002866666667</v>
          </cell>
          <cell r="X167">
            <v>1178.6892833333332</v>
          </cell>
          <cell r="Y167">
            <v>1232.4514300000001</v>
          </cell>
          <cell r="Z167">
            <v>1261.8658033333334</v>
          </cell>
          <cell r="AA167">
            <v>1323.3518200000001</v>
          </cell>
        </row>
        <row r="168">
          <cell r="F168" t="str">
            <v>Kiunga CV10/shiploader</v>
          </cell>
          <cell r="H168" t="str">
            <v>Link</v>
          </cell>
          <cell r="J168">
            <v>90.430140706459724</v>
          </cell>
          <cell r="K168">
            <v>73.815208836034017</v>
          </cell>
          <cell r="L168">
            <v>97.644720685897994</v>
          </cell>
          <cell r="M168">
            <v>84.531681265024574</v>
          </cell>
          <cell r="N168">
            <v>91.929449356296317</v>
          </cell>
          <cell r="O168">
            <v>90.309867380442938</v>
          </cell>
          <cell r="P168">
            <v>97.97295346530133</v>
          </cell>
          <cell r="Q168">
            <v>93.636056238884152</v>
          </cell>
          <cell r="R168">
            <v>88.655255382020513</v>
          </cell>
          <cell r="S168">
            <v>104.21086229565375</v>
          </cell>
          <cell r="T168">
            <v>97.45556023265199</v>
          </cell>
          <cell r="U168">
            <v>103.25336221282403</v>
          </cell>
          <cell r="V168">
            <v>1171.60617</v>
          </cell>
          <cell r="W168">
            <v>1087.9002866666667</v>
          </cell>
          <cell r="X168">
            <v>1178.6892833333332</v>
          </cell>
          <cell r="Y168">
            <v>1232.4514300000001</v>
          </cell>
          <cell r="Z168">
            <v>1261.8658033333334</v>
          </cell>
          <cell r="AA168">
            <v>1323.3518200000001</v>
          </cell>
        </row>
      </sheetData>
      <sheetData sheetId="6" refreshError="1"/>
      <sheetData sheetId="7">
        <row r="12">
          <cell r="C12" t="str">
            <v>2400121113</v>
          </cell>
          <cell r="D12" t="str">
            <v>Taranaki</v>
          </cell>
          <cell r="F12" t="str">
            <v>Feeder FE05</v>
          </cell>
          <cell r="G12" t="str">
            <v>Input</v>
          </cell>
          <cell r="H12" t="str">
            <v>USD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</row>
        <row r="13">
          <cell r="C13" t="str">
            <v>2400121113</v>
          </cell>
          <cell r="F13" t="str">
            <v>Crusher GCR01</v>
          </cell>
          <cell r="G13" t="str">
            <v>Input</v>
          </cell>
          <cell r="H13" t="str">
            <v>USD</v>
          </cell>
        </row>
        <row r="14">
          <cell r="C14" t="str">
            <v>2400120113</v>
          </cell>
          <cell r="D14" t="str">
            <v>Inpit</v>
          </cell>
          <cell r="F14" t="str">
            <v>Feeder FE02</v>
          </cell>
          <cell r="G14" t="str">
            <v>Input</v>
          </cell>
          <cell r="H14" t="str">
            <v>USD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</row>
        <row r="15">
          <cell r="C15" t="str">
            <v>2400120113</v>
          </cell>
          <cell r="F15" t="str">
            <v>Crusher GCR02</v>
          </cell>
          <cell r="G15" t="str">
            <v>Input</v>
          </cell>
          <cell r="H15" t="str">
            <v>USD</v>
          </cell>
        </row>
        <row r="16">
          <cell r="C16" t="str">
            <v>2400130113</v>
          </cell>
          <cell r="D16" t="str">
            <v>Reclaim</v>
          </cell>
          <cell r="F16" t="str">
            <v>ISP Feeders</v>
          </cell>
          <cell r="G16" t="str">
            <v>Input</v>
          </cell>
          <cell r="H16" t="str">
            <v>USD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</row>
        <row r="17">
          <cell r="C17" t="str">
            <v>2400130113</v>
          </cell>
          <cell r="F17" t="str">
            <v>ISP Conveyors</v>
          </cell>
          <cell r="G17" t="str">
            <v>Input</v>
          </cell>
          <cell r="H17" t="str">
            <v>USD</v>
          </cell>
        </row>
        <row r="18">
          <cell r="C18" t="str">
            <v>2400200113</v>
          </cell>
          <cell r="D18" t="str">
            <v>Grinding</v>
          </cell>
          <cell r="F18" t="str">
            <v>Sag mill 01</v>
          </cell>
          <cell r="G18" t="str">
            <v>Input</v>
          </cell>
          <cell r="H18" t="str">
            <v>USD</v>
          </cell>
          <cell r="J18">
            <v>0</v>
          </cell>
          <cell r="K18">
            <v>0</v>
          </cell>
          <cell r="L18">
            <v>618250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702750</v>
          </cell>
          <cell r="U18">
            <v>0</v>
          </cell>
          <cell r="V18">
            <v>1321000</v>
          </cell>
          <cell r="W18">
            <v>1321000</v>
          </cell>
          <cell r="X18">
            <v>1321000</v>
          </cell>
          <cell r="Y18">
            <v>1321000</v>
          </cell>
          <cell r="Z18">
            <v>1321000</v>
          </cell>
          <cell r="AA18">
            <v>1321000</v>
          </cell>
        </row>
        <row r="19">
          <cell r="C19" t="str">
            <v>2400200113</v>
          </cell>
          <cell r="F19" t="str">
            <v>Ball Mill 1A</v>
          </cell>
          <cell r="G19" t="str">
            <v>Input</v>
          </cell>
          <cell r="H19" t="str">
            <v>USD</v>
          </cell>
        </row>
        <row r="20">
          <cell r="C20" t="str">
            <v>2400200113</v>
          </cell>
          <cell r="F20" t="str">
            <v>Ball Mill 1B</v>
          </cell>
          <cell r="G20" t="str">
            <v>Input</v>
          </cell>
          <cell r="H20" t="str">
            <v>USD</v>
          </cell>
        </row>
        <row r="21">
          <cell r="C21" t="str">
            <v>2400210113</v>
          </cell>
          <cell r="D21" t="str">
            <v>Flotation</v>
          </cell>
          <cell r="F21" t="str">
            <v>Rougher cells 1</v>
          </cell>
          <cell r="G21" t="str">
            <v>Input</v>
          </cell>
          <cell r="H21" t="str">
            <v>USD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87500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87500</v>
          </cell>
          <cell r="W21">
            <v>87500</v>
          </cell>
          <cell r="X21">
            <v>87500</v>
          </cell>
          <cell r="Y21">
            <v>87500</v>
          </cell>
          <cell r="Z21">
            <v>87500</v>
          </cell>
          <cell r="AA21">
            <v>87500</v>
          </cell>
        </row>
        <row r="22">
          <cell r="C22" t="str">
            <v>2400210113</v>
          </cell>
          <cell r="F22" t="str">
            <v>Hi Grade Circuit 1</v>
          </cell>
          <cell r="G22" t="str">
            <v>Input</v>
          </cell>
          <cell r="H22" t="str">
            <v>USD</v>
          </cell>
        </row>
        <row r="23">
          <cell r="C23" t="str">
            <v>2400210113</v>
          </cell>
          <cell r="F23" t="str">
            <v>Cleaner/Recleaner 1</v>
          </cell>
          <cell r="G23" t="str">
            <v>Input</v>
          </cell>
          <cell r="H23" t="str">
            <v>USD</v>
          </cell>
        </row>
        <row r="24">
          <cell r="C24" t="str">
            <v>2400210113</v>
          </cell>
          <cell r="F24" t="str">
            <v>Lo-Grade Circuit 1</v>
          </cell>
          <cell r="G24" t="str">
            <v>Input</v>
          </cell>
          <cell r="H24" t="str">
            <v>USD</v>
          </cell>
        </row>
        <row r="25">
          <cell r="C25" t="str">
            <v>2400201113</v>
          </cell>
          <cell r="D25" t="str">
            <v>Grinding</v>
          </cell>
          <cell r="F25" t="str">
            <v>Sag mill 02</v>
          </cell>
          <cell r="G25" t="str">
            <v>Input</v>
          </cell>
          <cell r="H25" t="str">
            <v>USD</v>
          </cell>
          <cell r="J25">
            <v>198750</v>
          </cell>
          <cell r="K25">
            <v>0</v>
          </cell>
          <cell r="L25">
            <v>0</v>
          </cell>
          <cell r="M25">
            <v>0</v>
          </cell>
          <cell r="N25">
            <v>567500</v>
          </cell>
          <cell r="O25">
            <v>0</v>
          </cell>
          <cell r="P25">
            <v>0</v>
          </cell>
          <cell r="Q25">
            <v>0</v>
          </cell>
          <cell r="R25">
            <v>227500</v>
          </cell>
          <cell r="S25">
            <v>0</v>
          </cell>
          <cell r="T25">
            <v>0</v>
          </cell>
          <cell r="U25">
            <v>190990.86249999999</v>
          </cell>
          <cell r="V25">
            <v>1184740.8625</v>
          </cell>
          <cell r="W25">
            <v>1184740.8625</v>
          </cell>
          <cell r="X25">
            <v>1184740.8625</v>
          </cell>
          <cell r="Y25">
            <v>1184740.8625</v>
          </cell>
          <cell r="Z25">
            <v>1184740.8625</v>
          </cell>
          <cell r="AA25">
            <v>1184740.8625</v>
          </cell>
        </row>
        <row r="26">
          <cell r="C26" t="str">
            <v>2400201113</v>
          </cell>
          <cell r="F26" t="str">
            <v>Ball Mill 2A</v>
          </cell>
          <cell r="G26" t="str">
            <v>Input</v>
          </cell>
          <cell r="H26" t="str">
            <v>USD</v>
          </cell>
        </row>
        <row r="27">
          <cell r="C27" t="str">
            <v>2400201113</v>
          </cell>
          <cell r="F27" t="str">
            <v>Ball Mill 2B</v>
          </cell>
          <cell r="G27" t="str">
            <v>Input</v>
          </cell>
          <cell r="H27" t="str">
            <v>USD</v>
          </cell>
        </row>
        <row r="28">
          <cell r="C28" t="str">
            <v>2400211113</v>
          </cell>
          <cell r="D28" t="str">
            <v>Flotation</v>
          </cell>
          <cell r="F28" t="str">
            <v>Rougher cells 2</v>
          </cell>
          <cell r="G28" t="str">
            <v>Input</v>
          </cell>
          <cell r="H28" t="str">
            <v>USD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</row>
        <row r="29">
          <cell r="C29" t="str">
            <v>2400211113</v>
          </cell>
          <cell r="F29" t="str">
            <v>Hi Grade Circuit 2</v>
          </cell>
          <cell r="G29" t="str">
            <v>Input</v>
          </cell>
          <cell r="H29" t="str">
            <v>USD</v>
          </cell>
        </row>
        <row r="30">
          <cell r="C30" t="str">
            <v>2400211113</v>
          </cell>
          <cell r="F30" t="str">
            <v>Cleaner/Recleaner 2</v>
          </cell>
          <cell r="G30" t="str">
            <v>Input</v>
          </cell>
          <cell r="H30" t="str">
            <v>USD</v>
          </cell>
        </row>
        <row r="31">
          <cell r="C31" t="str">
            <v>2400211113</v>
          </cell>
          <cell r="F31" t="str">
            <v>Lo-Grade Circuit 2</v>
          </cell>
          <cell r="G31" t="str">
            <v>Input</v>
          </cell>
          <cell r="H31" t="str">
            <v>USD</v>
          </cell>
        </row>
        <row r="32">
          <cell r="C32" t="str">
            <v>2400270113</v>
          </cell>
          <cell r="F32" t="str">
            <v>Kiln Discharge and Crushing</v>
          </cell>
          <cell r="G32" t="str">
            <v>Input</v>
          </cell>
          <cell r="H32" t="str">
            <v>USD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le"/>
      <sheetName val="Notes"/>
      <sheetName val="Parameters"/>
      <sheetName val="InitFleet"/>
      <sheetName val="ReplFleet"/>
      <sheetName val="PASTE IN REP"/>
      <sheetName val="Paste In Op Hrs"/>
      <sheetName val="FleetOpHrs"/>
      <sheetName val="Paste in Fleet Nos"/>
      <sheetName val="Fleet"/>
      <sheetName val="MARC_Rates"/>
      <sheetName val="EquipData"/>
      <sheetName val="Fixed Plant"/>
      <sheetName val="Inputs"/>
      <sheetName val="Fixed Plant Maintenance"/>
    </sheetNames>
    <sheetDataSet>
      <sheetData sheetId="0"/>
      <sheetData sheetId="1"/>
      <sheetData sheetId="2" refreshError="1">
        <row r="9">
          <cell r="C9" t="str">
            <v>Y1</v>
          </cell>
          <cell r="E9">
            <v>38353</v>
          </cell>
        </row>
        <row r="10">
          <cell r="C10" t="str">
            <v>Y2</v>
          </cell>
          <cell r="E10">
            <v>38718</v>
          </cell>
        </row>
        <row r="11">
          <cell r="C11" t="str">
            <v>Y3</v>
          </cell>
          <cell r="E11">
            <v>39083</v>
          </cell>
        </row>
        <row r="12">
          <cell r="C12" t="str">
            <v>Y4</v>
          </cell>
          <cell r="E12">
            <v>39448</v>
          </cell>
        </row>
        <row r="13">
          <cell r="C13" t="str">
            <v>Y5</v>
          </cell>
          <cell r="E13">
            <v>39814</v>
          </cell>
        </row>
        <row r="14">
          <cell r="C14" t="str">
            <v>Y6</v>
          </cell>
          <cell r="E14">
            <v>40179</v>
          </cell>
        </row>
        <row r="15">
          <cell r="C15" t="str">
            <v>Y7</v>
          </cell>
          <cell r="E15">
            <v>40544</v>
          </cell>
        </row>
        <row r="16">
          <cell r="C16" t="str">
            <v>Y8</v>
          </cell>
          <cell r="E16">
            <v>40909</v>
          </cell>
        </row>
        <row r="17">
          <cell r="C17" t="str">
            <v>Y9</v>
          </cell>
          <cell r="E17">
            <v>41275</v>
          </cell>
        </row>
        <row r="18">
          <cell r="C18" t="str">
            <v>Y10</v>
          </cell>
          <cell r="E18">
            <v>41640</v>
          </cell>
        </row>
        <row r="19">
          <cell r="C19" t="str">
            <v>Y11</v>
          </cell>
          <cell r="E19">
            <v>42005</v>
          </cell>
        </row>
        <row r="20">
          <cell r="C20" t="str">
            <v>Y12</v>
          </cell>
          <cell r="E20">
            <v>42370</v>
          </cell>
        </row>
        <row r="21">
          <cell r="C21" t="str">
            <v>Y13</v>
          </cell>
          <cell r="E21">
            <v>42736</v>
          </cell>
        </row>
        <row r="22">
          <cell r="C22" t="str">
            <v>Y14</v>
          </cell>
          <cell r="E22">
            <v>43101</v>
          </cell>
        </row>
        <row r="23">
          <cell r="C23" t="str">
            <v>Y15</v>
          </cell>
          <cell r="E23">
            <v>43466</v>
          </cell>
        </row>
        <row r="24">
          <cell r="C24" t="str">
            <v>Y16</v>
          </cell>
          <cell r="E24">
            <v>43831</v>
          </cell>
        </row>
        <row r="25">
          <cell r="C25" t="str">
            <v>Y17</v>
          </cell>
          <cell r="E25">
            <v>44197</v>
          </cell>
        </row>
        <row r="26">
          <cell r="C26" t="str">
            <v>Y18</v>
          </cell>
          <cell r="E26">
            <v>44562</v>
          </cell>
        </row>
        <row r="27">
          <cell r="C27" t="str">
            <v>Y19</v>
          </cell>
          <cell r="E27">
            <v>44927</v>
          </cell>
        </row>
        <row r="28">
          <cell r="C28" t="str">
            <v>Y20</v>
          </cell>
          <cell r="E28">
            <v>45292</v>
          </cell>
        </row>
        <row r="29">
          <cell r="C29" t="str">
            <v>Y21</v>
          </cell>
          <cell r="E29">
            <v>45658</v>
          </cell>
        </row>
        <row r="30">
          <cell r="C30" t="str">
            <v>Y22</v>
          </cell>
          <cell r="E30">
            <v>46023</v>
          </cell>
        </row>
        <row r="31">
          <cell r="C31" t="str">
            <v>Y23</v>
          </cell>
          <cell r="E31">
            <v>46388</v>
          </cell>
        </row>
        <row r="32">
          <cell r="C32" t="str">
            <v>Y24</v>
          </cell>
          <cell r="E32">
            <v>46753</v>
          </cell>
        </row>
        <row r="33">
          <cell r="C33" t="str">
            <v>Y25</v>
          </cell>
          <cell r="E33">
            <v>47119</v>
          </cell>
        </row>
        <row r="34">
          <cell r="C34" t="str">
            <v>Y26</v>
          </cell>
          <cell r="E34">
            <v>47484</v>
          </cell>
        </row>
        <row r="35">
          <cell r="C35" t="str">
            <v>Y27</v>
          </cell>
          <cell r="E35">
            <v>47849</v>
          </cell>
        </row>
        <row r="36">
          <cell r="C36" t="str">
            <v>Y28</v>
          </cell>
          <cell r="E36">
            <v>48214</v>
          </cell>
        </row>
        <row r="37">
          <cell r="C37" t="str">
            <v>Y29</v>
          </cell>
          <cell r="E37">
            <v>48580</v>
          </cell>
        </row>
        <row r="38">
          <cell r="C38" t="str">
            <v>Y30</v>
          </cell>
          <cell r="E38">
            <v>48945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>
        <row r="12">
          <cell r="B12">
            <v>110</v>
          </cell>
        </row>
        <row r="13">
          <cell r="B13">
            <v>111</v>
          </cell>
        </row>
        <row r="14">
          <cell r="B14">
            <v>118</v>
          </cell>
        </row>
        <row r="15">
          <cell r="B15">
            <v>202</v>
          </cell>
        </row>
        <row r="16">
          <cell r="B16">
            <v>204</v>
          </cell>
        </row>
        <row r="17">
          <cell r="B17">
            <v>218</v>
          </cell>
        </row>
        <row r="18">
          <cell r="B18">
            <v>229</v>
          </cell>
        </row>
        <row r="19">
          <cell r="B19">
            <v>230</v>
          </cell>
        </row>
        <row r="20">
          <cell r="B20">
            <v>231</v>
          </cell>
        </row>
        <row r="21">
          <cell r="B21">
            <v>232</v>
          </cell>
        </row>
        <row r="22">
          <cell r="B22">
            <v>300</v>
          </cell>
        </row>
        <row r="23">
          <cell r="B23">
            <v>301</v>
          </cell>
        </row>
        <row r="24">
          <cell r="B24">
            <v>302</v>
          </cell>
        </row>
        <row r="25">
          <cell r="B25">
            <v>303</v>
          </cell>
        </row>
        <row r="26">
          <cell r="B26">
            <v>304</v>
          </cell>
        </row>
        <row r="27">
          <cell r="B27">
            <v>305</v>
          </cell>
        </row>
        <row r="28">
          <cell r="B28">
            <v>604</v>
          </cell>
        </row>
        <row r="29">
          <cell r="B29">
            <v>605</v>
          </cell>
        </row>
        <row r="30">
          <cell r="B30">
            <v>701</v>
          </cell>
        </row>
        <row r="31">
          <cell r="B31">
            <v>703</v>
          </cell>
        </row>
        <row r="32">
          <cell r="B32">
            <v>704</v>
          </cell>
        </row>
        <row r="33">
          <cell r="B33">
            <v>705</v>
          </cell>
        </row>
        <row r="34">
          <cell r="B34">
            <v>800</v>
          </cell>
        </row>
        <row r="35">
          <cell r="B35">
            <v>802</v>
          </cell>
        </row>
        <row r="36">
          <cell r="B36">
            <v>803</v>
          </cell>
        </row>
        <row r="37">
          <cell r="B37">
            <v>811</v>
          </cell>
        </row>
        <row r="38">
          <cell r="B38">
            <v>1102</v>
          </cell>
        </row>
        <row r="39">
          <cell r="B39">
            <v>1103</v>
          </cell>
        </row>
        <row r="40">
          <cell r="B40">
            <v>1107</v>
          </cell>
        </row>
        <row r="41">
          <cell r="B41">
            <v>0</v>
          </cell>
        </row>
        <row r="42">
          <cell r="B42">
            <v>0</v>
          </cell>
        </row>
        <row r="43">
          <cell r="B43">
            <v>0</v>
          </cell>
        </row>
        <row r="44">
          <cell r="B44">
            <v>0</v>
          </cell>
        </row>
        <row r="45">
          <cell r="B45">
            <v>0</v>
          </cell>
        </row>
        <row r="46">
          <cell r="B46">
            <v>0</v>
          </cell>
        </row>
        <row r="47">
          <cell r="B47">
            <v>0</v>
          </cell>
        </row>
        <row r="48">
          <cell r="B48">
            <v>0</v>
          </cell>
        </row>
        <row r="49">
          <cell r="B49">
            <v>0</v>
          </cell>
        </row>
        <row r="50">
          <cell r="B50">
            <v>0</v>
          </cell>
        </row>
        <row r="51">
          <cell r="B51">
            <v>0</v>
          </cell>
        </row>
        <row r="52">
          <cell r="B52">
            <v>0</v>
          </cell>
        </row>
        <row r="53">
          <cell r="B53">
            <v>0</v>
          </cell>
        </row>
        <row r="54">
          <cell r="B54">
            <v>0</v>
          </cell>
        </row>
        <row r="55">
          <cell r="B55">
            <v>0</v>
          </cell>
        </row>
        <row r="56">
          <cell r="B56">
            <v>0</v>
          </cell>
        </row>
        <row r="57">
          <cell r="B57">
            <v>0</v>
          </cell>
        </row>
        <row r="58">
          <cell r="B58">
            <v>0</v>
          </cell>
        </row>
        <row r="59">
          <cell r="B59">
            <v>0</v>
          </cell>
        </row>
        <row r="60">
          <cell r="B60">
            <v>0</v>
          </cell>
        </row>
        <row r="61">
          <cell r="B61">
            <v>0</v>
          </cell>
        </row>
        <row r="62">
          <cell r="B62">
            <v>0</v>
          </cell>
        </row>
        <row r="63">
          <cell r="B63">
            <v>0</v>
          </cell>
        </row>
        <row r="64">
          <cell r="B64">
            <v>0</v>
          </cell>
        </row>
        <row r="65">
          <cell r="B65">
            <v>0</v>
          </cell>
        </row>
        <row r="66">
          <cell r="B66">
            <v>0</v>
          </cell>
        </row>
        <row r="67">
          <cell r="B67">
            <v>0</v>
          </cell>
        </row>
        <row r="68">
          <cell r="B68">
            <v>0</v>
          </cell>
        </row>
        <row r="69">
          <cell r="B69">
            <v>0</v>
          </cell>
        </row>
        <row r="70">
          <cell r="B70">
            <v>0</v>
          </cell>
        </row>
        <row r="71">
          <cell r="B71">
            <v>0</v>
          </cell>
        </row>
        <row r="72">
          <cell r="B72">
            <v>0</v>
          </cell>
        </row>
        <row r="73">
          <cell r="B73">
            <v>0</v>
          </cell>
        </row>
        <row r="74">
          <cell r="B74">
            <v>0</v>
          </cell>
        </row>
        <row r="75">
          <cell r="B75">
            <v>0</v>
          </cell>
        </row>
        <row r="76">
          <cell r="B76">
            <v>0</v>
          </cell>
        </row>
        <row r="77">
          <cell r="B77">
            <v>0</v>
          </cell>
        </row>
        <row r="78">
          <cell r="B78">
            <v>0</v>
          </cell>
        </row>
        <row r="79">
          <cell r="B79">
            <v>0</v>
          </cell>
        </row>
        <row r="80">
          <cell r="B80">
            <v>0</v>
          </cell>
        </row>
      </sheetData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FE-MOER Register"/>
      <sheetName val="Hoja1"/>
      <sheetName val="LISTS-FOR INTERNAL USE ONLY"/>
      <sheetName val="Fleet"/>
      <sheetName val="Parameters"/>
    </sheetNames>
    <sheetDataSet>
      <sheetData sheetId="0" refreshError="1"/>
      <sheetData sheetId="1" refreshError="1"/>
      <sheetData sheetId="2" refreshError="1">
        <row r="8">
          <cell r="B8" t="str">
            <v>In Progress</v>
          </cell>
        </row>
        <row r="9">
          <cell r="B9" t="str">
            <v>For Approval</v>
          </cell>
        </row>
        <row r="10">
          <cell r="B10" t="str">
            <v>Approved</v>
          </cell>
        </row>
        <row r="11">
          <cell r="B11" t="str">
            <v>Defining scope</v>
          </cell>
        </row>
        <row r="12">
          <cell r="B12" t="str">
            <v>TBD</v>
          </cell>
        </row>
        <row r="13">
          <cell r="B13" t="str">
            <v>Voided</v>
          </cell>
        </row>
        <row r="17">
          <cell r="B17" t="str">
            <v>Johnny Campo</v>
          </cell>
        </row>
        <row r="18">
          <cell r="B18" t="str">
            <v>Operation Manager</v>
          </cell>
        </row>
        <row r="19">
          <cell r="B19" t="str">
            <v>Purchasing</v>
          </cell>
        </row>
        <row r="20">
          <cell r="B20" t="str">
            <v>Peter Tilston</v>
          </cell>
        </row>
        <row r="21">
          <cell r="B21" t="str">
            <v>Jaime Urjel</v>
          </cell>
        </row>
        <row r="22">
          <cell r="B22" t="str">
            <v>Harold McBride</v>
          </cell>
        </row>
        <row r="23">
          <cell r="B23" t="str">
            <v>Chris Phillips</v>
          </cell>
        </row>
        <row r="24">
          <cell r="B24" t="str">
            <v>Reinhold Schmidt</v>
          </cell>
        </row>
        <row r="25">
          <cell r="B25" t="str">
            <v>Gary Nagle</v>
          </cell>
        </row>
      </sheetData>
      <sheetData sheetId="3" refreshError="1"/>
      <sheetData sheetId="4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READY MIX"/>
      <sheetName val="READY MIX CLIENTE"/>
      <sheetName val="SILOS"/>
      <sheetName val="SILOS CLIENTE"/>
      <sheetName val="TRITURADORA"/>
      <sheetName val="TRITURADORA CLIENTE"/>
      <sheetName val="OTROS MONTAJES"/>
      <sheetName val="OTROS MONTAJES CLIENTE"/>
      <sheetName val="TARIFAS DE VENTA "/>
      <sheetName val="TARIFAS DE VENTA CLIENTE"/>
      <sheetName val="CONTROL VALOR VENTA"/>
      <sheetName val="APUS"/>
      <sheetName val="VAR"/>
      <sheetName val="RESUMEN"/>
      <sheetName val="DESGLOSE"/>
      <sheetName val="FABRICACIONES"/>
      <sheetName val="QAQC FABRIC"/>
      <sheetName val="PINTURA"/>
      <sheetName val="GROUTING"/>
      <sheetName val="RENDIMIENTOS"/>
      <sheetName val="TOPOGRAFIA"/>
      <sheetName val="SUBCON"/>
      <sheetName val="OTROS MO"/>
      <sheetName val="CONS"/>
      <sheetName val="EQUI"/>
      <sheetName val="SUPERV"/>
      <sheetName val="INDIR"/>
      <sheetName val="CALC-MOD"/>
      <sheetName val="MOD GUATEMALA"/>
      <sheetName val="F-IIA-320"/>
      <sheetName val="SALAR"/>
      <sheetName val="DOT"/>
      <sheetName val="NOM-1T"/>
      <sheetName val="NOM-2T"/>
      <sheetName val="NOM-3T"/>
      <sheetName val="BASE EQUI"/>
      <sheetName val="BASE CONS"/>
      <sheetName val="referencia dotació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DESGLOSE"/>
      <sheetName val="VAR"/>
      <sheetName val="INDIR"/>
      <sheetName val="SUPERV"/>
      <sheetName val="SUBCON"/>
      <sheetName val="APU"/>
      <sheetName val="CALC-MOD"/>
      <sheetName val="CONS"/>
      <sheetName val="MOD PERU"/>
      <sheetName val="FACT. PREST PERU"/>
      <sheetName val="OTROS MO"/>
      <sheetName val="EQUI"/>
      <sheetName val="F-IIA-320"/>
      <sheetName val="SALAR"/>
      <sheetName val="DOT"/>
      <sheetName val="BASE EQUI"/>
      <sheetName val="BASE CONS"/>
      <sheetName val="referencia dotación"/>
      <sheetName val="INSTAL"/>
      <sheetName val="NOM-1T"/>
      <sheetName val="SUMINISTROS"/>
      <sheetName val="#¡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</sheetNames>
    <sheetDataSet>
      <sheetData sheetId="0"/>
      <sheetData sheetId="1"/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ison"/>
      <sheetName val="MAIN"/>
      <sheetName val="DIV INC"/>
      <sheetName val="LBO Analysis"/>
      <sheetName val="Multiple"/>
      <sheetName val="Perpetuity"/>
      <sheetName val="DCF 3"/>
      <sheetName val="WACC II"/>
      <sheetName val="S&amp;P"/>
      <sheetName val="Developer Notes"/>
      <sheetName val="EQ. IRR"/>
      <sheetName val="COVEN"/>
      <sheetName val="SUMMARY"/>
      <sheetName val="Reconciliations"/>
      <sheetName val="LTM"/>
      <sheetName val="CREDIT STATS"/>
      <sheetName val="Toggles"/>
      <sheetName val="Data"/>
      <sheetName val="dPrint"/>
      <sheetName val="DropZone"/>
      <sheetName val="mProcess"/>
      <sheetName val="mlError"/>
      <sheetName val="mGlobals"/>
      <sheetName val="mMain"/>
      <sheetName val="mToggles"/>
      <sheetName val="mcFunctions"/>
      <sheetName val="mMisc"/>
      <sheetName val="mdPrint"/>
      <sheetName val="CONS"/>
      <sheetName val="EQUI"/>
      <sheetName val="OTROS M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461"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L461">
            <v>0</v>
          </cell>
          <cell r="M461">
            <v>0</v>
          </cell>
          <cell r="N461">
            <v>0</v>
          </cell>
        </row>
        <row r="463"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L463">
            <v>0</v>
          </cell>
          <cell r="M463">
            <v>0</v>
          </cell>
          <cell r="N463">
            <v>0</v>
          </cell>
        </row>
        <row r="464"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L464">
            <v>0</v>
          </cell>
          <cell r="M464">
            <v>0</v>
          </cell>
          <cell r="N464">
            <v>0</v>
          </cell>
        </row>
        <row r="465">
          <cell r="G465" t="str">
            <v>______</v>
          </cell>
          <cell r="H465" t="str">
            <v>______</v>
          </cell>
          <cell r="I465" t="str">
            <v>______</v>
          </cell>
          <cell r="J465" t="str">
            <v>______</v>
          </cell>
          <cell r="L465" t="str">
            <v>______</v>
          </cell>
          <cell r="M465" t="str">
            <v>______</v>
          </cell>
          <cell r="N465" t="str">
            <v>______</v>
          </cell>
        </row>
        <row r="466"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L466">
            <v>0</v>
          </cell>
          <cell r="M466">
            <v>0</v>
          </cell>
          <cell r="N466">
            <v>0</v>
          </cell>
        </row>
        <row r="468"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L468">
            <v>0</v>
          </cell>
          <cell r="M468">
            <v>0</v>
          </cell>
          <cell r="N468">
            <v>0</v>
          </cell>
        </row>
        <row r="469"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L469">
            <v>0</v>
          </cell>
          <cell r="M469">
            <v>0</v>
          </cell>
          <cell r="N469">
            <v>0</v>
          </cell>
        </row>
        <row r="470">
          <cell r="G470" t="str">
            <v>______</v>
          </cell>
          <cell r="H470" t="str">
            <v>______</v>
          </cell>
          <cell r="I470" t="str">
            <v>______</v>
          </cell>
          <cell r="J470" t="str">
            <v>______</v>
          </cell>
          <cell r="L470" t="str">
            <v>______</v>
          </cell>
          <cell r="M470" t="str">
            <v>______</v>
          </cell>
          <cell r="N470" t="str">
            <v>______</v>
          </cell>
        </row>
        <row r="471"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L471">
            <v>0</v>
          </cell>
          <cell r="M471">
            <v>0</v>
          </cell>
          <cell r="N471">
            <v>0</v>
          </cell>
        </row>
        <row r="473"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L473">
            <v>0</v>
          </cell>
          <cell r="M473">
            <v>0</v>
          </cell>
          <cell r="N473">
            <v>0</v>
          </cell>
        </row>
        <row r="474"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L474">
            <v>0</v>
          </cell>
          <cell r="M474">
            <v>0</v>
          </cell>
          <cell r="N474">
            <v>0</v>
          </cell>
        </row>
        <row r="475"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L475">
            <v>0</v>
          </cell>
          <cell r="M475">
            <v>0</v>
          </cell>
          <cell r="N475">
            <v>0</v>
          </cell>
        </row>
        <row r="477"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L477">
            <v>0</v>
          </cell>
          <cell r="M477">
            <v>0</v>
          </cell>
          <cell r="N477">
            <v>0</v>
          </cell>
        </row>
        <row r="480">
          <cell r="G480">
            <v>0</v>
          </cell>
          <cell r="H480">
            <v>0</v>
          </cell>
          <cell r="I480">
            <v>0</v>
          </cell>
          <cell r="J480">
            <v>0</v>
          </cell>
          <cell r="L480">
            <v>0</v>
          </cell>
          <cell r="M480">
            <v>0</v>
          </cell>
          <cell r="N480">
            <v>0</v>
          </cell>
        </row>
        <row r="481">
          <cell r="G481" t="str">
            <v>______</v>
          </cell>
          <cell r="H481" t="str">
            <v>______</v>
          </cell>
          <cell r="I481" t="str">
            <v>______</v>
          </cell>
          <cell r="J481" t="str">
            <v>______</v>
          </cell>
          <cell r="L481" t="str">
            <v>______</v>
          </cell>
          <cell r="M481" t="str">
            <v>______</v>
          </cell>
          <cell r="N481" t="str">
            <v>______</v>
          </cell>
        </row>
        <row r="482"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L482">
            <v>0</v>
          </cell>
          <cell r="M482">
            <v>0</v>
          </cell>
          <cell r="N482">
            <v>0</v>
          </cell>
        </row>
        <row r="484"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L484">
            <v>0</v>
          </cell>
          <cell r="M484">
            <v>0</v>
          </cell>
          <cell r="N484">
            <v>0</v>
          </cell>
        </row>
        <row r="485"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L485">
            <v>0</v>
          </cell>
          <cell r="M485">
            <v>0</v>
          </cell>
          <cell r="N485">
            <v>0</v>
          </cell>
        </row>
        <row r="486">
          <cell r="G486" t="str">
            <v>______</v>
          </cell>
          <cell r="H486" t="str">
            <v>______</v>
          </cell>
          <cell r="I486" t="str">
            <v>______</v>
          </cell>
          <cell r="J486" t="str">
            <v>______</v>
          </cell>
          <cell r="L486" t="str">
            <v>______</v>
          </cell>
          <cell r="M486" t="str">
            <v>______</v>
          </cell>
          <cell r="N486" t="str">
            <v>______</v>
          </cell>
        </row>
        <row r="487"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L487">
            <v>0</v>
          </cell>
          <cell r="M487">
            <v>0</v>
          </cell>
          <cell r="N487">
            <v>0</v>
          </cell>
        </row>
        <row r="490"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L490">
            <v>0</v>
          </cell>
          <cell r="M490">
            <v>0</v>
          </cell>
          <cell r="N490">
            <v>0</v>
          </cell>
        </row>
        <row r="510">
          <cell r="G510" t="str">
            <v>______</v>
          </cell>
          <cell r="H510" t="str">
            <v>______</v>
          </cell>
          <cell r="I510" t="str">
            <v>______</v>
          </cell>
          <cell r="J510" t="str">
            <v>______</v>
          </cell>
          <cell r="L510" t="str">
            <v>______</v>
          </cell>
          <cell r="M510" t="str">
            <v>______</v>
          </cell>
          <cell r="N510" t="str">
            <v>______</v>
          </cell>
        </row>
        <row r="511"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L511">
            <v>0</v>
          </cell>
          <cell r="M511">
            <v>0</v>
          </cell>
          <cell r="N511">
            <v>0</v>
          </cell>
        </row>
        <row r="512"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L512">
            <v>0</v>
          </cell>
          <cell r="M512">
            <v>0</v>
          </cell>
          <cell r="N512">
            <v>0</v>
          </cell>
        </row>
        <row r="514"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L514">
            <v>0</v>
          </cell>
          <cell r="M514">
            <v>0</v>
          </cell>
          <cell r="N514">
            <v>0</v>
          </cell>
        </row>
        <row r="515"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L515">
            <v>0</v>
          </cell>
          <cell r="M515">
            <v>0</v>
          </cell>
          <cell r="N515">
            <v>0</v>
          </cell>
        </row>
        <row r="516"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L516">
            <v>0</v>
          </cell>
          <cell r="M516">
            <v>0</v>
          </cell>
          <cell r="N516">
            <v>0</v>
          </cell>
        </row>
        <row r="517"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L517">
            <v>0</v>
          </cell>
          <cell r="M517">
            <v>0</v>
          </cell>
          <cell r="N517">
            <v>0</v>
          </cell>
        </row>
        <row r="518"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L518">
            <v>0</v>
          </cell>
          <cell r="M518">
            <v>0</v>
          </cell>
          <cell r="N518">
            <v>0</v>
          </cell>
        </row>
        <row r="519">
          <cell r="G519" t="str">
            <v>______</v>
          </cell>
          <cell r="H519" t="str">
            <v>______</v>
          </cell>
          <cell r="I519" t="str">
            <v>______</v>
          </cell>
          <cell r="J519" t="str">
            <v>______</v>
          </cell>
          <cell r="L519" t="str">
            <v>______</v>
          </cell>
          <cell r="M519" t="str">
            <v>______</v>
          </cell>
          <cell r="N519" t="str">
            <v>______</v>
          </cell>
        </row>
        <row r="520"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L520">
            <v>0</v>
          </cell>
          <cell r="M520">
            <v>0</v>
          </cell>
          <cell r="N520">
            <v>0</v>
          </cell>
        </row>
        <row r="522">
          <cell r="G522">
            <v>1998</v>
          </cell>
          <cell r="H522">
            <v>1999</v>
          </cell>
          <cell r="I522">
            <v>2000</v>
          </cell>
          <cell r="J522">
            <v>2001</v>
          </cell>
          <cell r="L522">
            <v>2000</v>
          </cell>
          <cell r="M522">
            <v>2001</v>
          </cell>
          <cell r="N522">
            <v>2002</v>
          </cell>
        </row>
        <row r="525"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L525">
            <v>0</v>
          </cell>
          <cell r="M525">
            <v>0</v>
          </cell>
          <cell r="N525">
            <v>0</v>
          </cell>
        </row>
        <row r="526"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L526">
            <v>0</v>
          </cell>
          <cell r="M526">
            <v>0</v>
          </cell>
          <cell r="N526">
            <v>0</v>
          </cell>
        </row>
        <row r="527">
          <cell r="G527" t="str">
            <v>______</v>
          </cell>
          <cell r="H527" t="str">
            <v>______</v>
          </cell>
          <cell r="I527" t="str">
            <v>______</v>
          </cell>
          <cell r="J527" t="str">
            <v>______</v>
          </cell>
          <cell r="L527" t="str">
            <v>______</v>
          </cell>
          <cell r="M527" t="str">
            <v>______</v>
          </cell>
          <cell r="N527" t="str">
            <v>______</v>
          </cell>
        </row>
        <row r="528"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L528">
            <v>0</v>
          </cell>
          <cell r="M528">
            <v>0</v>
          </cell>
          <cell r="N528">
            <v>0</v>
          </cell>
        </row>
        <row r="529">
          <cell r="G529" t="str">
            <v>______</v>
          </cell>
          <cell r="H529" t="str">
            <v>______</v>
          </cell>
          <cell r="I529" t="str">
            <v>______</v>
          </cell>
          <cell r="J529" t="str">
            <v>______</v>
          </cell>
          <cell r="L529" t="str">
            <v>______</v>
          </cell>
          <cell r="M529" t="str">
            <v>______</v>
          </cell>
          <cell r="N529" t="str">
            <v>______</v>
          </cell>
        </row>
        <row r="530"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L530">
            <v>0</v>
          </cell>
          <cell r="M530">
            <v>0</v>
          </cell>
          <cell r="N530">
            <v>0</v>
          </cell>
        </row>
        <row r="532"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L532">
            <v>0</v>
          </cell>
          <cell r="M532">
            <v>0</v>
          </cell>
          <cell r="N532">
            <v>0</v>
          </cell>
        </row>
        <row r="533"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L533">
            <v>0</v>
          </cell>
          <cell r="M533">
            <v>0</v>
          </cell>
          <cell r="N533">
            <v>0</v>
          </cell>
        </row>
        <row r="534"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L534">
            <v>0</v>
          </cell>
          <cell r="M534">
            <v>0</v>
          </cell>
          <cell r="N534">
            <v>0</v>
          </cell>
        </row>
        <row r="535"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L535">
            <v>0</v>
          </cell>
          <cell r="M535">
            <v>0</v>
          </cell>
          <cell r="N535">
            <v>0</v>
          </cell>
        </row>
        <row r="536"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L536">
            <v>0</v>
          </cell>
          <cell r="M536">
            <v>0</v>
          </cell>
          <cell r="N536">
            <v>0</v>
          </cell>
        </row>
        <row r="537"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L537">
            <v>0</v>
          </cell>
          <cell r="M537">
            <v>0</v>
          </cell>
          <cell r="N537">
            <v>0</v>
          </cell>
        </row>
        <row r="538">
          <cell r="G538" t="str">
            <v>______</v>
          </cell>
          <cell r="H538" t="str">
            <v>______</v>
          </cell>
          <cell r="I538" t="str">
            <v>______</v>
          </cell>
          <cell r="J538" t="str">
            <v>______</v>
          </cell>
          <cell r="L538" t="str">
            <v>______</v>
          </cell>
          <cell r="M538" t="str">
            <v>______</v>
          </cell>
          <cell r="N538" t="str">
            <v>______</v>
          </cell>
        </row>
        <row r="539"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L539">
            <v>0</v>
          </cell>
          <cell r="M539">
            <v>0</v>
          </cell>
          <cell r="N539">
            <v>0</v>
          </cell>
        </row>
        <row r="548"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L548">
            <v>0</v>
          </cell>
          <cell r="M548">
            <v>0</v>
          </cell>
          <cell r="N548">
            <v>0</v>
          </cell>
        </row>
        <row r="550"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L550">
            <v>0</v>
          </cell>
          <cell r="M550">
            <v>0</v>
          </cell>
          <cell r="N550">
            <v>0</v>
          </cell>
        </row>
        <row r="551"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L551">
            <v>0</v>
          </cell>
          <cell r="M551">
            <v>0</v>
          </cell>
          <cell r="N551">
            <v>0</v>
          </cell>
        </row>
        <row r="552"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L552">
            <v>0</v>
          </cell>
          <cell r="M552">
            <v>0</v>
          </cell>
          <cell r="N552">
            <v>0</v>
          </cell>
        </row>
        <row r="553"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L553">
            <v>0</v>
          </cell>
          <cell r="M553">
            <v>0</v>
          </cell>
          <cell r="N553">
            <v>0</v>
          </cell>
        </row>
        <row r="554"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L554">
            <v>0</v>
          </cell>
          <cell r="M554">
            <v>0</v>
          </cell>
          <cell r="N554">
            <v>0</v>
          </cell>
        </row>
        <row r="555"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L555">
            <v>0</v>
          </cell>
          <cell r="M555">
            <v>0</v>
          </cell>
          <cell r="N555">
            <v>0</v>
          </cell>
        </row>
        <row r="556"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L556">
            <v>0</v>
          </cell>
          <cell r="M556">
            <v>0</v>
          </cell>
          <cell r="N556">
            <v>0</v>
          </cell>
        </row>
        <row r="557"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L557">
            <v>0</v>
          </cell>
          <cell r="M557">
            <v>0</v>
          </cell>
          <cell r="N557">
            <v>0</v>
          </cell>
        </row>
        <row r="558">
          <cell r="G558">
            <v>0</v>
          </cell>
          <cell r="H558">
            <v>0</v>
          </cell>
          <cell r="I558">
            <v>0</v>
          </cell>
          <cell r="J558">
            <v>0</v>
          </cell>
          <cell r="L558">
            <v>0</v>
          </cell>
          <cell r="M558">
            <v>0</v>
          </cell>
          <cell r="N558">
            <v>0</v>
          </cell>
        </row>
        <row r="559"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L559">
            <v>0</v>
          </cell>
          <cell r="M559">
            <v>0</v>
          </cell>
          <cell r="N559">
            <v>0</v>
          </cell>
        </row>
        <row r="560"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L560">
            <v>0</v>
          </cell>
          <cell r="M560">
            <v>0</v>
          </cell>
          <cell r="N560">
            <v>0</v>
          </cell>
        </row>
        <row r="561">
          <cell r="G561" t="str">
            <v>______</v>
          </cell>
          <cell r="H561" t="str">
            <v>______</v>
          </cell>
          <cell r="I561" t="str">
            <v>______</v>
          </cell>
          <cell r="J561" t="str">
            <v>______</v>
          </cell>
          <cell r="L561" t="str">
            <v>______</v>
          </cell>
          <cell r="M561" t="str">
            <v>______</v>
          </cell>
          <cell r="N561" t="str">
            <v>______</v>
          </cell>
        </row>
        <row r="562"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L562">
            <v>0</v>
          </cell>
          <cell r="M562">
            <v>0</v>
          </cell>
          <cell r="N562">
            <v>0</v>
          </cell>
        </row>
        <row r="565">
          <cell r="H565">
            <v>0</v>
          </cell>
          <cell r="I565">
            <v>0</v>
          </cell>
          <cell r="J565">
            <v>0</v>
          </cell>
          <cell r="M565">
            <v>0</v>
          </cell>
          <cell r="N565">
            <v>0</v>
          </cell>
        </row>
        <row r="566">
          <cell r="H566">
            <v>0</v>
          </cell>
          <cell r="I566">
            <v>0</v>
          </cell>
          <cell r="J566">
            <v>0</v>
          </cell>
          <cell r="M566">
            <v>0</v>
          </cell>
          <cell r="N566">
            <v>0</v>
          </cell>
        </row>
        <row r="567">
          <cell r="H567">
            <v>0</v>
          </cell>
          <cell r="I567">
            <v>0</v>
          </cell>
          <cell r="J567">
            <v>0</v>
          </cell>
          <cell r="M567">
            <v>0</v>
          </cell>
          <cell r="N567">
            <v>0</v>
          </cell>
        </row>
        <row r="568">
          <cell r="H568">
            <v>0</v>
          </cell>
          <cell r="I568">
            <v>0</v>
          </cell>
          <cell r="J568">
            <v>0</v>
          </cell>
          <cell r="M568">
            <v>0</v>
          </cell>
          <cell r="N568">
            <v>0</v>
          </cell>
        </row>
        <row r="569">
          <cell r="H569">
            <v>0</v>
          </cell>
          <cell r="I569">
            <v>0</v>
          </cell>
          <cell r="J569">
            <v>0</v>
          </cell>
          <cell r="M569">
            <v>0</v>
          </cell>
          <cell r="N569">
            <v>0</v>
          </cell>
        </row>
        <row r="570">
          <cell r="H570">
            <v>0</v>
          </cell>
          <cell r="I570">
            <v>0</v>
          </cell>
          <cell r="J570">
            <v>0</v>
          </cell>
          <cell r="M570">
            <v>0</v>
          </cell>
          <cell r="N570">
            <v>0</v>
          </cell>
        </row>
        <row r="571">
          <cell r="H571">
            <v>0</v>
          </cell>
          <cell r="I571">
            <v>0</v>
          </cell>
          <cell r="J571">
            <v>0</v>
          </cell>
          <cell r="M571">
            <v>0</v>
          </cell>
          <cell r="N571">
            <v>0</v>
          </cell>
        </row>
        <row r="572">
          <cell r="H572">
            <v>0</v>
          </cell>
          <cell r="I572">
            <v>0</v>
          </cell>
          <cell r="J572">
            <v>0</v>
          </cell>
          <cell r="M572">
            <v>0</v>
          </cell>
          <cell r="N572">
            <v>0</v>
          </cell>
        </row>
        <row r="573">
          <cell r="H573">
            <v>0</v>
          </cell>
          <cell r="I573">
            <v>0</v>
          </cell>
          <cell r="J573">
            <v>0</v>
          </cell>
          <cell r="M573">
            <v>0</v>
          </cell>
          <cell r="N573">
            <v>0</v>
          </cell>
        </row>
        <row r="574">
          <cell r="H574">
            <v>0</v>
          </cell>
          <cell r="I574">
            <v>0</v>
          </cell>
          <cell r="J574">
            <v>0</v>
          </cell>
          <cell r="M574">
            <v>0</v>
          </cell>
          <cell r="N574">
            <v>0</v>
          </cell>
        </row>
        <row r="575">
          <cell r="H575">
            <v>0</v>
          </cell>
          <cell r="I575">
            <v>0</v>
          </cell>
          <cell r="J575">
            <v>0</v>
          </cell>
          <cell r="M575">
            <v>0</v>
          </cell>
          <cell r="N575">
            <v>0</v>
          </cell>
        </row>
        <row r="576">
          <cell r="H576">
            <v>0</v>
          </cell>
          <cell r="I576">
            <v>0</v>
          </cell>
          <cell r="J576">
            <v>0</v>
          </cell>
          <cell r="M576">
            <v>0</v>
          </cell>
          <cell r="N576">
            <v>0</v>
          </cell>
        </row>
        <row r="577">
          <cell r="H577">
            <v>0</v>
          </cell>
          <cell r="I577">
            <v>0</v>
          </cell>
          <cell r="J577">
            <v>0</v>
          </cell>
          <cell r="M577">
            <v>0</v>
          </cell>
          <cell r="N577">
            <v>0</v>
          </cell>
        </row>
        <row r="578">
          <cell r="H578">
            <v>0</v>
          </cell>
          <cell r="I578">
            <v>0</v>
          </cell>
          <cell r="J578">
            <v>0</v>
          </cell>
          <cell r="M578">
            <v>0</v>
          </cell>
          <cell r="N578">
            <v>0</v>
          </cell>
        </row>
        <row r="579">
          <cell r="H579" t="str">
            <v>______</v>
          </cell>
          <cell r="I579" t="str">
            <v>______</v>
          </cell>
          <cell r="J579" t="str">
            <v>______</v>
          </cell>
          <cell r="M579" t="str">
            <v>______</v>
          </cell>
          <cell r="N579" t="str">
            <v>______</v>
          </cell>
        </row>
        <row r="580">
          <cell r="H580">
            <v>0</v>
          </cell>
          <cell r="I580">
            <v>0</v>
          </cell>
          <cell r="J580">
            <v>0</v>
          </cell>
          <cell r="M580">
            <v>0</v>
          </cell>
          <cell r="N580">
            <v>0</v>
          </cell>
        </row>
        <row r="581">
          <cell r="H581" t="str">
            <v>______</v>
          </cell>
          <cell r="I581" t="str">
            <v>______</v>
          </cell>
          <cell r="J581" t="str">
            <v>______</v>
          </cell>
          <cell r="M581" t="str">
            <v>______</v>
          </cell>
          <cell r="N581" t="str">
            <v>______</v>
          </cell>
        </row>
        <row r="582">
          <cell r="H582">
            <v>0</v>
          </cell>
          <cell r="I582">
            <v>0</v>
          </cell>
          <cell r="J582">
            <v>0</v>
          </cell>
          <cell r="M582">
            <v>0</v>
          </cell>
          <cell r="N582">
            <v>0</v>
          </cell>
        </row>
        <row r="584">
          <cell r="H584">
            <v>0</v>
          </cell>
          <cell r="I584">
            <v>0</v>
          </cell>
          <cell r="J584">
            <v>0</v>
          </cell>
          <cell r="M584">
            <v>0</v>
          </cell>
          <cell r="N584">
            <v>0</v>
          </cell>
        </row>
        <row r="585">
          <cell r="H585">
            <v>0</v>
          </cell>
          <cell r="I585">
            <v>0</v>
          </cell>
          <cell r="J585">
            <v>0</v>
          </cell>
          <cell r="M585">
            <v>0</v>
          </cell>
          <cell r="N585">
            <v>0</v>
          </cell>
        </row>
        <row r="586">
          <cell r="H586" t="str">
            <v>______</v>
          </cell>
          <cell r="I586" t="str">
            <v>______</v>
          </cell>
          <cell r="J586" t="str">
            <v>______</v>
          </cell>
          <cell r="M586" t="str">
            <v>______</v>
          </cell>
          <cell r="N586" t="str">
            <v>______</v>
          </cell>
        </row>
        <row r="587">
          <cell r="H587">
            <v>0</v>
          </cell>
          <cell r="I587">
            <v>0</v>
          </cell>
          <cell r="J587">
            <v>0</v>
          </cell>
          <cell r="M587">
            <v>0</v>
          </cell>
          <cell r="N587">
            <v>0</v>
          </cell>
        </row>
        <row r="590">
          <cell r="H590">
            <v>0</v>
          </cell>
          <cell r="I590">
            <v>0</v>
          </cell>
          <cell r="J590">
            <v>0</v>
          </cell>
          <cell r="M590">
            <v>0</v>
          </cell>
          <cell r="N590">
            <v>0</v>
          </cell>
        </row>
        <row r="591">
          <cell r="H591">
            <v>0</v>
          </cell>
          <cell r="I591">
            <v>0</v>
          </cell>
          <cell r="J591">
            <v>0</v>
          </cell>
          <cell r="M591">
            <v>0</v>
          </cell>
          <cell r="N591">
            <v>0</v>
          </cell>
        </row>
        <row r="593">
          <cell r="H593">
            <v>0</v>
          </cell>
          <cell r="I593">
            <v>0</v>
          </cell>
          <cell r="J593">
            <v>0</v>
          </cell>
          <cell r="M593">
            <v>0</v>
          </cell>
          <cell r="N593">
            <v>0</v>
          </cell>
        </row>
        <row r="594">
          <cell r="H594">
            <v>0</v>
          </cell>
          <cell r="I594">
            <v>0</v>
          </cell>
          <cell r="J594">
            <v>0</v>
          </cell>
          <cell r="M594">
            <v>0</v>
          </cell>
          <cell r="N594">
            <v>0</v>
          </cell>
        </row>
        <row r="595">
          <cell r="H595">
            <v>0</v>
          </cell>
          <cell r="I595">
            <v>0</v>
          </cell>
          <cell r="J595">
            <v>0</v>
          </cell>
          <cell r="M595">
            <v>0</v>
          </cell>
          <cell r="N595">
            <v>0</v>
          </cell>
        </row>
        <row r="596">
          <cell r="H596">
            <v>0</v>
          </cell>
          <cell r="I596">
            <v>0</v>
          </cell>
          <cell r="J596">
            <v>0</v>
          </cell>
          <cell r="M596">
            <v>0</v>
          </cell>
          <cell r="N596">
            <v>0</v>
          </cell>
        </row>
        <row r="597">
          <cell r="H597">
            <v>0</v>
          </cell>
          <cell r="I597">
            <v>0</v>
          </cell>
          <cell r="J597">
            <v>0</v>
          </cell>
          <cell r="M597">
            <v>0</v>
          </cell>
          <cell r="N597">
            <v>0</v>
          </cell>
        </row>
        <row r="598">
          <cell r="H598">
            <v>0</v>
          </cell>
          <cell r="I598">
            <v>0</v>
          </cell>
          <cell r="J598">
            <v>0</v>
          </cell>
          <cell r="M598">
            <v>0</v>
          </cell>
          <cell r="N598">
            <v>0</v>
          </cell>
        </row>
        <row r="599">
          <cell r="H599">
            <v>0</v>
          </cell>
          <cell r="I599">
            <v>0</v>
          </cell>
          <cell r="J599">
            <v>0</v>
          </cell>
          <cell r="M599">
            <v>0</v>
          </cell>
          <cell r="N599">
            <v>0</v>
          </cell>
        </row>
        <row r="600">
          <cell r="H600">
            <v>0</v>
          </cell>
          <cell r="I600">
            <v>0</v>
          </cell>
          <cell r="J600">
            <v>0</v>
          </cell>
          <cell r="M600">
            <v>0</v>
          </cell>
          <cell r="N600">
            <v>0</v>
          </cell>
        </row>
        <row r="601">
          <cell r="H601">
            <v>0</v>
          </cell>
          <cell r="I601">
            <v>0</v>
          </cell>
          <cell r="J601">
            <v>0</v>
          </cell>
          <cell r="M601">
            <v>0</v>
          </cell>
          <cell r="N601">
            <v>0</v>
          </cell>
        </row>
        <row r="602">
          <cell r="H602">
            <v>0</v>
          </cell>
          <cell r="I602">
            <v>0</v>
          </cell>
          <cell r="J602">
            <v>0</v>
          </cell>
          <cell r="M602">
            <v>0</v>
          </cell>
          <cell r="N602">
            <v>0</v>
          </cell>
        </row>
        <row r="603">
          <cell r="H603">
            <v>0</v>
          </cell>
          <cell r="I603">
            <v>0</v>
          </cell>
          <cell r="J603">
            <v>0</v>
          </cell>
          <cell r="M603">
            <v>0</v>
          </cell>
          <cell r="N603">
            <v>0</v>
          </cell>
        </row>
        <row r="604">
          <cell r="H604">
            <v>0</v>
          </cell>
          <cell r="I604">
            <v>0</v>
          </cell>
          <cell r="J604">
            <v>0</v>
          </cell>
          <cell r="M604">
            <v>0</v>
          </cell>
          <cell r="N604">
            <v>0</v>
          </cell>
        </row>
        <row r="605">
          <cell r="H605">
            <v>0</v>
          </cell>
          <cell r="I605">
            <v>0</v>
          </cell>
          <cell r="J605">
            <v>0</v>
          </cell>
          <cell r="M605">
            <v>0</v>
          </cell>
          <cell r="N605">
            <v>0</v>
          </cell>
        </row>
        <row r="606">
          <cell r="H606">
            <v>0</v>
          </cell>
          <cell r="I606">
            <v>0</v>
          </cell>
          <cell r="J606">
            <v>0</v>
          </cell>
          <cell r="M606">
            <v>0</v>
          </cell>
          <cell r="N606">
            <v>0</v>
          </cell>
        </row>
        <row r="608">
          <cell r="H608">
            <v>0</v>
          </cell>
          <cell r="I608">
            <v>0</v>
          </cell>
          <cell r="J608">
            <v>0</v>
          </cell>
          <cell r="M608">
            <v>0</v>
          </cell>
          <cell r="N608">
            <v>0</v>
          </cell>
        </row>
        <row r="614">
          <cell r="H614">
            <v>0</v>
          </cell>
          <cell r="I614">
            <v>0</v>
          </cell>
          <cell r="J614">
            <v>0</v>
          </cell>
          <cell r="M614">
            <v>0</v>
          </cell>
          <cell r="N614">
            <v>0</v>
          </cell>
        </row>
        <row r="632">
          <cell r="H632" t="str">
            <v>______</v>
          </cell>
          <cell r="I632" t="str">
            <v>______</v>
          </cell>
          <cell r="J632" t="str">
            <v>______</v>
          </cell>
          <cell r="M632" t="str">
            <v>______</v>
          </cell>
          <cell r="N632" t="str">
            <v>______</v>
          </cell>
        </row>
        <row r="633">
          <cell r="H633">
            <v>0</v>
          </cell>
          <cell r="I633">
            <v>0</v>
          </cell>
          <cell r="J633">
            <v>0</v>
          </cell>
          <cell r="M633">
            <v>0</v>
          </cell>
          <cell r="N633">
            <v>0</v>
          </cell>
        </row>
        <row r="635">
          <cell r="H635">
            <v>0</v>
          </cell>
          <cell r="I635">
            <v>0</v>
          </cell>
          <cell r="J635">
            <v>0</v>
          </cell>
          <cell r="M635">
            <v>0</v>
          </cell>
          <cell r="N635">
            <v>0</v>
          </cell>
        </row>
        <row r="636">
          <cell r="H636">
            <v>0</v>
          </cell>
          <cell r="I636">
            <v>0</v>
          </cell>
          <cell r="J636">
            <v>0</v>
          </cell>
          <cell r="M636">
            <v>0</v>
          </cell>
          <cell r="N636">
            <v>0</v>
          </cell>
        </row>
        <row r="637">
          <cell r="H637" t="str">
            <v>______</v>
          </cell>
          <cell r="I637" t="str">
            <v>______</v>
          </cell>
          <cell r="J637" t="str">
            <v>______</v>
          </cell>
          <cell r="M637" t="str">
            <v>______</v>
          </cell>
          <cell r="N637" t="str">
            <v>______</v>
          </cell>
        </row>
        <row r="665">
          <cell r="H665">
            <v>0</v>
          </cell>
          <cell r="I665">
            <v>0</v>
          </cell>
          <cell r="J665">
            <v>0</v>
          </cell>
          <cell r="M665">
            <v>0</v>
          </cell>
          <cell r="N665">
            <v>0</v>
          </cell>
        </row>
        <row r="667">
          <cell r="H667">
            <v>0</v>
          </cell>
          <cell r="I667">
            <v>0</v>
          </cell>
          <cell r="J667">
            <v>0</v>
          </cell>
          <cell r="M667">
            <v>0</v>
          </cell>
          <cell r="N667">
            <v>0</v>
          </cell>
        </row>
        <row r="676"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L676">
            <v>0</v>
          </cell>
          <cell r="M676">
            <v>0</v>
          </cell>
          <cell r="N676">
            <v>0</v>
          </cell>
        </row>
        <row r="677">
          <cell r="G677">
            <v>0</v>
          </cell>
          <cell r="H677">
            <v>0</v>
          </cell>
          <cell r="I677">
            <v>0</v>
          </cell>
          <cell r="J677">
            <v>0</v>
          </cell>
          <cell r="L677">
            <v>0</v>
          </cell>
          <cell r="M677">
            <v>0</v>
          </cell>
          <cell r="N677">
            <v>0</v>
          </cell>
        </row>
        <row r="678">
          <cell r="G678">
            <v>0</v>
          </cell>
          <cell r="H678">
            <v>0</v>
          </cell>
          <cell r="I678">
            <v>0</v>
          </cell>
          <cell r="J678">
            <v>0</v>
          </cell>
          <cell r="L678">
            <v>0</v>
          </cell>
          <cell r="M678">
            <v>0</v>
          </cell>
          <cell r="N678">
            <v>0</v>
          </cell>
        </row>
        <row r="679"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L679">
            <v>0</v>
          </cell>
          <cell r="M679">
            <v>0</v>
          </cell>
          <cell r="N679">
            <v>0</v>
          </cell>
        </row>
        <row r="680"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L680">
            <v>0</v>
          </cell>
          <cell r="M680">
            <v>0</v>
          </cell>
          <cell r="N680">
            <v>0</v>
          </cell>
        </row>
        <row r="681"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L681">
            <v>0</v>
          </cell>
          <cell r="M681">
            <v>0</v>
          </cell>
          <cell r="N681">
            <v>0</v>
          </cell>
        </row>
        <row r="682"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L682">
            <v>0</v>
          </cell>
          <cell r="M682">
            <v>0</v>
          </cell>
          <cell r="N682">
            <v>0</v>
          </cell>
        </row>
        <row r="683">
          <cell r="G683" t="str">
            <v>______</v>
          </cell>
          <cell r="H683" t="str">
            <v>______</v>
          </cell>
          <cell r="I683" t="str">
            <v>______</v>
          </cell>
          <cell r="J683" t="str">
            <v>______</v>
          </cell>
          <cell r="L683" t="str">
            <v>______</v>
          </cell>
          <cell r="M683" t="str">
            <v>______</v>
          </cell>
          <cell r="N683" t="str">
            <v>______</v>
          </cell>
        </row>
        <row r="684"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L684">
            <v>0</v>
          </cell>
          <cell r="M684">
            <v>0</v>
          </cell>
          <cell r="N684">
            <v>0</v>
          </cell>
        </row>
        <row r="686"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L686">
            <v>0</v>
          </cell>
          <cell r="M686">
            <v>0</v>
          </cell>
          <cell r="N686">
            <v>0</v>
          </cell>
        </row>
        <row r="688"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L688">
            <v>0</v>
          </cell>
          <cell r="M688">
            <v>0</v>
          </cell>
          <cell r="N688">
            <v>0</v>
          </cell>
        </row>
        <row r="689"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L689">
            <v>0</v>
          </cell>
          <cell r="M689">
            <v>0</v>
          </cell>
          <cell r="N689">
            <v>0</v>
          </cell>
        </row>
        <row r="690"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L690">
            <v>0</v>
          </cell>
          <cell r="M690">
            <v>0</v>
          </cell>
          <cell r="N690">
            <v>0</v>
          </cell>
        </row>
        <row r="691">
          <cell r="G691">
            <v>0</v>
          </cell>
          <cell r="H691">
            <v>0</v>
          </cell>
          <cell r="I691">
            <v>0</v>
          </cell>
          <cell r="J691">
            <v>0</v>
          </cell>
          <cell r="L691">
            <v>0</v>
          </cell>
          <cell r="M691">
            <v>0</v>
          </cell>
          <cell r="N691">
            <v>0</v>
          </cell>
        </row>
        <row r="692"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L692">
            <v>0</v>
          </cell>
          <cell r="M692">
            <v>0</v>
          </cell>
          <cell r="N692">
            <v>0</v>
          </cell>
        </row>
        <row r="693"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L693">
            <v>0</v>
          </cell>
          <cell r="M693">
            <v>0</v>
          </cell>
          <cell r="N693">
            <v>0</v>
          </cell>
        </row>
        <row r="694"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L694">
            <v>0</v>
          </cell>
          <cell r="M694">
            <v>0</v>
          </cell>
          <cell r="N694">
            <v>0</v>
          </cell>
        </row>
        <row r="696"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L696">
            <v>0</v>
          </cell>
          <cell r="M696">
            <v>0</v>
          </cell>
          <cell r="N696">
            <v>0</v>
          </cell>
        </row>
        <row r="699">
          <cell r="G699">
            <v>0</v>
          </cell>
          <cell r="H699">
            <v>0</v>
          </cell>
          <cell r="I699">
            <v>0</v>
          </cell>
          <cell r="J699">
            <v>0</v>
          </cell>
          <cell r="L699">
            <v>0</v>
          </cell>
          <cell r="M699">
            <v>0</v>
          </cell>
          <cell r="N699">
            <v>0</v>
          </cell>
        </row>
        <row r="700">
          <cell r="G700">
            <v>0</v>
          </cell>
          <cell r="H700">
            <v>0</v>
          </cell>
          <cell r="I700">
            <v>0</v>
          </cell>
          <cell r="J700">
            <v>0</v>
          </cell>
          <cell r="L700">
            <v>0</v>
          </cell>
          <cell r="M700">
            <v>0</v>
          </cell>
          <cell r="N700">
            <v>0</v>
          </cell>
        </row>
        <row r="701">
          <cell r="G701">
            <v>0</v>
          </cell>
          <cell r="H701">
            <v>0</v>
          </cell>
          <cell r="I701">
            <v>0</v>
          </cell>
          <cell r="J701">
            <v>0</v>
          </cell>
          <cell r="L701">
            <v>0</v>
          </cell>
          <cell r="M701">
            <v>0</v>
          </cell>
          <cell r="N701">
            <v>0</v>
          </cell>
        </row>
        <row r="702">
          <cell r="G702">
            <v>0</v>
          </cell>
          <cell r="H702">
            <v>0</v>
          </cell>
          <cell r="I702">
            <v>0</v>
          </cell>
          <cell r="J702">
            <v>0</v>
          </cell>
          <cell r="L702">
            <v>0</v>
          </cell>
          <cell r="M702">
            <v>0</v>
          </cell>
          <cell r="N702">
            <v>0</v>
          </cell>
        </row>
        <row r="703">
          <cell r="G703">
            <v>0</v>
          </cell>
          <cell r="H703">
            <v>0</v>
          </cell>
          <cell r="I703">
            <v>0</v>
          </cell>
          <cell r="J703">
            <v>0</v>
          </cell>
          <cell r="L703">
            <v>0</v>
          </cell>
          <cell r="M703">
            <v>0</v>
          </cell>
          <cell r="N703">
            <v>0</v>
          </cell>
        </row>
        <row r="704">
          <cell r="G704">
            <v>0</v>
          </cell>
          <cell r="H704">
            <v>0</v>
          </cell>
          <cell r="I704">
            <v>0</v>
          </cell>
          <cell r="J704">
            <v>0</v>
          </cell>
          <cell r="L704">
            <v>0</v>
          </cell>
          <cell r="M704">
            <v>0</v>
          </cell>
          <cell r="N704">
            <v>0</v>
          </cell>
        </row>
        <row r="705"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L705">
            <v>0</v>
          </cell>
          <cell r="M705">
            <v>0</v>
          </cell>
          <cell r="N705">
            <v>0</v>
          </cell>
        </row>
        <row r="706"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L706">
            <v>0</v>
          </cell>
          <cell r="M706">
            <v>0</v>
          </cell>
          <cell r="N706">
            <v>0</v>
          </cell>
        </row>
        <row r="707">
          <cell r="G707" t="str">
            <v>______</v>
          </cell>
          <cell r="H707" t="str">
            <v>______</v>
          </cell>
          <cell r="I707" t="str">
            <v>______</v>
          </cell>
          <cell r="J707" t="str">
            <v>______</v>
          </cell>
          <cell r="L707" t="str">
            <v>______</v>
          </cell>
          <cell r="M707" t="str">
            <v>______</v>
          </cell>
          <cell r="N707" t="str">
            <v>______</v>
          </cell>
        </row>
        <row r="708"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L708">
            <v>0</v>
          </cell>
          <cell r="M708">
            <v>0</v>
          </cell>
          <cell r="N708">
            <v>0</v>
          </cell>
        </row>
        <row r="710">
          <cell r="G710">
            <v>0</v>
          </cell>
          <cell r="H710">
            <v>0</v>
          </cell>
          <cell r="I710">
            <v>0</v>
          </cell>
          <cell r="J710">
            <v>0</v>
          </cell>
          <cell r="L710">
            <v>0</v>
          </cell>
          <cell r="M710">
            <v>0</v>
          </cell>
          <cell r="N710">
            <v>0</v>
          </cell>
        </row>
        <row r="711">
          <cell r="G711">
            <v>0</v>
          </cell>
          <cell r="H711">
            <v>0</v>
          </cell>
          <cell r="I711">
            <v>0</v>
          </cell>
          <cell r="J711">
            <v>0</v>
          </cell>
          <cell r="L711">
            <v>0</v>
          </cell>
          <cell r="M711">
            <v>0</v>
          </cell>
          <cell r="N711">
            <v>0</v>
          </cell>
        </row>
        <row r="712">
          <cell r="G712">
            <v>0</v>
          </cell>
          <cell r="H712">
            <v>0</v>
          </cell>
          <cell r="I712">
            <v>0</v>
          </cell>
          <cell r="J712">
            <v>0</v>
          </cell>
          <cell r="L712">
            <v>0</v>
          </cell>
          <cell r="M712">
            <v>0</v>
          </cell>
          <cell r="N712">
            <v>0</v>
          </cell>
        </row>
        <row r="713">
          <cell r="G713">
            <v>0</v>
          </cell>
          <cell r="H713">
            <v>0</v>
          </cell>
          <cell r="I713">
            <v>0</v>
          </cell>
          <cell r="J713">
            <v>0</v>
          </cell>
          <cell r="L713">
            <v>0</v>
          </cell>
          <cell r="M713">
            <v>0</v>
          </cell>
          <cell r="N713">
            <v>0</v>
          </cell>
        </row>
        <row r="714">
          <cell r="G714">
            <v>0</v>
          </cell>
          <cell r="H714">
            <v>0</v>
          </cell>
          <cell r="I714">
            <v>0</v>
          </cell>
          <cell r="J714">
            <v>0</v>
          </cell>
          <cell r="L714">
            <v>0</v>
          </cell>
          <cell r="M714">
            <v>0</v>
          </cell>
          <cell r="N714">
            <v>0</v>
          </cell>
        </row>
        <row r="717">
          <cell r="G717">
            <v>0</v>
          </cell>
          <cell r="H717">
            <v>0</v>
          </cell>
          <cell r="I717">
            <v>0</v>
          </cell>
          <cell r="J717">
            <v>0</v>
          </cell>
          <cell r="L717">
            <v>0</v>
          </cell>
          <cell r="M717">
            <v>0</v>
          </cell>
          <cell r="N717">
            <v>0</v>
          </cell>
        </row>
        <row r="718">
          <cell r="G718">
            <v>0</v>
          </cell>
          <cell r="H718">
            <v>0</v>
          </cell>
          <cell r="I718">
            <v>0</v>
          </cell>
          <cell r="J718">
            <v>0</v>
          </cell>
          <cell r="L718">
            <v>0</v>
          </cell>
          <cell r="M718">
            <v>0</v>
          </cell>
          <cell r="N718">
            <v>0</v>
          </cell>
        </row>
        <row r="719"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L719">
            <v>0</v>
          </cell>
          <cell r="M719">
            <v>0</v>
          </cell>
          <cell r="N719">
            <v>0</v>
          </cell>
        </row>
        <row r="720"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L720">
            <v>0</v>
          </cell>
          <cell r="M720">
            <v>0</v>
          </cell>
          <cell r="N720">
            <v>0</v>
          </cell>
        </row>
        <row r="721"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L721">
            <v>0</v>
          </cell>
          <cell r="M721">
            <v>0</v>
          </cell>
          <cell r="N721">
            <v>0</v>
          </cell>
        </row>
        <row r="722"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L722">
            <v>0</v>
          </cell>
          <cell r="M722">
            <v>0</v>
          </cell>
          <cell r="N722">
            <v>0</v>
          </cell>
        </row>
        <row r="723"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L723">
            <v>0</v>
          </cell>
          <cell r="M723">
            <v>0</v>
          </cell>
          <cell r="N723">
            <v>0</v>
          </cell>
        </row>
        <row r="724"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L724">
            <v>0</v>
          </cell>
          <cell r="M724">
            <v>0</v>
          </cell>
          <cell r="N724">
            <v>0</v>
          </cell>
        </row>
        <row r="725">
          <cell r="G725">
            <v>0</v>
          </cell>
          <cell r="H725">
            <v>0</v>
          </cell>
          <cell r="I725">
            <v>0</v>
          </cell>
          <cell r="J725">
            <v>0</v>
          </cell>
          <cell r="L725">
            <v>0</v>
          </cell>
          <cell r="M725">
            <v>0</v>
          </cell>
          <cell r="N725">
            <v>0</v>
          </cell>
        </row>
        <row r="726">
          <cell r="G726">
            <v>0</v>
          </cell>
          <cell r="H726">
            <v>0</v>
          </cell>
          <cell r="I726">
            <v>0</v>
          </cell>
          <cell r="J726">
            <v>0</v>
          </cell>
          <cell r="L726">
            <v>0</v>
          </cell>
          <cell r="M726">
            <v>0</v>
          </cell>
          <cell r="N726">
            <v>0</v>
          </cell>
        </row>
        <row r="727">
          <cell r="G727">
            <v>0</v>
          </cell>
          <cell r="H727">
            <v>0</v>
          </cell>
          <cell r="I727">
            <v>0</v>
          </cell>
          <cell r="J727">
            <v>0</v>
          </cell>
          <cell r="L727">
            <v>0</v>
          </cell>
          <cell r="M727">
            <v>0</v>
          </cell>
          <cell r="N727">
            <v>0</v>
          </cell>
        </row>
        <row r="728">
          <cell r="G728">
            <v>0</v>
          </cell>
          <cell r="H728">
            <v>0</v>
          </cell>
          <cell r="I728">
            <v>0</v>
          </cell>
          <cell r="J728">
            <v>0</v>
          </cell>
          <cell r="L728">
            <v>0</v>
          </cell>
          <cell r="M728">
            <v>0</v>
          </cell>
          <cell r="N728">
            <v>0</v>
          </cell>
        </row>
        <row r="729">
          <cell r="G729">
            <v>0</v>
          </cell>
          <cell r="H729">
            <v>0</v>
          </cell>
          <cell r="I729">
            <v>0</v>
          </cell>
          <cell r="J729">
            <v>0</v>
          </cell>
          <cell r="L729">
            <v>0</v>
          </cell>
          <cell r="M729">
            <v>0</v>
          </cell>
          <cell r="N729">
            <v>0</v>
          </cell>
        </row>
        <row r="730">
          <cell r="G730">
            <v>0</v>
          </cell>
          <cell r="H730">
            <v>0</v>
          </cell>
          <cell r="I730">
            <v>0</v>
          </cell>
          <cell r="J730">
            <v>0</v>
          </cell>
          <cell r="L730">
            <v>0</v>
          </cell>
          <cell r="M730">
            <v>0</v>
          </cell>
          <cell r="N730">
            <v>0</v>
          </cell>
        </row>
        <row r="731">
          <cell r="G731">
            <v>0</v>
          </cell>
          <cell r="H731">
            <v>0</v>
          </cell>
          <cell r="I731">
            <v>0</v>
          </cell>
          <cell r="J731">
            <v>0</v>
          </cell>
          <cell r="L731">
            <v>0</v>
          </cell>
          <cell r="M731">
            <v>0</v>
          </cell>
          <cell r="N731">
            <v>0</v>
          </cell>
        </row>
        <row r="732">
          <cell r="G732">
            <v>0</v>
          </cell>
          <cell r="H732">
            <v>0</v>
          </cell>
          <cell r="I732">
            <v>0</v>
          </cell>
          <cell r="J732">
            <v>0</v>
          </cell>
          <cell r="L732">
            <v>0</v>
          </cell>
          <cell r="M732">
            <v>0</v>
          </cell>
          <cell r="N732">
            <v>0</v>
          </cell>
        </row>
        <row r="733"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L733">
            <v>0</v>
          </cell>
          <cell r="M733">
            <v>0</v>
          </cell>
          <cell r="N733">
            <v>0</v>
          </cell>
        </row>
        <row r="734"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L734">
            <v>0</v>
          </cell>
          <cell r="M734">
            <v>0</v>
          </cell>
          <cell r="N734">
            <v>0</v>
          </cell>
        </row>
        <row r="735">
          <cell r="G735" t="str">
            <v>______</v>
          </cell>
          <cell r="H735" t="str">
            <v>______</v>
          </cell>
          <cell r="I735" t="str">
            <v>______</v>
          </cell>
          <cell r="J735" t="str">
            <v>______</v>
          </cell>
          <cell r="L735" t="str">
            <v>______</v>
          </cell>
          <cell r="M735" t="str">
            <v>______</v>
          </cell>
          <cell r="N735" t="str">
            <v>______</v>
          </cell>
        </row>
        <row r="736"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L736">
            <v>0</v>
          </cell>
          <cell r="M736">
            <v>0</v>
          </cell>
          <cell r="N736">
            <v>0</v>
          </cell>
        </row>
        <row r="738"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L738">
            <v>0</v>
          </cell>
          <cell r="M738">
            <v>0</v>
          </cell>
          <cell r="N738">
            <v>0</v>
          </cell>
        </row>
        <row r="740">
          <cell r="G740">
            <v>0</v>
          </cell>
          <cell r="H740">
            <v>0</v>
          </cell>
          <cell r="I740">
            <v>0</v>
          </cell>
          <cell r="J740">
            <v>0</v>
          </cell>
          <cell r="L740">
            <v>0</v>
          </cell>
          <cell r="M740">
            <v>0</v>
          </cell>
          <cell r="N740">
            <v>0</v>
          </cell>
        </row>
        <row r="742">
          <cell r="G742">
            <v>1998</v>
          </cell>
          <cell r="H742">
            <v>1999</v>
          </cell>
          <cell r="I742">
            <v>2000</v>
          </cell>
          <cell r="J742">
            <v>2001</v>
          </cell>
          <cell r="L742">
            <v>2000</v>
          </cell>
          <cell r="M742">
            <v>2001</v>
          </cell>
          <cell r="N742">
            <v>2002</v>
          </cell>
        </row>
        <row r="745">
          <cell r="G745">
            <v>0</v>
          </cell>
          <cell r="H745">
            <v>0</v>
          </cell>
          <cell r="I745">
            <v>0</v>
          </cell>
          <cell r="J745">
            <v>0</v>
          </cell>
          <cell r="L745">
            <v>0</v>
          </cell>
          <cell r="M745">
            <v>0</v>
          </cell>
          <cell r="N745">
            <v>0</v>
          </cell>
        </row>
        <row r="746"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L746">
            <v>0</v>
          </cell>
          <cell r="M746">
            <v>0</v>
          </cell>
          <cell r="N746">
            <v>0</v>
          </cell>
        </row>
        <row r="747">
          <cell r="G747">
            <v>0</v>
          </cell>
          <cell r="H747">
            <v>0</v>
          </cell>
          <cell r="I747">
            <v>0</v>
          </cell>
          <cell r="J747">
            <v>0</v>
          </cell>
          <cell r="L747">
            <v>0</v>
          </cell>
          <cell r="M747">
            <v>0</v>
          </cell>
          <cell r="N747">
            <v>0</v>
          </cell>
        </row>
        <row r="748"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L748">
            <v>0</v>
          </cell>
          <cell r="M748">
            <v>0</v>
          </cell>
          <cell r="N748">
            <v>0</v>
          </cell>
        </row>
        <row r="749"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L749">
            <v>0</v>
          </cell>
          <cell r="M749">
            <v>0</v>
          </cell>
          <cell r="N749">
            <v>0</v>
          </cell>
        </row>
        <row r="750"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L750">
            <v>0</v>
          </cell>
          <cell r="M750">
            <v>0</v>
          </cell>
          <cell r="N750">
            <v>0</v>
          </cell>
        </row>
        <row r="751"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L751">
            <v>0</v>
          </cell>
          <cell r="M751">
            <v>0</v>
          </cell>
          <cell r="N751">
            <v>0</v>
          </cell>
        </row>
        <row r="753">
          <cell r="G753">
            <v>0</v>
          </cell>
          <cell r="H753">
            <v>0</v>
          </cell>
          <cell r="I753">
            <v>0</v>
          </cell>
          <cell r="J753">
            <v>0</v>
          </cell>
          <cell r="L753">
            <v>0</v>
          </cell>
          <cell r="M753">
            <v>0</v>
          </cell>
          <cell r="N753">
            <v>0</v>
          </cell>
        </row>
        <row r="755">
          <cell r="G755">
            <v>0</v>
          </cell>
          <cell r="H755">
            <v>0</v>
          </cell>
          <cell r="I755">
            <v>0</v>
          </cell>
          <cell r="J755">
            <v>0</v>
          </cell>
          <cell r="L755">
            <v>0</v>
          </cell>
          <cell r="M755">
            <v>0</v>
          </cell>
          <cell r="N755">
            <v>0</v>
          </cell>
        </row>
        <row r="757">
          <cell r="G757">
            <v>0</v>
          </cell>
          <cell r="H757">
            <v>0</v>
          </cell>
          <cell r="I757">
            <v>0</v>
          </cell>
          <cell r="J757">
            <v>0</v>
          </cell>
          <cell r="L757">
            <v>0</v>
          </cell>
          <cell r="M757">
            <v>0</v>
          </cell>
          <cell r="N757">
            <v>0</v>
          </cell>
        </row>
        <row r="837">
          <cell r="L837">
            <v>0</v>
          </cell>
          <cell r="M837">
            <v>0</v>
          </cell>
          <cell r="N837">
            <v>0</v>
          </cell>
        </row>
        <row r="838">
          <cell r="L838">
            <v>0</v>
          </cell>
          <cell r="M838">
            <v>0</v>
          </cell>
          <cell r="N838">
            <v>0</v>
          </cell>
        </row>
        <row r="840">
          <cell r="G840">
            <v>0</v>
          </cell>
          <cell r="H840">
            <v>0</v>
          </cell>
          <cell r="I840">
            <v>0</v>
          </cell>
          <cell r="J840">
            <v>0</v>
          </cell>
          <cell r="L840">
            <v>0</v>
          </cell>
          <cell r="M840">
            <v>0</v>
          </cell>
          <cell r="N840">
            <v>0</v>
          </cell>
        </row>
        <row r="1266">
          <cell r="H1266">
            <v>0</v>
          </cell>
          <cell r="I1266">
            <v>0</v>
          </cell>
          <cell r="J1266">
            <v>0</v>
          </cell>
          <cell r="M1266">
            <v>0</v>
          </cell>
          <cell r="N1266">
            <v>0</v>
          </cell>
        </row>
        <row r="1267">
          <cell r="G1267">
            <v>0</v>
          </cell>
          <cell r="H1267">
            <v>0</v>
          </cell>
          <cell r="I1267">
            <v>0</v>
          </cell>
          <cell r="J1267">
            <v>0</v>
          </cell>
        </row>
        <row r="1454">
          <cell r="G1454">
            <v>0</v>
          </cell>
          <cell r="H1454">
            <v>0</v>
          </cell>
          <cell r="I1454">
            <v>0</v>
          </cell>
          <cell r="J1454">
            <v>0</v>
          </cell>
          <cell r="L1454">
            <v>0</v>
          </cell>
          <cell r="M1454">
            <v>0</v>
          </cell>
          <cell r="N1454">
            <v>0</v>
          </cell>
        </row>
        <row r="1455">
          <cell r="G1455">
            <v>0</v>
          </cell>
          <cell r="H1455">
            <v>0</v>
          </cell>
          <cell r="I1455">
            <v>0</v>
          </cell>
          <cell r="J1455">
            <v>0</v>
          </cell>
          <cell r="L1455">
            <v>0</v>
          </cell>
          <cell r="M1455">
            <v>0</v>
          </cell>
          <cell r="N1455">
            <v>0</v>
          </cell>
        </row>
        <row r="1456">
          <cell r="G1456">
            <v>0</v>
          </cell>
          <cell r="H1456">
            <v>0</v>
          </cell>
          <cell r="I1456">
            <v>0</v>
          </cell>
          <cell r="J1456">
            <v>0</v>
          </cell>
          <cell r="L1456">
            <v>0</v>
          </cell>
          <cell r="M1456">
            <v>0</v>
          </cell>
          <cell r="N1456">
            <v>0</v>
          </cell>
        </row>
        <row r="1457">
          <cell r="G1457">
            <v>0</v>
          </cell>
          <cell r="H1457">
            <v>0</v>
          </cell>
          <cell r="I1457">
            <v>0</v>
          </cell>
          <cell r="J1457">
            <v>0</v>
          </cell>
          <cell r="L1457">
            <v>0</v>
          </cell>
          <cell r="M1457">
            <v>0</v>
          </cell>
          <cell r="N1457">
            <v>0</v>
          </cell>
        </row>
        <row r="1458">
          <cell r="G1458">
            <v>0</v>
          </cell>
          <cell r="H1458">
            <v>0</v>
          </cell>
          <cell r="I1458">
            <v>0</v>
          </cell>
          <cell r="J1458">
            <v>0</v>
          </cell>
          <cell r="L1458">
            <v>0</v>
          </cell>
          <cell r="M1458">
            <v>0</v>
          </cell>
          <cell r="N1458">
            <v>0</v>
          </cell>
        </row>
        <row r="1459">
          <cell r="G1459">
            <v>0</v>
          </cell>
          <cell r="H1459">
            <v>0</v>
          </cell>
          <cell r="I1459">
            <v>0</v>
          </cell>
          <cell r="J1459">
            <v>0</v>
          </cell>
        </row>
        <row r="1460">
          <cell r="G1460">
            <v>0</v>
          </cell>
          <cell r="H1460">
            <v>0</v>
          </cell>
          <cell r="I1460">
            <v>0</v>
          </cell>
          <cell r="J1460">
            <v>0</v>
          </cell>
        </row>
        <row r="1461">
          <cell r="G1461">
            <v>0</v>
          </cell>
          <cell r="H1461">
            <v>0</v>
          </cell>
          <cell r="I1461">
            <v>0</v>
          </cell>
          <cell r="J1461">
            <v>0</v>
          </cell>
        </row>
        <row r="1462">
          <cell r="J1462">
            <v>0</v>
          </cell>
        </row>
        <row r="1463">
          <cell r="J1463">
            <v>0</v>
          </cell>
        </row>
        <row r="1464">
          <cell r="J1464">
            <v>0</v>
          </cell>
        </row>
        <row r="1465">
          <cell r="J1465">
            <v>0</v>
          </cell>
        </row>
        <row r="1468">
          <cell r="G1468">
            <v>0</v>
          </cell>
          <cell r="H1468">
            <v>0</v>
          </cell>
          <cell r="I1468">
            <v>0</v>
          </cell>
          <cell r="J1468">
            <v>0</v>
          </cell>
          <cell r="L1468">
            <v>0</v>
          </cell>
          <cell r="M1468">
            <v>0</v>
          </cell>
          <cell r="N1468">
            <v>0</v>
          </cell>
        </row>
        <row r="1469">
          <cell r="G1469">
            <v>0</v>
          </cell>
          <cell r="H1469">
            <v>0</v>
          </cell>
          <cell r="I1469">
            <v>0</v>
          </cell>
          <cell r="J1469">
            <v>0</v>
          </cell>
          <cell r="L1469">
            <v>0</v>
          </cell>
          <cell r="M1469">
            <v>0</v>
          </cell>
          <cell r="N1469">
            <v>0</v>
          </cell>
        </row>
      </sheetData>
      <sheetData sheetId="15" refreshError="1">
        <row r="9">
          <cell r="B9" t="str">
            <v>Senior Debt*/EBITDA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I9">
            <v>0</v>
          </cell>
          <cell r="J9">
            <v>0</v>
          </cell>
          <cell r="K9">
            <v>0</v>
          </cell>
        </row>
        <row r="10">
          <cell r="B10" t="str">
            <v>Total Debt/EBITDA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B11" t="str">
            <v>Total Debt/(EBITDA-CAPEX)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I11">
            <v>0</v>
          </cell>
          <cell r="J11">
            <v>0</v>
          </cell>
          <cell r="K11">
            <v>0</v>
          </cell>
          <cell r="O11" t="str">
            <v>EBITDA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V11">
            <v>0</v>
          </cell>
          <cell r="W11">
            <v>0</v>
          </cell>
          <cell r="X11">
            <v>0</v>
          </cell>
        </row>
        <row r="12">
          <cell r="O12" t="str">
            <v xml:space="preserve">      EBITDA Margin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V12">
            <v>0</v>
          </cell>
          <cell r="W12">
            <v>0</v>
          </cell>
          <cell r="X12">
            <v>0</v>
          </cell>
        </row>
        <row r="13">
          <cell r="O13" t="str">
            <v xml:space="preserve">      % Growth</v>
          </cell>
          <cell r="R13">
            <v>0</v>
          </cell>
          <cell r="S13">
            <v>0</v>
          </cell>
          <cell r="T13">
            <v>0</v>
          </cell>
          <cell r="W13">
            <v>0</v>
          </cell>
          <cell r="X13">
            <v>0</v>
          </cell>
        </row>
        <row r="14">
          <cell r="O14" t="str">
            <v>Depreciation &amp; Amortization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V14">
            <v>0</v>
          </cell>
          <cell r="W14">
            <v>0</v>
          </cell>
          <cell r="X14">
            <v>0</v>
          </cell>
        </row>
        <row r="25">
          <cell r="B25" t="str">
            <v>EBITDA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I25">
            <v>0</v>
          </cell>
          <cell r="J25">
            <v>0</v>
          </cell>
          <cell r="K25">
            <v>0</v>
          </cell>
          <cell r="O25" t="str">
            <v>Total Cash &amp; Cash Equivalents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B26" t="str">
            <v xml:space="preserve">      Interest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  <cell r="J26">
            <v>0</v>
          </cell>
          <cell r="K26">
            <v>0</v>
          </cell>
          <cell r="O26" t="str">
            <v>Working Capital, Including Cash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V26">
            <v>0</v>
          </cell>
          <cell r="W26">
            <v>0</v>
          </cell>
          <cell r="X26">
            <v>0</v>
          </cell>
        </row>
        <row r="27">
          <cell r="B27" t="str">
            <v xml:space="preserve">      CAPEX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I27">
            <v>0</v>
          </cell>
          <cell r="J27">
            <v>0</v>
          </cell>
          <cell r="K27">
            <v>0</v>
          </cell>
        </row>
        <row r="28">
          <cell r="B28" t="str">
            <v>EBITDA/Total Interest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I28">
            <v>0</v>
          </cell>
          <cell r="J28">
            <v>0</v>
          </cell>
          <cell r="K28">
            <v>0</v>
          </cell>
        </row>
        <row r="29">
          <cell r="B29" t="str">
            <v>(EBITDA-CAPEX)/Total Interest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I29">
            <v>0</v>
          </cell>
          <cell r="J29">
            <v>0</v>
          </cell>
          <cell r="K29">
            <v>0</v>
          </cell>
        </row>
        <row r="30">
          <cell r="B30" t="str">
            <v>EBIT/Total Interest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I30">
            <v>0</v>
          </cell>
          <cell r="J30">
            <v>0</v>
          </cell>
          <cell r="K30">
            <v>0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T-D7H"/>
    </sheetNames>
    <sheetDataSet>
      <sheetData sheetId="0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ESNO HONDA (2)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1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20.3"/>
      <sheetName val="320.4"/>
      <sheetName val="330.1"/>
      <sheetName val="330.2"/>
      <sheetName val="340.1"/>
      <sheetName val="340.2"/>
      <sheetName val="340.3"/>
      <sheetName val="341.1"/>
      <sheetName val="341.2"/>
      <sheetName val="342P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COMPRADA"/>
      <sheetName val="450.2"/>
      <sheetName val="450.2P COMPRADA"/>
      <sheetName val="450.3"/>
      <sheetName val="450.3P COMPRADA"/>
      <sheetName val="450.4"/>
      <sheetName val="450.4P COMPRADA"/>
      <sheetName val="450.5"/>
      <sheetName val="451.1"/>
      <sheetName val="451.1P COMPRADA"/>
      <sheetName val="451.2"/>
      <sheetName val="451.2P COMPRADA"/>
      <sheetName val="451.3"/>
      <sheetName val="451.3P COMPRADA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10"/>
      <sheetName val="510P1"/>
      <sheetName val="510P2"/>
      <sheetName val="510P3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,2"/>
      <sheetName val="673,1"/>
      <sheetName val="673.3"/>
      <sheetName val="674P"/>
      <sheetName val="674,1 Y 674,2"/>
      <sheetName val="675.1"/>
      <sheetName val="675.2"/>
      <sheetName val="675.3"/>
      <sheetName val="676"/>
      <sheetName val="680.1"/>
      <sheetName val="680.2"/>
      <sheetName val="680.3"/>
      <sheetName val="810P"/>
      <sheetName val="681,1"/>
      <sheetName val="682,1"/>
      <sheetName val="700.1"/>
      <sheetName val="700.3"/>
      <sheetName val="700P BANDAS SONORAS "/>
      <sheetName val="701,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2.1"/>
      <sheetName val="815P"/>
      <sheetName val="900.1"/>
      <sheetName val="900.2"/>
      <sheetName val="900.3"/>
      <sheetName val="MURO TIERRA ARMADA EN GEOTEXTIL"/>
      <sheetName val="234,1 AFIN DE TALUDES"/>
      <sheetName val="Hoja1"/>
      <sheetName val="Hoja2"/>
      <sheetName val="Hoja3"/>
      <sheetName val="Hoja4"/>
    </sheetNames>
    <sheetDataSet>
      <sheetData sheetId="0" refreshError="1"/>
      <sheetData sheetId="1" refreshError="1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COSTO TOTAL</v>
          </cell>
          <cell r="E1" t="str">
            <v>CUBS</v>
          </cell>
        </row>
        <row r="2">
          <cell r="A2" t="str">
            <v>200.1</v>
          </cell>
          <cell r="B2" t="str">
            <v xml:space="preserve"> DESMONTE Y LIMPIEZA EN BOSQUE           </v>
          </cell>
          <cell r="C2" t="str">
            <v xml:space="preserve"> HA</v>
          </cell>
          <cell r="D2">
            <v>1488047</v>
          </cell>
          <cell r="E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 xml:space="preserve"> HA</v>
          </cell>
          <cell r="D3">
            <v>606549.62797619053</v>
          </cell>
          <cell r="E3" t="str">
            <v>3.6.1.2.3</v>
          </cell>
        </row>
        <row r="4">
          <cell r="A4" t="str">
            <v>200P1</v>
          </cell>
          <cell r="B4" t="str">
            <v>LOCALIZACION ESTRUCTURAS</v>
          </cell>
          <cell r="C4" t="str">
            <v>M²</v>
          </cell>
          <cell r="D4">
            <v>253</v>
          </cell>
          <cell r="E4" t="str">
            <v>3.6.1.1.1 </v>
          </cell>
        </row>
        <row r="5">
          <cell r="A5" t="str">
            <v>200P2</v>
          </cell>
          <cell r="B5" t="str">
            <v>LOCALIZACION CARRETERAS</v>
          </cell>
          <cell r="C5" t="str">
            <v>ML</v>
          </cell>
          <cell r="D5">
            <v>368</v>
          </cell>
          <cell r="E5" t="str">
            <v> 3.6.1.1.2 </v>
          </cell>
        </row>
        <row r="6">
          <cell r="A6" t="str">
            <v>200P3</v>
          </cell>
          <cell r="B6" t="str">
            <v>ROCERIA</v>
          </cell>
          <cell r="C6" t="str">
            <v>HA</v>
          </cell>
          <cell r="D6">
            <v>291400.41666666669</v>
          </cell>
          <cell r="E6" t="str">
            <v>3.2.1.17.1</v>
          </cell>
        </row>
        <row r="7">
          <cell r="A7" t="str">
            <v>201.1</v>
          </cell>
          <cell r="B7" t="str">
            <v>DEMOLICIÓN DE EDIFICACIONES.</v>
          </cell>
          <cell r="C7" t="str">
            <v>M²</v>
          </cell>
          <cell r="D7">
            <v>8280</v>
          </cell>
          <cell r="E7" t="str">
            <v>3.6.1.3.11</v>
          </cell>
        </row>
        <row r="8">
          <cell r="A8" t="str">
            <v>201.10</v>
          </cell>
          <cell r="B8" t="str">
            <v>REMOCION DE OBSTACULOS</v>
          </cell>
          <cell r="C8" t="str">
            <v>U Y ML</v>
          </cell>
          <cell r="D8">
            <v>0</v>
          </cell>
          <cell r="E8" t="str">
            <v>3.6.1.3.35</v>
          </cell>
        </row>
        <row r="9">
          <cell r="A9" t="str">
            <v>201.11</v>
          </cell>
          <cell r="B9" t="str">
            <v xml:space="preserve">REMOCION SERVICIOS EXISTENTES    </v>
          </cell>
          <cell r="C9" t="str">
            <v>U</v>
          </cell>
          <cell r="D9">
            <v>0</v>
          </cell>
          <cell r="E9" t="str">
            <v>3.6.1.3</v>
          </cell>
        </row>
        <row r="10">
          <cell r="A10" t="str">
            <v>201.12</v>
          </cell>
          <cell r="B10" t="str">
            <v>REMOCION DE ALCANTARILLAS</v>
          </cell>
          <cell r="C10" t="str">
            <v>ML</v>
          </cell>
          <cell r="D10">
            <v>44722</v>
          </cell>
          <cell r="E10" t="str">
            <v>3.6.1.3.47</v>
          </cell>
        </row>
        <row r="11">
          <cell r="A11" t="str">
            <v>201.13</v>
          </cell>
          <cell r="B11" t="str">
            <v xml:space="preserve">REMOCION DE CERCAS DE ALAMBRE       </v>
          </cell>
          <cell r="C11" t="str">
            <v>ML</v>
          </cell>
          <cell r="D11">
            <v>2442</v>
          </cell>
          <cell r="E11" t="str">
            <v>3.6.1.3</v>
          </cell>
        </row>
        <row r="12">
          <cell r="A12" t="str">
            <v>201.14</v>
          </cell>
          <cell r="B12" t="str">
            <v xml:space="preserve">REMOCION SERVICIOS EXISTENTES </v>
          </cell>
          <cell r="C12" t="str">
            <v>ML</v>
          </cell>
          <cell r="D12">
            <v>0</v>
          </cell>
          <cell r="E12" t="str">
            <v>3.6.1.3.9</v>
          </cell>
        </row>
        <row r="13">
          <cell r="A13" t="str">
            <v>201.15</v>
          </cell>
          <cell r="B13" t="str">
            <v>REMOCION DE OBSTACULOS</v>
          </cell>
          <cell r="C13" t="str">
            <v>U Y ML</v>
          </cell>
          <cell r="D13">
            <v>0</v>
          </cell>
          <cell r="E13" t="str">
            <v>3.6.1.3</v>
          </cell>
        </row>
        <row r="14">
          <cell r="A14" t="str">
            <v>201.2</v>
          </cell>
          <cell r="B14" t="str">
            <v>DEMOLICION DE ESTRUCTURAS</v>
          </cell>
          <cell r="C14" t="str">
            <v>M³</v>
          </cell>
          <cell r="D14">
            <v>80803</v>
          </cell>
          <cell r="E14" t="str">
            <v>3.6.1.3.11</v>
          </cell>
        </row>
        <row r="15">
          <cell r="A15" t="str">
            <v>201.2P</v>
          </cell>
          <cell r="B15" t="str">
            <v>DEMOLICION DE ESTRUCTURAS (CONCRETO CICLOPEO)</v>
          </cell>
          <cell r="C15" t="str">
            <v>M³</v>
          </cell>
          <cell r="D15">
            <v>45956</v>
          </cell>
          <cell r="E15" t="str">
            <v>3.6.1.3.11</v>
          </cell>
        </row>
        <row r="16">
          <cell r="A16" t="str">
            <v>201.2P</v>
          </cell>
          <cell r="B16" t="str">
            <v>DEMOLICION DE ESTRUCTURAS (CONCRETO REFORZADO)</v>
          </cell>
          <cell r="C16" t="str">
            <v>M³</v>
          </cell>
          <cell r="D16">
            <v>67179</v>
          </cell>
          <cell r="E16" t="str">
            <v>3.6.1.3.11</v>
          </cell>
        </row>
        <row r="17">
          <cell r="A17" t="str">
            <v>201.3</v>
          </cell>
          <cell r="B17" t="str">
            <v xml:space="preserve">DEMOLICION PISOS, ANDENES Y BORDILLOS DE CONCRETO.  </v>
          </cell>
          <cell r="C17" t="str">
            <v>M³</v>
          </cell>
          <cell r="D17">
            <v>71285</v>
          </cell>
          <cell r="E17" t="str">
            <v>3.6.1.3.15</v>
          </cell>
        </row>
        <row r="18">
          <cell r="A18" t="str">
            <v>201.3P</v>
          </cell>
          <cell r="B18" t="str">
            <v xml:space="preserve">DEMOLICION DE PAVIMENTOS DE CONCRETO.    </v>
          </cell>
          <cell r="C18" t="str">
            <v>M³</v>
          </cell>
          <cell r="D18">
            <v>115633</v>
          </cell>
          <cell r="E18" t="str">
            <v>3.6.1.3.15</v>
          </cell>
        </row>
        <row r="19">
          <cell r="A19" t="str">
            <v>201.4</v>
          </cell>
          <cell r="B19" t="str">
            <v xml:space="preserve">DEMOLICION DE OBSTACULOS.   </v>
          </cell>
          <cell r="C19" t="str">
            <v>M³</v>
          </cell>
          <cell r="D19">
            <v>0</v>
          </cell>
          <cell r="E19" t="str">
            <v>3.6.1.3.14</v>
          </cell>
        </row>
        <row r="20">
          <cell r="A20" t="str">
            <v>201.5</v>
          </cell>
          <cell r="B20" t="str">
            <v>DEMOLICIÓN DE EDIFICACIONES.</v>
          </cell>
          <cell r="C20" t="str">
            <v>M²</v>
          </cell>
          <cell r="D20">
            <v>8280</v>
          </cell>
          <cell r="E20" t="str">
            <v>3.3.1.1</v>
          </cell>
        </row>
        <row r="21">
          <cell r="A21" t="str">
            <v>201.6</v>
          </cell>
          <cell r="B21" t="str">
            <v>DEMOLICION DE ESTRUCTURAS</v>
          </cell>
          <cell r="C21" t="str">
            <v>M³</v>
          </cell>
          <cell r="D21">
            <v>80803</v>
          </cell>
          <cell r="E21" t="str">
            <v>3.6.1.3.11</v>
          </cell>
        </row>
        <row r="22">
          <cell r="A22" t="str">
            <v>201.7</v>
          </cell>
          <cell r="B22" t="str">
            <v xml:space="preserve">DEMOLICION PISOS, ANDENES Y BORDILLOS DE CONCRETO.  </v>
          </cell>
          <cell r="C22" t="str">
            <v>M³</v>
          </cell>
          <cell r="D22">
            <v>71285</v>
          </cell>
          <cell r="E22" t="str">
            <v xml:space="preserve">3.6.1.3.13  </v>
          </cell>
        </row>
        <row r="23">
          <cell r="A23" t="str">
            <v>201.8P</v>
          </cell>
          <cell r="B23" t="str">
            <v xml:space="preserve">DESMONTAJE Y TRASLADO DE ESTRUCTURAS METALICAS. </v>
          </cell>
          <cell r="C23" t="str">
            <v>KG</v>
          </cell>
          <cell r="D23">
            <v>336</v>
          </cell>
          <cell r="E23" t="str">
            <v>3.6.1.3</v>
          </cell>
        </row>
        <row r="24">
          <cell r="A24" t="str">
            <v>201.9</v>
          </cell>
          <cell r="B24" t="str">
            <v xml:space="preserve">REMOCION DE ESPECIES VEGETALES    </v>
          </cell>
          <cell r="C24" t="str">
            <v xml:space="preserve">UNIDAD </v>
          </cell>
          <cell r="D24">
            <v>356650</v>
          </cell>
          <cell r="E24" t="str">
            <v>3.6.1.3.33</v>
          </cell>
        </row>
        <row r="25">
          <cell r="A25" t="str">
            <v>210.1</v>
          </cell>
          <cell r="B25" t="str">
            <v>EXCAVACIÓN SIN CLASIFICAR DE LA EXPLANACIÓN, CANALES Y PRÉSTAMOS</v>
          </cell>
          <cell r="C25" t="str">
            <v>M³</v>
          </cell>
          <cell r="D25">
            <v>3048</v>
          </cell>
          <cell r="E25" t="str">
            <v>3.6.2.1.1 </v>
          </cell>
        </row>
        <row r="26">
          <cell r="A26" t="str">
            <v>210.2</v>
          </cell>
          <cell r="B26" t="str">
            <v xml:space="preserve">EXCAVACION EN ROCA DE LA EXPLANACION, CANALES Y PRESTAMOS </v>
          </cell>
          <cell r="C26" t="str">
            <v>M³</v>
          </cell>
          <cell r="D26">
            <v>28312</v>
          </cell>
          <cell r="E26" t="str">
            <v>3.6.2.1.3</v>
          </cell>
        </row>
        <row r="27">
          <cell r="A27" t="str">
            <v>210.2 OTRA</v>
          </cell>
          <cell r="B27" t="str">
            <v xml:space="preserve"> EXCAVACION EN ROCA DE LA EXPLANACION, CANALES Y PRESTAMOS (sin explosivos)        </v>
          </cell>
          <cell r="C27" t="str">
            <v>M³</v>
          </cell>
          <cell r="D27">
            <v>18844</v>
          </cell>
          <cell r="E27" t="str">
            <v>3.6.1.3.11</v>
          </cell>
        </row>
        <row r="28">
          <cell r="A28" t="str">
            <v>210.3</v>
          </cell>
          <cell r="B28" t="str">
            <v xml:space="preserve">EXCAVACION EN MATERIAL COMUN DE LA EXPLANACION, CANALES Y PRESTAMOS         </v>
          </cell>
          <cell r="C28" t="str">
            <v>M³</v>
          </cell>
          <cell r="D28">
            <v>3125</v>
          </cell>
          <cell r="E28" t="str">
            <v>3.6.2.1.5</v>
          </cell>
        </row>
        <row r="29">
          <cell r="A29" t="str">
            <v>211.1</v>
          </cell>
          <cell r="B29" t="str">
            <v>REMOCION DE DERRUMBES</v>
          </cell>
          <cell r="C29" t="str">
            <v>M³</v>
          </cell>
          <cell r="D29">
            <v>4649</v>
          </cell>
          <cell r="E29" t="str">
            <v xml:space="preserve">3.6.2.2.1  </v>
          </cell>
        </row>
        <row r="30">
          <cell r="A30" t="str">
            <v>220.1</v>
          </cell>
          <cell r="B30" t="str">
            <v>TERRAPLEN</v>
          </cell>
          <cell r="C30" t="str">
            <v>M³</v>
          </cell>
          <cell r="D30">
            <v>9416</v>
          </cell>
          <cell r="E30" t="str">
            <v>3.6.2.3.1</v>
          </cell>
        </row>
        <row r="31">
          <cell r="A31" t="str">
            <v>221.1</v>
          </cell>
          <cell r="B31" t="str">
            <v>PEDRAPLEN COMPACTO</v>
          </cell>
          <cell r="C31" t="str">
            <v>M³</v>
          </cell>
          <cell r="D31">
            <v>78691</v>
          </cell>
          <cell r="E31" t="str">
            <v>3.6.2.4.2</v>
          </cell>
        </row>
        <row r="32">
          <cell r="A32" t="str">
            <v>221.2</v>
          </cell>
          <cell r="B32" t="str">
            <v>PEDRAPLEN SUELTO</v>
          </cell>
          <cell r="C32" t="str">
            <v>M³</v>
          </cell>
          <cell r="D32">
            <v>58986</v>
          </cell>
          <cell r="E32" t="str">
            <v>3.6.2.4.1</v>
          </cell>
        </row>
        <row r="33">
          <cell r="A33" t="str">
            <v>225P</v>
          </cell>
          <cell r="B33" t="str">
            <v xml:space="preserve">CONFORMACION DE BOTADERO O ESCOMBRERAS </v>
          </cell>
          <cell r="C33" t="str">
            <v>M³</v>
          </cell>
          <cell r="D33">
            <v>5950</v>
          </cell>
          <cell r="E33" t="str">
            <v>3.2.8.1.1 </v>
          </cell>
        </row>
        <row r="34">
          <cell r="A34" t="str">
            <v>230.1</v>
          </cell>
          <cell r="B34" t="str">
            <v>MEJORAMIENTO DE LA SUBRASANTE INVOLUCRA SUELO EXISTENTE</v>
          </cell>
          <cell r="C34" t="str">
            <v>M²</v>
          </cell>
          <cell r="D34">
            <v>1128</v>
          </cell>
          <cell r="E34" t="str">
            <v>3.6.2.5.1</v>
          </cell>
        </row>
        <row r="35">
          <cell r="A35" t="str">
            <v>230.2</v>
          </cell>
          <cell r="B35" t="str">
            <v>MEJORAMIENTO DE LA SUBRASANTE ADICIONANDO MATERIAL</v>
          </cell>
          <cell r="C35" t="str">
            <v>M³</v>
          </cell>
          <cell r="D35">
            <v>28002</v>
          </cell>
          <cell r="E35" t="str">
            <v>3.6.2.5.2</v>
          </cell>
        </row>
        <row r="36">
          <cell r="A36" t="str">
            <v>310.1</v>
          </cell>
          <cell r="B36" t="str">
            <v>CONFORMACION DE LA CALZADA EXISTENTE</v>
          </cell>
          <cell r="C36" t="str">
            <v>M²</v>
          </cell>
          <cell r="D36">
            <v>451</v>
          </cell>
          <cell r="E36" t="str">
            <v>3.6.3.1.1</v>
          </cell>
        </row>
        <row r="37">
          <cell r="A37" t="str">
            <v>311.1</v>
          </cell>
          <cell r="B37" t="str">
            <v>AFIRMADO</v>
          </cell>
          <cell r="C37" t="str">
            <v>M³</v>
          </cell>
          <cell r="D37">
            <v>66421</v>
          </cell>
          <cell r="E37" t="str">
            <v>3.6.3.2.1</v>
          </cell>
        </row>
        <row r="38">
          <cell r="A38" t="str">
            <v>311P1</v>
          </cell>
          <cell r="B38" t="str">
            <v>AFIRMADO ESTABILIZADO CON CEMENTO</v>
          </cell>
          <cell r="C38" t="str">
            <v>M³</v>
          </cell>
          <cell r="D38">
            <v>103113</v>
          </cell>
          <cell r="E38" t="str">
            <v>3.6.3.2</v>
          </cell>
        </row>
        <row r="39">
          <cell r="A39" t="str">
            <v>311P2</v>
          </cell>
          <cell r="B39" t="str">
            <v>AFIRMADO ESTABILIZADO CON CAL</v>
          </cell>
          <cell r="C39" t="str">
            <v>M³</v>
          </cell>
          <cell r="D39">
            <v>98753</v>
          </cell>
          <cell r="E39" t="str">
            <v>3.6.3.2</v>
          </cell>
        </row>
        <row r="40">
          <cell r="A40" t="str">
            <v>311P3</v>
          </cell>
          <cell r="B40" t="str">
            <v>BACHEO DE CARRETERAS EN AFIRMADO</v>
          </cell>
          <cell r="C40" t="str">
            <v>M³</v>
          </cell>
          <cell r="D40">
            <v>60945</v>
          </cell>
          <cell r="E40" t="str">
            <v>3.6.3.2</v>
          </cell>
        </row>
        <row r="41">
          <cell r="A41" t="str">
            <v>320.1</v>
          </cell>
          <cell r="B41" t="str">
            <v>SUBBASE GRANULAR CBR&gt;20%</v>
          </cell>
          <cell r="C41" t="str">
            <v>M³</v>
          </cell>
          <cell r="D41">
            <v>103796</v>
          </cell>
          <cell r="E41" t="str">
            <v xml:space="preserve"> 3.6.3.4.2</v>
          </cell>
        </row>
        <row r="42">
          <cell r="A42" t="str">
            <v>320.2</v>
          </cell>
          <cell r="B42" t="str">
            <v>SUBBASE GRANULAR CBR&gt;30%</v>
          </cell>
          <cell r="C42" t="str">
            <v>M³</v>
          </cell>
          <cell r="D42">
            <v>103796</v>
          </cell>
          <cell r="E42" t="str">
            <v>3.6.3.4.4</v>
          </cell>
        </row>
        <row r="43">
          <cell r="A43" t="str">
            <v>320.3</v>
          </cell>
          <cell r="B43" t="str">
            <v>SUBBASE GRANULAR CBR&gt;40%</v>
          </cell>
          <cell r="C43" t="str">
            <v>M³</v>
          </cell>
          <cell r="D43">
            <v>103796</v>
          </cell>
          <cell r="E43" t="str">
            <v> 3.6.3.4.4</v>
          </cell>
        </row>
        <row r="44">
          <cell r="A44" t="str">
            <v>320.4</v>
          </cell>
          <cell r="B44" t="str">
            <v>SUBBASE GRANULAR PARA BACHEO</v>
          </cell>
          <cell r="C44" t="str">
            <v>M³</v>
          </cell>
          <cell r="D44">
            <v>127592</v>
          </cell>
          <cell r="E44" t="str">
            <v>3.6.3.4.7</v>
          </cell>
        </row>
        <row r="45">
          <cell r="A45" t="str">
            <v>330.1</v>
          </cell>
          <cell r="B45" t="str">
            <v>BASE GRANULAR</v>
          </cell>
          <cell r="C45" t="str">
            <v>M³</v>
          </cell>
          <cell r="D45">
            <v>108671</v>
          </cell>
          <cell r="E45" t="str">
            <v>3.6.3.6.2</v>
          </cell>
        </row>
        <row r="46">
          <cell r="A46" t="str">
            <v>330.2</v>
          </cell>
          <cell r="B46" t="str">
            <v>BASE GRANULAR PARA BACHEO</v>
          </cell>
          <cell r="C46" t="str">
            <v>M³</v>
          </cell>
          <cell r="D46">
            <v>132467</v>
          </cell>
          <cell r="E46" t="str">
            <v>3.6.3.6.3</v>
          </cell>
        </row>
        <row r="47">
          <cell r="A47" t="str">
            <v>340.1</v>
          </cell>
          <cell r="B47" t="str">
            <v>BASE ESTABILIZADA CON EMULSION ASFALTICA BEE-1</v>
          </cell>
          <cell r="C47" t="str">
            <v>M³</v>
          </cell>
          <cell r="D47">
            <v>130344</v>
          </cell>
          <cell r="E47" t="str">
            <v>3.6.3.7.1</v>
          </cell>
          <cell r="F47">
            <v>525539.76</v>
          </cell>
          <cell r="G47" t="str">
            <v>CON EMULSION</v>
          </cell>
        </row>
        <row r="48">
          <cell r="A48" t="str">
            <v>340.2</v>
          </cell>
          <cell r="B48" t="str">
            <v>BASE ESTABILIZADA CON EMULSION ASFALTICA BEE-2</v>
          </cell>
          <cell r="C48" t="str">
            <v>M³</v>
          </cell>
          <cell r="D48">
            <v>130344</v>
          </cell>
          <cell r="E48" t="str">
            <v>3.6.3.7.3</v>
          </cell>
          <cell r="F48">
            <v>512366.56799999997</v>
          </cell>
          <cell r="G48" t="str">
            <v>CON EMULSION</v>
          </cell>
        </row>
        <row r="49">
          <cell r="A49" t="str">
            <v>340.3</v>
          </cell>
          <cell r="B49" t="str">
            <v>BASE ESTABILIZADA CON EMULSION ASFALTICA BEE-3</v>
          </cell>
          <cell r="C49" t="str">
            <v>M³</v>
          </cell>
          <cell r="D49">
            <v>130344</v>
          </cell>
          <cell r="E49" t="str">
            <v>3.6.3.7.5</v>
          </cell>
          <cell r="F49">
            <v>499193.37599999999</v>
          </cell>
          <cell r="G49" t="str">
            <v>CON EMULSION</v>
          </cell>
        </row>
        <row r="50">
          <cell r="A50" t="str">
            <v>341.1</v>
          </cell>
          <cell r="B50" t="str">
            <v>BASE ESTABILIZADA CON CEMENTO</v>
          </cell>
          <cell r="C50" t="str">
            <v>M³</v>
          </cell>
          <cell r="D50">
            <v>65365</v>
          </cell>
          <cell r="E50" t="str">
            <v>3.6.3.7</v>
          </cell>
          <cell r="F50">
            <v>104893</v>
          </cell>
          <cell r="G50" t="str">
            <v>CON CEMEMTO</v>
          </cell>
        </row>
        <row r="51">
          <cell r="A51" t="str">
            <v>341.2</v>
          </cell>
          <cell r="B51" t="str">
            <v>CEMENTO</v>
          </cell>
          <cell r="C51" t="str">
            <v>KG</v>
          </cell>
          <cell r="D51">
            <v>549</v>
          </cell>
          <cell r="E51" t="str">
            <v>3.6.4.1.8</v>
          </cell>
        </row>
        <row r="52">
          <cell r="A52" t="str">
            <v>342P</v>
          </cell>
          <cell r="B52" t="str">
            <v>BASE GRANULAR ESTABILIZADA CON CAL</v>
          </cell>
          <cell r="C52" t="str">
            <v>M³</v>
          </cell>
          <cell r="D52">
            <v>146134</v>
          </cell>
          <cell r="E52" t="str">
            <v>3.6.3.7.16 </v>
          </cell>
        </row>
        <row r="53">
          <cell r="A53" t="str">
            <v>410.1</v>
          </cell>
          <cell r="B53" t="str">
            <v>CEMENTO ASFALTICO DE PENETRACION 60-70</v>
          </cell>
          <cell r="C53" t="str">
            <v>KG</v>
          </cell>
          <cell r="D53">
            <v>1963</v>
          </cell>
          <cell r="E53" t="str">
            <v>3.6.4.1.1</v>
          </cell>
        </row>
        <row r="54">
          <cell r="A54" t="str">
            <v>410.2</v>
          </cell>
          <cell r="B54" t="str">
            <v>CEMENTO ASFALTICO DE PENETRACION 80-100</v>
          </cell>
          <cell r="C54" t="str">
            <v>KG</v>
          </cell>
          <cell r="D54">
            <v>1963</v>
          </cell>
          <cell r="E54" t="str">
            <v>3.6.4.1.2</v>
          </cell>
        </row>
        <row r="55">
          <cell r="A55" t="str">
            <v>411.1</v>
          </cell>
          <cell r="B55" t="str">
            <v>EMULSION ASFALTICA DE ROTURA MEDIA CRM</v>
          </cell>
          <cell r="C55" t="str">
            <v>LT</v>
          </cell>
          <cell r="D55">
            <v>2533</v>
          </cell>
          <cell r="E55" t="str">
            <v>3.6.4.2.1</v>
          </cell>
        </row>
        <row r="56">
          <cell r="A56" t="str">
            <v>411.2</v>
          </cell>
          <cell r="B56" t="str">
            <v>EMULSION ASFALTICA DE ROTURA LENTA CRL</v>
          </cell>
          <cell r="C56" t="str">
            <v>LT</v>
          </cell>
          <cell r="D56">
            <v>2533</v>
          </cell>
          <cell r="E56" t="str">
            <v>3.6.4.2.2</v>
          </cell>
        </row>
        <row r="57">
          <cell r="A57" t="str">
            <v>411.3</v>
          </cell>
          <cell r="B57" t="str">
            <v>EMULSION ASFALTICA DE ROTURA LENTA CRL-1H</v>
          </cell>
          <cell r="C57" t="str">
            <v>LT</v>
          </cell>
          <cell r="D57">
            <v>2533</v>
          </cell>
          <cell r="E57" t="str">
            <v>3.6.4.2.3</v>
          </cell>
        </row>
        <row r="58">
          <cell r="A58" t="str">
            <v>413.1</v>
          </cell>
          <cell r="B58" t="str">
            <v>EXCAVACIONES PARA REPARACION DE PAVIMENTO EXISTENTE</v>
          </cell>
          <cell r="C58" t="str">
            <v>M³</v>
          </cell>
          <cell r="D58">
            <v>69495</v>
          </cell>
          <cell r="E58" t="str">
            <v>3.6.2.1</v>
          </cell>
        </row>
        <row r="59">
          <cell r="A59" t="str">
            <v>414.1</v>
          </cell>
          <cell r="B59" t="str">
            <v>CEMENTO ASFALTICO MODIFICADO CON POLIMEROS TIPO 1</v>
          </cell>
          <cell r="C59" t="str">
            <v>KG</v>
          </cell>
          <cell r="D59">
            <v>2334</v>
          </cell>
          <cell r="E59" t="str">
            <v>3.6.4.1.3</v>
          </cell>
        </row>
        <row r="60">
          <cell r="A60" t="str">
            <v>414.2</v>
          </cell>
          <cell r="B60" t="str">
            <v>CEMENTO ASFALTICO MODIFICADO CON POLIMEROS TIPO 2</v>
          </cell>
          <cell r="C60" t="str">
            <v>KG</v>
          </cell>
          <cell r="D60">
            <v>2400</v>
          </cell>
          <cell r="E60" t="str">
            <v>3.6.4.1.4</v>
          </cell>
        </row>
        <row r="61">
          <cell r="A61" t="str">
            <v>414.3</v>
          </cell>
          <cell r="B61" t="str">
            <v>CEMENTO ASFALTICO MODIFICADO CON POLIMEROS TIPO 3</v>
          </cell>
          <cell r="C61" t="str">
            <v>KG</v>
          </cell>
          <cell r="D61">
            <v>2400</v>
          </cell>
          <cell r="E61" t="str">
            <v>3.6.4.1.5</v>
          </cell>
        </row>
        <row r="62">
          <cell r="A62" t="str">
            <v>414.4</v>
          </cell>
          <cell r="B62" t="str">
            <v>CEMENTO ASFALTICO MODIFICADO CON POLIMEROS TIPO 4</v>
          </cell>
          <cell r="C62" t="str">
            <v>KG</v>
          </cell>
          <cell r="D62">
            <v>2400</v>
          </cell>
          <cell r="E62" t="str">
            <v>3.6.4.1.6</v>
          </cell>
        </row>
        <row r="63">
          <cell r="A63" t="str">
            <v>415.1</v>
          </cell>
          <cell r="B63" t="str">
            <v>EMULSION ASFALTICA DE ROTURA MEDIA MODIFICADA CON POLIMEROS CRMm</v>
          </cell>
          <cell r="C63" t="str">
            <v>LT</v>
          </cell>
          <cell r="D63">
            <v>2864</v>
          </cell>
          <cell r="E63" t="str">
            <v>3.6.4.2.5</v>
          </cell>
        </row>
        <row r="64">
          <cell r="A64" t="str">
            <v>420.1</v>
          </cell>
          <cell r="B64" t="str">
            <v>IMPRIMACION</v>
          </cell>
          <cell r="C64" t="str">
            <v>M²</v>
          </cell>
          <cell r="D64">
            <v>2114</v>
          </cell>
          <cell r="E64" t="str">
            <v xml:space="preserve">3.6.4.3.1 </v>
          </cell>
        </row>
        <row r="65">
          <cell r="A65" t="str">
            <v>421.1</v>
          </cell>
          <cell r="B65" t="str">
            <v>RIEGO DE LIGA CON EMULSION ASFALTICA CRR-1</v>
          </cell>
          <cell r="C65" t="str">
            <v>M²</v>
          </cell>
          <cell r="D65">
            <v>1149</v>
          </cell>
          <cell r="E65" t="str">
            <v>3.6.4.4.2</v>
          </cell>
        </row>
        <row r="66">
          <cell r="A66" t="str">
            <v>421.2</v>
          </cell>
          <cell r="B66" t="str">
            <v>RIEGO DE LIGA CON EMULSION ASFALTICA CRR-2</v>
          </cell>
          <cell r="C66" t="str">
            <v>M²</v>
          </cell>
          <cell r="D66">
            <v>1149</v>
          </cell>
          <cell r="E66" t="str">
            <v>3.6.4.4.3</v>
          </cell>
        </row>
        <row r="67">
          <cell r="A67" t="str">
            <v>421.3</v>
          </cell>
          <cell r="B67" t="str">
            <v>RIEGO DE LIGA CON EMULSION MODIFICADA CON POLIMEROS CRR-1M</v>
          </cell>
          <cell r="C67" t="str">
            <v>M²</v>
          </cell>
          <cell r="D67">
            <v>1149</v>
          </cell>
          <cell r="E67" t="str">
            <v>3.6.4.4.4</v>
          </cell>
        </row>
        <row r="68">
          <cell r="A68" t="str">
            <v>421.4</v>
          </cell>
          <cell r="B68" t="str">
            <v>RIEGO DE LIGA CON EMULSION MODIFICADA CON POLIMEROS CRR-2M</v>
          </cell>
          <cell r="C68" t="str">
            <v>M²</v>
          </cell>
          <cell r="D68">
            <v>1149</v>
          </cell>
          <cell r="E68" t="str">
            <v>3.6.4.4.5</v>
          </cell>
        </row>
        <row r="69">
          <cell r="A69" t="str">
            <v>430.1</v>
          </cell>
          <cell r="B69" t="str">
            <v>TRATAMIENTO SUPERFICIAL SIMPLE CON EMULSION CRR-2</v>
          </cell>
          <cell r="C69" t="str">
            <v>M²</v>
          </cell>
          <cell r="D69">
            <v>6250</v>
          </cell>
          <cell r="E69" t="str">
            <v>3.6.4.5.1</v>
          </cell>
        </row>
        <row r="70">
          <cell r="A70" t="str">
            <v>430.2</v>
          </cell>
          <cell r="B70" t="str">
            <v>TRATAMIENTO SUPERFICIAL SIMPLE CON EMULSION CRR-2M</v>
          </cell>
          <cell r="C70" t="str">
            <v>M²</v>
          </cell>
          <cell r="D70">
            <v>6250</v>
          </cell>
          <cell r="E70" t="str">
            <v>3.6.4.5.2</v>
          </cell>
        </row>
        <row r="71">
          <cell r="A71" t="str">
            <v>431.1</v>
          </cell>
          <cell r="B71" t="str">
            <v>TRATAMIENTO SUPERFICIAL DOBLE CON EMULSION CRR-2</v>
          </cell>
          <cell r="C71" t="str">
            <v>M²</v>
          </cell>
          <cell r="D71">
            <v>11107</v>
          </cell>
          <cell r="E71" t="str">
            <v>3.6.4.6.1</v>
          </cell>
        </row>
        <row r="72">
          <cell r="A72" t="str">
            <v>431.2</v>
          </cell>
          <cell r="B72" t="str">
            <v>TRATAMIENTO SUPERFICIAL DOBLE CON EMULSION CRR-2M</v>
          </cell>
          <cell r="C72" t="str">
            <v>M²</v>
          </cell>
          <cell r="D72">
            <v>11107</v>
          </cell>
          <cell r="E72" t="str">
            <v>3.6.4.6.2</v>
          </cell>
        </row>
        <row r="73">
          <cell r="A73" t="str">
            <v>432.1</v>
          </cell>
          <cell r="B73" t="str">
            <v>SELLO DE ARENA-ASFALTO</v>
          </cell>
          <cell r="C73" t="str">
            <v>M²</v>
          </cell>
          <cell r="D73">
            <v>4131</v>
          </cell>
          <cell r="E73" t="str">
            <v>3.6.4.7.1</v>
          </cell>
        </row>
        <row r="74">
          <cell r="A74" t="str">
            <v>433.1</v>
          </cell>
          <cell r="B74" t="str">
            <v>LECHADA ASFALTICA CON EMULSION CRL-1H LA-1</v>
          </cell>
          <cell r="C74" t="str">
            <v>M²</v>
          </cell>
          <cell r="D74">
            <v>4294</v>
          </cell>
          <cell r="E74" t="str">
            <v>3.6.4.8.1</v>
          </cell>
        </row>
        <row r="75">
          <cell r="A75" t="str">
            <v>433.2</v>
          </cell>
          <cell r="B75" t="str">
            <v>LECHADA ASFALTICA CON EMULSION CRL-1H LA-2</v>
          </cell>
          <cell r="C75" t="str">
            <v>M²</v>
          </cell>
          <cell r="D75">
            <v>6060</v>
          </cell>
          <cell r="E75" t="str">
            <v>3.6.4.8.2</v>
          </cell>
        </row>
        <row r="76">
          <cell r="A76" t="str">
            <v>433.3</v>
          </cell>
          <cell r="B76" t="str">
            <v>LECHADA ASFALTICA CON EMULSION CRL-1H LA-3</v>
          </cell>
          <cell r="C76" t="str">
            <v>M²</v>
          </cell>
          <cell r="D76">
            <v>7329</v>
          </cell>
          <cell r="E76" t="str">
            <v>3.6.4.8.3</v>
          </cell>
        </row>
        <row r="77">
          <cell r="A77" t="str">
            <v>433.4</v>
          </cell>
          <cell r="B77" t="str">
            <v>LECHADA ASFALTICA CON EMULSION CRL-1H LA-4</v>
          </cell>
          <cell r="C77" t="str">
            <v>M²</v>
          </cell>
          <cell r="D77">
            <v>8121</v>
          </cell>
          <cell r="E77" t="str">
            <v>3.6.4.8.4</v>
          </cell>
        </row>
        <row r="78">
          <cell r="A78" t="str">
            <v>433.5</v>
          </cell>
          <cell r="B78" t="str">
            <v>LECHADA ASFALTICA CON EMULSION CRL-1HM LA-1</v>
          </cell>
          <cell r="C78" t="str">
            <v>M²</v>
          </cell>
          <cell r="D78">
            <v>4553</v>
          </cell>
          <cell r="E78" t="str">
            <v>3.6.4.8.5</v>
          </cell>
        </row>
        <row r="79">
          <cell r="A79" t="str">
            <v>433.6</v>
          </cell>
          <cell r="B79" t="str">
            <v>LECHADA ASFALTICA CON EMULSION CRL-1HM LA-2</v>
          </cell>
          <cell r="C79" t="str">
            <v>M²</v>
          </cell>
          <cell r="D79">
            <v>6060</v>
          </cell>
          <cell r="E79" t="str">
            <v>3.6.4.8.6</v>
          </cell>
        </row>
        <row r="80">
          <cell r="A80" t="str">
            <v>433.7</v>
          </cell>
          <cell r="B80" t="str">
            <v>LECHADA ASFALTICA CON EMULSION CRL-1HM LA-3</v>
          </cell>
          <cell r="C80" t="str">
            <v>M²</v>
          </cell>
          <cell r="D80">
            <v>7329</v>
          </cell>
          <cell r="E80" t="str">
            <v>3.6.4.8.7</v>
          </cell>
        </row>
        <row r="81">
          <cell r="A81" t="str">
            <v>433.8</v>
          </cell>
          <cell r="B81" t="str">
            <v>LECHADA ASFALTICA CON EMULSION CRL-1HM LA-4</v>
          </cell>
          <cell r="C81" t="str">
            <v>M²</v>
          </cell>
          <cell r="D81">
            <v>8121</v>
          </cell>
          <cell r="E81" t="str">
            <v>3.6.4.8.8</v>
          </cell>
        </row>
        <row r="82">
          <cell r="A82" t="str">
            <v>440.1</v>
          </cell>
          <cell r="B82" t="str">
            <v>MEZCLA DENSA EN FRIO MDF-1</v>
          </cell>
          <cell r="C82" t="str">
            <v>M³</v>
          </cell>
          <cell r="D82">
            <v>237275</v>
          </cell>
          <cell r="E82" t="str">
            <v>3.6.4.9.1</v>
          </cell>
          <cell r="F82">
            <v>526811</v>
          </cell>
          <cell r="G82" t="str">
            <v>CON EMULSION</v>
          </cell>
        </row>
        <row r="83">
          <cell r="A83" t="str">
            <v>440.1P</v>
          </cell>
          <cell r="B83" t="str">
            <v>MEZCLA DENSA EN FRIO MDF-1</v>
          </cell>
          <cell r="C83" t="str">
            <v>M³</v>
          </cell>
          <cell r="D83">
            <v>594392</v>
          </cell>
          <cell r="E83" t="str">
            <v>3.6.4.9</v>
          </cell>
        </row>
        <row r="84">
          <cell r="A84" t="str">
            <v>440.2</v>
          </cell>
          <cell r="B84" t="str">
            <v>MEZCLA DENSA EN FRIO MDF-2</v>
          </cell>
          <cell r="C84" t="str">
            <v>M³</v>
          </cell>
          <cell r="D84">
            <v>237275</v>
          </cell>
          <cell r="E84" t="str">
            <v>3.6.4.9.2</v>
          </cell>
          <cell r="F84">
            <v>571355</v>
          </cell>
          <cell r="G84" t="str">
            <v>CON EMULSION</v>
          </cell>
        </row>
        <row r="85">
          <cell r="A85" t="str">
            <v>440.2P</v>
          </cell>
          <cell r="B85" t="str">
            <v>MEZCLA DENSA EN FRIO MDF-2</v>
          </cell>
          <cell r="C85" t="str">
            <v>M³</v>
          </cell>
          <cell r="D85">
            <v>594392</v>
          </cell>
          <cell r="E85" t="str">
            <v>3.6.4.9</v>
          </cell>
        </row>
        <row r="86">
          <cell r="A86" t="str">
            <v>440.3</v>
          </cell>
          <cell r="B86" t="str">
            <v>MEZCLA DENSA EN FRIO MDF-3</v>
          </cell>
          <cell r="C86" t="str">
            <v>M³</v>
          </cell>
          <cell r="D86">
            <v>237275</v>
          </cell>
          <cell r="E86" t="str">
            <v>3.6.4.9.3</v>
          </cell>
          <cell r="F86">
            <v>571355</v>
          </cell>
          <cell r="G86" t="str">
            <v>CON EMULSION</v>
          </cell>
        </row>
        <row r="87">
          <cell r="A87" t="str">
            <v>440.3P</v>
          </cell>
          <cell r="B87" t="str">
            <v>MEZCLA DENSA EN FRIO MDF-3</v>
          </cell>
          <cell r="C87" t="str">
            <v>M³</v>
          </cell>
          <cell r="D87">
            <v>597422</v>
          </cell>
          <cell r="E87" t="str">
            <v>3.6.4.9</v>
          </cell>
        </row>
        <row r="88">
          <cell r="A88" t="str">
            <v>440.4</v>
          </cell>
          <cell r="B88" t="str">
            <v>MEZCLA DENSA EN FRIO PARA BACHEO</v>
          </cell>
          <cell r="C88" t="str">
            <v>M³</v>
          </cell>
          <cell r="D88">
            <v>639473</v>
          </cell>
          <cell r="E88" t="str">
            <v>3.6.4.9.4</v>
          </cell>
        </row>
        <row r="89">
          <cell r="A89" t="str">
            <v>441.1</v>
          </cell>
          <cell r="B89" t="str">
            <v>MEZCLA ABIERTA EN FRIO TIPO MAF-1</v>
          </cell>
          <cell r="C89" t="str">
            <v>M³</v>
          </cell>
          <cell r="D89">
            <v>237275</v>
          </cell>
          <cell r="E89" t="str">
            <v>3.6.4.10.1</v>
          </cell>
          <cell r="F89">
            <v>571355</v>
          </cell>
          <cell r="G89" t="str">
            <v>CON EMULSION</v>
          </cell>
        </row>
        <row r="90">
          <cell r="A90" t="str">
            <v>441.1P</v>
          </cell>
          <cell r="B90" t="str">
            <v>MEZCLA ABIERTA EN FRIO TIPO MAF-1</v>
          </cell>
          <cell r="C90" t="str">
            <v>M³</v>
          </cell>
          <cell r="D90">
            <v>594392</v>
          </cell>
          <cell r="E90" t="str">
            <v>3.6.4.10</v>
          </cell>
        </row>
        <row r="91">
          <cell r="A91" t="str">
            <v>441.2</v>
          </cell>
          <cell r="B91" t="str">
            <v>MEZCLA ABIERTA EN FRIO TIPO MAF-2</v>
          </cell>
          <cell r="C91" t="str">
            <v>M³</v>
          </cell>
          <cell r="D91">
            <v>237275</v>
          </cell>
          <cell r="E91" t="str">
            <v>3.6.4.10.2</v>
          </cell>
          <cell r="F91">
            <v>517902.19999999995</v>
          </cell>
          <cell r="G91" t="str">
            <v>CON EMULSION</v>
          </cell>
        </row>
        <row r="92">
          <cell r="A92" t="str">
            <v>441.2P</v>
          </cell>
          <cell r="B92" t="str">
            <v>MEZCLA ABIERTA EN FRIO TIPO MAF-2</v>
          </cell>
          <cell r="C92" t="str">
            <v>M³</v>
          </cell>
          <cell r="D92">
            <v>594392</v>
          </cell>
          <cell r="E92" t="str">
            <v>3.6.4.10</v>
          </cell>
        </row>
        <row r="93">
          <cell r="A93" t="str">
            <v>441.3</v>
          </cell>
          <cell r="B93" t="str">
            <v>MEZCLA ABIERTA EN FRIO TIPO MAF-3</v>
          </cell>
          <cell r="C93" t="str">
            <v>M³</v>
          </cell>
          <cell r="D93">
            <v>237275</v>
          </cell>
          <cell r="E93" t="str">
            <v>3.6.4.10.3</v>
          </cell>
          <cell r="F93">
            <v>526811</v>
          </cell>
          <cell r="G93" t="str">
            <v>CON EMULSION</v>
          </cell>
        </row>
        <row r="94">
          <cell r="A94" t="str">
            <v>441.3P</v>
          </cell>
          <cell r="B94" t="str">
            <v>MEZCLA ABIERTA EN FRIO TIPO MAF-3</v>
          </cell>
          <cell r="C94" t="str">
            <v>M³</v>
          </cell>
          <cell r="D94">
            <v>594392</v>
          </cell>
          <cell r="E94" t="str">
            <v>3.6.4.10</v>
          </cell>
        </row>
        <row r="95">
          <cell r="A95" t="str">
            <v>441.4</v>
          </cell>
          <cell r="B95" t="str">
            <v>MEZCLA ABIERTA EN FRIO PARA BACHEO</v>
          </cell>
          <cell r="C95" t="str">
            <v>M³</v>
          </cell>
          <cell r="D95">
            <v>639473</v>
          </cell>
          <cell r="E95" t="str">
            <v>3.6.4.10.4</v>
          </cell>
        </row>
        <row r="96">
          <cell r="A96" t="str">
            <v>450.1</v>
          </cell>
          <cell r="B96" t="str">
            <v>MEZCLA DENSA EN CALIENTE MDC-0</v>
          </cell>
          <cell r="C96" t="str">
            <v>M³</v>
          </cell>
          <cell r="D96">
            <v>248683</v>
          </cell>
          <cell r="E96" t="str">
            <v>3.6.4.11.2</v>
          </cell>
          <cell r="F96">
            <v>460687</v>
          </cell>
          <cell r="G96" t="str">
            <v>CON CEMENTO ASFALTICO</v>
          </cell>
        </row>
        <row r="97">
          <cell r="A97" t="str">
            <v>450.1P</v>
          </cell>
          <cell r="B97" t="str">
            <v>MEZCLA DENSA EN CALIENTE MDC-0</v>
          </cell>
          <cell r="C97" t="str">
            <v>M³</v>
          </cell>
          <cell r="D97">
            <v>506143</v>
          </cell>
          <cell r="E97" t="str">
            <v>3.6.4.11</v>
          </cell>
        </row>
        <row r="98">
          <cell r="A98" t="str">
            <v>450.2</v>
          </cell>
          <cell r="B98" t="str">
            <v>MEZCLA DENSA EN CALIENTE MDC-1</v>
          </cell>
          <cell r="C98" t="str">
            <v>M³</v>
          </cell>
          <cell r="D98">
            <v>248683</v>
          </cell>
          <cell r="E98" t="str">
            <v>3.6.4.11.3</v>
          </cell>
          <cell r="F98">
            <v>460687</v>
          </cell>
          <cell r="G98" t="str">
            <v>CON CEMENTO ASFALTICO</v>
          </cell>
        </row>
        <row r="99">
          <cell r="A99" t="str">
            <v>450.2P</v>
          </cell>
          <cell r="B99" t="str">
            <v>MEZCLA DENSA EN CALIENTE MDC-1</v>
          </cell>
          <cell r="C99" t="str">
            <v>M³</v>
          </cell>
          <cell r="D99">
            <v>506143</v>
          </cell>
          <cell r="E99" t="str">
            <v>3.6.4.11</v>
          </cell>
        </row>
        <row r="100">
          <cell r="A100" t="str">
            <v>450.3</v>
          </cell>
          <cell r="B100" t="str">
            <v>MEZCLA DENSA EN CALIENTE MDC-2</v>
          </cell>
          <cell r="C100" t="str">
            <v>M³</v>
          </cell>
          <cell r="D100">
            <v>228777</v>
          </cell>
          <cell r="E100" t="str">
            <v>3.6.4.11.4</v>
          </cell>
          <cell r="F100">
            <v>448633</v>
          </cell>
          <cell r="G100" t="str">
            <v>CON CEMENTO ASFALTICO</v>
          </cell>
        </row>
        <row r="101">
          <cell r="A101" t="str">
            <v>450.3P</v>
          </cell>
          <cell r="B101" t="str">
            <v>MEZCLA DENSA EN CALIENTE MDC-2</v>
          </cell>
          <cell r="C101" t="str">
            <v>M³</v>
          </cell>
          <cell r="D101">
            <v>509173</v>
          </cell>
          <cell r="E101" t="str">
            <v>3.6.4.11</v>
          </cell>
        </row>
        <row r="102">
          <cell r="A102" t="str">
            <v>450.4</v>
          </cell>
          <cell r="B102" t="str">
            <v>MEZCLA DENSA EN CALIENTE MDC-3</v>
          </cell>
          <cell r="C102" t="str">
            <v>M³</v>
          </cell>
          <cell r="D102">
            <v>228777</v>
          </cell>
          <cell r="E102" t="str">
            <v>3.6.4</v>
          </cell>
          <cell r="F102">
            <v>464337</v>
          </cell>
          <cell r="G102" t="str">
            <v>CON CEMENTO ASFALTICO</v>
          </cell>
        </row>
        <row r="103">
          <cell r="A103" t="str">
            <v>450.4</v>
          </cell>
          <cell r="B103" t="str">
            <v>MEZCLA DENSA EN CALIENTE MDC-3</v>
          </cell>
          <cell r="C103" t="str">
            <v>M³</v>
          </cell>
          <cell r="D103">
            <v>506143</v>
          </cell>
          <cell r="E103" t="str">
            <v>3.6.4</v>
          </cell>
        </row>
        <row r="104">
          <cell r="A104" t="str">
            <v>450.5</v>
          </cell>
          <cell r="B104" t="str">
            <v>MEZCLA DENSA EN CALIENTE PARA BACHEO</v>
          </cell>
          <cell r="C104" t="str">
            <v>M³</v>
          </cell>
          <cell r="D104">
            <v>339385</v>
          </cell>
          <cell r="E104" t="str">
            <v>3.6.4</v>
          </cell>
          <cell r="F104">
            <v>339385</v>
          </cell>
          <cell r="G104" t="str">
            <v>CON CEMENTO ASFALTICO</v>
          </cell>
        </row>
        <row r="105">
          <cell r="A105" t="str">
            <v>451.1</v>
          </cell>
          <cell r="B105" t="str">
            <v>MEZCLA ABIERTA EN CALIENTE TIPO MAC-1</v>
          </cell>
          <cell r="C105" t="str">
            <v>M³</v>
          </cell>
          <cell r="D105">
            <v>228777</v>
          </cell>
          <cell r="E105" t="str">
            <v>3.6.4.12.1</v>
          </cell>
          <cell r="F105">
            <v>366187</v>
          </cell>
          <cell r="G105" t="str">
            <v>CON CEMENTO ASFALTICO</v>
          </cell>
        </row>
        <row r="106">
          <cell r="A106" t="str">
            <v>451.1P</v>
          </cell>
          <cell r="B106" t="str">
            <v>MEZCLA ABIERTA EN CALIENTE TIPO MAC-1</v>
          </cell>
          <cell r="C106" t="str">
            <v>M³</v>
          </cell>
          <cell r="D106">
            <v>506143</v>
          </cell>
          <cell r="E106" t="str">
            <v>3.6.4.12</v>
          </cell>
        </row>
        <row r="107">
          <cell r="A107" t="str">
            <v>451.2</v>
          </cell>
          <cell r="B107" t="str">
            <v>MEZCLA ABIERTA EN CALIENTE TIPO MAC-2</v>
          </cell>
          <cell r="C107" t="str">
            <v>M³</v>
          </cell>
          <cell r="D107">
            <v>228777</v>
          </cell>
          <cell r="E107" t="str">
            <v>3.6.4.12.2</v>
          </cell>
          <cell r="F107">
            <v>385817</v>
          </cell>
          <cell r="G107" t="str">
            <v>CON CEMENTO ASFALTICO</v>
          </cell>
        </row>
        <row r="108">
          <cell r="A108" t="str">
            <v>451.2P</v>
          </cell>
          <cell r="B108" t="str">
            <v>MEZCLA ABIERTA EN CALIENTE TIPO MAC-2</v>
          </cell>
          <cell r="C108" t="str">
            <v>M³</v>
          </cell>
          <cell r="D108">
            <v>506143</v>
          </cell>
          <cell r="E108" t="str">
            <v>3.6.4.12</v>
          </cell>
        </row>
        <row r="109">
          <cell r="A109" t="str">
            <v>451.3</v>
          </cell>
          <cell r="B109" t="str">
            <v>MEZCLA ABIERTA EN CALIENTE TIPO MAC-3</v>
          </cell>
          <cell r="C109" t="str">
            <v>M³</v>
          </cell>
          <cell r="D109">
            <v>228777</v>
          </cell>
          <cell r="E109" t="str">
            <v>3.6.4.12.3</v>
          </cell>
          <cell r="F109">
            <v>425077</v>
          </cell>
          <cell r="G109" t="str">
            <v>CON CEMENTO ASFALTICO</v>
          </cell>
        </row>
        <row r="110">
          <cell r="A110" t="str">
            <v>451.3P</v>
          </cell>
          <cell r="B110" t="str">
            <v>MEZCLA ABIERTA EN CALIENTE TIPO MAC-3</v>
          </cell>
          <cell r="C110" t="str">
            <v>M³</v>
          </cell>
          <cell r="D110">
            <v>506143</v>
          </cell>
          <cell r="E110" t="str">
            <v>3.6.4.12</v>
          </cell>
        </row>
        <row r="111">
          <cell r="A111" t="str">
            <v>452.1</v>
          </cell>
          <cell r="B111" t="str">
            <v>MEZCLA DISCONTINUA EN CALIENTE TIPO M-1</v>
          </cell>
          <cell r="C111" t="str">
            <v>M³</v>
          </cell>
          <cell r="D111">
            <v>228777</v>
          </cell>
          <cell r="E111" t="str">
            <v>3.6.4.13.1</v>
          </cell>
          <cell r="F111">
            <v>482901</v>
          </cell>
          <cell r="G111" t="str">
            <v>CON CEMENTO ASFALTICO</v>
          </cell>
        </row>
        <row r="112">
          <cell r="A112" t="str">
            <v>452.1P</v>
          </cell>
          <cell r="B112" t="str">
            <v>MEZCLA DISCONTINUA EN CALIENTE TIPO M-1</v>
          </cell>
          <cell r="C112" t="str">
            <v>M³</v>
          </cell>
          <cell r="D112">
            <v>506143</v>
          </cell>
          <cell r="E112" t="str">
            <v>3.6.4.13.1 </v>
          </cell>
        </row>
        <row r="113">
          <cell r="A113" t="str">
            <v>452.2</v>
          </cell>
          <cell r="B113" t="str">
            <v>MEZCLA DISCONTINUA EN CALIENTE TIPO M-2</v>
          </cell>
          <cell r="C113" t="str">
            <v>M³</v>
          </cell>
          <cell r="D113">
            <v>228777</v>
          </cell>
          <cell r="E113" t="str">
            <v>3.6.4.13.2</v>
          </cell>
          <cell r="F113">
            <v>482901</v>
          </cell>
          <cell r="G113" t="str">
            <v>CON CEMENTO ASFALTICO</v>
          </cell>
        </row>
        <row r="114">
          <cell r="A114" t="str">
            <v>452.2P</v>
          </cell>
          <cell r="B114" t="str">
            <v>MEZCLA DISCONTINUA EN CALIENTE TIPO M-2</v>
          </cell>
          <cell r="C114" t="str">
            <v>M³</v>
          </cell>
          <cell r="D114">
            <v>506143</v>
          </cell>
          <cell r="E114" t="str">
            <v>3.6.4.13.2</v>
          </cell>
        </row>
        <row r="115">
          <cell r="A115" t="str">
            <v>452.3</v>
          </cell>
          <cell r="B115" t="str">
            <v>MEZCLA DISCONTINUA EN CALIENTE TIPO F-1</v>
          </cell>
          <cell r="C115" t="str">
            <v>M³</v>
          </cell>
          <cell r="D115">
            <v>228777</v>
          </cell>
          <cell r="E115" t="str">
            <v>3.6.4.13.7</v>
          </cell>
          <cell r="F115">
            <v>482901</v>
          </cell>
          <cell r="G115" t="str">
            <v>CON CEMENTO ASFALTICO</v>
          </cell>
        </row>
        <row r="116">
          <cell r="A116" t="str">
            <v>452.3P</v>
          </cell>
          <cell r="B116" t="str">
            <v>MEZCLA DISCONTINUA EN CALIENTE TIPO F-1</v>
          </cell>
          <cell r="C116" t="str">
            <v>M³</v>
          </cell>
          <cell r="D116">
            <v>509173</v>
          </cell>
          <cell r="E116" t="str">
            <v>3.6.4.13.7</v>
          </cell>
        </row>
        <row r="117">
          <cell r="A117" t="str">
            <v>452.4</v>
          </cell>
          <cell r="B117" t="str">
            <v>MEZCLA DISCONTINUA EN CALIENTE TIPO F-2</v>
          </cell>
          <cell r="C117" t="str">
            <v>M³</v>
          </cell>
          <cell r="D117">
            <v>228777</v>
          </cell>
          <cell r="E117" t="str">
            <v>3.6.4.13.8</v>
          </cell>
          <cell r="F117">
            <v>482901</v>
          </cell>
          <cell r="G117" t="str">
            <v>CON CEMENTO ASFALTICO</v>
          </cell>
        </row>
        <row r="118">
          <cell r="A118" t="str">
            <v>452.4P</v>
          </cell>
          <cell r="B118" t="str">
            <v>MEZCLA DISCONTINUA EN CALIENTE TIPO F-2</v>
          </cell>
          <cell r="C118" t="str">
            <v>M³</v>
          </cell>
          <cell r="D118">
            <v>506143</v>
          </cell>
          <cell r="E118" t="str">
            <v>3.6.4.13.8 </v>
          </cell>
        </row>
        <row r="119">
          <cell r="A119" t="str">
            <v>453.1</v>
          </cell>
          <cell r="B119" t="str">
            <v>MEZCLA DRENANTE</v>
          </cell>
          <cell r="C119" t="str">
            <v>M³</v>
          </cell>
          <cell r="D119">
            <v>228777</v>
          </cell>
          <cell r="E119" t="str">
            <v>3.6.4.13.7</v>
          </cell>
          <cell r="F119">
            <v>482901</v>
          </cell>
          <cell r="G119" t="str">
            <v>CON CEMENTO ASFALTICO</v>
          </cell>
        </row>
        <row r="120">
          <cell r="A120" t="str">
            <v>460.1</v>
          </cell>
          <cell r="B120" t="str">
            <v>FRESADO DE UN PAVIMENTO ASFALTICO</v>
          </cell>
          <cell r="C120" t="str">
            <v>M²</v>
          </cell>
          <cell r="D120">
            <v>2157</v>
          </cell>
          <cell r="E120" t="str">
            <v>3.6.4.15.2</v>
          </cell>
        </row>
        <row r="121">
          <cell r="A121" t="str">
            <v>460P</v>
          </cell>
          <cell r="B121" t="str">
            <v>FRESADO DE UN PAVIMENTO ASFALTICO</v>
          </cell>
          <cell r="C121" t="str">
            <v>M³</v>
          </cell>
          <cell r="D121">
            <v>42141</v>
          </cell>
          <cell r="E121" t="str">
            <v>3.6.4.15</v>
          </cell>
        </row>
        <row r="122">
          <cell r="A122" t="str">
            <v>461.1</v>
          </cell>
          <cell r="B122" t="str">
            <v>PAVIMENTO ASFALTICO RECICLADO EN FRIO EN EL LUGAR CON EMULSION ASFALTICA</v>
          </cell>
          <cell r="C122" t="str">
            <v>M³</v>
          </cell>
          <cell r="D122">
            <v>86372</v>
          </cell>
          <cell r="E122" t="str">
            <v>3.6.4.16.1</v>
          </cell>
          <cell r="F122">
            <v>194948</v>
          </cell>
          <cell r="G122" t="str">
            <v>CON EMULSION</v>
          </cell>
        </row>
        <row r="123">
          <cell r="A123" t="str">
            <v>461.2</v>
          </cell>
          <cell r="B123" t="str">
            <v>PAVIMENTO ASFALTICO RECICLADO EN FRIO EN EL LUGAR CON CEMENTO ASFALTICO ESPUMADO</v>
          </cell>
          <cell r="C123" t="str">
            <v>M³</v>
          </cell>
          <cell r="D123">
            <v>77593</v>
          </cell>
          <cell r="E123" t="str">
            <v>3.6.4.16.2</v>
          </cell>
          <cell r="F123">
            <v>289597</v>
          </cell>
          <cell r="G123" t="str">
            <v>CON CEMENTO ASFALTICO</v>
          </cell>
        </row>
        <row r="124">
          <cell r="A124" t="str">
            <v>462.1P</v>
          </cell>
          <cell r="B124" t="str">
            <v>PAVIMENTO ASFALTICO RECICLADO EN CALIENTE MDC-0</v>
          </cell>
          <cell r="C124" t="str">
            <v>M³</v>
          </cell>
          <cell r="D124">
            <v>180286</v>
          </cell>
          <cell r="E124" t="str">
            <v>3.6.4.17</v>
          </cell>
        </row>
        <row r="125">
          <cell r="A125" t="str">
            <v>462.2P</v>
          </cell>
          <cell r="B125" t="str">
            <v>PAVIMENTO ASFALTICO RECICLADO EN CALIENTE MDC-1</v>
          </cell>
          <cell r="C125" t="str">
            <v>M³</v>
          </cell>
          <cell r="D125">
            <v>180286</v>
          </cell>
          <cell r="E125" t="str">
            <v>3.6.4.17</v>
          </cell>
        </row>
        <row r="126">
          <cell r="A126" t="str">
            <v>462.3P</v>
          </cell>
          <cell r="B126" t="str">
            <v>PAVIMENTO ASFALTICO RECICLADO EN CALIENTE MDC-2</v>
          </cell>
          <cell r="C126" t="str">
            <v>M³</v>
          </cell>
          <cell r="D126">
            <v>180286</v>
          </cell>
          <cell r="E126" t="str">
            <v>3.6.4.17</v>
          </cell>
        </row>
        <row r="127">
          <cell r="A127" t="str">
            <v>462.4P</v>
          </cell>
          <cell r="B127" t="str">
            <v>PAVIMENTO ASFALTICO RECICLADO EN CALIENTE MDC-3</v>
          </cell>
          <cell r="C127" t="str">
            <v>M³</v>
          </cell>
          <cell r="D127">
            <v>180286</v>
          </cell>
          <cell r="E127" t="str">
            <v>3.6.4.17</v>
          </cell>
        </row>
        <row r="128">
          <cell r="A128" t="str">
            <v>462.5</v>
          </cell>
          <cell r="B128" t="str">
            <v>PAVIMENTO ASFALTICO RECICLADO EN CALIENTE PARA BACHEO</v>
          </cell>
          <cell r="C128" t="str">
            <v>M³</v>
          </cell>
          <cell r="D128">
            <v>0</v>
          </cell>
          <cell r="E128" t="str">
            <v>3.6.4.17</v>
          </cell>
        </row>
        <row r="129">
          <cell r="A129" t="str">
            <v>500.1</v>
          </cell>
          <cell r="B129" t="str">
            <v>PAVIMENTO DE CONCRETO HIDRAULICO</v>
          </cell>
          <cell r="C129" t="str">
            <v>M³</v>
          </cell>
          <cell r="D129">
            <v>722180</v>
          </cell>
          <cell r="E129" t="str">
            <v>3.6.5.1</v>
          </cell>
        </row>
        <row r="130">
          <cell r="A130" t="str">
            <v>510.1</v>
          </cell>
          <cell r="B130" t="str">
            <v>PAVIMENTO DE ADOQUINES DE CONCRETO</v>
          </cell>
          <cell r="C130" t="str">
            <v>M²</v>
          </cell>
          <cell r="D130">
            <v>61618</v>
          </cell>
          <cell r="E130" t="str">
            <v>3.6.5.2.10</v>
          </cell>
        </row>
        <row r="131">
          <cell r="A131" t="str">
            <v>510P1</v>
          </cell>
          <cell r="B131" t="str">
            <v>ADOQUIN GRAMA</v>
          </cell>
          <cell r="C131" t="str">
            <v>M²</v>
          </cell>
          <cell r="D131">
            <v>64639.765568181814</v>
          </cell>
          <cell r="E131" t="str">
            <v>3.6.5.2</v>
          </cell>
        </row>
        <row r="132">
          <cell r="A132" t="str">
            <v>510P2</v>
          </cell>
          <cell r="B132" t="str">
            <v>ADOQUIN COLOR</v>
          </cell>
          <cell r="C132" t="str">
            <v>M²</v>
          </cell>
          <cell r="D132">
            <v>69964.992499999993</v>
          </cell>
          <cell r="E132" t="str">
            <v>3.6.5.2.2</v>
          </cell>
        </row>
        <row r="133">
          <cell r="A133" t="str">
            <v>510P3</v>
          </cell>
          <cell r="B133" t="str">
            <v>DILATACION ADOQUIN</v>
          </cell>
          <cell r="C133" t="str">
            <v>M²</v>
          </cell>
          <cell r="D133">
            <v>10628.329833333333</v>
          </cell>
          <cell r="E133" t="str">
            <v>3.6.5.2</v>
          </cell>
        </row>
        <row r="134">
          <cell r="A134" t="str">
            <v>600.1</v>
          </cell>
          <cell r="B134" t="str">
            <v>EXCAVACIONES VARIAS SIN CLASIFICAR</v>
          </cell>
          <cell r="C134" t="str">
            <v>M³</v>
          </cell>
          <cell r="D134">
            <v>11285</v>
          </cell>
          <cell r="E134" t="str">
            <v>3.6.6.1.9</v>
          </cell>
        </row>
        <row r="135">
          <cell r="A135" t="str">
            <v>600.2</v>
          </cell>
          <cell r="B135" t="str">
            <v>EXCAVACIONES VARIAS EN ROCA EN SECO</v>
          </cell>
          <cell r="C135" t="str">
            <v>M³</v>
          </cell>
          <cell r="D135">
            <v>62298</v>
          </cell>
          <cell r="E135" t="str">
            <v>3.6.6.1.9</v>
          </cell>
        </row>
        <row r="136">
          <cell r="A136" t="str">
            <v>600.3</v>
          </cell>
          <cell r="B136" t="str">
            <v>EXCAVACIONES VARIAS EN ROCA BAJO AGUA</v>
          </cell>
          <cell r="C136" t="str">
            <v>M³</v>
          </cell>
          <cell r="D136">
            <v>65154</v>
          </cell>
          <cell r="E136" t="str">
            <v>3.6.6.1.9</v>
          </cell>
        </row>
        <row r="137">
          <cell r="A137" t="str">
            <v>600.4</v>
          </cell>
          <cell r="B137" t="str">
            <v>EXCAVACIONES VARIAS EN MATERIAL COMUN EN SECO</v>
          </cell>
          <cell r="C137" t="str">
            <v>M³</v>
          </cell>
          <cell r="D137">
            <v>11892</v>
          </cell>
          <cell r="E137" t="str">
            <v xml:space="preserve">3.6.6.1.10  </v>
          </cell>
        </row>
        <row r="138">
          <cell r="A138" t="str">
            <v>600.4P</v>
          </cell>
          <cell r="B138" t="str">
            <v>EXCAVACIONES VARIAS EN MATERIA COMUN EN SECO A MANO</v>
          </cell>
          <cell r="C138" t="str">
            <v>M³</v>
          </cell>
          <cell r="D138">
            <v>25985</v>
          </cell>
          <cell r="E138" t="str">
            <v>3.6.6.1</v>
          </cell>
        </row>
        <row r="139">
          <cell r="A139" t="str">
            <v>600.5</v>
          </cell>
          <cell r="B139" t="str">
            <v>EXCAVACIONES VARIAS EN MATERIAL COMUN BAJO AGUA</v>
          </cell>
          <cell r="C139" t="str">
            <v>M³</v>
          </cell>
          <cell r="D139">
            <v>31327</v>
          </cell>
          <cell r="E139" t="str">
            <v>3.6.6.1.11</v>
          </cell>
        </row>
        <row r="140">
          <cell r="A140" t="str">
            <v>600.5P</v>
          </cell>
          <cell r="B140" t="str">
            <v>EXCAVACIONES VARIAS EN MATERIAL COMUN BAJO AGUA A MANO</v>
          </cell>
          <cell r="C140" t="str">
            <v>M³</v>
          </cell>
          <cell r="D140">
            <v>43678</v>
          </cell>
          <cell r="E140" t="str">
            <v>3.6.6.1</v>
          </cell>
        </row>
        <row r="141">
          <cell r="A141" t="str">
            <v>610.1</v>
          </cell>
          <cell r="B141" t="str">
            <v>RELLENO PARA ESTRUCTURAS</v>
          </cell>
          <cell r="C141" t="str">
            <v>M³</v>
          </cell>
          <cell r="D141">
            <v>73249</v>
          </cell>
          <cell r="E141" t="str">
            <v xml:space="preserve">3.6.6.2.1   </v>
          </cell>
        </row>
        <row r="142">
          <cell r="A142" t="str">
            <v>610.2</v>
          </cell>
          <cell r="B142" t="str">
            <v>MATERIAL FILTRANTE</v>
          </cell>
          <cell r="C142" t="str">
            <v>M³</v>
          </cell>
          <cell r="D142">
            <v>103160</v>
          </cell>
          <cell r="E142" t="str">
            <v>3.6.6.2.4</v>
          </cell>
        </row>
        <row r="143">
          <cell r="A143" t="str">
            <v>620.1</v>
          </cell>
          <cell r="B143" t="str">
            <v>PILOTES PREFABRICADOS DE CONCRETO</v>
          </cell>
          <cell r="C143" t="str">
            <v>ML</v>
          </cell>
          <cell r="D143">
            <v>0</v>
          </cell>
          <cell r="E143" t="str">
            <v>3.6.6.3.1</v>
          </cell>
        </row>
        <row r="144">
          <cell r="A144" t="str">
            <v>620.2</v>
          </cell>
          <cell r="B144" t="str">
            <v>EXTENSION DE PILOTES PREFABRICADOS</v>
          </cell>
          <cell r="C144" t="str">
            <v>ML</v>
          </cell>
          <cell r="D144">
            <v>0</v>
          </cell>
          <cell r="E144" t="str">
            <v>3.6.6.3.2</v>
          </cell>
        </row>
        <row r="145">
          <cell r="A145" t="str">
            <v>620.3</v>
          </cell>
          <cell r="B145" t="str">
            <v>PRUEBA DE CARGA DE PILOTE PREFABRICADO</v>
          </cell>
          <cell r="C145" t="str">
            <v>ML</v>
          </cell>
          <cell r="D145">
            <v>0</v>
          </cell>
          <cell r="E145" t="str">
            <v>3.6.6.4.6</v>
          </cell>
        </row>
        <row r="146">
          <cell r="A146" t="str">
            <v>620P</v>
          </cell>
          <cell r="B146" t="str">
            <v>PILOTE EN MADERA DE D=15CM</v>
          </cell>
          <cell r="C146" t="str">
            <v>ML</v>
          </cell>
          <cell r="D146">
            <v>83178</v>
          </cell>
          <cell r="E146" t="str">
            <v>3.6.6.4</v>
          </cell>
        </row>
        <row r="147">
          <cell r="A147" t="str">
            <v>621.1</v>
          </cell>
          <cell r="B147" t="str">
            <v>PILOTE DE CONCRETO FUNDIDO EN SITIO D=1M L=15M</v>
          </cell>
          <cell r="C147" t="str">
            <v>ML</v>
          </cell>
          <cell r="D147">
            <v>1699634</v>
          </cell>
          <cell r="E147" t="str">
            <v>3.6.6.4.1</v>
          </cell>
        </row>
        <row r="148">
          <cell r="A148" t="str">
            <v>621.2</v>
          </cell>
          <cell r="B148" t="str">
            <v>BASE ACAMPANADA FUNDIDA EN SITIO</v>
          </cell>
          <cell r="C148" t="str">
            <v>M³</v>
          </cell>
          <cell r="D148">
            <v>1890166</v>
          </cell>
          <cell r="E148" t="str">
            <v>3.6.6.4.2</v>
          </cell>
        </row>
        <row r="149">
          <cell r="A149" t="str">
            <v>621.3</v>
          </cell>
          <cell r="B149" t="str">
            <v>PILOTE DE PRUEBA (EN SITIO)</v>
          </cell>
          <cell r="C149" t="str">
            <v>ML</v>
          </cell>
          <cell r="D149">
            <v>0</v>
          </cell>
          <cell r="E149" t="str">
            <v>3.6.6.4.3</v>
          </cell>
        </row>
        <row r="150">
          <cell r="A150" t="str">
            <v>621.4</v>
          </cell>
          <cell r="B150" t="str">
            <v>BASE ACAMPANADA DE PRUEBA (EN SITIO)</v>
          </cell>
          <cell r="C150" t="str">
            <v>M³</v>
          </cell>
          <cell r="D150">
            <v>0</v>
          </cell>
          <cell r="E150" t="str">
            <v xml:space="preserve"> 3.6.6.4.4</v>
          </cell>
        </row>
        <row r="151">
          <cell r="A151" t="str">
            <v>621.5</v>
          </cell>
          <cell r="B151" t="str">
            <v>CAMISA PERMANENTE DE DIAMETRO EXTERIOR</v>
          </cell>
          <cell r="C151" t="str">
            <v>ML</v>
          </cell>
          <cell r="D151">
            <v>2778394</v>
          </cell>
          <cell r="E151" t="str">
            <v>3.6.6.5.5</v>
          </cell>
        </row>
        <row r="152">
          <cell r="A152" t="str">
            <v>621.5P</v>
          </cell>
          <cell r="B152" t="str">
            <v>CAMISA PERMANENTE DE DIAMETRO INTERIOR D=1M EN CONCRETO</v>
          </cell>
          <cell r="C152" t="str">
            <v>ML</v>
          </cell>
          <cell r="D152">
            <v>708141</v>
          </cell>
          <cell r="E152" t="str">
            <v>3.6.6.4.5</v>
          </cell>
        </row>
        <row r="153">
          <cell r="A153" t="str">
            <v>621.6</v>
          </cell>
          <cell r="B153" t="str">
            <v>PRUEBA DE CARGA DE PILOTE FUNDIDO EN SITIO</v>
          </cell>
          <cell r="C153" t="str">
            <v>U</v>
          </cell>
          <cell r="D153">
            <v>0</v>
          </cell>
          <cell r="E153" t="str">
            <v xml:space="preserve"> 3.6.6.4.6 </v>
          </cell>
        </row>
        <row r="154">
          <cell r="A154" t="str">
            <v>621.7</v>
          </cell>
          <cell r="B154" t="str">
            <v>CAISSONS DE DIAMETRO INTERIOR 1,20 M EN CONCRETO CLASE C Y ANILLO E = 0,15 INCLUYE EXCAVACION BAJO AGUA Y BOMBEOS MAS PLASTIFICANTE SIKAMENT (SEGÚN REQUERIMIENTOS DE FABRICANTE) ( NO INCLUYE ACERO DE REFUERZO)</v>
          </cell>
          <cell r="C154" t="str">
            <v>M³</v>
          </cell>
          <cell r="D154">
            <v>1904399</v>
          </cell>
          <cell r="E154" t="str">
            <v>3.6.6.4</v>
          </cell>
        </row>
        <row r="155">
          <cell r="A155" t="str">
            <v>622.1</v>
          </cell>
          <cell r="B155" t="str">
            <v>TABLESTACADO DE MADERA</v>
          </cell>
          <cell r="C155" t="str">
            <v>M²</v>
          </cell>
          <cell r="D155">
            <v>123066</v>
          </cell>
          <cell r="E155" t="str">
            <v>3.6.6.5.1</v>
          </cell>
        </row>
        <row r="156">
          <cell r="A156" t="str">
            <v>622.2</v>
          </cell>
          <cell r="B156" t="str">
            <v>TABLESTACADO METALICO</v>
          </cell>
          <cell r="C156" t="str">
            <v>M²</v>
          </cell>
          <cell r="D156">
            <v>510796</v>
          </cell>
          <cell r="E156" t="str">
            <v>3.6.6.5.3</v>
          </cell>
        </row>
        <row r="157">
          <cell r="A157" t="str">
            <v>622.3</v>
          </cell>
          <cell r="B157" t="str">
            <v>TABLESTACADO DE CONCRETO REFORZADO</v>
          </cell>
          <cell r="C157" t="str">
            <v>M²</v>
          </cell>
          <cell r="D157">
            <v>298962</v>
          </cell>
          <cell r="E157" t="str">
            <v>3.6.6.5.2</v>
          </cell>
        </row>
        <row r="158">
          <cell r="A158" t="str">
            <v>622.4</v>
          </cell>
          <cell r="B158" t="str">
            <v>TABLESTACADO DE CONCRETO PREESFORZADO</v>
          </cell>
          <cell r="C158" t="str">
            <v>M²</v>
          </cell>
          <cell r="D158">
            <v>333276</v>
          </cell>
          <cell r="E158" t="str">
            <v>3.6.6.5.4 </v>
          </cell>
        </row>
        <row r="159">
          <cell r="A159" t="str">
            <v>622.5</v>
          </cell>
          <cell r="B159" t="str">
            <v>CORTE DEL EXTREMO SUPERIOR DEL ELEMENTO</v>
          </cell>
          <cell r="C159" t="str">
            <v>ML</v>
          </cell>
          <cell r="D159">
            <v>97200.74</v>
          </cell>
          <cell r="E159" t="str">
            <v>3.6.6.5.5</v>
          </cell>
        </row>
        <row r="160">
          <cell r="A160" t="str">
            <v>630.1</v>
          </cell>
          <cell r="B160" t="str">
            <v>CONCRETO CLASE A</v>
          </cell>
          <cell r="C160" t="str">
            <v>M³</v>
          </cell>
          <cell r="D160">
            <v>1200844</v>
          </cell>
          <cell r="E160" t="str">
            <v>3.6.6.6.8</v>
          </cell>
        </row>
        <row r="161">
          <cell r="A161" t="str">
            <v>630.2</v>
          </cell>
          <cell r="B161" t="str">
            <v>CONCRETO CLASE B</v>
          </cell>
          <cell r="C161" t="str">
            <v>M³</v>
          </cell>
          <cell r="D161">
            <v>1094189</v>
          </cell>
          <cell r="E161" t="str">
            <v>3.6.6.6.17</v>
          </cell>
        </row>
        <row r="162">
          <cell r="A162" t="str">
            <v>630.3</v>
          </cell>
          <cell r="B162" t="str">
            <v>CONCRETO CLASE C</v>
          </cell>
          <cell r="C162" t="str">
            <v>M³</v>
          </cell>
          <cell r="D162">
            <v>882756</v>
          </cell>
          <cell r="E162" t="str">
            <v xml:space="preserve"> 3.6.6.6.26</v>
          </cell>
        </row>
        <row r="163">
          <cell r="A163" t="str">
            <v>630.4</v>
          </cell>
          <cell r="B163" t="str">
            <v>CONCRETO CLASE D</v>
          </cell>
          <cell r="C163" t="str">
            <v>M³</v>
          </cell>
          <cell r="D163">
            <v>479577</v>
          </cell>
          <cell r="E163" t="str">
            <v xml:space="preserve">3.6.6.6.35 </v>
          </cell>
        </row>
        <row r="164">
          <cell r="A164" t="str">
            <v>630.5</v>
          </cell>
          <cell r="B164" t="str">
            <v>CONCRETO CLASE E</v>
          </cell>
          <cell r="C164" t="str">
            <v>M³</v>
          </cell>
          <cell r="D164">
            <v>442327</v>
          </cell>
          <cell r="E164" t="str">
            <v>3.6.6.6.44</v>
          </cell>
        </row>
        <row r="165">
          <cell r="A165" t="str">
            <v>630.6</v>
          </cell>
          <cell r="B165" t="str">
            <v>CONCRETO CLASE F</v>
          </cell>
          <cell r="C165" t="str">
            <v>M³</v>
          </cell>
          <cell r="D165">
            <v>340016</v>
          </cell>
          <cell r="E165" t="str">
            <v>3.6.6.6.46</v>
          </cell>
        </row>
        <row r="166">
          <cell r="A166" t="str">
            <v>630.7</v>
          </cell>
          <cell r="B166" t="str">
            <v>CONCRETO CLASE G</v>
          </cell>
          <cell r="C166" t="str">
            <v>M³</v>
          </cell>
          <cell r="D166">
            <v>356076</v>
          </cell>
          <cell r="E166" t="str">
            <v>3.6.6.6.47</v>
          </cell>
        </row>
        <row r="167">
          <cell r="A167" t="str">
            <v>630P</v>
          </cell>
          <cell r="B167" t="str">
            <v>MORTERO 1.3</v>
          </cell>
          <cell r="C167" t="str">
            <v>M³</v>
          </cell>
          <cell r="D167">
            <v>355631</v>
          </cell>
          <cell r="E167" t="str">
            <v>3.3.5.3.6</v>
          </cell>
        </row>
        <row r="168">
          <cell r="A168" t="str">
            <v>631P</v>
          </cell>
          <cell r="B168" t="str">
            <v>BOLSACRETOS</v>
          </cell>
          <cell r="C168" t="str">
            <v>M³</v>
          </cell>
          <cell r="D168">
            <v>625514.01791666669</v>
          </cell>
          <cell r="E168" t="str">
            <v>3.6.6.21.2</v>
          </cell>
        </row>
        <row r="169">
          <cell r="A169" t="str">
            <v>632.1</v>
          </cell>
          <cell r="B169" t="str">
            <v>BARANDA DE CONCRETO 0.15*0.20</v>
          </cell>
          <cell r="C169" t="str">
            <v>ML</v>
          </cell>
          <cell r="D169">
            <v>113773</v>
          </cell>
          <cell r="E169" t="str">
            <v>3.6.6.7.1</v>
          </cell>
        </row>
        <row r="170">
          <cell r="A170" t="str">
            <v>632P</v>
          </cell>
          <cell r="B170" t="str">
            <v>BARANDA METALICA</v>
          </cell>
          <cell r="C170" t="str">
            <v>ML</v>
          </cell>
          <cell r="D170">
            <v>330104</v>
          </cell>
          <cell r="E170" t="str">
            <v>3.6.6.11</v>
          </cell>
        </row>
        <row r="171">
          <cell r="A171" t="str">
            <v>640.1</v>
          </cell>
          <cell r="B171" t="str">
            <v>ACERO DE REFUERZO GRADO 37</v>
          </cell>
          <cell r="C171" t="str">
            <v>KG</v>
          </cell>
          <cell r="D171">
            <v>3298</v>
          </cell>
          <cell r="E171" t="str">
            <v>3.6.6.8.1 </v>
          </cell>
        </row>
        <row r="172">
          <cell r="A172" t="str">
            <v>640.2</v>
          </cell>
          <cell r="B172" t="str">
            <v>ACERO DE REFUERZO GRADO 40</v>
          </cell>
          <cell r="C172" t="str">
            <v>KG</v>
          </cell>
          <cell r="D172">
            <v>3298</v>
          </cell>
          <cell r="E172" t="str">
            <v> 3.6.6.8.2 </v>
          </cell>
        </row>
        <row r="173">
          <cell r="A173" t="str">
            <v>640.3</v>
          </cell>
          <cell r="B173" t="str">
            <v>ACERO DE REFUERZO GRADO 60</v>
          </cell>
          <cell r="C173" t="str">
            <v>KG</v>
          </cell>
          <cell r="D173">
            <v>3298</v>
          </cell>
          <cell r="E173" t="str">
            <v> 3.6.6.8.3 </v>
          </cell>
        </row>
        <row r="174">
          <cell r="A174" t="str">
            <v>641.1</v>
          </cell>
          <cell r="B174" t="str">
            <v>ACERO DE PREESFUERZO</v>
          </cell>
          <cell r="C174" t="str">
            <v>TON-M</v>
          </cell>
          <cell r="D174">
            <v>1096</v>
          </cell>
          <cell r="E174" t="str">
            <v>3.6.6.9.1</v>
          </cell>
        </row>
        <row r="175">
          <cell r="A175" t="str">
            <v>641.1P</v>
          </cell>
          <cell r="B175" t="str">
            <v>ANCLAJE EN ROCA DE D=4" CON 3 TORONES DE 1/2" POSTENSADOS</v>
          </cell>
          <cell r="C175" t="str">
            <v>TON-M</v>
          </cell>
          <cell r="D175">
            <v>303033</v>
          </cell>
          <cell r="E175" t="str">
            <v>3.6.6.9</v>
          </cell>
        </row>
        <row r="176">
          <cell r="A176" t="str">
            <v>642.1</v>
          </cell>
          <cell r="B176" t="str">
            <v>APOYO ELASTOMERICO</v>
          </cell>
          <cell r="C176" t="str">
            <v>U (DM³)</v>
          </cell>
          <cell r="D176">
            <v>502159</v>
          </cell>
          <cell r="E176" t="str">
            <v>3.6.6.10.1</v>
          </cell>
        </row>
        <row r="177">
          <cell r="A177" t="str">
            <v>642.2</v>
          </cell>
          <cell r="B177" t="str">
            <v>SELLO PARA JUNTAS DE PUENTES</v>
          </cell>
          <cell r="C177" t="str">
            <v>ML</v>
          </cell>
          <cell r="D177">
            <v>39246</v>
          </cell>
          <cell r="E177" t="str">
            <v>3.6.6.10.2</v>
          </cell>
        </row>
        <row r="178">
          <cell r="A178" t="str">
            <v>642P1</v>
          </cell>
          <cell r="B178" t="str">
            <v>CONSTRUCCION JUNTAS ELASTOMERICAS DE 30CM DE ANCHO</v>
          </cell>
          <cell r="C178" t="str">
            <v>ML</v>
          </cell>
          <cell r="D178">
            <v>747193</v>
          </cell>
          <cell r="E178" t="str">
            <v>3.6.6.10</v>
          </cell>
        </row>
        <row r="179">
          <cell r="A179" t="str">
            <v>642P2</v>
          </cell>
          <cell r="B179" t="str">
            <v>JUNTAS ELASTOMERICAS M100</v>
          </cell>
          <cell r="C179" t="str">
            <v>ML</v>
          </cell>
          <cell r="D179">
            <v>1819600.6764874654</v>
          </cell>
          <cell r="E179" t="str">
            <v>3.6.6.10</v>
          </cell>
        </row>
        <row r="180">
          <cell r="A180" t="str">
            <v>642P3</v>
          </cell>
          <cell r="B180" t="str">
            <v>JUNTAS ELASTOMERICAS M60</v>
          </cell>
          <cell r="C180" t="str">
            <v>ML</v>
          </cell>
          <cell r="D180">
            <v>1552934.5736303227</v>
          </cell>
          <cell r="E180" t="str">
            <v>3.6.6.10</v>
          </cell>
        </row>
        <row r="181">
          <cell r="A181" t="str">
            <v>650.1</v>
          </cell>
          <cell r="B181" t="str">
            <v>DISEÑO Y FABRICACION DE ESTRUCTURA METALICA</v>
          </cell>
          <cell r="C181" t="str">
            <v>KG</v>
          </cell>
          <cell r="D181">
            <v>15579</v>
          </cell>
          <cell r="E181" t="str">
            <v>3.6.6.11.1</v>
          </cell>
        </row>
        <row r="182">
          <cell r="A182" t="str">
            <v>650.2</v>
          </cell>
          <cell r="B182" t="str">
            <v>FABRICACION DE LA ESTRUCTURA METALICA</v>
          </cell>
          <cell r="C182" t="str">
            <v>KG</v>
          </cell>
          <cell r="D182">
            <v>10761</v>
          </cell>
          <cell r="E182" t="str">
            <v>3.6.6.11.2</v>
          </cell>
        </row>
        <row r="183">
          <cell r="A183" t="str">
            <v>650.3</v>
          </cell>
          <cell r="B183" t="str">
            <v>TRANSPORTE DE LA ESTRUCTURA METALICA</v>
          </cell>
          <cell r="C183" t="str">
            <v>KG</v>
          </cell>
          <cell r="D183">
            <v>0.65</v>
          </cell>
          <cell r="E183" t="str">
            <v>3.6.6.11.7</v>
          </cell>
        </row>
        <row r="184">
          <cell r="A184" t="str">
            <v>650.3 OTRO</v>
          </cell>
          <cell r="B184" t="str">
            <v>TRANSPORTE DE LA ESTRUCTURA METALICA</v>
          </cell>
          <cell r="C184" t="str">
            <v>KG</v>
          </cell>
          <cell r="D184">
            <v>1</v>
          </cell>
          <cell r="E184" t="str">
            <v>3.6.6.11.7</v>
          </cell>
        </row>
        <row r="185">
          <cell r="A185" t="str">
            <v>650.4</v>
          </cell>
          <cell r="B185" t="str">
            <v>MONTAJE Y PINTURA DE ESTRUCTURA METALICA</v>
          </cell>
          <cell r="C185" t="str">
            <v>KG</v>
          </cell>
          <cell r="D185">
            <v>3532</v>
          </cell>
          <cell r="E185" t="str">
            <v>3.6.6.11.6</v>
          </cell>
        </row>
        <row r="186">
          <cell r="A186" t="str">
            <v>660.1</v>
          </cell>
          <cell r="B186" t="str">
            <v>TUBERIA DE CONCRETO SIMPLE 450 MM</v>
          </cell>
          <cell r="C186" t="str">
            <v>ML</v>
          </cell>
          <cell r="D186">
            <v>0</v>
          </cell>
          <cell r="E186" t="str">
            <v>3.6.6.12.9 </v>
          </cell>
        </row>
        <row r="187">
          <cell r="A187" t="str">
            <v>660.2</v>
          </cell>
          <cell r="B187" t="str">
            <v>TUBERIA DE CONCRETO SIMPLE 600 MM</v>
          </cell>
          <cell r="C187" t="str">
            <v>ML</v>
          </cell>
          <cell r="D187">
            <v>408511</v>
          </cell>
          <cell r="E187" t="str">
            <v>3.6.6.12.8</v>
          </cell>
        </row>
        <row r="188">
          <cell r="A188" t="str">
            <v>660.3</v>
          </cell>
          <cell r="B188" t="str">
            <v>TUBERIA DE CONCRETO SIMPLE 750 MM</v>
          </cell>
          <cell r="C188" t="str">
            <v>ML</v>
          </cell>
          <cell r="D188">
            <v>0</v>
          </cell>
          <cell r="E188" t="str">
            <v>3.6.6.12.9</v>
          </cell>
        </row>
        <row r="189">
          <cell r="A189" t="str">
            <v>661.1</v>
          </cell>
          <cell r="B189" t="str">
            <v>TUBERIA DE CONCRETO REFORZADO 900 MM (TIPO 1)</v>
          </cell>
          <cell r="C189" t="str">
            <v>ML</v>
          </cell>
          <cell r="D189">
            <v>503041</v>
          </cell>
          <cell r="E189" t="str">
            <v>3.6.6.13.4</v>
          </cell>
        </row>
        <row r="190">
          <cell r="A190" t="str">
            <v>661.2</v>
          </cell>
          <cell r="B190" t="str">
            <v>TUBERIA DE CONCRETO REFORZADO 900 MM (TIPO 2)</v>
          </cell>
          <cell r="C190" t="str">
            <v>ML</v>
          </cell>
          <cell r="D190">
            <v>513271</v>
          </cell>
          <cell r="E190" t="str">
            <v>3.6.6.13.20</v>
          </cell>
        </row>
        <row r="191">
          <cell r="A191" t="str">
            <v>661 OTRO</v>
          </cell>
          <cell r="B191" t="str">
            <v>TUBERIA DE CONCRETO REFORZADO 900 MM</v>
          </cell>
          <cell r="C191" t="str">
            <v>ML</v>
          </cell>
          <cell r="D191">
            <v>463346</v>
          </cell>
          <cell r="E191" t="str">
            <v>3.6.6.13</v>
          </cell>
        </row>
        <row r="192">
          <cell r="A192" t="str">
            <v>662.1</v>
          </cell>
          <cell r="B192" t="str">
            <v>TUBERIA CORRUGADA DE ACERO GALVANIZADO</v>
          </cell>
          <cell r="C192" t="str">
            <v>ML</v>
          </cell>
          <cell r="D192">
            <v>866382</v>
          </cell>
          <cell r="E192" t="str">
            <v>3.3.14.19.1</v>
          </cell>
        </row>
        <row r="193">
          <cell r="A193" t="str">
            <v>662.2</v>
          </cell>
          <cell r="B193" t="str">
            <v>TUBERIA CORRUGADA DE ACERO CON RECUBRIMIENTO</v>
          </cell>
          <cell r="C193" t="str">
            <v>ML</v>
          </cell>
          <cell r="D193">
            <v>0</v>
          </cell>
          <cell r="E193" t="str">
            <v>3.6.6.14</v>
          </cell>
        </row>
        <row r="194">
          <cell r="A194" t="str">
            <v>670.1P</v>
          </cell>
          <cell r="B194" t="str">
            <v>DISIPADOR DE ENERGIA Y SEDIMENTADOR EN GAVIONES (con recubrimiento)</v>
          </cell>
          <cell r="C194" t="str">
            <v>M³</v>
          </cell>
          <cell r="D194">
            <v>280169</v>
          </cell>
          <cell r="E194" t="str">
            <v>3.6.6.15.2</v>
          </cell>
        </row>
        <row r="195">
          <cell r="A195" t="str">
            <v>670.2</v>
          </cell>
          <cell r="B195" t="str">
            <v>DISIPADOR DE ENERGIA Y SEDIMENTADOR EN CONCRETO CICLOPEO</v>
          </cell>
          <cell r="C195" t="str">
            <v>M³</v>
          </cell>
          <cell r="D195">
            <v>526293</v>
          </cell>
          <cell r="E195" t="str">
            <v>3.6.6.15.2</v>
          </cell>
        </row>
        <row r="196">
          <cell r="A196" t="str">
            <v>671.1</v>
          </cell>
          <cell r="B196" t="str">
            <v>CUNETAS DE CONCRETO FUNDIDA EN SITIO</v>
          </cell>
          <cell r="C196" t="str">
            <v>M³</v>
          </cell>
          <cell r="D196">
            <v>496161</v>
          </cell>
          <cell r="E196" t="str">
            <v>3.6.6.16.1</v>
          </cell>
        </row>
        <row r="197">
          <cell r="A197" t="str">
            <v>672.1</v>
          </cell>
          <cell r="B197" t="str">
            <v>BORDILLOS</v>
          </cell>
          <cell r="C197" t="str">
            <v>ML</v>
          </cell>
          <cell r="D197">
            <v>73351</v>
          </cell>
          <cell r="E197" t="str">
            <v>3.6.6.19.2</v>
          </cell>
        </row>
        <row r="198">
          <cell r="A198" t="str">
            <v>673.1</v>
          </cell>
          <cell r="B198" t="str">
            <v>MATERIAL DRENANTE</v>
          </cell>
          <cell r="C198" t="str">
            <v>M³</v>
          </cell>
          <cell r="D198">
            <v>110857</v>
          </cell>
          <cell r="E198" t="str">
            <v>3.6.6.19.2</v>
          </cell>
        </row>
        <row r="199">
          <cell r="A199" t="str">
            <v>673.2</v>
          </cell>
          <cell r="B199" t="str">
            <v>GEOTEXTIL</v>
          </cell>
          <cell r="C199" t="str">
            <v>M²</v>
          </cell>
          <cell r="D199">
            <v>6003</v>
          </cell>
          <cell r="E199" t="str">
            <v>3.6.8.1.2</v>
          </cell>
        </row>
        <row r="200">
          <cell r="A200" t="str">
            <v>673.3</v>
          </cell>
          <cell r="B200" t="str">
            <v>MATERIAL DE COBERTURA</v>
          </cell>
          <cell r="C200" t="str">
            <v>M³</v>
          </cell>
          <cell r="D200">
            <v>101281</v>
          </cell>
          <cell r="E200" t="str">
            <v>3.6.8.1.2</v>
          </cell>
        </row>
        <row r="201">
          <cell r="A201" t="str">
            <v>674.1</v>
          </cell>
          <cell r="B201" t="str">
            <v>DRENES HORIZONTALES TUBERIA PERFORADA 2"</v>
          </cell>
          <cell r="C201" t="str">
            <v>M²</v>
          </cell>
          <cell r="D201">
            <v>123342</v>
          </cell>
          <cell r="E201" t="str">
            <v>3.6.6.20.1</v>
          </cell>
        </row>
        <row r="202">
          <cell r="A202" t="str">
            <v>675.1</v>
          </cell>
          <cell r="B202" t="str">
            <v>GEOTEXTIL PARA PAVIMENTACION Y REPAVIMENTACION</v>
          </cell>
          <cell r="C202" t="str">
            <v>M²</v>
          </cell>
          <cell r="D202">
            <v>5388</v>
          </cell>
          <cell r="E202" t="str">
            <v> 3.6.8.2.6 </v>
          </cell>
        </row>
        <row r="203">
          <cell r="A203" t="str">
            <v>675.2</v>
          </cell>
          <cell r="B203" t="str">
            <v>EMULSION ASFALTICA PARA RETENCION DE GEOTEXTILES</v>
          </cell>
          <cell r="C203" t="str">
            <v>LT</v>
          </cell>
          <cell r="D203">
            <v>2467</v>
          </cell>
          <cell r="E203" t="str">
            <v>3.6.4.2</v>
          </cell>
        </row>
        <row r="204">
          <cell r="A204" t="str">
            <v>675.3</v>
          </cell>
          <cell r="B204" t="str">
            <v>CEMENTO ASFALTICO PARA RETENCION DE GEOTEXTILES</v>
          </cell>
          <cell r="C204" t="str">
            <v>KG</v>
          </cell>
          <cell r="D204">
            <v>1969</v>
          </cell>
          <cell r="E204" t="str">
            <v>3.6.4.1.2</v>
          </cell>
        </row>
        <row r="205">
          <cell r="A205" t="str">
            <v>676.1</v>
          </cell>
          <cell r="B205" t="str">
            <v>GEOTEXTIL PARA ESTABILIZACION DE SUELOS DE SUBRASANTE Y CAPAS GRANULARES</v>
          </cell>
          <cell r="C205" t="str">
            <v>M²</v>
          </cell>
          <cell r="D205">
            <v>7273</v>
          </cell>
          <cell r="E205" t="str">
            <v> 3.6.8.2.2 </v>
          </cell>
        </row>
        <row r="206">
          <cell r="A206" t="str">
            <v>680.1</v>
          </cell>
          <cell r="B206" t="str">
            <v>ESCAMAS EN CONCRETO</v>
          </cell>
          <cell r="C206" t="str">
            <v>M²</v>
          </cell>
          <cell r="D206">
            <v>218504</v>
          </cell>
          <cell r="E206" t="str">
            <v>3.6.6.20.1</v>
          </cell>
        </row>
        <row r="207">
          <cell r="A207" t="str">
            <v>680.2</v>
          </cell>
          <cell r="B207" t="str">
            <v>ARMADURA GALVANIZADA</v>
          </cell>
          <cell r="C207" t="str">
            <v>ML</v>
          </cell>
          <cell r="D207">
            <v>7694</v>
          </cell>
          <cell r="E207" t="str">
            <v>3.6.6.20.2</v>
          </cell>
        </row>
        <row r="208">
          <cell r="A208" t="str">
            <v>680.3</v>
          </cell>
          <cell r="B208" t="str">
            <v>RELLENO GRANULAR PARA TIERRA ARMADA</v>
          </cell>
          <cell r="C208" t="str">
            <v>M³</v>
          </cell>
          <cell r="D208">
            <v>72423</v>
          </cell>
          <cell r="E208" t="str">
            <v>3.6.6.20.3</v>
          </cell>
        </row>
        <row r="209">
          <cell r="A209" t="str">
            <v>681.1</v>
          </cell>
          <cell r="B209" t="str">
            <v>GAVIONES</v>
          </cell>
          <cell r="C209" t="str">
            <v>M³</v>
          </cell>
          <cell r="D209">
            <v>199765</v>
          </cell>
          <cell r="E209" t="str">
            <v xml:space="preserve">3.6.6.21.1  </v>
          </cell>
        </row>
        <row r="210">
          <cell r="A210" t="str">
            <v>682.1</v>
          </cell>
          <cell r="B210" t="str">
            <v>COLCHOGAVION</v>
          </cell>
          <cell r="C210" t="str">
            <v>M³</v>
          </cell>
          <cell r="D210">
            <v>204705</v>
          </cell>
          <cell r="E210" t="str">
            <v>3.2.7.5.3</v>
          </cell>
        </row>
        <row r="211">
          <cell r="A211" t="str">
            <v>674.2</v>
          </cell>
          <cell r="B211" t="str">
            <v>DRENES HORIZONTALES TUBERIA PERFORADA 2" SIN CLASIFICAR</v>
          </cell>
          <cell r="C211" t="str">
            <v>ML</v>
          </cell>
          <cell r="D211">
            <v>121259</v>
          </cell>
          <cell r="E211" t="str">
            <v>3.6.6.20.2</v>
          </cell>
        </row>
        <row r="212">
          <cell r="A212" t="str">
            <v>700.1</v>
          </cell>
          <cell r="B212" t="str">
            <v>LINEA DE DEMARCACION</v>
          </cell>
          <cell r="C212" t="str">
            <v>ML</v>
          </cell>
          <cell r="D212">
            <v>2576</v>
          </cell>
          <cell r="E212" t="str">
            <v>3.6.7.1.1</v>
          </cell>
        </row>
        <row r="213">
          <cell r="A213" t="str">
            <v>700.2</v>
          </cell>
          <cell r="B213" t="str">
            <v>MARCA VIAL</v>
          </cell>
          <cell r="C213" t="str">
            <v>M²</v>
          </cell>
          <cell r="D213">
            <v>39736</v>
          </cell>
          <cell r="E213" t="str">
            <v>3.6.7.1.6</v>
          </cell>
        </row>
        <row r="214">
          <cell r="A214" t="str">
            <v>700P</v>
          </cell>
          <cell r="B214" t="str">
            <v>BANDAS SONORAS REDUCTORAS DE VELOCIDAD</v>
          </cell>
          <cell r="C214" t="str">
            <v>M²</v>
          </cell>
          <cell r="D214">
            <v>154345.0675</v>
          </cell>
          <cell r="E214" t="str">
            <v>3.6.7</v>
          </cell>
        </row>
        <row r="215">
          <cell r="A215" t="str">
            <v>701.1</v>
          </cell>
          <cell r="B215" t="str">
            <v>TACHAS REFLECTIVAS</v>
          </cell>
          <cell r="C215" t="str">
            <v>U</v>
          </cell>
          <cell r="D215">
            <v>6606</v>
          </cell>
          <cell r="E215" t="str">
            <v>3.6.7.2.1</v>
          </cell>
        </row>
        <row r="216">
          <cell r="A216" t="str">
            <v>710.1</v>
          </cell>
          <cell r="B216" t="str">
            <v>SEÑALES DE TRANSITO GRUPO 1 (75*75)</v>
          </cell>
          <cell r="C216" t="str">
            <v>U</v>
          </cell>
          <cell r="D216">
            <v>310803</v>
          </cell>
          <cell r="E216" t="str">
            <v>3.6.7.3.13</v>
          </cell>
        </row>
        <row r="217">
          <cell r="A217" t="str">
            <v>710.2</v>
          </cell>
          <cell r="B217" t="str">
            <v>SEÑALES DE TRANSITO GRUPO 2 (1.20*0.4)</v>
          </cell>
          <cell r="C217" t="str">
            <v>U</v>
          </cell>
          <cell r="D217">
            <v>381029</v>
          </cell>
          <cell r="E217" t="str">
            <v>3.6.7.3</v>
          </cell>
        </row>
        <row r="218">
          <cell r="A218" t="str">
            <v>710.3</v>
          </cell>
          <cell r="B218" t="str">
            <v>SEÑALES DE TRANSITO GRUPO 3 (SP-54 LA FERREA)</v>
          </cell>
          <cell r="C218" t="str">
            <v>U</v>
          </cell>
          <cell r="D218">
            <v>381029</v>
          </cell>
          <cell r="E218" t="str">
            <v>3.6.7.3</v>
          </cell>
        </row>
        <row r="219">
          <cell r="A219" t="str">
            <v>710.4</v>
          </cell>
          <cell r="B219" t="str">
            <v>SEÑALES DE TRANSITO GRUPO 4 (DELINEADORES DE CURVA)</v>
          </cell>
          <cell r="C219" t="str">
            <v>U</v>
          </cell>
          <cell r="D219">
            <v>286926</v>
          </cell>
          <cell r="E219" t="str">
            <v>3.6.7.3</v>
          </cell>
        </row>
        <row r="220">
          <cell r="A220" t="str">
            <v>710.5</v>
          </cell>
          <cell r="B220" t="str">
            <v>SEÑALES DE TRANSITO GRUPO 5 (INFORMATIVAS)</v>
          </cell>
          <cell r="C220" t="str">
            <v>M²</v>
          </cell>
          <cell r="D220">
            <v>377077</v>
          </cell>
          <cell r="E220" t="str">
            <v>3.6.7.3</v>
          </cell>
        </row>
        <row r="221">
          <cell r="A221" t="str">
            <v>720.1</v>
          </cell>
          <cell r="B221" t="str">
            <v>POSTE DE KILOMETRAJE</v>
          </cell>
          <cell r="C221" t="str">
            <v>U</v>
          </cell>
          <cell r="D221">
            <v>80114</v>
          </cell>
          <cell r="E221" t="str">
            <v>3.6.7.4.1</v>
          </cell>
        </row>
        <row r="222">
          <cell r="A222" t="str">
            <v>730.1</v>
          </cell>
          <cell r="B222" t="str">
            <v>DEFENSAS METALICAS</v>
          </cell>
          <cell r="C222" t="str">
            <v>ML</v>
          </cell>
          <cell r="D222">
            <v>147500</v>
          </cell>
          <cell r="E222" t="str">
            <v>3.6.7.5.1</v>
          </cell>
        </row>
        <row r="223">
          <cell r="A223" t="str">
            <v>730.2</v>
          </cell>
          <cell r="B223" t="str">
            <v>SECCION FINAL DE DEFENSAS METALICAS</v>
          </cell>
          <cell r="C223" t="str">
            <v>U</v>
          </cell>
          <cell r="D223">
            <v>67302</v>
          </cell>
          <cell r="E223" t="str">
            <v>3.6.7.5.2</v>
          </cell>
        </row>
        <row r="224">
          <cell r="A224" t="str">
            <v>740.1</v>
          </cell>
          <cell r="B224" t="str">
            <v>CAPTAFAROS</v>
          </cell>
          <cell r="C224" t="str">
            <v>U</v>
          </cell>
          <cell r="D224">
            <v>14660</v>
          </cell>
          <cell r="E224" t="str">
            <v>3.6.7.6.1</v>
          </cell>
        </row>
        <row r="225">
          <cell r="A225" t="str">
            <v>800.1</v>
          </cell>
          <cell r="B225" t="str">
            <v>CERCA DE ALAMBRE DE PUAS CON POSTES DE MADERA</v>
          </cell>
          <cell r="C225" t="str">
            <v>ML</v>
          </cell>
          <cell r="D225">
            <v>12216</v>
          </cell>
          <cell r="E225" t="str">
            <v>3.6.9.1.4</v>
          </cell>
        </row>
        <row r="226">
          <cell r="A226" t="str">
            <v>800.2</v>
          </cell>
          <cell r="B226" t="str">
            <v>CERCA DE ALAMBRE DE PUAS CON POSTES DE CONCRETO</v>
          </cell>
          <cell r="C226" t="str">
            <v>ML</v>
          </cell>
          <cell r="D226">
            <v>21506</v>
          </cell>
          <cell r="E226" t="str">
            <v>3.6.9.1.10</v>
          </cell>
        </row>
        <row r="227">
          <cell r="A227" t="str">
            <v>800.3</v>
          </cell>
          <cell r="B227" t="str">
            <v>CERCAS DE MALLA CON POSTES DE MADERA</v>
          </cell>
          <cell r="C227" t="str">
            <v>ML</v>
          </cell>
          <cell r="D227">
            <v>21704</v>
          </cell>
          <cell r="E227" t="str">
            <v>3.6.9.1.6</v>
          </cell>
        </row>
        <row r="228">
          <cell r="A228" t="str">
            <v>800.4</v>
          </cell>
          <cell r="B228" t="str">
            <v>CERCAS DE MALLA CON POSTES DE CONCRETO</v>
          </cell>
          <cell r="C228" t="str">
            <v>ML</v>
          </cell>
          <cell r="D228">
            <v>34468</v>
          </cell>
          <cell r="E228" t="str">
            <v>3.6.9.1.13</v>
          </cell>
        </row>
        <row r="229">
          <cell r="A229" t="str">
            <v>800P</v>
          </cell>
          <cell r="B229" t="str">
            <v>CERRAMIENTO EN MALLA ESLABONADA</v>
          </cell>
          <cell r="C229" t="str">
            <v>ML</v>
          </cell>
          <cell r="D229">
            <v>81449.287833333336</v>
          </cell>
          <cell r="E229" t="str">
            <v>3.6.9.1.30</v>
          </cell>
        </row>
        <row r="230">
          <cell r="A230" t="str">
            <v>810.1</v>
          </cell>
          <cell r="B230" t="str">
            <v>EMPRADIZACION DE TALUDES CON BLOQUES DE CESPED</v>
          </cell>
          <cell r="C230" t="str">
            <v>M²</v>
          </cell>
          <cell r="D230">
            <v>6845</v>
          </cell>
          <cell r="E230" t="str">
            <v>3.6.9.2.1</v>
          </cell>
        </row>
        <row r="231">
          <cell r="A231" t="str">
            <v>810.1P</v>
          </cell>
          <cell r="B231" t="str">
            <v>EMPRADIZACION DE TALUDES CON BIOMANTO</v>
          </cell>
          <cell r="C231" t="str">
            <v>M²</v>
          </cell>
          <cell r="D231">
            <v>11405</v>
          </cell>
          <cell r="E231" t="str">
            <v> 3.6.9.2</v>
          </cell>
        </row>
        <row r="232">
          <cell r="A232" t="str">
            <v>810.2</v>
          </cell>
          <cell r="B232" t="str">
            <v>EMPRADIZACION DE TALUDES CON TIERRA ORGANICA Y SEMILLAS</v>
          </cell>
          <cell r="C232" t="str">
            <v>M²</v>
          </cell>
          <cell r="D232">
            <v>16988</v>
          </cell>
          <cell r="E232" t="str">
            <v>3.6.9.2.2</v>
          </cell>
        </row>
        <row r="233">
          <cell r="A233" t="str">
            <v>810.2P</v>
          </cell>
          <cell r="B233" t="str">
            <v>EMPEDRADO PARA TALUDES</v>
          </cell>
          <cell r="C233" t="str">
            <v>M²</v>
          </cell>
          <cell r="D233">
            <v>55627.520000000004</v>
          </cell>
          <cell r="E233" t="str">
            <v> 3.6.9.2</v>
          </cell>
        </row>
        <row r="234">
          <cell r="A234" t="str">
            <v>812.1</v>
          </cell>
          <cell r="B234" t="str">
            <v>RECUBRIMIENTO DE TALUD CON MALLA Y MORTERO 1:4 DE e= 5 cm.</v>
          </cell>
          <cell r="C234" t="str">
            <v>M²</v>
          </cell>
          <cell r="D234">
            <v>69246</v>
          </cell>
          <cell r="E234" t="str">
            <v> 3.3.6.10.3 </v>
          </cell>
        </row>
        <row r="235">
          <cell r="A235" t="str">
            <v>815P</v>
          </cell>
          <cell r="B235" t="str">
            <v>ARBORIZACION</v>
          </cell>
          <cell r="C235" t="str">
            <v>U</v>
          </cell>
          <cell r="D235">
            <v>34301</v>
          </cell>
          <cell r="E235" t="str">
            <v>3.2.10.3</v>
          </cell>
        </row>
        <row r="236">
          <cell r="A236" t="str">
            <v>900.1</v>
          </cell>
          <cell r="B236" t="str">
            <v>TRANSPORTE DE MATERIALES PROVENIENTES DE LA EXPLAN, CANAL, PRESTA ENTRE 100 Y 1000 M</v>
          </cell>
          <cell r="C236" t="str">
            <v>M³-ESTACION</v>
          </cell>
          <cell r="D236">
            <v>1828</v>
          </cell>
          <cell r="E236" t="str">
            <v xml:space="preserve">3.6.9.3.1   </v>
          </cell>
        </row>
        <row r="237">
          <cell r="A237" t="str">
            <v>900.2</v>
          </cell>
          <cell r="B237" t="str">
            <v>TRANSPORTE DE MATERIALES PROVENIENTES DE LA EXPLAN, CANAL, PRESTA MAYOR A 1000 M</v>
          </cell>
          <cell r="C237" t="str">
            <v>M³-KM</v>
          </cell>
          <cell r="D237">
            <v>1239</v>
          </cell>
          <cell r="E237" t="str">
            <v xml:space="preserve">3.6.9.3.1   </v>
          </cell>
        </row>
        <row r="238">
          <cell r="A238" t="str">
            <v>900.3</v>
          </cell>
          <cell r="B238" t="str">
            <v>TRANSPORTE DE MATERIAL PROVENIENTE DE DERRUMBES</v>
          </cell>
          <cell r="C238" t="str">
            <v>M³-KM</v>
          </cell>
          <cell r="D238">
            <v>1239</v>
          </cell>
          <cell r="E238" t="str">
            <v xml:space="preserve">3.6.9.3.1   </v>
          </cell>
        </row>
        <row r="239">
          <cell r="A239" t="str">
            <v>680P</v>
          </cell>
          <cell r="B239" t="str">
            <v>MURO TIERRA ARMADA CON GEOTEXTIL</v>
          </cell>
          <cell r="C239" t="str">
            <v>M3</v>
          </cell>
          <cell r="D239">
            <v>123655</v>
          </cell>
          <cell r="E239" t="str">
            <v>3.3.11.3</v>
          </cell>
        </row>
        <row r="240">
          <cell r="A240" t="str">
            <v>234.1</v>
          </cell>
          <cell r="B240" t="str">
            <v>AFINAMIENTO TALUDES</v>
          </cell>
          <cell r="C240" t="str">
            <v>M2</v>
          </cell>
          <cell r="D240">
            <v>8029</v>
          </cell>
          <cell r="E240" t="str">
            <v>3.6.8.2 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URO CONCRETO"/>
      <sheetName val="PAVIMENTO MR 45"/>
      <sheetName val="ESPACIO PUBLICO"/>
      <sheetName val="CARPETA ASFALTICA"/>
      <sheetName val="1.1"/>
      <sheetName val="2.1"/>
      <sheetName val="4.1 "/>
      <sheetName val="4.2"/>
      <sheetName val="4.3"/>
      <sheetName val="4.4"/>
      <sheetName val="4.5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6.10"/>
      <sheetName val="6.11"/>
      <sheetName val="7.1"/>
      <sheetName val="7.2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>
        <row r="8">
          <cell r="A8" t="str">
            <v>Aguja e hilo para geotextil</v>
          </cell>
          <cell r="G8" t="str">
            <v>Retroexcavadora 330 ME</v>
          </cell>
        </row>
        <row r="9">
          <cell r="A9" t="str">
            <v>Geotextil NT 2000</v>
          </cell>
          <cell r="G9" t="str">
            <v>Carrotanque 3000 galones</v>
          </cell>
        </row>
        <row r="10">
          <cell r="A10" t="str">
            <v>Cordren circular 6"</v>
          </cell>
          <cell r="G10" t="str">
            <v>Motoniveladora CAT 12G</v>
          </cell>
        </row>
        <row r="11">
          <cell r="A11" t="str">
            <v>Grava</v>
          </cell>
          <cell r="G11" t="str">
            <v>Vibrocompactador IR SD100C</v>
          </cell>
        </row>
        <row r="12">
          <cell r="A12" t="str">
            <v>Subbase Granular</v>
          </cell>
          <cell r="G12" t="str">
            <v>Minicargador tipo Bobcat</v>
          </cell>
        </row>
        <row r="13">
          <cell r="A13" t="str">
            <v>Geotextil TR 4000</v>
          </cell>
          <cell r="G13" t="str">
            <v>Compactador tipo Mickey</v>
          </cell>
        </row>
        <row r="14">
          <cell r="A14" t="str">
            <v>Geotextil planar</v>
          </cell>
          <cell r="G14" t="str">
            <v>Compactador Manual tipo Rana</v>
          </cell>
        </row>
        <row r="15">
          <cell r="A15" t="str">
            <v>Geodren Circular</v>
          </cell>
          <cell r="G15" t="str">
            <v>Recicladora de Pavimento</v>
          </cell>
        </row>
        <row r="16">
          <cell r="A16" t="str">
            <v>Afirmado</v>
          </cell>
          <cell r="G16" t="str">
            <v>Formaleta para pavimento</v>
          </cell>
        </row>
        <row r="17">
          <cell r="A17" t="str">
            <v>Cemento estructural</v>
          </cell>
          <cell r="G17" t="str">
            <v>Torre Iluminacion</v>
          </cell>
        </row>
        <row r="18">
          <cell r="A18" t="str">
            <v>Material tipo base</v>
          </cell>
          <cell r="G18" t="str">
            <v>Formaleta para bordillo</v>
          </cell>
        </row>
        <row r="19">
          <cell r="A19" t="str">
            <v>Acero de refuerzo ( parrilla pasadores de carga) 1 1/4"</v>
          </cell>
          <cell r="G19" t="str">
            <v>Carrotanque Irrigador</v>
          </cell>
        </row>
        <row r="20">
          <cell r="A20" t="str">
            <v>Curaseal Rojo</v>
          </cell>
          <cell r="G20" t="str">
            <v>Compresor</v>
          </cell>
        </row>
        <row r="21">
          <cell r="A21" t="str">
            <v>Concreto MR 45 Kg/cm2</v>
          </cell>
          <cell r="G21" t="str">
            <v>Compactador de llantas PT125R</v>
          </cell>
        </row>
        <row r="22">
          <cell r="A22" t="str">
            <v>Sellasil 3/8</v>
          </cell>
          <cell r="G22" t="str">
            <v>Compactador Tandem DD65</v>
          </cell>
        </row>
        <row r="23">
          <cell r="A23" t="str">
            <v>Eucobar</v>
          </cell>
          <cell r="G23" t="str">
            <v>Pavimentadora BG2455C</v>
          </cell>
        </row>
        <row r="24">
          <cell r="A24" t="str">
            <v>Vulkem 45 gris</v>
          </cell>
          <cell r="G24" t="str">
            <v>Herramienta Menores</v>
          </cell>
        </row>
        <row r="25">
          <cell r="A25" t="str">
            <v>Acero de Barra de Anclaje 5/8"</v>
          </cell>
          <cell r="G25" t="str">
            <v>Formaleta para muro</v>
          </cell>
        </row>
        <row r="26">
          <cell r="A26" t="str">
            <v>Arena para sopore de losetas (JUAN DE ACOSTA)</v>
          </cell>
          <cell r="G26" t="str">
            <v>Vibrador para concretos</v>
          </cell>
        </row>
        <row r="27">
          <cell r="A27" t="str">
            <v>Arena para sello de losetas (STO. TOMAS)</v>
          </cell>
          <cell r="G27" t="str">
            <v>Bomba para concretos</v>
          </cell>
        </row>
        <row r="28">
          <cell r="A28" t="str">
            <v>Loseta de concreto 40X40 color gris claro</v>
          </cell>
        </row>
        <row r="29">
          <cell r="A29" t="str">
            <v>Loseta de concreto 40X40 tactil color amarillo</v>
          </cell>
        </row>
        <row r="30">
          <cell r="A30" t="str">
            <v>Loseta de concreto 40X40 toperol</v>
          </cell>
        </row>
        <row r="31">
          <cell r="A31" t="str">
            <v>Adoquin peatonal color verde</v>
          </cell>
        </row>
        <row r="32">
          <cell r="A32" t="str">
            <v>Adoquin peatonal color rojo</v>
          </cell>
        </row>
        <row r="33">
          <cell r="A33" t="str">
            <v>Concreto 3000 PSI</v>
          </cell>
        </row>
        <row r="34">
          <cell r="A34" t="str">
            <v>Concreto 2000 psi</v>
          </cell>
        </row>
        <row r="35">
          <cell r="A35" t="str">
            <v>Acero Grado 60</v>
          </cell>
        </row>
        <row r="36">
          <cell r="A36" t="str">
            <v>Desmoldante</v>
          </cell>
        </row>
        <row r="37">
          <cell r="A37" t="str">
            <v>Protestor de fraguado</v>
          </cell>
        </row>
        <row r="38">
          <cell r="A38" t="str">
            <v>Tubo Sanitario D=4"</v>
          </cell>
        </row>
        <row r="39">
          <cell r="A39" t="str">
            <v>Emulsion Asfaltica CRL-0 ó CRL-1</v>
          </cell>
        </row>
        <row r="40">
          <cell r="A40" t="str">
            <v>Mezcla Densa en Caliente tipo MDC-2</v>
          </cell>
        </row>
      </sheetData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 Renovación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ELECTRICO"/>
      <sheetName val="Vuelta"/>
      <sheetName val="SUB_APU6"/>
      <sheetName val="Cantidades_de_Obra6"/>
      <sheetName val="Itemes_Renovación1"/>
      <sheetName val="Sábana"/>
      <sheetName val="TABLAS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Design"/>
      <sheetName val="CALC PROD MENSUAL"/>
      <sheetName val="SUB_APU7"/>
      <sheetName val="Cantidades_de_Obra7"/>
      <sheetName val="Itemes_Renovación2"/>
      <sheetName val="LISTA_CÓDIGOS"/>
      <sheetName val="BASE_APU"/>
      <sheetName val="MANO_DE_OBRA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1"/>
      <sheetName val="Info-Portaf"/>
      <sheetName val="SUB_APU14"/>
      <sheetName val="Cantidades_de_Obra14"/>
      <sheetName val="Itemes_Renovación9"/>
      <sheetName val="LISTA_CÓDIGOS2"/>
      <sheetName val="BASE_APU2"/>
      <sheetName val="MANO_DE_OBRA2"/>
      <sheetName val="10_HS"/>
      <sheetName val="Items_y_Materiales2"/>
      <sheetName val="_F1-IVA_PLENO2"/>
      <sheetName val="Coloc__e_Interc__Tapones2"/>
      <sheetName val="Cambio_de_Valv_2"/>
      <sheetName val="Interc_de_Hidr_2"/>
      <sheetName val="Interc_tapones2"/>
      <sheetName val="Interc_válv_2"/>
      <sheetName val="Paral__12"/>
      <sheetName val="Paral__22"/>
      <sheetName val="Paral__32"/>
      <sheetName val="Paral_42"/>
      <sheetName val="Varios_2"/>
      <sheetName val="PLAN_DE_INVERSION_ANTICIPO2"/>
      <sheetName val="inv_mensual2"/>
      <sheetName val="borrador_flujo_inv2"/>
      <sheetName val="SUB_APU8"/>
      <sheetName val="Cantidades_de_Obra8"/>
      <sheetName val="Itemes_Renovación3"/>
      <sheetName val="experiencia_especifica2"/>
      <sheetName val="experiencia_general2"/>
      <sheetName val="FORMULARIO_N°_142"/>
      <sheetName val="FORMULARIO_N°72"/>
      <sheetName val="contrato_en_ejecución2"/>
      <sheetName val="Calculo_capacidad_residual2"/>
      <sheetName val="SUB_APU10"/>
      <sheetName val="Cantidades_de_Obra10"/>
      <sheetName val="Itemes_Renovación5"/>
      <sheetName val="SUB_APU9"/>
      <sheetName val="Cantidades_de_Obra9"/>
      <sheetName val="Itemes_Renovación4"/>
      <sheetName val="SUB_APU11"/>
      <sheetName val="Cantidades_de_Obra11"/>
      <sheetName val="Itemes_Renovación6"/>
      <sheetName val="SUB_APU12"/>
      <sheetName val="Cantidades_de_Obra12"/>
      <sheetName val="Itemes_Renovación7"/>
      <sheetName val="Items_y_Materiales"/>
      <sheetName val="_F1-IVA_PLENO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PLAN_DE_INVERSION_ANTICIPO"/>
      <sheetName val="inv_mensual"/>
      <sheetName val="borrador_flujo_inv"/>
      <sheetName val="experiencia_especifica"/>
      <sheetName val="experiencia_general"/>
      <sheetName val="FORMULARIO_N°_14"/>
      <sheetName val="FORMULARIO_N°7"/>
      <sheetName val="contrato_en_ejecución"/>
      <sheetName val="Calculo_capacidad_residual"/>
      <sheetName val="SUB_APU13"/>
      <sheetName val="Cantidades_de_Obra13"/>
      <sheetName val="Itemes_Renovación8"/>
      <sheetName val="LISTA_CÓDIGOS1"/>
      <sheetName val="BASE_APU1"/>
      <sheetName val="MANO_DE_OBRA1"/>
      <sheetName val="Items_y_Materiales1"/>
      <sheetName val="_F1-IVA_PLENO1"/>
      <sheetName val="Coloc__e_Interc__Tapones1"/>
      <sheetName val="Cambio_de_Valv_1"/>
      <sheetName val="Interc_de_Hidr_1"/>
      <sheetName val="Interc_tapones1"/>
      <sheetName val="Interc_válv_1"/>
      <sheetName val="Paral__11"/>
      <sheetName val="Paral__21"/>
      <sheetName val="Paral__31"/>
      <sheetName val="Paral_41"/>
      <sheetName val="Varios_1"/>
      <sheetName val="PLAN_DE_INVERSION_ANTICIPO1"/>
      <sheetName val="inv_mensual1"/>
      <sheetName val="borrador_flujo_inv1"/>
      <sheetName val="experiencia_especifica1"/>
      <sheetName val="experiencia_general1"/>
      <sheetName val="FORMULARIO_N°_141"/>
      <sheetName val="FORMULARIO_N°71"/>
      <sheetName val="contrato_en_ejecución1"/>
      <sheetName val="Calculo_capacidad_residual1"/>
      <sheetName val="SUB_APU15"/>
      <sheetName val="Cantidades_de_Obra15"/>
      <sheetName val="Itemes_Renovación10"/>
      <sheetName val="LISTA_CÓDIGOS3"/>
      <sheetName val="BASE_APU3"/>
      <sheetName val="MANO_DE_OBRA3"/>
      <sheetName val="Items_y_Materiales3"/>
      <sheetName val="_F1-IVA_PLENO3"/>
      <sheetName val="Coloc__e_Interc__Tapones3"/>
      <sheetName val="Cambio_de_Valv_3"/>
      <sheetName val="Interc_de_Hidr_3"/>
      <sheetName val="Interc_tapones3"/>
      <sheetName val="Interc_válv_3"/>
      <sheetName val="Paral__13"/>
      <sheetName val="Paral__23"/>
      <sheetName val="Paral__33"/>
      <sheetName val="Paral_43"/>
      <sheetName val="Varios_3"/>
      <sheetName val="PLAN_DE_INVERSION_ANTICIPO3"/>
      <sheetName val="inv_mensual3"/>
      <sheetName val="borrador_flujo_inv3"/>
      <sheetName val="experiencia_especifica3"/>
      <sheetName val="experiencia_general3"/>
      <sheetName val="FORMULARIO_N°_143"/>
      <sheetName val="FORMULARIO_N°73"/>
      <sheetName val="contrato_en_ejecución3"/>
      <sheetName val="Calculo_capacidad_residual3"/>
      <sheetName val="SUB_APU16"/>
      <sheetName val="Cantidades_de_Obra16"/>
      <sheetName val="Itemes_Renovación11"/>
      <sheetName val="LISTA_CÓDIGOS4"/>
      <sheetName val="BASE_APU4"/>
      <sheetName val="MANO_DE_OBRA4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">
          <cell r="A1">
            <v>0</v>
          </cell>
        </row>
      </sheetData>
      <sheetData sheetId="47"/>
      <sheetData sheetId="48"/>
      <sheetData sheetId="49"/>
      <sheetData sheetId="50"/>
      <sheetData sheetId="51"/>
      <sheetData sheetId="52" refreshError="1"/>
      <sheetData sheetId="53">
        <row r="1">
          <cell r="A1" t="str">
            <v>CODIGO</v>
          </cell>
        </row>
      </sheetData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>
        <row r="1">
          <cell r="A1">
            <v>0</v>
          </cell>
        </row>
      </sheetData>
      <sheetData sheetId="87"/>
      <sheetData sheetId="88"/>
      <sheetData sheetId="89"/>
      <sheetData sheetId="90"/>
      <sheetData sheetId="91"/>
      <sheetData sheetId="92">
        <row r="2">
          <cell r="A2" t="str">
            <v>MUNICIPIO DE SONSON ANTIOQUIA</v>
          </cell>
        </row>
      </sheetData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>
        <row r="1">
          <cell r="A1">
            <v>0</v>
          </cell>
        </row>
      </sheetData>
      <sheetData sheetId="123"/>
      <sheetData sheetId="124"/>
      <sheetData sheetId="125">
        <row r="2">
          <cell r="A2" t="str">
            <v>MUNICIPIO DE SONSON ANTIOQUIA</v>
          </cell>
        </row>
      </sheetData>
      <sheetData sheetId="126"/>
      <sheetData sheetId="127"/>
      <sheetData sheetId="128"/>
      <sheetData sheetId="129"/>
      <sheetData sheetId="130"/>
      <sheetData sheetId="131">
        <row r="1">
          <cell r="A1" t="str">
            <v>CODIGO</v>
          </cell>
        </row>
      </sheetData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>
        <row r="1">
          <cell r="A1">
            <v>0</v>
          </cell>
        </row>
      </sheetData>
      <sheetData sheetId="150"/>
      <sheetData sheetId="151"/>
      <sheetData sheetId="152">
        <row r="2">
          <cell r="A2" t="str">
            <v>MUNICIPIO DE SONSON ANTIOQUIA</v>
          </cell>
        </row>
      </sheetData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>
        <row r="1">
          <cell r="A1">
            <v>0</v>
          </cell>
        </row>
      </sheetData>
      <sheetData sheetId="177"/>
      <sheetData sheetId="178"/>
      <sheetData sheetId="179">
        <row r="2">
          <cell r="A2" t="str">
            <v>MUNICIPIO DE SONSON ANTIOQUIA</v>
          </cell>
        </row>
      </sheetData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Base Datos Insumos"/>
      <sheetName val="Base Datos Sueldo"/>
      <sheetName val="Resumen"/>
      <sheetName val="Resumen (2)"/>
      <sheetName val="MINICAR. 753 (011-01)"/>
      <sheetName val="MINICAR.873 (011-02)"/>
      <sheetName val="MINICAR. 751 (011-03)"/>
      <sheetName val="CARGADOR 966C (011-05)"/>
      <sheetName val="CARGADOR 950B (011-06)"/>
      <sheetName val="CARGADOR 966D (011-08)"/>
      <sheetName val="CARGADOR 966E (011-09)"/>
      <sheetName val="MINICAR. S130 (011-20)"/>
      <sheetName val="MINICAR. S130 (011-21)"/>
      <sheetName val="MINICAR. 175 (011-22)"/>
      <sheetName val="BARREDORAS (012-01)"/>
      <sheetName val="BARREDORAS (012-02)"/>
      <sheetName val="VIBRO SD77DATF (022-01)"/>
      <sheetName val="VIBRO CS533E (022-02)"/>
      <sheetName val="VIBRO SD100 (022-05)"/>
      <sheetName val="VIBRO SD100 (022-06)"/>
      <sheetName val="VIBRO SD100 (022-07)"/>
      <sheetName val="VIBRO SD100 (022-08)"/>
      <sheetName val="VIBRO CS433B (022-09)"/>
      <sheetName val="VIBRO CS433B (022-12)"/>
      <sheetName val="VIBRO CS433B (022-13)"/>
      <sheetName val="VIBRO HYSTER 850A (022-14)"/>
      <sheetName val="VIBRO DYNAPAC CA-15 (022-15)"/>
      <sheetName val="VIBRO TANDEN DD65 (023-02)"/>
      <sheetName val="VIBRO TANDEN CB434C (023-03)"/>
      <sheetName val="VIBRO TANDEM DD-22 (023-12)"/>
      <sheetName val="VIBRO HYSTER C530A (024-03)"/>
      <sheetName val="VIBRO ING.RAND PT125R (024-05)"/>
      <sheetName val="VIBRO HYSTER C530A (024-11)"/>
      <sheetName val="VIBRO HYSTER C530A (024-15)"/>
      <sheetName val="COMPRESOR QUINCY QTH-15 (030-01"/>
      <sheetName val="COMPRESOR KHOLER (030-02)"/>
      <sheetName val="COMPRESOR INGERSOLL (030-07)"/>
      <sheetName val="COMPRESOR KAESER (030-08)"/>
      <sheetName val="COMPRESOR KAESER (030-09)"/>
      <sheetName val="COMPRESOR KAESER (030-10)"/>
      <sheetName val="MARTILLO H. KRUPP (031-01)"/>
      <sheetName val="MARTILLO H. KRUPP (031-04)"/>
      <sheetName val="MARTILLO H. KRUPP (031-05)"/>
      <sheetName val="MARTILLO H. KRUPP (031-06)"/>
      <sheetName val="DERRETIDORA (033-01)"/>
      <sheetName val="DERRETIDORA (033-02)"/>
      <sheetName val="RETRO 428 B (051-02)"/>
      <sheetName val="RETRO 436 B (051-03)"/>
      <sheetName val="RETRO VOLVO BL60 (051-10)"/>
      <sheetName val="RETRO VOLVO BL60 (051-11)"/>
      <sheetName val="RETRO 320R (052-03)"/>
      <sheetName val="RETRO 320R (052-04)"/>
      <sheetName val="RETRO 690ELC (052-05)"/>
      <sheetName val="RETRO 330ME (052-06)"/>
      <sheetName val="RETRO 330ME (052-07)"/>
      <sheetName val="RETRO 200C LC (052-08)"/>
      <sheetName val="RETRO 200C LC (052-09)"/>
      <sheetName val="RETRO 345BL (052-10)"/>
      <sheetName val="RETRO 200C LC (052-11)"/>
      <sheetName val="IRRIGADOR( 060-01)"/>
      <sheetName val="IRRIGADOR 211(060-03)"/>
      <sheetName val="PAVIMENTADORA BG260 (071-01)"/>
      <sheetName val="PAVIMENTADORA SB140 (071-12)"/>
      <sheetName val="PAVIMENTADORA BG245B (072-01)"/>
      <sheetName val="PAVIMENTADORA BG2455C (072-02)"/>
      <sheetName val="MOTO 670CH (090-01)"/>
      <sheetName val="MOTO 12G (090-03)"/>
      <sheetName val="MOTO 12G (090-04)"/>
      <sheetName val="MOTO 12G (090-05)"/>
      <sheetName val="MOTO 120G (090-06)"/>
      <sheetName val="MOTO 12G (090-07)"/>
      <sheetName val="MOTO 670CH (090-09)"/>
      <sheetName val="MOTO 12G (090-16)"/>
      <sheetName val="RECUPERADORA RM350 (100-01)"/>
      <sheetName val="FRESADORA ASFALTO 1000R (100-02"/>
      <sheetName val="FRESADORA PAV. W-1900 (100-03)"/>
      <sheetName val="PERFILADORA PAV. PR-450 (101-01"/>
      <sheetName val="TRACTOR AGRICOLA (111-06)"/>
      <sheetName val="TRACTOR-ORUGAS CAT-D6D (112-01)"/>
      <sheetName val="TRACTOR-ORUGA CAT-D8N (112-02)"/>
      <sheetName val="TRACTOR CAT-D7G (112-06)"/>
      <sheetName val="TRACTOR CAT-D7H (112-07)"/>
      <sheetName val="TRITURADORA MANDIBULA (120-03)"/>
      <sheetName val="VOLQ. CHEVROLET 131-05"/>
      <sheetName val="VOLQ. KENWORTH (132-10)"/>
      <sheetName val="VOLQ. KENWORTH (132-11)"/>
      <sheetName val="VOLQ. KENWORTH (132-12)"/>
      <sheetName val="VOLQ. INTERN.(132-14)"/>
      <sheetName val="VOLQ. INTERN.(132-15)"/>
      <sheetName val="VOLQ. INTERN.(132-16)"/>
      <sheetName val="VOLQ. INTERN.(132-17)"/>
      <sheetName val="VOLQ. INTERN.(132-18)"/>
      <sheetName val="VOLQ. INTERN.(132-19)"/>
      <sheetName val="VOLQ. INTERN.(132-20)"/>
      <sheetName val="VOLQ. INTERN.(132-21)"/>
      <sheetName val="VOLQ. (132-25)"/>
      <sheetName val="VOLQ. (132-26)"/>
      <sheetName val="VOLQ. (132-27)"/>
      <sheetName val="VOLQ. (132-28)"/>
      <sheetName val="VOLQ. (132-31)"/>
      <sheetName val="VOLQ. (132-32)"/>
      <sheetName val="VOLQ. (132-33)"/>
      <sheetName val="VOLQ. (132-34)"/>
      <sheetName val="VOLQ. (132-35)"/>
      <sheetName val="VOLQ. (132-36)"/>
      <sheetName val="VOLQ. (132-37)"/>
      <sheetName val="VOLQ. (132-38)"/>
      <sheetName val="VOLQ. (132-39)"/>
      <sheetName val="VOLQ. (132-41)"/>
      <sheetName val="VOLQ. (132-42)"/>
      <sheetName val="VOLQ. 132-43"/>
      <sheetName val="CARROTANQUE 140-04"/>
      <sheetName val="CARROTANQUE 140-05"/>
      <sheetName val="CARROTANQUE 140-07"/>
      <sheetName val="TRACTOMULA 150-03"/>
      <sheetName val="CAMABAJA 3 EJES 155-10"/>
      <sheetName val="CAMABAJA 2 EJES (155)-11-13"/>
      <sheetName val="CAMIONETA 161-01"/>
      <sheetName val="CAMIONETA 161-02"/>
      <sheetName val="CAMIONETA 161-04"/>
      <sheetName val="CAMIONETA 161-08"/>
      <sheetName val="CAMPERO 161-11"/>
      <sheetName val="CAMION FURGON 162-01"/>
      <sheetName val="CAMION ESTACA 162-05"/>
      <sheetName val="CAMION CABINADO 162-06"/>
      <sheetName val="CAMION FURGO 162-07"/>
      <sheetName val="CAMION FERRETERO 163-02"/>
      <sheetName val="CAMION MTTO. 163-03"/>
      <sheetName val="CAMION MTTO. 163-06"/>
      <sheetName val="MOTOBOMBA THOMPSON (182)-01-03"/>
      <sheetName val="MOTOBOMBA THOMPSON 182-02"/>
      <sheetName val="CORTADORA PAV. GRAFCO 232-04"/>
      <sheetName val="GENERADOR CAT 240-08"/>
      <sheetName val="GENERADOR CUMMINS 240-09"/>
      <sheetName val="GENERADOR WILSON 240-10"/>
      <sheetName val="TORRE ILUMIN ING.RAND 242-01"/>
      <sheetName val="TORRE ILUMIN ING.RAND 242-04"/>
      <sheetName val="TORRE ILUMIN ING.RAND 242-05"/>
      <sheetName val="TORRE SEÑALIZACION (243)-01-02"/>
      <sheetName val="TANQUE REMOLQUE (250)-03-04"/>
      <sheetName val="PLANTA ASFALTO (260-01)"/>
      <sheetName val="TRAILER-DOLLY (270) 01 AL 06"/>
      <sheetName val="Equipo107"/>
      <sheetName val="Equipo108"/>
      <sheetName val="Equipo109"/>
      <sheetName val="Equipo110"/>
      <sheetName val="Equipo111"/>
      <sheetName val="Equipo112"/>
      <sheetName val="Equipo113"/>
      <sheetName val="Equipo114"/>
      <sheetName val="Equipo115"/>
      <sheetName val="Equipo116"/>
      <sheetName val="Equipo117"/>
      <sheetName val="Equipo118"/>
      <sheetName val="Equipo119"/>
      <sheetName val="Equipo120"/>
      <sheetName val="Equipo121"/>
      <sheetName val="Equipo122"/>
      <sheetName val="Equipo123"/>
      <sheetName val="Equipo124"/>
      <sheetName val="Equipo125"/>
      <sheetName val="Equipo126"/>
      <sheetName val="Equipo127"/>
      <sheetName val="Equipo128"/>
      <sheetName val="Equipo129"/>
      <sheetName val="Equipo130"/>
      <sheetName val="Equipo131"/>
      <sheetName val="Equipo132"/>
      <sheetName val="Equipo133"/>
      <sheetName val="Equipo134"/>
      <sheetName val="Equipo135"/>
      <sheetName val="Equipo136"/>
      <sheetName val="Equipo137"/>
      <sheetName val="Equipo138"/>
      <sheetName val="Equipo139"/>
      <sheetName val="Equipo140"/>
      <sheetName val="Equipo141"/>
      <sheetName val="Equipo142"/>
      <sheetName val="Equipo143"/>
      <sheetName val="Equipo144"/>
      <sheetName val="Equipo145"/>
      <sheetName val="Equipo146"/>
      <sheetName val="Equipo147"/>
      <sheetName val="Equipo148"/>
      <sheetName val="Equipo149"/>
      <sheetName val="Equipo150"/>
      <sheetName val="Anexos"/>
      <sheetName val="PRESUPUESTO DE OPERACION"/>
      <sheetName val="C.OPER.CONSTRUPLAN"/>
      <sheetName val="TARIFAS DE EQUIPOS CTC"/>
      <sheetName val="C&amp;T"/>
      <sheetName val="U.T. Y CONSOR."/>
      <sheetName val="CAT-D7H"/>
    </sheetNames>
    <sheetDataSet>
      <sheetData sheetId="0" refreshError="1"/>
      <sheetData sheetId="1">
        <row r="4">
          <cell r="A4" t="str">
            <v>INSUMOS</v>
          </cell>
          <cell r="B4" t="str">
            <v>PRECIOS</v>
          </cell>
        </row>
        <row r="6">
          <cell r="A6" t="str">
            <v>1 Cuchilla 4T5318</v>
          </cell>
          <cell r="B6">
            <v>499826.6</v>
          </cell>
        </row>
        <row r="7">
          <cell r="A7" t="str">
            <v>1 Puntera 4J8844</v>
          </cell>
          <cell r="B7">
            <v>823134.84</v>
          </cell>
        </row>
        <row r="8">
          <cell r="A8" t="str">
            <v>1 Puntera-4j8843</v>
          </cell>
          <cell r="B8">
            <v>823134.84</v>
          </cell>
        </row>
        <row r="9">
          <cell r="A9" t="str">
            <v>2 Cuchillas 7T6936</v>
          </cell>
          <cell r="B9">
            <v>1412787.2</v>
          </cell>
        </row>
        <row r="10">
          <cell r="A10" t="str">
            <v>3 Pernos 8E6359</v>
          </cell>
          <cell r="B10">
            <v>167475</v>
          </cell>
        </row>
        <row r="11">
          <cell r="A11" t="str">
            <v>3 Puntas 6Y0359</v>
          </cell>
          <cell r="B11">
            <v>1378393.2</v>
          </cell>
        </row>
        <row r="12">
          <cell r="A12" t="str">
            <v>3 Retenedores 8E 6358</v>
          </cell>
          <cell r="B12">
            <v>167475</v>
          </cell>
        </row>
        <row r="13">
          <cell r="A13" t="str">
            <v>32 Tornillos 6F0196</v>
          </cell>
          <cell r="B13">
            <v>307984.64000000001</v>
          </cell>
        </row>
        <row r="14">
          <cell r="A14" t="str">
            <v>32 Tuercas 2J 3505</v>
          </cell>
          <cell r="B14">
            <v>170863.35999999999</v>
          </cell>
        </row>
        <row r="15">
          <cell r="A15" t="str">
            <v>Aceite Hidraulico</v>
          </cell>
          <cell r="B15">
            <v>20309</v>
          </cell>
        </row>
        <row r="16">
          <cell r="A16" t="str">
            <v>Aceite Motor</v>
          </cell>
          <cell r="B16">
            <v>20037</v>
          </cell>
        </row>
        <row r="17">
          <cell r="A17" t="str">
            <v>Aceite Motor 232-04</v>
          </cell>
          <cell r="B17">
            <v>55881.84</v>
          </cell>
        </row>
        <row r="18">
          <cell r="A18" t="str">
            <v>Aceite Transmisión</v>
          </cell>
          <cell r="B18">
            <v>21400</v>
          </cell>
        </row>
        <row r="19">
          <cell r="A19" t="str">
            <v>Aceite Transmisión 242-01</v>
          </cell>
          <cell r="B19">
            <v>5500</v>
          </cell>
        </row>
        <row r="20">
          <cell r="A20" t="str">
            <v>ACPM</v>
          </cell>
          <cell r="B20">
            <v>5497.8</v>
          </cell>
        </row>
        <row r="21">
          <cell r="A21" t="str">
            <v>Adapatador ref:8J7525 retrocargador 436B</v>
          </cell>
          <cell r="B21">
            <v>83412.12</v>
          </cell>
        </row>
        <row r="22">
          <cell r="A22" t="str">
            <v>Adaptador ref:8J7525 retrocargador 428B</v>
          </cell>
          <cell r="B22">
            <v>83412.12</v>
          </cell>
        </row>
        <row r="23">
          <cell r="A23" t="str">
            <v>Aire Primario 232-04</v>
          </cell>
          <cell r="B23">
            <v>34635.279999999999</v>
          </cell>
        </row>
        <row r="24">
          <cell r="A24" t="str">
            <v>Aire Primario 242-01</v>
          </cell>
          <cell r="B24">
            <v>176320</v>
          </cell>
        </row>
        <row r="25">
          <cell r="A25" t="str">
            <v>Aire Primario 242-04</v>
          </cell>
          <cell r="B25">
            <v>176320</v>
          </cell>
        </row>
        <row r="26">
          <cell r="A26" t="str">
            <v>Aire Primario 242-05</v>
          </cell>
          <cell r="B26">
            <v>176320</v>
          </cell>
        </row>
        <row r="27">
          <cell r="A27" t="str">
            <v>Aire Secundario 232-04</v>
          </cell>
          <cell r="B27">
            <v>174000</v>
          </cell>
        </row>
        <row r="28">
          <cell r="A28" t="str">
            <v>Aire Secundario 242-01</v>
          </cell>
          <cell r="B28">
            <v>176320</v>
          </cell>
        </row>
        <row r="29">
          <cell r="A29" t="str">
            <v>Aire Secundario 242-04</v>
          </cell>
          <cell r="B29">
            <v>176320</v>
          </cell>
        </row>
        <row r="30">
          <cell r="A30" t="str">
            <v>Aire Secundario 242-05</v>
          </cell>
          <cell r="B30">
            <v>176320</v>
          </cell>
        </row>
        <row r="31">
          <cell r="A31" t="str">
            <v>Arandela ref:5P8250</v>
          </cell>
          <cell r="B31">
            <v>6871.84</v>
          </cell>
        </row>
        <row r="32">
          <cell r="A32" t="str">
            <v>Bases ref:9U9617 perfiladora Pr450</v>
          </cell>
          <cell r="B32">
            <v>37472.639999999999</v>
          </cell>
        </row>
        <row r="33">
          <cell r="A33" t="str">
            <v>Bases ref:9U9617 perfiladora procut 1000R</v>
          </cell>
          <cell r="B33">
            <v>37472.639999999999</v>
          </cell>
        </row>
        <row r="34">
          <cell r="A34" t="str">
            <v>Combustible Final 242-01</v>
          </cell>
          <cell r="B34">
            <v>71813.45</v>
          </cell>
        </row>
        <row r="35">
          <cell r="A35" t="str">
            <v>Combustible Final 242-04</v>
          </cell>
          <cell r="B35">
            <v>71813.45</v>
          </cell>
        </row>
        <row r="36">
          <cell r="A36" t="str">
            <v>Combustible Final 242-05</v>
          </cell>
          <cell r="B36">
            <v>71813.45</v>
          </cell>
        </row>
        <row r="37">
          <cell r="A37" t="str">
            <v>Combustible Primario 242-01</v>
          </cell>
          <cell r="B37">
            <v>71813.45</v>
          </cell>
        </row>
        <row r="38">
          <cell r="A38" t="str">
            <v>Combustible Primario 242-04</v>
          </cell>
          <cell r="B38">
            <v>71813.45</v>
          </cell>
        </row>
        <row r="39">
          <cell r="A39" t="str">
            <v>Combustible Primario 242-05</v>
          </cell>
          <cell r="B39">
            <v>71813.45</v>
          </cell>
        </row>
        <row r="40">
          <cell r="A40" t="str">
            <v>Cuchilla ref.7T6936 CAT-D7H</v>
          </cell>
          <cell r="B40">
            <v>759924.12</v>
          </cell>
        </row>
        <row r="41">
          <cell r="A41" t="str">
            <v>Cuchilla ref: 6Y5540</v>
          </cell>
          <cell r="B41">
            <v>890194.44</v>
          </cell>
        </row>
        <row r="42">
          <cell r="A42" t="str">
            <v>Cuchilla ref:1U0593 cargador 966D</v>
          </cell>
          <cell r="B42">
            <v>1497457.9</v>
          </cell>
        </row>
        <row r="43">
          <cell r="A43" t="str">
            <v>Cuchilla ref:1U0593 cargador 966E</v>
          </cell>
          <cell r="B43">
            <v>1497457.9</v>
          </cell>
        </row>
        <row r="44">
          <cell r="A44" t="str">
            <v>Cuchilla ref:1U0601 cargador 950B</v>
          </cell>
          <cell r="B44">
            <v>1376570.8</v>
          </cell>
        </row>
        <row r="45">
          <cell r="A45" t="str">
            <v>Cuchilla ref:1U2406 cargador 966C</v>
          </cell>
          <cell r="B45">
            <v>1399102.7</v>
          </cell>
        </row>
        <row r="46">
          <cell r="A46" t="str">
            <v>Cuchilla ref:4T2921 CAT-D7G</v>
          </cell>
          <cell r="B46">
            <v>626144.80000000005</v>
          </cell>
        </row>
        <row r="47">
          <cell r="A47" t="str">
            <v>Cuchilla ref:4T2922 CAT-D7G</v>
          </cell>
          <cell r="B47">
            <v>466085.68</v>
          </cell>
        </row>
        <row r="48">
          <cell r="A48" t="str">
            <v>Cuchilla ref:4T5318 CAT-D6D</v>
          </cell>
          <cell r="B48">
            <v>537672.76</v>
          </cell>
        </row>
        <row r="49">
          <cell r="A49" t="str">
            <v>Cuchilla ref:4T5318 CAT-D7H</v>
          </cell>
          <cell r="B49">
            <v>537672.76</v>
          </cell>
        </row>
        <row r="50">
          <cell r="A50" t="str">
            <v>Cuchilla ref:4T6381</v>
          </cell>
          <cell r="B50">
            <v>1453136.6</v>
          </cell>
        </row>
        <row r="51">
          <cell r="A51" t="str">
            <v>Cuchilla ref:5D9553</v>
          </cell>
          <cell r="B51">
            <v>397650.32</v>
          </cell>
        </row>
        <row r="52">
          <cell r="A52" t="str">
            <v>Cuchilla ref:5D9553 motoniveladora 120G</v>
          </cell>
          <cell r="B52">
            <v>397650.32</v>
          </cell>
        </row>
        <row r="53">
          <cell r="A53" t="str">
            <v>Cuchilla ref:7t6936 CAT-D6D</v>
          </cell>
          <cell r="B53">
            <v>759924.12</v>
          </cell>
        </row>
        <row r="54">
          <cell r="A54" t="str">
            <v>Cuchilla ref:9R7621 retrocargador 428B</v>
          </cell>
          <cell r="B54">
            <v>108311.38</v>
          </cell>
        </row>
        <row r="55">
          <cell r="A55" t="str">
            <v>Cuchilla ref:9R7621 retrocargador 436B</v>
          </cell>
          <cell r="B55">
            <v>98996.72</v>
          </cell>
        </row>
        <row r="56">
          <cell r="A56" t="str">
            <v>Cuchilla ref:9R7622 retrocargador 428B</v>
          </cell>
          <cell r="B56">
            <v>98996.72</v>
          </cell>
        </row>
        <row r="57">
          <cell r="A57" t="str">
            <v>Cuchilla ref:9R7622 retrocargador 436B</v>
          </cell>
          <cell r="B57">
            <v>885434.96</v>
          </cell>
        </row>
        <row r="58">
          <cell r="A58" t="str">
            <v>Elementos de desgaste (CEPILLO)</v>
          </cell>
          <cell r="B58">
            <v>1572000</v>
          </cell>
        </row>
        <row r="59">
          <cell r="A59" t="str">
            <v>Elementos de desgaste (punta) (031)05-06</v>
          </cell>
          <cell r="B59">
            <v>1160000</v>
          </cell>
        </row>
        <row r="60">
          <cell r="A60" t="str">
            <v>Elementos de desgaste (punta) 031-01</v>
          </cell>
          <cell r="B60">
            <v>3479999.9999999995</v>
          </cell>
        </row>
        <row r="61">
          <cell r="A61" t="str">
            <v>Elementos de desgaste (punta) 031-04</v>
          </cell>
          <cell r="B61">
            <v>5336000</v>
          </cell>
        </row>
        <row r="62">
          <cell r="A62" t="str">
            <v>Escalificadores ref:1957218 motoniveladora 120G</v>
          </cell>
          <cell r="B62">
            <v>400147.8</v>
          </cell>
        </row>
        <row r="63">
          <cell r="A63" t="str">
            <v>Escarificador ref:1957219</v>
          </cell>
          <cell r="B63">
            <v>306323.52</v>
          </cell>
        </row>
        <row r="64">
          <cell r="A64" t="str">
            <v>Filtro  combustible final CAT-D7H ref:1R0750</v>
          </cell>
          <cell r="B64">
            <v>46154.080000000002</v>
          </cell>
        </row>
        <row r="65">
          <cell r="A65" t="str">
            <v>Filtro agua compac PT125R ref:59674044</v>
          </cell>
          <cell r="B65">
            <v>34289.599999999999</v>
          </cell>
        </row>
        <row r="66">
          <cell r="A66" t="str">
            <v>Filtro agua irrigador de asfalto ref:W-475</v>
          </cell>
          <cell r="B66">
            <v>4347.68</v>
          </cell>
        </row>
        <row r="67">
          <cell r="A67" t="str">
            <v>Filtro agua volqueta ref:W-475</v>
          </cell>
          <cell r="B67">
            <v>15999.88</v>
          </cell>
        </row>
        <row r="68">
          <cell r="A68" t="str">
            <v>Filtro aire compac Pt125R ref:36876423</v>
          </cell>
          <cell r="B68">
            <v>94127.039999999994</v>
          </cell>
        </row>
        <row r="69">
          <cell r="A69" t="str">
            <v>Filtro aire prim Bobcat 751 ref:6598492</v>
          </cell>
          <cell r="B69">
            <v>82448.160000000003</v>
          </cell>
        </row>
        <row r="70">
          <cell r="A70" t="str">
            <v>Filtro aire prim com.vib.SD77 ref:59825562</v>
          </cell>
          <cell r="B70">
            <v>131834</v>
          </cell>
        </row>
        <row r="71">
          <cell r="A71" t="str">
            <v>Filtro aire prim compac.vib.auto CS433B ref0773968</v>
          </cell>
          <cell r="B71">
            <v>86439.72</v>
          </cell>
        </row>
        <row r="72">
          <cell r="A72" t="str">
            <v>Filtro aire prim irrigador de asfalto ref:A2-595</v>
          </cell>
          <cell r="B72">
            <v>104999.72</v>
          </cell>
        </row>
        <row r="73">
          <cell r="A73" t="str">
            <v>Filtro aire prim motoniveladora 120G ref.7W5389</v>
          </cell>
          <cell r="B73">
            <v>165774.44</v>
          </cell>
        </row>
        <row r="74">
          <cell r="A74" t="str">
            <v>Filtro aire prim perfiladora Pr450 8T ref:P182049</v>
          </cell>
          <cell r="B74">
            <v>355798.68</v>
          </cell>
        </row>
        <row r="75">
          <cell r="A75" t="str">
            <v>Filtro aire prim retroexcavadora 330 ref:7Y1322</v>
          </cell>
          <cell r="B75">
            <v>230858.56</v>
          </cell>
        </row>
        <row r="76">
          <cell r="A76" t="str">
            <v>Filtro Aire Primario (030)-08-09-10</v>
          </cell>
          <cell r="B76">
            <v>176320</v>
          </cell>
        </row>
        <row r="77">
          <cell r="A77" t="str">
            <v>Filtro Aire Primario (030-07)</v>
          </cell>
          <cell r="B77">
            <v>176320</v>
          </cell>
        </row>
        <row r="78">
          <cell r="A78" t="str">
            <v>Filtro Aire Primario 033-01</v>
          </cell>
          <cell r="B78">
            <v>176320</v>
          </cell>
        </row>
        <row r="79">
          <cell r="A79" t="str">
            <v>Filtro Aire Primario 033-02</v>
          </cell>
          <cell r="B79">
            <v>176320</v>
          </cell>
        </row>
        <row r="80">
          <cell r="A80" t="str">
            <v>Filtro Aire Primario 120-03</v>
          </cell>
          <cell r="B80">
            <v>190454.6</v>
          </cell>
        </row>
        <row r="81">
          <cell r="A81" t="str">
            <v>Filtro aire primario 12G ref:7W5389</v>
          </cell>
          <cell r="B81">
            <v>165774.44</v>
          </cell>
        </row>
        <row r="82">
          <cell r="A82" t="str">
            <v>Filtro aire primario cargador 950B ref:7W5317</v>
          </cell>
          <cell r="B82">
            <v>175172.76</v>
          </cell>
        </row>
        <row r="83">
          <cell r="A83" t="str">
            <v>Filtro aire primario cargador 966C ref:7W5317</v>
          </cell>
          <cell r="B83">
            <v>175172.76</v>
          </cell>
        </row>
        <row r="84">
          <cell r="A84" t="str">
            <v>Filtro aire primario cargador 966D ref:7W5317</v>
          </cell>
          <cell r="B84">
            <v>175172.76</v>
          </cell>
        </row>
        <row r="85">
          <cell r="A85" t="str">
            <v>Filtro aire primario cargador 966E ref:7W5317</v>
          </cell>
          <cell r="B85">
            <v>175172.76</v>
          </cell>
        </row>
        <row r="86">
          <cell r="A86" t="str">
            <v>Filtro aire primario carro manten NPR ref:PA2712</v>
          </cell>
          <cell r="B86">
            <v>28000.080000000002</v>
          </cell>
        </row>
        <row r="87">
          <cell r="A87" t="str">
            <v>Filtro aire primario CAT-D6D ref.7W5495</v>
          </cell>
          <cell r="B87">
            <v>228441.17</v>
          </cell>
        </row>
        <row r="88">
          <cell r="A88" t="str">
            <v>Filtro aire primario CAT-D7G ref:7W5317</v>
          </cell>
          <cell r="B88">
            <v>175172.76</v>
          </cell>
        </row>
        <row r="89">
          <cell r="A89" t="str">
            <v>Filtro aire primario CAT-D7H ref:;7W5317</v>
          </cell>
          <cell r="B89">
            <v>175172.76</v>
          </cell>
        </row>
        <row r="90">
          <cell r="A90" t="str">
            <v>Filtro aire primario com.vib.SD-1000D ref:35318252</v>
          </cell>
          <cell r="B90">
            <v>131316.64000000001</v>
          </cell>
        </row>
        <row r="91">
          <cell r="A91" t="str">
            <v>Filtro aire primario compac. DD65 ref:59144170</v>
          </cell>
          <cell r="B91">
            <v>90455.64</v>
          </cell>
        </row>
        <row r="92">
          <cell r="A92" t="str">
            <v>Filtro aire primario D8N ref:1P7360</v>
          </cell>
          <cell r="B92">
            <v>151940.28</v>
          </cell>
        </row>
        <row r="93">
          <cell r="A93" t="str">
            <v>Filtro aire primario Finisher ref:254K</v>
          </cell>
          <cell r="B93">
            <v>42000.12</v>
          </cell>
        </row>
        <row r="94">
          <cell r="A94" t="str">
            <v>Filtro aire primario perfiladora procut 1000R</v>
          </cell>
          <cell r="B94">
            <v>457434.03</v>
          </cell>
        </row>
        <row r="95">
          <cell r="A95" t="str">
            <v>Filtro aire primario recuperadora RM350 ref:6I2505</v>
          </cell>
          <cell r="B95">
            <v>312986.56</v>
          </cell>
        </row>
        <row r="96">
          <cell r="A96" t="str">
            <v>Filtro aire primario retrocargador 428B ref:8N5504</v>
          </cell>
          <cell r="B96">
            <v>157427.07999999999</v>
          </cell>
        </row>
        <row r="97">
          <cell r="A97" t="str">
            <v>Filtro aire primario retrocargador 436B ref:8N5504</v>
          </cell>
          <cell r="B97">
            <v>157427.07999999999</v>
          </cell>
        </row>
        <row r="98">
          <cell r="A98" t="str">
            <v>Filtro aire primario retroexcavadora 320 ref7Y0404</v>
          </cell>
          <cell r="B98">
            <v>285085.08</v>
          </cell>
        </row>
        <row r="99">
          <cell r="A99" t="str">
            <v>Filtro aire primario retroexcavadora 345BL ref7Y0404</v>
          </cell>
          <cell r="B99">
            <v>285085.08</v>
          </cell>
        </row>
        <row r="100">
          <cell r="A100" t="str">
            <v>Filtro aire primario tanden DD-22 ref:59341560</v>
          </cell>
          <cell r="B100">
            <v>162168</v>
          </cell>
        </row>
        <row r="101">
          <cell r="A101" t="str">
            <v>Filtro aire primario tractor agricola ref:AR796</v>
          </cell>
          <cell r="B101">
            <v>127042.04</v>
          </cell>
        </row>
        <row r="102">
          <cell r="A102" t="str">
            <v>Filtro aire primario Volqueta ref:A2 595</v>
          </cell>
          <cell r="B102">
            <v>104999.72</v>
          </cell>
        </row>
        <row r="103">
          <cell r="A103" t="str">
            <v>Filtro aire primbobcat 873 ref:6666375</v>
          </cell>
          <cell r="B103">
            <v>106286.16</v>
          </cell>
        </row>
        <row r="104">
          <cell r="A104" t="str">
            <v>Filtro aire sec Bobcat 751 ref:6598462</v>
          </cell>
          <cell r="B104">
            <v>80795.16</v>
          </cell>
        </row>
        <row r="105">
          <cell r="A105" t="str">
            <v>Filtro aire sec bobcat 873 ref:6666376</v>
          </cell>
          <cell r="B105">
            <v>84417.84</v>
          </cell>
        </row>
        <row r="106">
          <cell r="A106" t="str">
            <v>Filtro aire sec com.vib. SD77 ref:59825554</v>
          </cell>
          <cell r="B106">
            <v>94743</v>
          </cell>
        </row>
        <row r="107">
          <cell r="A107" t="str">
            <v>Filtro aire sec com.vib.SD-1000D ref:35328442</v>
          </cell>
          <cell r="B107">
            <v>118184.28</v>
          </cell>
        </row>
        <row r="108">
          <cell r="A108" t="str">
            <v>Filtro aire sec irrigador de asfalto ref:A2-595</v>
          </cell>
          <cell r="B108">
            <v>104999.72</v>
          </cell>
        </row>
        <row r="109">
          <cell r="A109" t="str">
            <v>Filtro aire sec motoniveladora 120G ref:2S1285</v>
          </cell>
          <cell r="B109">
            <v>164490.32</v>
          </cell>
        </row>
        <row r="110">
          <cell r="A110" t="str">
            <v>Filtro aire sec perfiladora PR450 ref:P182049</v>
          </cell>
          <cell r="B110">
            <v>355798.68</v>
          </cell>
        </row>
        <row r="111">
          <cell r="A111" t="str">
            <v>Filtro aire sec recuperadora RM350 ref:6I2506</v>
          </cell>
          <cell r="B111">
            <v>286253.2</v>
          </cell>
        </row>
        <row r="112">
          <cell r="A112" t="str">
            <v>Filtro aire sec retrocargador 428B ref:4W6691</v>
          </cell>
          <cell r="B112">
            <v>142776.28</v>
          </cell>
        </row>
        <row r="113">
          <cell r="A113" t="str">
            <v>Filtro aire sec retrocargador 436B ref:4W6691</v>
          </cell>
          <cell r="B113">
            <v>142776.28</v>
          </cell>
        </row>
        <row r="114">
          <cell r="A114" t="str">
            <v>Filtro aire sec retroexcavadora 320 ref:5I5208</v>
          </cell>
          <cell r="B114">
            <v>142425.96</v>
          </cell>
        </row>
        <row r="115">
          <cell r="A115" t="str">
            <v>Filtro aire sec retroexcavadora 330 ref:7Y1323</v>
          </cell>
          <cell r="B115">
            <v>379063.64</v>
          </cell>
        </row>
        <row r="116">
          <cell r="A116" t="str">
            <v>Filtro aire sec retroexcavadora 345BL ref:5I5208</v>
          </cell>
          <cell r="B116">
            <v>142425.96</v>
          </cell>
        </row>
        <row r="117">
          <cell r="A117" t="str">
            <v>Filtro Aire Secundario (030)-08-09-10</v>
          </cell>
          <cell r="B117">
            <v>176320</v>
          </cell>
        </row>
        <row r="118">
          <cell r="A118" t="str">
            <v>Filtro Aire Secundario (030-07)</v>
          </cell>
          <cell r="B118">
            <v>176320</v>
          </cell>
        </row>
        <row r="119">
          <cell r="A119" t="str">
            <v>Filtro Aire Secundario 033-01</v>
          </cell>
          <cell r="B119">
            <v>176320</v>
          </cell>
        </row>
        <row r="120">
          <cell r="A120" t="str">
            <v>Filtro Aire Secundario 033-02</v>
          </cell>
          <cell r="B120">
            <v>176320</v>
          </cell>
        </row>
        <row r="121">
          <cell r="A121" t="str">
            <v>Filtro Aire Secundario 120-03</v>
          </cell>
          <cell r="B121">
            <v>195390.4</v>
          </cell>
        </row>
        <row r="122">
          <cell r="A122" t="str">
            <v>Filtro aire secundario 12G ref:2S1285</v>
          </cell>
          <cell r="B122">
            <v>164490.32</v>
          </cell>
        </row>
        <row r="123">
          <cell r="A123" t="str">
            <v>Filtro aire secundario caompac. DD65 ref:59144188</v>
          </cell>
          <cell r="B123">
            <v>67856.52</v>
          </cell>
        </row>
        <row r="124">
          <cell r="A124" t="str">
            <v>Filtro aire secundario cargador 950B ref:9S9972</v>
          </cell>
          <cell r="B124">
            <v>178149.32</v>
          </cell>
        </row>
        <row r="125">
          <cell r="A125" t="str">
            <v>Filtro aire secundario cargador 966C ref:2S1286</v>
          </cell>
          <cell r="B125">
            <v>184978.24</v>
          </cell>
        </row>
        <row r="126">
          <cell r="A126" t="str">
            <v>Filtro aire secundario cargador 966D ref:9S9972</v>
          </cell>
          <cell r="B126">
            <v>178149.32</v>
          </cell>
        </row>
        <row r="127">
          <cell r="A127" t="str">
            <v>Filtro aire secundario cargador 966E ref:9S9972</v>
          </cell>
          <cell r="B127">
            <v>178149.32</v>
          </cell>
        </row>
        <row r="128">
          <cell r="A128" t="str">
            <v>Filtro aire secundario CAT-D6D ref:1P7360</v>
          </cell>
          <cell r="B128">
            <v>228441.17</v>
          </cell>
        </row>
        <row r="129">
          <cell r="A129" t="str">
            <v>Filtro aire secundario CAT-D7G ref.9S9972</v>
          </cell>
          <cell r="B129">
            <v>178149.32</v>
          </cell>
        </row>
        <row r="130">
          <cell r="A130" t="str">
            <v>Filtro aire secundario CAT-D7H ref:9S9972</v>
          </cell>
          <cell r="B130">
            <v>178149.32</v>
          </cell>
        </row>
        <row r="131">
          <cell r="A131" t="str">
            <v>Filtro aire secundario compac. Cs 433B ref:0773968</v>
          </cell>
          <cell r="B131">
            <v>86439.72</v>
          </cell>
        </row>
        <row r="132">
          <cell r="A132" t="str">
            <v>Filtro aire secundario D8N ref:7W5495</v>
          </cell>
          <cell r="B132">
            <v>196827.64</v>
          </cell>
        </row>
        <row r="133">
          <cell r="A133" t="str">
            <v>Filtro aire secundario Finisher ref.254K</v>
          </cell>
          <cell r="B133">
            <v>42000.12</v>
          </cell>
        </row>
        <row r="134">
          <cell r="A134" t="str">
            <v>Filtro aire secundario perfiladora procut 1000R</v>
          </cell>
          <cell r="B134">
            <v>243552.25</v>
          </cell>
        </row>
        <row r="135">
          <cell r="A135" t="str">
            <v>Filtro aire secundario tractor agricola ref:AL671</v>
          </cell>
          <cell r="B135">
            <v>82959.72</v>
          </cell>
        </row>
        <row r="136">
          <cell r="A136" t="str">
            <v>Filtro aire secundario Volqueta ref:A2 595</v>
          </cell>
          <cell r="B136">
            <v>104999.72</v>
          </cell>
        </row>
        <row r="137">
          <cell r="A137" t="str">
            <v>Filtro comb compac PT125R ref:35308048</v>
          </cell>
          <cell r="B137">
            <v>72556.84</v>
          </cell>
        </row>
        <row r="138">
          <cell r="A138" t="str">
            <v>Filtro comble com.vib.SD77  ref35374677</v>
          </cell>
          <cell r="B138">
            <v>48071.56</v>
          </cell>
        </row>
        <row r="139">
          <cell r="A139" t="str">
            <v>Filtro comble final com.vib.SD-1000D ref:59728196</v>
          </cell>
          <cell r="B139">
            <v>47774.6</v>
          </cell>
        </row>
        <row r="140">
          <cell r="A140" t="str">
            <v>Filtro comble final irrigador de asfalto ref:BF877</v>
          </cell>
          <cell r="B140">
            <v>14999.96</v>
          </cell>
        </row>
        <row r="141">
          <cell r="A141" t="str">
            <v>Filtro comble final perfiladora PR-450 ref:1R0749</v>
          </cell>
          <cell r="B141">
            <v>67331.039999999994</v>
          </cell>
        </row>
        <row r="142">
          <cell r="A142" t="str">
            <v>Filtro comble final recuperadora RM350 ref:1R0749</v>
          </cell>
          <cell r="B142">
            <v>67331.039999999994</v>
          </cell>
        </row>
        <row r="143">
          <cell r="A143" t="str">
            <v>Filtro comble final retrocargador 428B ref:159610</v>
          </cell>
          <cell r="B143">
            <v>94021.48</v>
          </cell>
        </row>
        <row r="144">
          <cell r="A144" t="str">
            <v>Filtro comble final retroexcavador 330 ref:1R0750</v>
          </cell>
          <cell r="B144">
            <v>46154.080000000002</v>
          </cell>
        </row>
        <row r="145">
          <cell r="A145" t="str">
            <v>Filtro comble prim irrigador de asfalto ref:BF 876</v>
          </cell>
          <cell r="B145">
            <v>14999.96</v>
          </cell>
        </row>
        <row r="146">
          <cell r="A146" t="str">
            <v>Filtro comble prim tractor agricola ref:AL679</v>
          </cell>
          <cell r="B146">
            <v>15000</v>
          </cell>
        </row>
        <row r="147">
          <cell r="A147" t="str">
            <v>Filtro comble primario compac DD65 ref:54477153</v>
          </cell>
          <cell r="B147">
            <v>36205.919999999998</v>
          </cell>
        </row>
        <row r="148">
          <cell r="A148" t="str">
            <v>Filtro comble primario Hyster C-530A ref:PM228</v>
          </cell>
          <cell r="B148">
            <v>4999.6000000000004</v>
          </cell>
        </row>
        <row r="149">
          <cell r="A149" t="str">
            <v>Filtro comble sec compac.  DD65 ref:36855493</v>
          </cell>
          <cell r="B149">
            <v>41412</v>
          </cell>
        </row>
        <row r="150">
          <cell r="A150" t="str">
            <v>Filtro comble separadores agua Finisher ref:8N9803</v>
          </cell>
          <cell r="B150">
            <v>79552.800000000003</v>
          </cell>
        </row>
        <row r="151">
          <cell r="A151" t="str">
            <v>Filtro combustible Final (030)-08-09-10</v>
          </cell>
          <cell r="B151">
            <v>71813.45</v>
          </cell>
        </row>
        <row r="152">
          <cell r="A152" t="str">
            <v>Filtro combustible Final (030-07)</v>
          </cell>
          <cell r="B152">
            <v>71813.45</v>
          </cell>
        </row>
        <row r="153">
          <cell r="A153" t="str">
            <v>Filtro combustible Final 033-01</v>
          </cell>
          <cell r="B153">
            <v>71813.45</v>
          </cell>
        </row>
        <row r="154">
          <cell r="A154" t="str">
            <v>Filtro combustible Final 033-02</v>
          </cell>
          <cell r="B154">
            <v>71813.45</v>
          </cell>
        </row>
        <row r="155">
          <cell r="A155" t="str">
            <v>Filtro Combustible Final 120-03</v>
          </cell>
          <cell r="B155">
            <v>48751.32</v>
          </cell>
        </row>
        <row r="156">
          <cell r="A156" t="str">
            <v>Filtro combustible final 12G ref:1R0750</v>
          </cell>
          <cell r="B156">
            <v>46154.080000000002</v>
          </cell>
        </row>
        <row r="157">
          <cell r="A157" t="str">
            <v>Filtro Combustible Final 232-04</v>
          </cell>
          <cell r="B157">
            <v>36748.800000000003</v>
          </cell>
        </row>
        <row r="158">
          <cell r="A158" t="str">
            <v>Filtro combustible final cargador 950B ref:1R0750</v>
          </cell>
          <cell r="B158">
            <v>46154.080000000002</v>
          </cell>
        </row>
        <row r="159">
          <cell r="A159" t="str">
            <v>Filtro combustible final cargador 966C ref:1R0750</v>
          </cell>
          <cell r="B159">
            <v>46154.080000000002</v>
          </cell>
        </row>
        <row r="160">
          <cell r="A160" t="str">
            <v>Filtro combustible final cargador 966D ref:1R0750</v>
          </cell>
          <cell r="B160">
            <v>46154.080000000002</v>
          </cell>
        </row>
        <row r="161">
          <cell r="A161" t="str">
            <v>Filtro combustible final cargador 966E ref:1R0750</v>
          </cell>
          <cell r="B161">
            <v>46154.080000000002</v>
          </cell>
        </row>
        <row r="162">
          <cell r="A162" t="str">
            <v>Filtro combustible final carro mto C-70 ref:PM228</v>
          </cell>
          <cell r="B162">
            <v>4999.6000000000004</v>
          </cell>
        </row>
        <row r="163">
          <cell r="A163" t="str">
            <v>Filtro combustible final carro mto NPR ref:A-4052</v>
          </cell>
          <cell r="B163">
            <v>12760</v>
          </cell>
        </row>
        <row r="164">
          <cell r="A164" t="str">
            <v>Filtro combustible final CAT-D6D ref:1R0750</v>
          </cell>
          <cell r="B164">
            <v>53538.73</v>
          </cell>
        </row>
        <row r="165">
          <cell r="A165" t="str">
            <v>Filtro combustible final CAT-D7G ref.1R0750</v>
          </cell>
          <cell r="B165">
            <v>46154.080000000002</v>
          </cell>
        </row>
        <row r="166">
          <cell r="A166" t="str">
            <v>Filtro combustible final com CS433B ref:0676987</v>
          </cell>
          <cell r="B166">
            <v>23435.48</v>
          </cell>
        </row>
        <row r="167">
          <cell r="A167" t="str">
            <v>Filtro combustible final D8N ref:1R0749</v>
          </cell>
          <cell r="B167">
            <v>67331.039999999994</v>
          </cell>
        </row>
        <row r="168">
          <cell r="A168" t="str">
            <v>Filtro combustible final Hyster C-530A ref:PM228</v>
          </cell>
          <cell r="B168">
            <v>4999.6000000000004</v>
          </cell>
        </row>
        <row r="169">
          <cell r="A169" t="str">
            <v>Filtro combustible final moto 120G ref:1R0750</v>
          </cell>
          <cell r="B169">
            <v>46154.080000000002</v>
          </cell>
        </row>
        <row r="170">
          <cell r="A170" t="str">
            <v>Filtro combustible final perfiladora procut 1000R</v>
          </cell>
          <cell r="B170">
            <v>62772.24</v>
          </cell>
        </row>
        <row r="171">
          <cell r="A171" t="str">
            <v>Filtro combustible final retro 320 ref:5I7951</v>
          </cell>
          <cell r="B171">
            <v>45634.400000000001</v>
          </cell>
        </row>
        <row r="172">
          <cell r="A172" t="str">
            <v>Filtro combustible final retro 345BL ref:5I7951</v>
          </cell>
          <cell r="B172">
            <v>45634.400000000001</v>
          </cell>
        </row>
        <row r="173">
          <cell r="A173" t="str">
            <v>Filtro combustible final retro 436B ref:1596102</v>
          </cell>
          <cell r="B173">
            <v>94021.48</v>
          </cell>
        </row>
        <row r="174">
          <cell r="A174" t="str">
            <v>Filtro combustible final tanden DD-22 ref:59765511</v>
          </cell>
          <cell r="B174">
            <v>39208</v>
          </cell>
        </row>
        <row r="175">
          <cell r="A175" t="str">
            <v>Filtro combustible final Volqueta  ref:BF 877</v>
          </cell>
          <cell r="B175">
            <v>14999.96</v>
          </cell>
        </row>
        <row r="176">
          <cell r="A176" t="str">
            <v>Filtro combustible prim Bobcat 751 ref:6667352</v>
          </cell>
          <cell r="B176">
            <v>60517.2</v>
          </cell>
        </row>
        <row r="177">
          <cell r="A177" t="str">
            <v>Filtro combustible prim bobcat 873 ref:6667352</v>
          </cell>
          <cell r="B177">
            <v>60517.2</v>
          </cell>
        </row>
        <row r="178">
          <cell r="A178" t="str">
            <v>Filtro combustible prim carro mto NPR ref:A-4051</v>
          </cell>
          <cell r="B178">
            <v>11600</v>
          </cell>
        </row>
        <row r="179">
          <cell r="A179" t="str">
            <v>Filtro combustible prim carro mtoC-70 ref:PM228</v>
          </cell>
          <cell r="B179">
            <v>4999.6000000000004</v>
          </cell>
        </row>
        <row r="180">
          <cell r="A180" t="str">
            <v>Filtro combustible Primario (030)-08-09-10</v>
          </cell>
          <cell r="B180">
            <v>71813.45</v>
          </cell>
        </row>
        <row r="181">
          <cell r="A181" t="str">
            <v>Filtro combustible Primario (030-07)</v>
          </cell>
          <cell r="B181">
            <v>71813.45</v>
          </cell>
        </row>
        <row r="182">
          <cell r="A182" t="str">
            <v>Filtro combustible Primario 033-01</v>
          </cell>
          <cell r="B182">
            <v>71813.45</v>
          </cell>
        </row>
        <row r="183">
          <cell r="A183" t="str">
            <v>Filtro combustible Primario 033-02</v>
          </cell>
          <cell r="B183">
            <v>71813.45</v>
          </cell>
        </row>
        <row r="184">
          <cell r="A184" t="str">
            <v>Filtro Combustible Primario 120-03</v>
          </cell>
          <cell r="B184">
            <v>48751.32</v>
          </cell>
        </row>
        <row r="185">
          <cell r="A185" t="str">
            <v>Filtro combustible primario 12G ref:1R0750</v>
          </cell>
          <cell r="B185">
            <v>46154.080000000002</v>
          </cell>
        </row>
        <row r="186">
          <cell r="A186" t="str">
            <v>Filtro Combustible Primario 232-04</v>
          </cell>
          <cell r="B186">
            <v>25457.360000000001</v>
          </cell>
        </row>
        <row r="187">
          <cell r="A187" t="str">
            <v>Filtro combustible primario DD-22 ref:59765511</v>
          </cell>
          <cell r="B187">
            <v>39208</v>
          </cell>
        </row>
        <row r="188">
          <cell r="A188" t="str">
            <v>Filtro combustible primario Finisher ref:BF909</v>
          </cell>
          <cell r="B188">
            <v>43999.96</v>
          </cell>
        </row>
        <row r="189">
          <cell r="A189" t="str">
            <v>Filtro combustible primario recupRM350 ref:1R0749</v>
          </cell>
          <cell r="B189">
            <v>67331.039999999994</v>
          </cell>
        </row>
        <row r="190">
          <cell r="A190" t="str">
            <v>Filtro combustible primario retro 320 ref:5I7951</v>
          </cell>
          <cell r="B190">
            <v>45634.400000000001</v>
          </cell>
        </row>
        <row r="191">
          <cell r="A191" t="str">
            <v>Filtro combustible primario retro 345BL ref:5I7951</v>
          </cell>
          <cell r="B191">
            <v>45634.400000000001</v>
          </cell>
        </row>
        <row r="192">
          <cell r="A192" t="str">
            <v>Filtro combustible primario Volqueta ref:BF 876</v>
          </cell>
          <cell r="B192">
            <v>14999.96</v>
          </cell>
        </row>
        <row r="193">
          <cell r="A193" t="str">
            <v>Filtro combustible secundario Finisher ref: BF909</v>
          </cell>
          <cell r="B193">
            <v>43999.96</v>
          </cell>
        </row>
        <row r="194">
          <cell r="A194" t="str">
            <v>Filtro de motor irrigador de asfalto ref:FC-67</v>
          </cell>
          <cell r="B194">
            <v>17999.72</v>
          </cell>
        </row>
        <row r="195">
          <cell r="A195" t="str">
            <v>Filtro desechable gas Hyster C-530A ref:GF61</v>
          </cell>
          <cell r="B195">
            <v>5800</v>
          </cell>
        </row>
        <row r="196">
          <cell r="A196" t="str">
            <v>Filtro hdco compac PT125R ref:59490664</v>
          </cell>
          <cell r="B196">
            <v>117714.48</v>
          </cell>
        </row>
        <row r="197">
          <cell r="A197" t="str">
            <v>Filtro hdco compactador PT125R ref:59303123</v>
          </cell>
          <cell r="B197">
            <v>125072.36</v>
          </cell>
        </row>
        <row r="198">
          <cell r="A198" t="str">
            <v>Filtro Hidraulico 120-03</v>
          </cell>
          <cell r="B198">
            <v>112032.8</v>
          </cell>
        </row>
        <row r="199">
          <cell r="A199" t="str">
            <v>Filtro hidráulico 12G ref:1R0719</v>
          </cell>
          <cell r="B199">
            <v>41321.519999999997</v>
          </cell>
        </row>
        <row r="200">
          <cell r="A200" t="str">
            <v>Filtro Hidraulico 232-04</v>
          </cell>
          <cell r="B200">
            <v>20309.099999999999</v>
          </cell>
        </row>
        <row r="201">
          <cell r="A201" t="str">
            <v>Filtro hidraulico Bobcat 751 ref:6630977</v>
          </cell>
          <cell r="B201">
            <v>149575.04000000001</v>
          </cell>
        </row>
        <row r="202">
          <cell r="A202" t="str">
            <v>Filtro hidraulico Bobcat 873 ref:6630977</v>
          </cell>
          <cell r="B202">
            <v>149575.04000000001</v>
          </cell>
        </row>
        <row r="203">
          <cell r="A203" t="str">
            <v>Filtro hidraulico cam.vib.auto SD-100D ref58887936</v>
          </cell>
          <cell r="B203">
            <v>192709.64</v>
          </cell>
        </row>
        <row r="204">
          <cell r="A204" t="str">
            <v>Filtro hidraulico cargador  966C ref:1R0719</v>
          </cell>
          <cell r="B204">
            <v>41321.519999999997</v>
          </cell>
        </row>
        <row r="205">
          <cell r="A205" t="str">
            <v>Filtro hidraulico cargador 950B ref:1R0719</v>
          </cell>
          <cell r="B205">
            <v>41321.519999999997</v>
          </cell>
        </row>
        <row r="206">
          <cell r="A206" t="str">
            <v>Filtro hidraulico cargador 966D ref:1R0719</v>
          </cell>
          <cell r="B206">
            <v>41321.519999999997</v>
          </cell>
        </row>
        <row r="207">
          <cell r="A207" t="str">
            <v>Filtro hidraulico cargador 966E ref:1R0719</v>
          </cell>
          <cell r="B207">
            <v>41321.519999999997</v>
          </cell>
        </row>
        <row r="208">
          <cell r="A208" t="str">
            <v>Filtro hidraulico CAT-D6D ref:1R0741</v>
          </cell>
          <cell r="B208">
            <v>53538.73</v>
          </cell>
        </row>
        <row r="209">
          <cell r="A209" t="str">
            <v>Filtro hidraulico CAT-D7G ref:1R0735</v>
          </cell>
          <cell r="B209">
            <v>103168.08</v>
          </cell>
        </row>
        <row r="210">
          <cell r="A210" t="str">
            <v>Filtro hidraulico CAT-D7H ref:1R0735</v>
          </cell>
          <cell r="B210">
            <v>103168.08</v>
          </cell>
        </row>
        <row r="211">
          <cell r="A211" t="str">
            <v>Filtro hidraulico com.vib SD77 ref:58887936</v>
          </cell>
          <cell r="B211">
            <v>173686.8</v>
          </cell>
        </row>
        <row r="212">
          <cell r="A212" t="str">
            <v>Filtro hidraulico compactador DD65 ref:59026500</v>
          </cell>
          <cell r="B212">
            <v>58805.04</v>
          </cell>
        </row>
        <row r="213">
          <cell r="A213" t="str">
            <v>Filtro hidraulico D8N ref:1R0741</v>
          </cell>
          <cell r="B213">
            <v>46154.080000000002</v>
          </cell>
        </row>
        <row r="214">
          <cell r="A214" t="str">
            <v>Filtro hidraulico Finisher ref:BT287</v>
          </cell>
          <cell r="B214">
            <v>42000.12</v>
          </cell>
        </row>
        <row r="215">
          <cell r="A215" t="str">
            <v>Filtro hidraulico motoniveladora 120G ref:1R0719</v>
          </cell>
          <cell r="B215">
            <v>41321.519999999997</v>
          </cell>
        </row>
        <row r="216">
          <cell r="A216" t="str">
            <v>Filtro hidraulico perfiladora PR-450 ref:0541719</v>
          </cell>
          <cell r="B216">
            <v>41755.360000000001</v>
          </cell>
        </row>
        <row r="217">
          <cell r="A217" t="str">
            <v>Filtro hidraulico perfiladora procut 1000R</v>
          </cell>
          <cell r="B217">
            <v>305117.49</v>
          </cell>
        </row>
        <row r="218">
          <cell r="A218" t="str">
            <v>Filtro hidraulico retrocargador 428B ref:1194740</v>
          </cell>
          <cell r="B218">
            <v>50063.28</v>
          </cell>
        </row>
        <row r="219">
          <cell r="A219" t="str">
            <v>Filtro hidraulico retrocargador 436B ref:9T0973</v>
          </cell>
          <cell r="B219">
            <v>247439.6</v>
          </cell>
        </row>
        <row r="220">
          <cell r="A220" t="str">
            <v>Filtro hidraulico retroex330 ref:0944412</v>
          </cell>
          <cell r="B220">
            <v>38226.639999999999</v>
          </cell>
        </row>
        <row r="221">
          <cell r="A221" t="str">
            <v>Filtro hidraulico retroexcavadora 320 ref.4I3948</v>
          </cell>
          <cell r="B221">
            <v>170226.52</v>
          </cell>
        </row>
        <row r="222">
          <cell r="A222" t="str">
            <v>Filtro hidraulico retroexcavadora 345BL ref.4I3948</v>
          </cell>
          <cell r="B222">
            <v>170226.52</v>
          </cell>
        </row>
        <row r="223">
          <cell r="A223" t="str">
            <v>Filtro hidraulico tanden DD-22 ref:59480673</v>
          </cell>
          <cell r="B223">
            <v>41296</v>
          </cell>
        </row>
        <row r="224">
          <cell r="A224" t="str">
            <v>Filtro hidraulico tractor agricola ref:AR756</v>
          </cell>
          <cell r="B224">
            <v>19128.400000000001</v>
          </cell>
        </row>
        <row r="225">
          <cell r="A225" t="str">
            <v>Filtro hidrco compac.vib.auto CS433B ref:1446691</v>
          </cell>
          <cell r="B225">
            <v>157521.04</v>
          </cell>
        </row>
        <row r="226">
          <cell r="A226" t="str">
            <v>Filtro linea tandem DD-22 ref:36845493</v>
          </cell>
          <cell r="B226">
            <v>562600</v>
          </cell>
        </row>
        <row r="227">
          <cell r="A227" t="str">
            <v>Filtro Motor</v>
          </cell>
          <cell r="B227">
            <v>38537</v>
          </cell>
        </row>
        <row r="228">
          <cell r="A228" t="str">
            <v>Filtro Motor (030-07)</v>
          </cell>
          <cell r="B228">
            <v>38537</v>
          </cell>
        </row>
        <row r="229">
          <cell r="A229" t="str">
            <v>Filtro Motor 033-01</v>
          </cell>
          <cell r="B229">
            <v>38537</v>
          </cell>
        </row>
        <row r="230">
          <cell r="A230" t="str">
            <v>Filtro Motor 033-02</v>
          </cell>
          <cell r="B230">
            <v>38537</v>
          </cell>
        </row>
        <row r="231">
          <cell r="A231" t="str">
            <v>Filtro Motor 120-03</v>
          </cell>
          <cell r="B231">
            <v>42796.77</v>
          </cell>
        </row>
        <row r="232">
          <cell r="A232" t="str">
            <v>Filtro motor 12G ref:1R0739</v>
          </cell>
          <cell r="B232">
            <v>38226.639999999999</v>
          </cell>
        </row>
        <row r="233">
          <cell r="A233" t="str">
            <v>Filtro Motor 232-04</v>
          </cell>
          <cell r="B233">
            <v>20037</v>
          </cell>
        </row>
        <row r="234">
          <cell r="A234" t="str">
            <v xml:space="preserve">Filtro Motor 242-01 </v>
          </cell>
          <cell r="B234">
            <v>38537</v>
          </cell>
        </row>
        <row r="235">
          <cell r="A235" t="str">
            <v>Filtro Motor 242-05</v>
          </cell>
          <cell r="B235">
            <v>38537</v>
          </cell>
        </row>
        <row r="236">
          <cell r="A236" t="str">
            <v>Filtro motor cargador 950B ref:1R0739</v>
          </cell>
          <cell r="B236">
            <v>38226.639999999999</v>
          </cell>
        </row>
        <row r="237">
          <cell r="A237" t="str">
            <v>Filtro motor cargador 966C ref:1R0739</v>
          </cell>
          <cell r="B237">
            <v>38226.639999999999</v>
          </cell>
        </row>
        <row r="238">
          <cell r="A238" t="str">
            <v>Filtro motor cargador 966D ref:1R0739</v>
          </cell>
          <cell r="B238">
            <v>38226.639999999999</v>
          </cell>
        </row>
        <row r="239">
          <cell r="A239" t="str">
            <v>Filtro motor cargador 966E ref:1R0739</v>
          </cell>
          <cell r="B239">
            <v>38226.639999999999</v>
          </cell>
        </row>
        <row r="240">
          <cell r="A240" t="str">
            <v>Filtro motor carro manten C-70 ref: FC48</v>
          </cell>
          <cell r="B240">
            <v>10000.36</v>
          </cell>
        </row>
        <row r="241">
          <cell r="A241" t="str">
            <v>Filtro motor carro mto NPR ref: A4051</v>
          </cell>
          <cell r="B241">
            <v>9500.4</v>
          </cell>
        </row>
        <row r="242">
          <cell r="A242" t="str">
            <v>Filtro motor CAT-D6D ref:1R0739</v>
          </cell>
          <cell r="B242">
            <v>44342.9</v>
          </cell>
        </row>
        <row r="243">
          <cell r="A243" t="str">
            <v>Filtro motor CAT-D7G ref.1R0739</v>
          </cell>
          <cell r="B243">
            <v>38226.639999999999</v>
          </cell>
        </row>
        <row r="244">
          <cell r="A244" t="str">
            <v>Filtro motor CAT-D7H ref:1R0739</v>
          </cell>
          <cell r="B244">
            <v>38226.639999999999</v>
          </cell>
        </row>
        <row r="245">
          <cell r="A245" t="str">
            <v>Filtro motor com.vib SD77ref:59728170</v>
          </cell>
          <cell r="B245">
            <v>29975.56</v>
          </cell>
        </row>
        <row r="246">
          <cell r="A246" t="str">
            <v>Filtro motor compac PT125R ref:35308048</v>
          </cell>
          <cell r="B246">
            <v>61799</v>
          </cell>
        </row>
        <row r="247">
          <cell r="A247" t="str">
            <v>Filtro motor compac.vib.auto CS433B ref:7W2326</v>
          </cell>
          <cell r="B247">
            <v>33832.559999999998</v>
          </cell>
        </row>
        <row r="248">
          <cell r="A248" t="str">
            <v>Filtro motor compac.vibr.auto SD-100D ref:59728170</v>
          </cell>
          <cell r="B248">
            <v>33454.400000000001</v>
          </cell>
        </row>
        <row r="249">
          <cell r="A249" t="str">
            <v>Filtro motor compactador DD65 ref:97127328</v>
          </cell>
          <cell r="B249">
            <v>56971.08</v>
          </cell>
        </row>
        <row r="250">
          <cell r="A250" t="str">
            <v>Filtro motor D8N ref: 2P4005</v>
          </cell>
          <cell r="B250">
            <v>73466.28</v>
          </cell>
        </row>
        <row r="251">
          <cell r="A251" t="str">
            <v>Filtro motor finisher ref: A26</v>
          </cell>
          <cell r="B251">
            <v>12000.2</v>
          </cell>
        </row>
        <row r="252">
          <cell r="A252" t="str">
            <v>Filtro motor Hyster C-530A ref: PER49</v>
          </cell>
          <cell r="B252">
            <v>11600</v>
          </cell>
        </row>
        <row r="253">
          <cell r="A253" t="str">
            <v>Filtro motor minicargador Bobcat 751 ref:6665603</v>
          </cell>
          <cell r="B253">
            <v>32865.120000000003</v>
          </cell>
        </row>
        <row r="254">
          <cell r="A254" t="str">
            <v>Filtro motor minicargador Bobcat 873 ref:6665603</v>
          </cell>
          <cell r="B254">
            <v>32865.120000000003</v>
          </cell>
        </row>
        <row r="255">
          <cell r="A255" t="str">
            <v>Filtro motor motoniveladora 120G ref:1R0739</v>
          </cell>
          <cell r="B255">
            <v>38226.639999999999</v>
          </cell>
        </row>
        <row r="256">
          <cell r="A256" t="str">
            <v>Filtro motor perfiladora Pr-450 ref:1R0716</v>
          </cell>
          <cell r="B256">
            <v>76289.72</v>
          </cell>
        </row>
        <row r="257">
          <cell r="A257" t="str">
            <v>Filtro motor perfiladora procut 1000R</v>
          </cell>
          <cell r="B257">
            <v>103251.92</v>
          </cell>
        </row>
        <row r="258">
          <cell r="A258" t="str">
            <v>Filtro motor recuperadora RM350 ref:1R0716</v>
          </cell>
          <cell r="B258">
            <v>76289.72</v>
          </cell>
        </row>
        <row r="259">
          <cell r="A259" t="str">
            <v>Filtro motor retrocargador 428B 1R0739 ref:7W2326</v>
          </cell>
          <cell r="B259">
            <v>33832.559999999998</v>
          </cell>
        </row>
        <row r="260">
          <cell r="A260" t="str">
            <v>Filtro motor retrocargador 436B ref:7W2326</v>
          </cell>
          <cell r="B260">
            <v>33832.559999999998</v>
          </cell>
        </row>
        <row r="261">
          <cell r="A261" t="str">
            <v>Filtro motor retroexcavadora 320 ref:1R0739</v>
          </cell>
          <cell r="B261">
            <v>38226.639999999999</v>
          </cell>
        </row>
        <row r="262">
          <cell r="A262" t="str">
            <v>Filtro motor retroexcavadora 330 ref:1R0739</v>
          </cell>
          <cell r="B262">
            <v>32954</v>
          </cell>
        </row>
        <row r="263">
          <cell r="A263" t="str">
            <v>Filtro motor retroexcavadora 345BL ref:1R0739</v>
          </cell>
          <cell r="B263">
            <v>38226.639999999999</v>
          </cell>
        </row>
        <row r="264">
          <cell r="A264" t="str">
            <v>Filtro motor tandemDD-22 ref:59489583</v>
          </cell>
          <cell r="B264">
            <v>39904</v>
          </cell>
        </row>
        <row r="265">
          <cell r="A265" t="str">
            <v>Filtro motor tractor agricola ref: T19044</v>
          </cell>
          <cell r="B265">
            <v>15447.72</v>
          </cell>
        </row>
        <row r="266">
          <cell r="A266" t="str">
            <v>Filtro motor Volqueta  ref:FC-67</v>
          </cell>
          <cell r="B266">
            <v>17999.72</v>
          </cell>
        </row>
        <row r="267">
          <cell r="A267" t="str">
            <v>Filtro succion hco compac PT125R ref:59581595</v>
          </cell>
          <cell r="B267">
            <v>102811.96</v>
          </cell>
        </row>
        <row r="268">
          <cell r="A268" t="str">
            <v>Filtro Transmisión 120-03</v>
          </cell>
          <cell r="B268">
            <v>43964</v>
          </cell>
        </row>
        <row r="269">
          <cell r="A269" t="str">
            <v>Filtro transmisión 12G ref:1R0719</v>
          </cell>
          <cell r="B269">
            <v>41321.519999999997</v>
          </cell>
        </row>
        <row r="270">
          <cell r="A270" t="str">
            <v>Filtro transmision perfiladora procut 1000R</v>
          </cell>
          <cell r="B270">
            <v>305117.49</v>
          </cell>
        </row>
        <row r="271">
          <cell r="A271" t="str">
            <v>Filtro transmision recuperadora RM350 ref:1107464</v>
          </cell>
          <cell r="B271">
            <v>282130</v>
          </cell>
        </row>
        <row r="272">
          <cell r="A272" t="str">
            <v>Filtro transmision retrocargador 436B 1ref.194749</v>
          </cell>
          <cell r="B272">
            <v>50063.28</v>
          </cell>
        </row>
        <row r="273">
          <cell r="A273" t="str">
            <v>Filtro Transmisión232-04</v>
          </cell>
          <cell r="B273">
            <v>21400</v>
          </cell>
        </row>
        <row r="274">
          <cell r="A274" t="str">
            <v>Filtros hidraulicos recuperadora RM350 ref:0541719</v>
          </cell>
          <cell r="B274">
            <v>41755.360000000001</v>
          </cell>
        </row>
        <row r="275">
          <cell r="A275" t="str">
            <v>Frenos</v>
          </cell>
          <cell r="B275">
            <v>3000000</v>
          </cell>
        </row>
        <row r="276">
          <cell r="A276" t="str">
            <v>Frenos  (250)-03-04</v>
          </cell>
          <cell r="B276">
            <v>3000000</v>
          </cell>
        </row>
        <row r="277">
          <cell r="A277" t="str">
            <v>Frenos (270)01-02-03-04-05-06</v>
          </cell>
          <cell r="B277">
            <v>3000000</v>
          </cell>
        </row>
        <row r="278">
          <cell r="A278" t="str">
            <v>Frenos de irrigador de asfalto</v>
          </cell>
          <cell r="B278">
            <v>75</v>
          </cell>
        </row>
        <row r="279">
          <cell r="A279" t="str">
            <v>Frenos Volqueta</v>
          </cell>
          <cell r="B279">
            <v>75</v>
          </cell>
        </row>
        <row r="280">
          <cell r="A280" t="str">
            <v>Gasolina</v>
          </cell>
          <cell r="B280">
            <v>6200</v>
          </cell>
        </row>
        <row r="281">
          <cell r="A281" t="str">
            <v>Grasa</v>
          </cell>
          <cell r="B281">
            <v>5500</v>
          </cell>
        </row>
        <row r="282">
          <cell r="A282" t="str">
            <v>Grasa 232-04</v>
          </cell>
          <cell r="B282">
            <v>23200</v>
          </cell>
        </row>
        <row r="283">
          <cell r="A283" t="str">
            <v>Hidraulico 232-04</v>
          </cell>
          <cell r="B283">
            <v>57638.080000000002</v>
          </cell>
        </row>
        <row r="284">
          <cell r="A284" t="str">
            <v>Impacto, abrasión, factor Z - D8N</v>
          </cell>
          <cell r="B284">
            <v>25500</v>
          </cell>
        </row>
        <row r="285">
          <cell r="A285" t="str">
            <v>Impacto,abrasio,factor z perfiladora PR-450</v>
          </cell>
          <cell r="B285">
            <v>13200</v>
          </cell>
        </row>
        <row r="286">
          <cell r="A286" t="str">
            <v>Impacto,abrasion,factor z CAT-D6D</v>
          </cell>
          <cell r="B286">
            <v>15000</v>
          </cell>
        </row>
        <row r="287">
          <cell r="A287" t="str">
            <v>Impacto,abrasion,factor z CAT-D7G</v>
          </cell>
          <cell r="B287">
            <v>18000</v>
          </cell>
        </row>
        <row r="288">
          <cell r="A288" t="str">
            <v>Impacto,abrasion,factor z CAT-D7H</v>
          </cell>
          <cell r="B288">
            <v>18000</v>
          </cell>
        </row>
        <row r="289">
          <cell r="A289" t="str">
            <v>Impacto,abrasion,factor z finisher</v>
          </cell>
          <cell r="B289">
            <v>13200</v>
          </cell>
        </row>
        <row r="290">
          <cell r="A290" t="str">
            <v>Impacto,abrasion,factor z retroexcavadora 320</v>
          </cell>
          <cell r="B290">
            <v>10200</v>
          </cell>
        </row>
        <row r="291">
          <cell r="A291" t="str">
            <v>Impacto,abrasion,factor z retroexcavadora 345BL</v>
          </cell>
          <cell r="B291">
            <v>10200</v>
          </cell>
        </row>
        <row r="292">
          <cell r="A292" t="str">
            <v>Llantas</v>
          </cell>
          <cell r="B292">
            <v>400000</v>
          </cell>
        </row>
        <row r="293">
          <cell r="A293" t="str">
            <v>Llantas (030-07)</v>
          </cell>
          <cell r="B293">
            <v>400000</v>
          </cell>
        </row>
        <row r="294">
          <cell r="A294" t="str">
            <v>Llantas (250)-03-04</v>
          </cell>
          <cell r="B294">
            <v>7739993.2799999993</v>
          </cell>
        </row>
        <row r="295">
          <cell r="A295" t="str">
            <v>Llantas (270)01-02-03-04-05-06</v>
          </cell>
          <cell r="B295">
            <v>7739993.2799999993</v>
          </cell>
        </row>
        <row r="296">
          <cell r="A296" t="str">
            <v>Llantas 1100*20</v>
          </cell>
          <cell r="B296">
            <v>7739993.2799999993</v>
          </cell>
        </row>
        <row r="297">
          <cell r="A297" t="str">
            <v>Llantas 242-01</v>
          </cell>
          <cell r="B297">
            <v>400000</v>
          </cell>
        </row>
        <row r="298">
          <cell r="A298" t="str">
            <v>Llantas 242-05</v>
          </cell>
          <cell r="B298">
            <v>400000</v>
          </cell>
        </row>
        <row r="299">
          <cell r="A299" t="str">
            <v>Llantas cargador 950B ref:23.5*25</v>
          </cell>
          <cell r="B299">
            <v>5525776</v>
          </cell>
        </row>
        <row r="300">
          <cell r="A300" t="str">
            <v>Llantas cargador 966C ref:23.5*25</v>
          </cell>
          <cell r="B300">
            <v>5525776</v>
          </cell>
        </row>
        <row r="301">
          <cell r="A301" t="str">
            <v>Llantas cargador 966D ref:26.5*25</v>
          </cell>
          <cell r="B301">
            <v>9409920</v>
          </cell>
        </row>
        <row r="302">
          <cell r="A302" t="str">
            <v>LLantas cargador 966Eref:26.5*25</v>
          </cell>
          <cell r="B302">
            <v>9409920</v>
          </cell>
        </row>
        <row r="303">
          <cell r="A303" t="str">
            <v>Llantas carro mantenim C-70 750*16</v>
          </cell>
          <cell r="B303">
            <v>580000</v>
          </cell>
        </row>
        <row r="304">
          <cell r="A304" t="str">
            <v>LLantas com.vib.Dinapac CA15 ref:1400*24</v>
          </cell>
          <cell r="B304">
            <v>1781644</v>
          </cell>
        </row>
        <row r="305">
          <cell r="A305" t="str">
            <v>LLantas com.vibr-auto ingersoll rand ref:750*16</v>
          </cell>
          <cell r="B305">
            <v>4293160</v>
          </cell>
        </row>
        <row r="306">
          <cell r="A306" t="str">
            <v>Llantas compactador Hyster C-530A ref:750*16</v>
          </cell>
          <cell r="B306">
            <v>754000</v>
          </cell>
        </row>
        <row r="307">
          <cell r="A307" t="str">
            <v>Llantas copac.vib.auto Cs433B ref:14.9*24</v>
          </cell>
          <cell r="B307">
            <v>2441800</v>
          </cell>
        </row>
        <row r="308">
          <cell r="A308" t="str">
            <v>Llantas finisher 1800*25</v>
          </cell>
          <cell r="B308">
            <v>8352000</v>
          </cell>
        </row>
        <row r="309">
          <cell r="A309" t="str">
            <v>Llantas minicargador Bobcat 751 ref:10*16.5</v>
          </cell>
          <cell r="B309">
            <v>677400</v>
          </cell>
        </row>
        <row r="310">
          <cell r="A310" t="str">
            <v>LLantas minicargador Bobcat 873 ref:12*16.5</v>
          </cell>
          <cell r="B310">
            <v>871160</v>
          </cell>
        </row>
        <row r="311">
          <cell r="A311" t="str">
            <v>LLantas motoniveladora 120G ref:1300*24</v>
          </cell>
          <cell r="B311">
            <v>2709760</v>
          </cell>
        </row>
        <row r="312">
          <cell r="A312" t="str">
            <v>Llantas motoniveladora 12G ref:1400*24</v>
          </cell>
          <cell r="B312">
            <v>1781644</v>
          </cell>
        </row>
        <row r="313">
          <cell r="A313" t="str">
            <v>Llantas perfiladora procut 1000R ref:90513862</v>
          </cell>
          <cell r="B313">
            <v>2558728</v>
          </cell>
        </row>
        <row r="314">
          <cell r="A314" t="str">
            <v>Llantas recuperadora Rm350 15.5*25</v>
          </cell>
          <cell r="B314">
            <v>1977800</v>
          </cell>
        </row>
        <row r="315">
          <cell r="A315" t="str">
            <v>Llantas recuperadora RM350 23.5*25</v>
          </cell>
          <cell r="B315">
            <v>5525776</v>
          </cell>
        </row>
        <row r="316">
          <cell r="A316" t="str">
            <v>LLantas ref:1100*20 irrigador de asfalto</v>
          </cell>
          <cell r="B316">
            <v>800000</v>
          </cell>
        </row>
        <row r="317">
          <cell r="A317" t="str">
            <v>Llantas retrocargador 428B ref:12.5*18</v>
          </cell>
          <cell r="B317">
            <v>1318920</v>
          </cell>
        </row>
        <row r="318">
          <cell r="A318" t="str">
            <v>Llantas retrocargador 428B ref:19.5*24</v>
          </cell>
          <cell r="B318">
            <v>2460360</v>
          </cell>
        </row>
        <row r="319">
          <cell r="A319" t="str">
            <v>LLantas retrocargador 436B ref:1100*16</v>
          </cell>
          <cell r="B319">
            <v>600880</v>
          </cell>
        </row>
        <row r="320">
          <cell r="A320" t="str">
            <v>Llantas retrocargador 436B ref:19.5*24</v>
          </cell>
          <cell r="B320">
            <v>2460360</v>
          </cell>
        </row>
        <row r="321">
          <cell r="A321" t="str">
            <v>Llantas solidas de pavim finisher</v>
          </cell>
          <cell r="B321">
            <v>2588728</v>
          </cell>
        </row>
        <row r="322">
          <cell r="A322" t="str">
            <v>Llantas tractor agricola 13.6*38</v>
          </cell>
          <cell r="B322">
            <v>1405600</v>
          </cell>
        </row>
        <row r="323">
          <cell r="A323" t="str">
            <v>LLantas tractor agricola ref:1100*16</v>
          </cell>
          <cell r="B323">
            <v>601000</v>
          </cell>
        </row>
        <row r="324">
          <cell r="A324" t="str">
            <v>LLantas Volqueta ref:1100*20</v>
          </cell>
          <cell r="B324">
            <v>800000</v>
          </cell>
        </row>
        <row r="325">
          <cell r="A325" t="str">
            <v>Mando Final</v>
          </cell>
          <cell r="B325">
            <v>20037</v>
          </cell>
        </row>
        <row r="326">
          <cell r="A326" t="str">
            <v>Mano de obra</v>
          </cell>
          <cell r="B326">
            <v>5000000</v>
          </cell>
        </row>
        <row r="327">
          <cell r="A327" t="str">
            <v>Mano de obra  (250)-03-04</v>
          </cell>
          <cell r="B327">
            <v>5000000</v>
          </cell>
        </row>
        <row r="328">
          <cell r="A328" t="str">
            <v>Mano de obra (270)01-02-03-04-05-06</v>
          </cell>
          <cell r="B328">
            <v>5000000</v>
          </cell>
        </row>
        <row r="329">
          <cell r="A329" t="str">
            <v>Mano de obra 232-04</v>
          </cell>
          <cell r="B329">
            <v>2000000</v>
          </cell>
        </row>
        <row r="330">
          <cell r="A330" t="str">
            <v>Motor (030)-08-09</v>
          </cell>
          <cell r="B330">
            <v>38537</v>
          </cell>
        </row>
        <row r="331">
          <cell r="A331" t="str">
            <v>Motor 242-04</v>
          </cell>
          <cell r="B331">
            <v>38537</v>
          </cell>
        </row>
        <row r="332">
          <cell r="A332" t="str">
            <v>Multiproposito</v>
          </cell>
          <cell r="B332">
            <v>6380</v>
          </cell>
        </row>
        <row r="333">
          <cell r="A333" t="str">
            <v>Otro flitro</v>
          </cell>
          <cell r="B333">
            <v>25000</v>
          </cell>
        </row>
        <row r="334">
          <cell r="A334" t="str">
            <v>Pasador ref.8E6208 retrocargador 436B</v>
          </cell>
          <cell r="B334">
            <v>6600.4</v>
          </cell>
        </row>
        <row r="335">
          <cell r="A335" t="str">
            <v>Pasador ref: 1140468 retroexcavadora 330</v>
          </cell>
          <cell r="B335">
            <v>34260.6</v>
          </cell>
        </row>
        <row r="336">
          <cell r="A336" t="str">
            <v>Pasador ref: 1140468 retroexcavadora 345BL</v>
          </cell>
          <cell r="B336">
            <v>34260.6</v>
          </cell>
        </row>
        <row r="337">
          <cell r="A337" t="str">
            <v>Pasador ref:1140358 CAT-D7G</v>
          </cell>
          <cell r="B337">
            <v>19319.8</v>
          </cell>
        </row>
        <row r="338">
          <cell r="A338" t="str">
            <v>Pasador ref:1140358 retroexcavadora 320</v>
          </cell>
          <cell r="B338">
            <v>19319.8</v>
          </cell>
        </row>
        <row r="339">
          <cell r="A339" t="str">
            <v>Pasador ref:8E6208 retrocargador 428B</v>
          </cell>
          <cell r="B339">
            <v>6600.4</v>
          </cell>
        </row>
        <row r="340">
          <cell r="A340" t="str">
            <v>Perno ref.1140358 CAT D7H</v>
          </cell>
          <cell r="B340">
            <v>19319.8</v>
          </cell>
        </row>
        <row r="341">
          <cell r="A341" t="str">
            <v>Perno ref:4T2479</v>
          </cell>
          <cell r="B341">
            <v>85860.88</v>
          </cell>
        </row>
        <row r="342">
          <cell r="A342" t="str">
            <v>Perno ref:8E6359 CAT-D6D</v>
          </cell>
          <cell r="B342">
            <v>28147.4</v>
          </cell>
        </row>
        <row r="343">
          <cell r="A343" t="str">
            <v>Planchas Finisher ref:YB-876-2818</v>
          </cell>
          <cell r="B343">
            <v>1034035.6</v>
          </cell>
        </row>
        <row r="344">
          <cell r="A344" t="str">
            <v>Punta ref.1U3202 retrocargador 436B</v>
          </cell>
          <cell r="B344">
            <v>60268.959999999999</v>
          </cell>
        </row>
        <row r="345">
          <cell r="A345" t="str">
            <v>Punta ref.6Y0359 CAT-D6D</v>
          </cell>
          <cell r="B345">
            <v>436260.92</v>
          </cell>
        </row>
        <row r="346">
          <cell r="A346" t="str">
            <v>Punta ref.6Y0359 CAT-D7H</v>
          </cell>
          <cell r="B346">
            <v>436260.92</v>
          </cell>
        </row>
        <row r="347">
          <cell r="A347" t="str">
            <v>Punta ref: 6Y5230</v>
          </cell>
          <cell r="B347">
            <v>78354.52</v>
          </cell>
        </row>
        <row r="348">
          <cell r="A348" t="str">
            <v>Punta ref: 9W2452</v>
          </cell>
          <cell r="B348">
            <v>498945</v>
          </cell>
        </row>
        <row r="349">
          <cell r="A349" t="str">
            <v>Punta ref: 9W8452 retroexcavadora 330</v>
          </cell>
          <cell r="B349">
            <v>316841.24</v>
          </cell>
        </row>
        <row r="350">
          <cell r="A350" t="str">
            <v>Punta ref: 9W8452 retroexcavadora 345BL</v>
          </cell>
          <cell r="B350">
            <v>316841.24</v>
          </cell>
        </row>
        <row r="351">
          <cell r="A351" t="str">
            <v>Punta ref:1U3202 retrocargador 428B</v>
          </cell>
          <cell r="B351">
            <v>60268.959999999999</v>
          </cell>
        </row>
        <row r="352">
          <cell r="A352" t="str">
            <v>Punta ref:1U3352 retroexcavadora 320</v>
          </cell>
          <cell r="B352">
            <v>197834.52</v>
          </cell>
        </row>
        <row r="353">
          <cell r="A353" t="str">
            <v>Punta ref:6Y0359 CAT-D7G</v>
          </cell>
          <cell r="B353">
            <v>436260.92</v>
          </cell>
        </row>
        <row r="354">
          <cell r="A354" t="str">
            <v>Punta ref:6Y5230 motoniveladora 120G</v>
          </cell>
          <cell r="B354">
            <v>78354.52</v>
          </cell>
        </row>
        <row r="355">
          <cell r="A355" t="str">
            <v>Puntera ref.7Y0358 retroexcavadora 320</v>
          </cell>
          <cell r="B355">
            <v>1377507</v>
          </cell>
        </row>
        <row r="356">
          <cell r="A356" t="str">
            <v>Puntera ref.8E4194 CAT-D6D</v>
          </cell>
          <cell r="B356">
            <v>1137045.8999999999</v>
          </cell>
        </row>
        <row r="357">
          <cell r="A357" t="str">
            <v>Puntera ref: 3G6395 cargador 966C</v>
          </cell>
          <cell r="B357">
            <v>634612.80000000005</v>
          </cell>
        </row>
        <row r="358">
          <cell r="A358" t="str">
            <v>Puntera ref: 4T8101/3G9512 cargador 950B</v>
          </cell>
          <cell r="B358">
            <v>468430.04</v>
          </cell>
        </row>
        <row r="359">
          <cell r="A359" t="str">
            <v>Puntera ref: 8J9825 retroexcavadora 330</v>
          </cell>
          <cell r="B359">
            <v>2170369.2999999998</v>
          </cell>
        </row>
        <row r="360">
          <cell r="A360" t="str">
            <v>Puntera ref: 8J9825 retroexcavadora 345BL</v>
          </cell>
          <cell r="B360">
            <v>2170369.2999999998</v>
          </cell>
        </row>
        <row r="361">
          <cell r="A361" t="str">
            <v>Puntera ref:3G6395 cargador 966D</v>
          </cell>
          <cell r="B361">
            <v>634612.80000000005</v>
          </cell>
        </row>
        <row r="362">
          <cell r="A362" t="str">
            <v>Puntera ref:3G6395 cargador 966E</v>
          </cell>
          <cell r="B362">
            <v>634612.80000000005</v>
          </cell>
        </row>
        <row r="363">
          <cell r="A363" t="str">
            <v>Puntera ref:4j8843 CAT-D6D</v>
          </cell>
          <cell r="B363">
            <v>885540.52</v>
          </cell>
        </row>
        <row r="364">
          <cell r="A364" t="str">
            <v>Puntera ref:4j8843 CAT-D7G</v>
          </cell>
          <cell r="B364">
            <v>885540.52</v>
          </cell>
        </row>
        <row r="365">
          <cell r="A365" t="str">
            <v>Puntera ref:4j8843 CAT-D7H</v>
          </cell>
          <cell r="B365">
            <v>885540.52</v>
          </cell>
        </row>
        <row r="366">
          <cell r="A366" t="str">
            <v>Puntera ref:4J8844 CAT-D6D</v>
          </cell>
          <cell r="B366">
            <v>885540.52</v>
          </cell>
        </row>
        <row r="367">
          <cell r="A367" t="str">
            <v>Puntera ref:4J8844 CAT-D7G</v>
          </cell>
          <cell r="B367">
            <v>885540.52</v>
          </cell>
        </row>
        <row r="368">
          <cell r="A368" t="str">
            <v>Puntera ref:4J8844 CAT-D7H</v>
          </cell>
          <cell r="B368">
            <v>885540.52</v>
          </cell>
        </row>
        <row r="369">
          <cell r="A369" t="str">
            <v>Puntera ref:7Y0357 retroexcavadora 320</v>
          </cell>
          <cell r="B369">
            <v>1377507</v>
          </cell>
        </row>
        <row r="370">
          <cell r="A370" t="str">
            <v>Puntera ref:8E4193</v>
          </cell>
          <cell r="B370">
            <v>1137045.8999999999</v>
          </cell>
        </row>
        <row r="371">
          <cell r="A371" t="str">
            <v>Puntera ref:8E4194</v>
          </cell>
          <cell r="B371">
            <v>1137045.8999999999</v>
          </cell>
        </row>
        <row r="372">
          <cell r="A372" t="str">
            <v>Puntera ref:8J9826 retroexcavadora 330</v>
          </cell>
          <cell r="B372">
            <v>2170369.2999999998</v>
          </cell>
        </row>
        <row r="373">
          <cell r="A373" t="str">
            <v>Puntera ref:8J9826 retroexcavadora 345BL</v>
          </cell>
          <cell r="B373">
            <v>2170369.2999999998</v>
          </cell>
        </row>
        <row r="374">
          <cell r="A374" t="str">
            <v>Punteras ref: 2227570 perfiladora PR450</v>
          </cell>
          <cell r="B374">
            <v>18908</v>
          </cell>
        </row>
        <row r="375">
          <cell r="A375" t="str">
            <v>Punteras ref:2227570 perfiladora procut 1000R</v>
          </cell>
          <cell r="B375">
            <v>18908</v>
          </cell>
        </row>
        <row r="376">
          <cell r="A376" t="str">
            <v>ref:2227570recuperadora RM350</v>
          </cell>
          <cell r="B376">
            <v>18908</v>
          </cell>
        </row>
        <row r="377">
          <cell r="A377" t="str">
            <v>ref:5P8249 recuperadora RM350</v>
          </cell>
          <cell r="B377">
            <v>4049.56</v>
          </cell>
        </row>
        <row r="378">
          <cell r="A378" t="str">
            <v>ref:6K0545 recuperadora RM350</v>
          </cell>
          <cell r="B378">
            <v>11169.64</v>
          </cell>
        </row>
        <row r="379">
          <cell r="A379" t="str">
            <v>ref:6R3926 recuperadora RM350</v>
          </cell>
          <cell r="B379">
            <v>227669.72</v>
          </cell>
        </row>
        <row r="380">
          <cell r="A380" t="str">
            <v>ref:6R3927 recuperadora RM350</v>
          </cell>
          <cell r="B380">
            <v>113864.44</v>
          </cell>
        </row>
        <row r="381">
          <cell r="A381" t="str">
            <v>ref:7X0381 recuperadora RM350</v>
          </cell>
          <cell r="B381">
            <v>9608.2800000000007</v>
          </cell>
        </row>
        <row r="382">
          <cell r="A382" t="str">
            <v>ref:9U9617 recuperadora RM350</v>
          </cell>
          <cell r="B382">
            <v>37472.639999999999</v>
          </cell>
        </row>
        <row r="383">
          <cell r="A383" t="str">
            <v>Repuestos</v>
          </cell>
          <cell r="B383">
            <v>32000000</v>
          </cell>
        </row>
        <row r="384">
          <cell r="A384" t="str">
            <v>Repuestos (250)-03-04</v>
          </cell>
          <cell r="B384">
            <v>32000000</v>
          </cell>
        </row>
        <row r="385">
          <cell r="A385" t="str">
            <v>Repuestos (270)01-02-03-04-05-06</v>
          </cell>
          <cell r="B385">
            <v>32000000</v>
          </cell>
        </row>
        <row r="386">
          <cell r="A386" t="str">
            <v>Repuestos 232-04</v>
          </cell>
          <cell r="B386">
            <v>16000000</v>
          </cell>
        </row>
        <row r="387">
          <cell r="A387" t="str">
            <v>Reserva de mano de obra cargador 950B</v>
          </cell>
          <cell r="B387">
            <v>7000</v>
          </cell>
        </row>
        <row r="388">
          <cell r="A388" t="str">
            <v>Reserva de mano de obra cargador 966C</v>
          </cell>
          <cell r="B388">
            <v>7500</v>
          </cell>
        </row>
        <row r="389">
          <cell r="A389" t="str">
            <v>Reserva de mano de obra cargador 966D</v>
          </cell>
          <cell r="B389">
            <v>7500</v>
          </cell>
        </row>
        <row r="390">
          <cell r="A390" t="str">
            <v>Reserva de mano de obra cargador 966E</v>
          </cell>
          <cell r="B390">
            <v>7500</v>
          </cell>
        </row>
        <row r="391">
          <cell r="A391" t="str">
            <v>Reserva de mano de obra CAT-D7G</v>
          </cell>
          <cell r="B391">
            <v>7500</v>
          </cell>
        </row>
        <row r="392">
          <cell r="A392" t="str">
            <v>Reserva de mano de obra CAT-D7H</v>
          </cell>
          <cell r="B392">
            <v>7500</v>
          </cell>
        </row>
        <row r="393">
          <cell r="A393" t="str">
            <v>Reserva de mano de obra irrigador de asfalto</v>
          </cell>
          <cell r="B393">
            <v>25</v>
          </cell>
        </row>
        <row r="394">
          <cell r="A394" t="str">
            <v>Reserva de mano de obra minicargador Bobcat 75</v>
          </cell>
          <cell r="B394">
            <v>6250</v>
          </cell>
        </row>
        <row r="395">
          <cell r="A395" t="str">
            <v>Reserva de mano de obra minicargador Bobcat 873</v>
          </cell>
          <cell r="B395">
            <v>6250</v>
          </cell>
        </row>
        <row r="396">
          <cell r="A396" t="str">
            <v>Reserva de mano de obra motoniveladora 120G</v>
          </cell>
          <cell r="B396">
            <v>6250</v>
          </cell>
        </row>
        <row r="397">
          <cell r="A397" t="str">
            <v>Reserva de mano de obra perfiladora PR-450</v>
          </cell>
          <cell r="B397">
            <v>6250</v>
          </cell>
        </row>
        <row r="398">
          <cell r="A398" t="str">
            <v>Reserva de mano de obra retrocargador 436B</v>
          </cell>
          <cell r="B398">
            <v>9000</v>
          </cell>
        </row>
        <row r="399">
          <cell r="A399" t="str">
            <v>Reserva de mano de obra retroexcavadora 320</v>
          </cell>
          <cell r="B399">
            <v>6250</v>
          </cell>
        </row>
        <row r="400">
          <cell r="A400" t="str">
            <v>Reserva de mano de obra retroexcavadora 330</v>
          </cell>
          <cell r="B400">
            <v>7500</v>
          </cell>
        </row>
        <row r="401">
          <cell r="A401" t="str">
            <v>Reserva de mano de obra retroexcavadora 345BL</v>
          </cell>
          <cell r="B401">
            <v>6250</v>
          </cell>
        </row>
        <row r="402">
          <cell r="A402" t="str">
            <v>Reserva de mano de obra Volqueta</v>
          </cell>
          <cell r="B402">
            <v>11000</v>
          </cell>
        </row>
        <row r="403">
          <cell r="A403" t="str">
            <v>Reserva de mano de obra Volqueta</v>
          </cell>
          <cell r="B403">
            <v>25</v>
          </cell>
        </row>
        <row r="404">
          <cell r="A404" t="str">
            <v>Reserva de mano deobra compac.vib.SD77</v>
          </cell>
          <cell r="B404">
            <v>25</v>
          </cell>
        </row>
        <row r="405">
          <cell r="A405" t="str">
            <v>Reserva de reparaciones</v>
          </cell>
          <cell r="B405">
            <v>23368.2</v>
          </cell>
        </row>
        <row r="406">
          <cell r="A406" t="str">
            <v>Reserva de reparaciones cargador 950B</v>
          </cell>
          <cell r="B406">
            <v>23368.2</v>
          </cell>
        </row>
        <row r="407">
          <cell r="A407" t="str">
            <v>Reserva de reparaciones cargador 966C</v>
          </cell>
          <cell r="B407">
            <v>23368.2</v>
          </cell>
        </row>
        <row r="408">
          <cell r="A408" t="str">
            <v>Reserva de reparaciones cargador 966D</v>
          </cell>
          <cell r="B408">
            <v>10000</v>
          </cell>
        </row>
        <row r="409">
          <cell r="A409" t="str">
            <v>Reserva de reparaciones cargador 966E</v>
          </cell>
          <cell r="B409">
            <v>11250</v>
          </cell>
        </row>
        <row r="410">
          <cell r="A410" t="str">
            <v>Reserva de reparaciones CAT-D7H</v>
          </cell>
          <cell r="B410">
            <v>11250</v>
          </cell>
        </row>
        <row r="411">
          <cell r="A411" t="str">
            <v>Reserva de reparaciones comp.vib.auto. ingersoll</v>
          </cell>
          <cell r="B411">
            <v>11250</v>
          </cell>
        </row>
        <row r="412">
          <cell r="A412" t="str">
            <v>Reserva de reparaciones compac.vib.auto. CS433B</v>
          </cell>
          <cell r="B412">
            <v>6250</v>
          </cell>
        </row>
        <row r="413">
          <cell r="A413" t="str">
            <v>Reserva de reparaciones compac.vib.SD77</v>
          </cell>
          <cell r="B413">
            <v>6250</v>
          </cell>
        </row>
        <row r="414">
          <cell r="A414" t="str">
            <v>Reserva de reparaciones compactador tandem DD-22</v>
          </cell>
          <cell r="B414">
            <v>6250</v>
          </cell>
        </row>
        <row r="415">
          <cell r="A415" t="str">
            <v>Reserva de reparaciones minicargador Bobcat 75</v>
          </cell>
          <cell r="B415">
            <v>6250</v>
          </cell>
        </row>
        <row r="416">
          <cell r="A416" t="str">
            <v>Reserva de reparaciones minicargador Bobcat 873</v>
          </cell>
          <cell r="B416">
            <v>6250</v>
          </cell>
        </row>
        <row r="417">
          <cell r="A417" t="str">
            <v>Reserva de reparaciones motoniveladora 120G</v>
          </cell>
          <cell r="B417">
            <v>6250</v>
          </cell>
        </row>
        <row r="418">
          <cell r="A418" t="str">
            <v>Reserva de reparaciones perfiladora PR-450</v>
          </cell>
          <cell r="B418">
            <v>6250</v>
          </cell>
        </row>
        <row r="419">
          <cell r="A419" t="str">
            <v>Reserva de reparaciones- repuestos CAT-D6D</v>
          </cell>
          <cell r="B419">
            <v>21000</v>
          </cell>
        </row>
        <row r="420">
          <cell r="A420" t="str">
            <v>Reserva de reparaciones retrocargador 428B</v>
          </cell>
          <cell r="B420">
            <v>21000</v>
          </cell>
        </row>
        <row r="421">
          <cell r="A421" t="str">
            <v>Reserva de reparaciones retrocargador 436B</v>
          </cell>
          <cell r="B421">
            <v>9000</v>
          </cell>
        </row>
        <row r="422">
          <cell r="A422" t="str">
            <v>Reserva de reparaciones retroexcavadora 320</v>
          </cell>
          <cell r="B422">
            <v>7500</v>
          </cell>
        </row>
        <row r="423">
          <cell r="A423" t="str">
            <v>Reserva de reparaciones retroexcavadora 330</v>
          </cell>
          <cell r="B423">
            <v>7500</v>
          </cell>
        </row>
        <row r="424">
          <cell r="A424" t="str">
            <v>Reserva de reparaciones retroexcavadora 345BL</v>
          </cell>
          <cell r="B424">
            <v>6250</v>
          </cell>
        </row>
        <row r="425">
          <cell r="A425" t="str">
            <v>Reserva de repararaciones compactador DD65</v>
          </cell>
          <cell r="B425">
            <v>11000</v>
          </cell>
        </row>
        <row r="426">
          <cell r="A426" t="str">
            <v>Reserva de repuestos  irrigador de asfalto</v>
          </cell>
          <cell r="B426">
            <v>6250</v>
          </cell>
        </row>
        <row r="427">
          <cell r="A427" t="str">
            <v>Reserva de repuestos carro mantenim.NPR</v>
          </cell>
          <cell r="B427">
            <v>500</v>
          </cell>
        </row>
        <row r="428">
          <cell r="A428" t="str">
            <v>Reserva de repuestos CAT-D7G</v>
          </cell>
          <cell r="B428">
            <v>500</v>
          </cell>
        </row>
        <row r="429">
          <cell r="A429" t="str">
            <v>Reserva de repuestos de reparaciones C-70</v>
          </cell>
          <cell r="B429">
            <v>500</v>
          </cell>
        </row>
        <row r="430">
          <cell r="A430" t="str">
            <v>Reserva de repuestos de reparaciones Volqueta</v>
          </cell>
          <cell r="B430">
            <v>500</v>
          </cell>
        </row>
        <row r="431">
          <cell r="A431" t="str">
            <v>Reserva de repuestos Finisher</v>
          </cell>
          <cell r="B431">
            <v>11216.74</v>
          </cell>
        </row>
        <row r="432">
          <cell r="A432" t="str">
            <v>Reserva de repuestos Hyster C-530A</v>
          </cell>
          <cell r="B432">
            <v>11216.74</v>
          </cell>
        </row>
        <row r="433">
          <cell r="A433" t="str">
            <v>Reserva de repuestos perfiladora procut 1000R</v>
          </cell>
          <cell r="B433">
            <v>6250</v>
          </cell>
        </row>
        <row r="434">
          <cell r="A434" t="str">
            <v>Reserva de repuestos Recuperadora RM350</v>
          </cell>
          <cell r="B434">
            <v>6250</v>
          </cell>
        </row>
        <row r="435">
          <cell r="A435" t="str">
            <v>Reserva de repuestos tractor agricola</v>
          </cell>
          <cell r="B435">
            <v>6250</v>
          </cell>
        </row>
        <row r="436">
          <cell r="A436" t="str">
            <v>Reserva mano de obra carro mantenim. C-70</v>
          </cell>
          <cell r="B436">
            <v>6250</v>
          </cell>
        </row>
        <row r="437">
          <cell r="A437" t="str">
            <v>Reserva mano de obra carro mantenim.NPR</v>
          </cell>
          <cell r="B437">
            <v>25</v>
          </cell>
        </row>
        <row r="438">
          <cell r="A438" t="str">
            <v>Reserva mano de obra CAT-D6D</v>
          </cell>
          <cell r="B438">
            <v>25</v>
          </cell>
        </row>
        <row r="439">
          <cell r="A439" t="str">
            <v>Reserva mano de obra com.vib.auto.ingersoll rand</v>
          </cell>
          <cell r="B439">
            <v>6000</v>
          </cell>
        </row>
        <row r="440">
          <cell r="A440" t="str">
            <v>Reserva mano de obra compac PT125R</v>
          </cell>
          <cell r="B440">
            <v>6250</v>
          </cell>
        </row>
        <row r="441">
          <cell r="A441" t="str">
            <v>Reserva mano de obra compac.vib.auto.Cs433b</v>
          </cell>
          <cell r="B441">
            <v>6250</v>
          </cell>
        </row>
        <row r="442">
          <cell r="A442" t="str">
            <v>Reserva mano de obra compactador tandem DD-22</v>
          </cell>
          <cell r="B442">
            <v>6250</v>
          </cell>
        </row>
        <row r="443">
          <cell r="A443" t="str">
            <v>Reserva mano de obra Finisher</v>
          </cell>
          <cell r="B443">
            <v>8412.5499999999993</v>
          </cell>
        </row>
        <row r="444">
          <cell r="A444" t="str">
            <v>Reserva mano de obra Hyster C-530A</v>
          </cell>
          <cell r="B444">
            <v>8412.5499999999993</v>
          </cell>
        </row>
        <row r="445">
          <cell r="A445" t="str">
            <v>Reserva mano de obra perfiladora procut 1000R</v>
          </cell>
          <cell r="B445">
            <v>6250</v>
          </cell>
        </row>
        <row r="446">
          <cell r="A446" t="str">
            <v>Reserva mano de obra Recuperadora RM350</v>
          </cell>
          <cell r="B446">
            <v>6250</v>
          </cell>
        </row>
        <row r="447">
          <cell r="A447" t="str">
            <v>Reserva mano de obra retrocargador 428B</v>
          </cell>
          <cell r="B447">
            <v>6250</v>
          </cell>
        </row>
        <row r="448">
          <cell r="A448" t="str">
            <v>Reserva mano de obra tractor agricola</v>
          </cell>
          <cell r="B448">
            <v>6250</v>
          </cell>
        </row>
        <row r="449">
          <cell r="A449" t="str">
            <v>Reserva manode obra compactador DD65</v>
          </cell>
          <cell r="B449">
            <v>6250</v>
          </cell>
        </row>
        <row r="450">
          <cell r="A450" t="str">
            <v>Reserva repara ciones compac PT125R</v>
          </cell>
          <cell r="B450">
            <v>6250</v>
          </cell>
        </row>
        <row r="451">
          <cell r="A451" t="str">
            <v>Retenedor ref:1140358 CAT-D6D</v>
          </cell>
          <cell r="B451">
            <v>6250</v>
          </cell>
        </row>
        <row r="452">
          <cell r="A452" t="str">
            <v>Retenedor ref:1140358 CAT-D7H</v>
          </cell>
          <cell r="B452">
            <v>6250</v>
          </cell>
        </row>
        <row r="453">
          <cell r="A453" t="str">
            <v>Retenedor ref:8E6209 retrocargador 428B</v>
          </cell>
          <cell r="B453">
            <v>19319.8</v>
          </cell>
        </row>
        <row r="454">
          <cell r="A454" t="str">
            <v>Retenedor ref:8E6209 retrocargador 436B</v>
          </cell>
          <cell r="B454">
            <v>19319.8</v>
          </cell>
        </row>
        <row r="455">
          <cell r="A455" t="str">
            <v>Retenedor ref:8E6359 CAT-D7G</v>
          </cell>
          <cell r="B455">
            <v>14404.88</v>
          </cell>
        </row>
        <row r="456">
          <cell r="A456" t="str">
            <v>Retenedor ref:8E6359-3G9549 retroexcavadora 320</v>
          </cell>
          <cell r="B456">
            <v>14404.88</v>
          </cell>
        </row>
        <row r="457">
          <cell r="A457" t="str">
            <v>Retenedor ref:8E6359-3G9549 retroexcavadora 345BL</v>
          </cell>
          <cell r="B457">
            <v>28147.4</v>
          </cell>
        </row>
        <row r="458">
          <cell r="A458" t="str">
            <v>Retenedor ref:8E8469 retroexcavadora 330</v>
          </cell>
          <cell r="B458">
            <v>28147.4</v>
          </cell>
        </row>
        <row r="459">
          <cell r="A459" t="str">
            <v>SAE 10W</v>
          </cell>
          <cell r="B459">
            <v>32486.959999999999</v>
          </cell>
        </row>
        <row r="460">
          <cell r="A460" t="str">
            <v>SAE 40</v>
          </cell>
          <cell r="B460">
            <v>32486.959999999999</v>
          </cell>
        </row>
        <row r="461">
          <cell r="A461" t="str">
            <v>SAE 50</v>
          </cell>
          <cell r="B461">
            <v>23558.44</v>
          </cell>
        </row>
        <row r="462">
          <cell r="A462" t="str">
            <v>Tormillo ref:4J9058</v>
          </cell>
          <cell r="B462">
            <v>24824</v>
          </cell>
        </row>
        <row r="463">
          <cell r="A463" t="str">
            <v>Tornillo ref.5J4772 CAT-D7G</v>
          </cell>
          <cell r="B463">
            <v>23242.92</v>
          </cell>
        </row>
        <row r="464">
          <cell r="A464" t="str">
            <v>Tornillo ref.6F0196 CAT-D7H</v>
          </cell>
          <cell r="B464">
            <v>13853.88</v>
          </cell>
        </row>
        <row r="465">
          <cell r="A465" t="str">
            <v>Tornillo ref:3F5108</v>
          </cell>
          <cell r="B465">
            <v>9096.7199999999993</v>
          </cell>
        </row>
        <row r="466">
          <cell r="A466" t="str">
            <v>Tornillo ref:3F5108  motoniveladora 120G</v>
          </cell>
          <cell r="B466">
            <v>3804.8</v>
          </cell>
        </row>
        <row r="467">
          <cell r="A467" t="str">
            <v>Tornillo ref:4F4042 cargador 950B</v>
          </cell>
          <cell r="B467">
            <v>3804.8</v>
          </cell>
        </row>
        <row r="468">
          <cell r="A468" t="str">
            <v>Tornillo ref:5P8823 cargador 966D</v>
          </cell>
          <cell r="B468">
            <v>3804.8</v>
          </cell>
        </row>
        <row r="469">
          <cell r="A469" t="str">
            <v>Tornillo ref:6F0196 CAT-D6D</v>
          </cell>
          <cell r="B469">
            <v>12842.36</v>
          </cell>
        </row>
        <row r="470">
          <cell r="A470" t="str">
            <v>Tornillo ref:6F0196 CAT-D7G</v>
          </cell>
          <cell r="B470">
            <v>38469.08</v>
          </cell>
        </row>
        <row r="471">
          <cell r="A471" t="str">
            <v>Tornillo ref:6i6371 retroexcavadora 320</v>
          </cell>
          <cell r="B471">
            <v>9096.7199999999993</v>
          </cell>
        </row>
        <row r="472">
          <cell r="A472" t="str">
            <v>Tornillo ref:6i6371 retroexcavadora 320</v>
          </cell>
          <cell r="B472">
            <v>14103</v>
          </cell>
        </row>
        <row r="473">
          <cell r="A473" t="str">
            <v>Tornillo ref:6i6371 retroexcavadora 345BL</v>
          </cell>
          <cell r="B473">
            <v>14103</v>
          </cell>
        </row>
        <row r="474">
          <cell r="A474" t="str">
            <v>Tornillo ref:6V6535 cargador 966C</v>
          </cell>
          <cell r="B474">
            <v>14103</v>
          </cell>
        </row>
        <row r="475">
          <cell r="A475" t="str">
            <v>Tornillo ref:7Y2146 retroexcavadora 330</v>
          </cell>
          <cell r="B475">
            <v>34782.6</v>
          </cell>
        </row>
        <row r="476">
          <cell r="A476" t="str">
            <v>Tornillos ref:5P8823 cargador 966E</v>
          </cell>
          <cell r="B476">
            <v>18122.68</v>
          </cell>
        </row>
        <row r="477">
          <cell r="A477" t="str">
            <v>Transmisión 232-04</v>
          </cell>
          <cell r="B477">
            <v>18122.68</v>
          </cell>
        </row>
        <row r="478">
          <cell r="A478" t="str">
            <v>Transmisión 242-04</v>
          </cell>
          <cell r="B478">
            <v>38469.08</v>
          </cell>
        </row>
        <row r="479">
          <cell r="A479" t="str">
            <v>Transmisión 242-05</v>
          </cell>
          <cell r="B479">
            <v>92800</v>
          </cell>
        </row>
        <row r="480">
          <cell r="A480" t="str">
            <v>Tuerca ref.2J3505 CAT-D6D</v>
          </cell>
          <cell r="B480">
            <v>5500</v>
          </cell>
        </row>
        <row r="481">
          <cell r="A481" t="str">
            <v>Tuerca ref.2J3505 CAT-D7G</v>
          </cell>
          <cell r="B481">
            <v>5500</v>
          </cell>
        </row>
        <row r="482">
          <cell r="A482" t="str">
            <v>Tuerca ref.4K0367 motoniveladora 120G</v>
          </cell>
          <cell r="B482">
            <v>4897.5200000000004</v>
          </cell>
        </row>
        <row r="483">
          <cell r="A483" t="str">
            <v>Tuerca ref:2J 3505 CAT-D7H</v>
          </cell>
          <cell r="B483">
            <v>4897.5200000000004</v>
          </cell>
        </row>
      </sheetData>
      <sheetData sheetId="2">
        <row r="7">
          <cell r="B7" t="str">
            <v xml:space="preserve"> SUELDOS</v>
          </cell>
        </row>
        <row r="8">
          <cell r="B8" t="str">
            <v>COND. CAMION</v>
          </cell>
          <cell r="C8">
            <v>433700</v>
          </cell>
        </row>
        <row r="9">
          <cell r="B9" t="str">
            <v>COND. CAMIONETA</v>
          </cell>
          <cell r="C9">
            <v>433700</v>
          </cell>
        </row>
        <row r="10">
          <cell r="B10" t="str">
            <v>COND. CARROTANQUE</v>
          </cell>
          <cell r="C10">
            <v>433700</v>
          </cell>
        </row>
        <row r="11">
          <cell r="B11" t="str">
            <v>COND. TANQUE</v>
          </cell>
          <cell r="C11">
            <v>433700</v>
          </cell>
        </row>
        <row r="12">
          <cell r="B12" t="str">
            <v>COND. TRAILER-DOLLY</v>
          </cell>
          <cell r="C12">
            <v>433700</v>
          </cell>
        </row>
        <row r="13">
          <cell r="B13" t="str">
            <v>COND. VEHICULO DE APOYO</v>
          </cell>
          <cell r="C13">
            <v>433700</v>
          </cell>
        </row>
        <row r="14">
          <cell r="B14" t="str">
            <v>COND. VOLQUETAS</v>
          </cell>
          <cell r="C14">
            <v>433700</v>
          </cell>
        </row>
        <row r="15">
          <cell r="B15" t="str">
            <v>OP. BULLDOZER</v>
          </cell>
          <cell r="C15">
            <v>620796</v>
          </cell>
        </row>
        <row r="16">
          <cell r="B16" t="str">
            <v>OP. CARGADORES</v>
          </cell>
          <cell r="C16">
            <v>644222</v>
          </cell>
        </row>
        <row r="17">
          <cell r="B17" t="str">
            <v>OP. COMPACTADORES</v>
          </cell>
          <cell r="C17">
            <v>500000</v>
          </cell>
        </row>
        <row r="18">
          <cell r="B18" t="str">
            <v>OP. COMPRENSOR</v>
          </cell>
          <cell r="C18">
            <v>500000</v>
          </cell>
        </row>
        <row r="19">
          <cell r="B19" t="str">
            <v>OP. CORTADORA PAV</v>
          </cell>
          <cell r="C19">
            <v>583000</v>
          </cell>
        </row>
        <row r="20">
          <cell r="B20" t="str">
            <v>OP. DERRETIDORA</v>
          </cell>
          <cell r="C20">
            <v>583000</v>
          </cell>
        </row>
        <row r="21">
          <cell r="B21" t="str">
            <v>OP. FRESADORA ASFALTO</v>
          </cell>
          <cell r="C21">
            <v>616000</v>
          </cell>
        </row>
        <row r="22">
          <cell r="B22" t="str">
            <v>OP. IRRIGADOR</v>
          </cell>
          <cell r="C22">
            <v>495000</v>
          </cell>
        </row>
        <row r="23">
          <cell r="B23" t="str">
            <v>OP. MINICARGADOR</v>
          </cell>
          <cell r="C23">
            <v>550000</v>
          </cell>
        </row>
        <row r="24">
          <cell r="B24" t="str">
            <v>OP. MOTONIVELADORA</v>
          </cell>
          <cell r="C24">
            <v>967474</v>
          </cell>
        </row>
        <row r="25">
          <cell r="B25" t="str">
            <v>OP. PAVIMENTADORA</v>
          </cell>
          <cell r="C25">
            <v>671000</v>
          </cell>
        </row>
        <row r="26">
          <cell r="B26" t="str">
            <v>OP. PAVIMENTADORA W1900 (100-03)</v>
          </cell>
          <cell r="C26">
            <v>1100000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 refreshError="1"/>
      <sheetData sheetId="193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Equipo"/>
      <sheetName val="materiales"/>
      <sheetName val="otros"/>
      <sheetName val="ELECTRICO"/>
      <sheetName val="Vuelta"/>
      <sheetName val="BASE"/>
      <sheetName val="FIBRA ÓPTICA"/>
      <sheetName val="TARIFAS"/>
      <sheetName val="Personalizar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PRECIOS"/>
      <sheetName val="ITEMS"/>
      <sheetName val="Desmonte y Limpieza"/>
      <sheetName val="Reprograma 4"/>
      <sheetName val="PR 1"/>
      <sheetName val="5.2"/>
      <sheetName val="MC SF GAVIONES"/>
      <sheetName val="Datos-Gráfica"/>
      <sheetName val="ACTA DE OBRA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AFE COVER"/>
      <sheetName val="Hoja2"/>
      <sheetName val="BASE"/>
      <sheetName val="PRECIOS"/>
    </sheetNames>
    <sheetDataSet>
      <sheetData sheetId="0"/>
      <sheetData sheetId="1"/>
      <sheetData sheetId="2">
        <row r="3">
          <cell r="A3" t="str">
            <v>EXPANSION</v>
          </cell>
          <cell r="C3" t="str">
            <v>INITIAL</v>
          </cell>
        </row>
        <row r="4">
          <cell r="A4" t="str">
            <v>OPERATIONAL EFFICIENCY</v>
          </cell>
          <cell r="C4" t="str">
            <v>SUPPLEMENTAL</v>
          </cell>
        </row>
        <row r="5">
          <cell r="A5" t="str">
            <v>INDUSTRIAL SECURITY/ SAFETY</v>
          </cell>
          <cell r="C5" t="str">
            <v>PARTIAL</v>
          </cell>
        </row>
        <row r="6">
          <cell r="A6" t="str">
            <v>ADMINISTRATION (STAY IN BUSINESS)</v>
          </cell>
        </row>
      </sheetData>
      <sheetData sheetId="3" refreshError="1"/>
      <sheetData sheetId="4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"/>
      <sheetName val="M.OBRA"/>
      <sheetName val="PPTO"/>
      <sheetName val="AIU (2)"/>
      <sheetName val="APU BASICO"/>
      <sheetName val="INTERVENTORIA"/>
      <sheetName val="FACTOR MULTIPLICADOR"/>
      <sheetName val="1.1"/>
      <sheetName val="APU"/>
      <sheetName val="1.2"/>
      <sheetName val="1.3"/>
      <sheetName val="1.4"/>
      <sheetName val="1.3_2"/>
      <sheetName val="1.5"/>
      <sheetName val="1.6"/>
      <sheetName val="1.7"/>
      <sheetName val="2.1"/>
      <sheetName val="2.4"/>
      <sheetName val="2.7"/>
      <sheetName val="3.1"/>
      <sheetName val="3.2"/>
      <sheetName val="MEM CALC"/>
      <sheetName val="MATERIA"/>
      <sheetName val="MEM CALC 2"/>
      <sheetName val="Cortes y Llenos"/>
      <sheetName val="Pavimento"/>
      <sheetName val="LISTA D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4">
          <cell r="A4" t="str">
            <v>ACERO</v>
          </cell>
        </row>
        <row r="5">
          <cell r="A5" t="str">
            <v>AGUA</v>
          </cell>
        </row>
        <row r="6">
          <cell r="A6" t="str">
            <v>ARENA LAVADA INCLUYE TRANSPORTE</v>
          </cell>
        </row>
        <row r="7">
          <cell r="A7" t="str">
            <v>CARROTANQUE</v>
          </cell>
        </row>
        <row r="8">
          <cell r="A8" t="str">
            <v>CEMENTO GRIS</v>
          </cell>
        </row>
        <row r="9">
          <cell r="A9" t="str">
            <v>EQUIPO DE SOLDADURA</v>
          </cell>
        </row>
        <row r="10">
          <cell r="A10" t="str">
            <v>GRASA</v>
          </cell>
        </row>
        <row r="11">
          <cell r="A11" t="str">
            <v>HERRAMIENTAS</v>
          </cell>
        </row>
        <row r="12">
          <cell r="A12" t="str">
            <v>MEZCLADORA</v>
          </cell>
        </row>
        <row r="13">
          <cell r="A13" t="str">
            <v>MOTONIVELADORA</v>
          </cell>
        </row>
        <row r="14">
          <cell r="A14" t="str">
            <v>SOLDADURA</v>
          </cell>
        </row>
        <row r="15">
          <cell r="A15" t="str">
            <v>TRITURADO DE 1/2" A  3/4" INCLUYE TRANSPORTE</v>
          </cell>
        </row>
        <row r="16">
          <cell r="A16" t="str">
            <v>VIBROCOMPACTADOR</v>
          </cell>
        </row>
        <row r="17">
          <cell r="A17" t="str">
            <v>VOLQUETA (6M3)</v>
          </cell>
        </row>
        <row r="18">
          <cell r="A18" t="str">
            <v>CARGADOR</v>
          </cell>
        </row>
        <row r="19">
          <cell r="A19" t="str">
            <v>ANTISOL ROJO</v>
          </cell>
        </row>
        <row r="20">
          <cell r="A20" t="str">
            <v>CORTADORA</v>
          </cell>
        </row>
        <row r="21">
          <cell r="A21" t="str">
            <v>HIDROLAVADORA</v>
          </cell>
        </row>
        <row r="22">
          <cell r="A22" t="str">
            <v>CORDON PARA JUNTAS</v>
          </cell>
        </row>
        <row r="23">
          <cell r="A23" t="str">
            <v>SELLANTE DE SILICONA</v>
          </cell>
        </row>
        <row r="24">
          <cell r="A24" t="str">
            <v>SUBBASE GRANULAR</v>
          </cell>
        </row>
        <row r="25">
          <cell r="A25" t="str">
            <v>ROTOMARTILLO - PERCUTOR</v>
          </cell>
        </row>
      </sheetData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"/>
      <sheetName val="Analisis Individual"/>
      <sheetName val="Datos de Entrada"/>
      <sheetName val="Mat"/>
      <sheetName val="Ac. Monof"/>
      <sheetName val="Ac Trifas"/>
      <sheetName val="Bandejas y Canaletas"/>
      <sheetName val="Cables"/>
      <sheetName val="Redes Exteriores"/>
      <sheetName val="Salidas PVC"/>
      <sheetName val="Salidas EMT"/>
      <sheetName val="Tuberías"/>
      <sheetName val="Tableros Y Cajas"/>
      <sheetName val="Voz y Dat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Var Summary page"/>
      <sheetName val="Chart1"/>
      <sheetName val="Cover"/>
      <sheetName val="FCF Cht"/>
      <sheetName val="Summary page"/>
      <sheetName val="Index"/>
      <sheetName val="PV -JV"/>
      <sheetName val="NPV Summary"/>
      <sheetName val="Price"/>
      <sheetName val="Cost Summ"/>
      <sheetName val="Economic  Graphs"/>
      <sheetName val="Tax workings"/>
      <sheetName val="Sensitivities"/>
      <sheetName val="Tax summary"/>
      <sheetName val="Quantity Graphs"/>
      <sheetName val="Deprec"/>
      <sheetName val="Coal Stocks &amp; Wkg Cap"/>
      <sheetName val="Total Cap"/>
      <sheetName val="Other Cap"/>
      <sheetName val="Repl Cap"/>
      <sheetName val="Repl Cap - Contractor"/>
      <sheetName val="Init Cap"/>
      <sheetName val="Init Cap - Contractor"/>
      <sheetName val="Init"/>
      <sheetName val="Repl"/>
      <sheetName val="Total Op Costs"/>
      <sheetName val="Other Op Costs"/>
      <sheetName val="Other Op Costs-Security"/>
      <sheetName val="Blasting"/>
      <sheetName val="Contractors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Roster"/>
      <sheetName val="Utilisation"/>
      <sheetName val="Fleet"/>
      <sheetName val="Combined Schedule Summary"/>
      <sheetName val="Waste Sched"/>
      <sheetName val="Coal Sched"/>
      <sheetName val="Paste In Utilisation"/>
      <sheetName val="Paste in Roster"/>
      <sheetName val="Paste In Fleet"/>
      <sheetName val="Equip Data"/>
      <sheetName val="Depr VAT Plan Vallejo - Prodeco"/>
      <sheetName val="Summary"/>
      <sheetName val="Port &amp; HO Costs"/>
      <sheetName val="NOTES"/>
      <sheetName val="Updated CAPEX"/>
      <sheetName val="Not Used ------&gt;"/>
      <sheetName val="Nom IS&amp;BS"/>
      <sheetName val="Update_Header_Footer"/>
      <sheetName val="BASE DE DATOS ORI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62">
          <cell r="U62">
            <v>1.5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 refreshError="1"/>
      <sheetData sheetId="1"/>
      <sheetData sheetId="2"/>
      <sheetData sheetId="3"/>
      <sheetData sheetId="4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ICS NUEVA HOJA DIARIA"/>
      <sheetName val="calendar"/>
      <sheetName val="WS CLEAN"/>
      <sheetName val="HOJA DIARIA NUEVA"/>
      <sheetName val="Index"/>
      <sheetName val="materiales"/>
      <sheetName val="otros"/>
      <sheetName val="CONT_ADI"/>
      <sheetName val="BASE"/>
      <sheetName val="PRECIOS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NL JUNE"/>
      <sheetName val="MMH WORKINGS"/>
      <sheetName val="MMJV B-S"/>
      <sheetName val="June00"/>
      <sheetName val="May00"/>
      <sheetName val="MMH"/>
      <sheetName val="Sheet6"/>
      <sheetName val="Sheet3"/>
      <sheetName val="Sheet4"/>
      <sheetName val="Sheet5"/>
      <sheetName val="Sheet7"/>
      <sheetName val="Sheet8"/>
      <sheetName val="Sheet9"/>
      <sheetName val="Sheet10"/>
      <sheetName val="Equipment Hours TODOS"/>
    </sheetNames>
    <sheetDataSet>
      <sheetData sheetId="0" refreshError="1"/>
      <sheetData sheetId="1" refreshError="1">
        <row r="3">
          <cell r="A3" t="str">
            <v>JVBS1015</v>
          </cell>
        </row>
        <row r="4">
          <cell r="A4" t="str">
            <v>JVBS1077</v>
          </cell>
        </row>
        <row r="5">
          <cell r="A5" t="str">
            <v>JVBS1079</v>
          </cell>
        </row>
        <row r="6">
          <cell r="A6" t="str">
            <v>JVBS1080</v>
          </cell>
        </row>
        <row r="7">
          <cell r="A7" t="str">
            <v>JVBS1122</v>
          </cell>
        </row>
        <row r="8">
          <cell r="A8" t="str">
            <v>JVBS1227</v>
          </cell>
        </row>
        <row r="9">
          <cell r="A9" t="str">
            <v>JVBS1140</v>
          </cell>
        </row>
        <row r="10">
          <cell r="A10" t="str">
            <v>JVBS1145</v>
          </cell>
        </row>
        <row r="11">
          <cell r="A11" t="str">
            <v>JVBS1205</v>
          </cell>
        </row>
        <row r="12">
          <cell r="A12" t="str">
            <v>JVBS1207</v>
          </cell>
        </row>
        <row r="13">
          <cell r="A13" t="str">
            <v>JVBS1208</v>
          </cell>
        </row>
        <row r="14">
          <cell r="A14" t="str">
            <v>JVBS1209</v>
          </cell>
        </row>
        <row r="15">
          <cell r="A15" t="str">
            <v>JVBS1210</v>
          </cell>
        </row>
        <row r="16">
          <cell r="A16" t="str">
            <v>JVBS1211</v>
          </cell>
        </row>
        <row r="17">
          <cell r="A17" t="str">
            <v>JVBS1213</v>
          </cell>
        </row>
        <row r="18">
          <cell r="A18" t="str">
            <v>JVBS1214</v>
          </cell>
        </row>
        <row r="19">
          <cell r="A19" t="str">
            <v>JVBS1215</v>
          </cell>
        </row>
        <row r="20">
          <cell r="A20" t="str">
            <v>JVBS1216</v>
          </cell>
        </row>
        <row r="21">
          <cell r="A21" t="str">
            <v>JVBS1230</v>
          </cell>
        </row>
        <row r="22">
          <cell r="A22" t="str">
            <v>JVBS1231</v>
          </cell>
        </row>
        <row r="23">
          <cell r="A23" t="str">
            <v>JVBS1232</v>
          </cell>
        </row>
        <row r="24">
          <cell r="A24" t="str">
            <v>JVBS1234</v>
          </cell>
        </row>
        <row r="25">
          <cell r="A25" t="str">
            <v>JVBS1235</v>
          </cell>
        </row>
        <row r="26">
          <cell r="A26" t="str">
            <v>JVBS1236</v>
          </cell>
        </row>
        <row r="27">
          <cell r="A27" t="str">
            <v>JVBS1237</v>
          </cell>
        </row>
        <row r="28">
          <cell r="A28" t="str">
            <v>JVBS1238</v>
          </cell>
        </row>
        <row r="29">
          <cell r="A29" t="str">
            <v>JVBS1240</v>
          </cell>
        </row>
        <row r="30">
          <cell r="A30" t="str">
            <v>JVBS1242</v>
          </cell>
        </row>
        <row r="31">
          <cell r="A31" t="str">
            <v>JVBS1243</v>
          </cell>
        </row>
        <row r="32">
          <cell r="A32" t="str">
            <v>JVBS1244</v>
          </cell>
        </row>
        <row r="33">
          <cell r="A33" t="str">
            <v>JVBS1245</v>
          </cell>
        </row>
        <row r="34">
          <cell r="A34" t="str">
            <v>JVBS1246</v>
          </cell>
        </row>
        <row r="35">
          <cell r="A35" t="str">
            <v>JVBS1247</v>
          </cell>
        </row>
        <row r="36">
          <cell r="A36" t="str">
            <v>JVBS1248</v>
          </cell>
        </row>
        <row r="37">
          <cell r="A37" t="str">
            <v>JVBS1249</v>
          </cell>
        </row>
        <row r="38">
          <cell r="A38" t="str">
            <v>JVBS1250</v>
          </cell>
        </row>
        <row r="39">
          <cell r="A39" t="str">
            <v>JVBS1251</v>
          </cell>
        </row>
        <row r="40">
          <cell r="A40" t="str">
            <v>JVBS1254</v>
          </cell>
        </row>
        <row r="41">
          <cell r="A41" t="str">
            <v>JVBS1255</v>
          </cell>
        </row>
        <row r="42">
          <cell r="A42" t="str">
            <v>JVBS1256</v>
          </cell>
        </row>
        <row r="43">
          <cell r="A43" t="str">
            <v>JVBS1257</v>
          </cell>
        </row>
        <row r="44">
          <cell r="A44" t="str">
            <v>JVBS1260</v>
          </cell>
        </row>
        <row r="45">
          <cell r="A45" t="str">
            <v>JVBS1261</v>
          </cell>
        </row>
        <row r="46">
          <cell r="A46" t="str">
            <v>JVBS1263</v>
          </cell>
        </row>
        <row r="47">
          <cell r="A47" t="str">
            <v>JVBS1264</v>
          </cell>
        </row>
        <row r="48">
          <cell r="A48" t="str">
            <v>JVBS1265</v>
          </cell>
        </row>
        <row r="49">
          <cell r="A49" t="str">
            <v>JVBS1266</v>
          </cell>
        </row>
        <row r="50">
          <cell r="A50" t="str">
            <v>JVBS1267</v>
          </cell>
        </row>
        <row r="51">
          <cell r="A51" t="str">
            <v>JVBS1269</v>
          </cell>
        </row>
        <row r="52">
          <cell r="A52" t="str">
            <v>JVBS1270</v>
          </cell>
        </row>
        <row r="53">
          <cell r="A53" t="str">
            <v>JVBS1271</v>
          </cell>
        </row>
        <row r="54">
          <cell r="A54" t="str">
            <v>JVBS1276</v>
          </cell>
        </row>
        <row r="55">
          <cell r="A55" t="str">
            <v>JVBS1277</v>
          </cell>
        </row>
        <row r="56">
          <cell r="A56" t="str">
            <v>JVBS1278</v>
          </cell>
        </row>
        <row r="57">
          <cell r="A57" t="str">
            <v>JVBS1279</v>
          </cell>
        </row>
        <row r="58">
          <cell r="A58" t="str">
            <v>JVBS1281</v>
          </cell>
        </row>
        <row r="59">
          <cell r="A59" t="str">
            <v>JVBS1283</v>
          </cell>
        </row>
        <row r="60">
          <cell r="A60" t="str">
            <v>JVBS1285</v>
          </cell>
        </row>
        <row r="61">
          <cell r="A61" t="str">
            <v>JVBS1286</v>
          </cell>
        </row>
        <row r="62">
          <cell r="A62" t="str">
            <v>JVBS1287</v>
          </cell>
        </row>
        <row r="63">
          <cell r="A63" t="str">
            <v>JVBS1290</v>
          </cell>
        </row>
        <row r="64">
          <cell r="A64" t="str">
            <v>JVBS1291</v>
          </cell>
        </row>
        <row r="65">
          <cell r="A65" t="str">
            <v>JVBS1292</v>
          </cell>
        </row>
        <row r="66">
          <cell r="A66" t="str">
            <v>JVBS1293</v>
          </cell>
        </row>
        <row r="67">
          <cell r="A67" t="str">
            <v>JVBS1294</v>
          </cell>
        </row>
        <row r="68">
          <cell r="A68" t="str">
            <v>JVBS1325</v>
          </cell>
        </row>
        <row r="69">
          <cell r="A69" t="str">
            <v>JVBS1330</v>
          </cell>
        </row>
        <row r="70">
          <cell r="A70" t="str">
            <v>JVBS1340</v>
          </cell>
        </row>
        <row r="71">
          <cell r="A71" t="str">
            <v>JVBS1345</v>
          </cell>
        </row>
        <row r="72">
          <cell r="A72" t="str">
            <v>JVBS1350</v>
          </cell>
        </row>
        <row r="73">
          <cell r="A73" t="str">
            <v>JVBS1360</v>
          </cell>
        </row>
        <row r="74">
          <cell r="A74" t="str">
            <v>JVBS1360</v>
          </cell>
        </row>
        <row r="75">
          <cell r="A75" t="str">
            <v>JVBS1361</v>
          </cell>
        </row>
        <row r="76">
          <cell r="A76" t="str">
            <v>JVBS1370</v>
          </cell>
        </row>
        <row r="77">
          <cell r="A77" t="str">
            <v>JVBS1371</v>
          </cell>
        </row>
        <row r="78">
          <cell r="A78" t="str">
            <v>JVBS1372</v>
          </cell>
        </row>
        <row r="79">
          <cell r="A79" t="str">
            <v>JVBS1405</v>
          </cell>
        </row>
        <row r="80">
          <cell r="A80" t="str">
            <v>JVBS1415</v>
          </cell>
        </row>
        <row r="81">
          <cell r="A81" t="str">
            <v>JVBS1420</v>
          </cell>
        </row>
        <row r="82">
          <cell r="A82" t="str">
            <v>JVBS1425</v>
          </cell>
        </row>
        <row r="83">
          <cell r="A83" t="str">
            <v>JVBS1430</v>
          </cell>
        </row>
        <row r="84">
          <cell r="A84" t="str">
            <v>JVBS1435</v>
          </cell>
        </row>
        <row r="85">
          <cell r="A85" t="str">
            <v>JVBS1440</v>
          </cell>
        </row>
        <row r="86">
          <cell r="A86" t="str">
            <v>JVBS1450</v>
          </cell>
        </row>
        <row r="87">
          <cell r="A87" t="str">
            <v>JVBS1460</v>
          </cell>
        </row>
        <row r="88">
          <cell r="A88" t="str">
            <v>JVBS1463</v>
          </cell>
        </row>
        <row r="89">
          <cell r="A89" t="str">
            <v>JVBS1464</v>
          </cell>
        </row>
        <row r="90">
          <cell r="A90" t="str">
            <v>JVBS1465</v>
          </cell>
        </row>
        <row r="91">
          <cell r="A91" t="str">
            <v>JVBS1466</v>
          </cell>
        </row>
        <row r="92">
          <cell r="A92" t="str">
            <v>JVBS1476</v>
          </cell>
        </row>
        <row r="93">
          <cell r="A93" t="str">
            <v>JVBS1480</v>
          </cell>
        </row>
        <row r="94">
          <cell r="A94" t="str">
            <v>JVBS1490</v>
          </cell>
        </row>
        <row r="95">
          <cell r="A95" t="str">
            <v>JVBS1505</v>
          </cell>
        </row>
        <row r="96">
          <cell r="A96" t="str">
            <v>JVBS1510</v>
          </cell>
        </row>
        <row r="97">
          <cell r="A97" t="str">
            <v>JVBS1520</v>
          </cell>
        </row>
        <row r="98">
          <cell r="A98" t="str">
            <v>JVBS1570</v>
          </cell>
        </row>
        <row r="99">
          <cell r="A99" t="str">
            <v>JVBS1575</v>
          </cell>
        </row>
        <row r="100">
          <cell r="A100" t="str">
            <v>JVBS1600</v>
          </cell>
        </row>
        <row r="101">
          <cell r="A101" t="str">
            <v>JVBS1601</v>
          </cell>
        </row>
        <row r="102">
          <cell r="A102" t="str">
            <v>JVBS1605</v>
          </cell>
        </row>
        <row r="103">
          <cell r="A103" t="str">
            <v>JVBS1610</v>
          </cell>
        </row>
        <row r="104">
          <cell r="A104" t="str">
            <v>JVBS1615</v>
          </cell>
        </row>
        <row r="105">
          <cell r="A105" t="str">
            <v>JVBS1620</v>
          </cell>
        </row>
        <row r="106">
          <cell r="A106" t="str">
            <v>JVBS1622</v>
          </cell>
        </row>
        <row r="107">
          <cell r="A107" t="str">
            <v>JVBS1640</v>
          </cell>
        </row>
        <row r="108">
          <cell r="A108" t="str">
            <v>JVBS1641</v>
          </cell>
        </row>
        <row r="109">
          <cell r="A109" t="str">
            <v>JVBS1650</v>
          </cell>
        </row>
        <row r="110">
          <cell r="A110" t="str">
            <v>JVBS1651</v>
          </cell>
        </row>
        <row r="111">
          <cell r="A111" t="str">
            <v>JVBS1655</v>
          </cell>
        </row>
        <row r="112">
          <cell r="A112" t="str">
            <v>JVBS1656</v>
          </cell>
        </row>
        <row r="113">
          <cell r="A113" t="str">
            <v>JVBS1660</v>
          </cell>
        </row>
        <row r="114">
          <cell r="A114" t="str">
            <v>JVBS1670</v>
          </cell>
        </row>
        <row r="115">
          <cell r="A115" t="str">
            <v>JVBS1671</v>
          </cell>
        </row>
        <row r="116">
          <cell r="A116" t="str">
            <v>JVBS1675</v>
          </cell>
        </row>
        <row r="117">
          <cell r="A117" t="str">
            <v>JVBS1690</v>
          </cell>
        </row>
        <row r="118">
          <cell r="A118" t="str">
            <v>JVBS1800</v>
          </cell>
        </row>
        <row r="119">
          <cell r="A119" t="str">
            <v>JVBS1810</v>
          </cell>
        </row>
        <row r="120">
          <cell r="A120" t="str">
            <v>JVBS1811</v>
          </cell>
        </row>
        <row r="121">
          <cell r="A121" t="str">
            <v>JVBS1820</v>
          </cell>
        </row>
        <row r="122">
          <cell r="A122" t="str">
            <v>JVBS1825</v>
          </cell>
        </row>
        <row r="123">
          <cell r="A123" t="str">
            <v>JVBS1903</v>
          </cell>
        </row>
        <row r="124">
          <cell r="A124" t="str">
            <v>JVBS1904</v>
          </cell>
        </row>
        <row r="125">
          <cell r="A125" t="str">
            <v>JVBS1905</v>
          </cell>
        </row>
        <row r="126">
          <cell r="A126" t="str">
            <v>JVBS1906</v>
          </cell>
        </row>
        <row r="127">
          <cell r="A127" t="str">
            <v>JVBS1909</v>
          </cell>
        </row>
        <row r="128">
          <cell r="A128" t="str">
            <v>JVBS1910</v>
          </cell>
        </row>
        <row r="129">
          <cell r="A129" t="str">
            <v>JVBS1913</v>
          </cell>
        </row>
        <row r="130">
          <cell r="A130" t="str">
            <v>JVBS1916</v>
          </cell>
        </row>
        <row r="131">
          <cell r="A131" t="str">
            <v>JVBS1918</v>
          </cell>
        </row>
        <row r="132">
          <cell r="A132" t="str">
            <v>JVBS1919</v>
          </cell>
        </row>
        <row r="133">
          <cell r="A133" t="str">
            <v>JVBS1920</v>
          </cell>
        </row>
        <row r="134">
          <cell r="A134" t="str">
            <v>JVBS1923</v>
          </cell>
        </row>
        <row r="135">
          <cell r="A135" t="str">
            <v>JVBS1925</v>
          </cell>
        </row>
        <row r="136">
          <cell r="A136" t="str">
            <v>JVBS1928</v>
          </cell>
        </row>
        <row r="137">
          <cell r="A137" t="str">
            <v>JVBS1929</v>
          </cell>
        </row>
        <row r="138">
          <cell r="A138" t="str">
            <v>JVBS1930</v>
          </cell>
        </row>
        <row r="139">
          <cell r="A139" t="str">
            <v>JVBS1933</v>
          </cell>
        </row>
        <row r="140">
          <cell r="A140" t="str">
            <v>JVBS1934</v>
          </cell>
        </row>
        <row r="141">
          <cell r="A141" t="str">
            <v>JVBS1935</v>
          </cell>
        </row>
        <row r="142">
          <cell r="A142" t="str">
            <v>JVBS1939</v>
          </cell>
        </row>
        <row r="143">
          <cell r="A143" t="str">
            <v>JVBS1942</v>
          </cell>
        </row>
        <row r="144">
          <cell r="A144" t="str">
            <v>JVBS1943</v>
          </cell>
        </row>
        <row r="145">
          <cell r="A145" t="str">
            <v>JVBS1945</v>
          </cell>
        </row>
        <row r="146">
          <cell r="A146" t="str">
            <v>JVBS1947</v>
          </cell>
        </row>
        <row r="147">
          <cell r="A147" t="str">
            <v>JVBS1948</v>
          </cell>
        </row>
        <row r="148">
          <cell r="A148" t="str">
            <v>JVBS1949</v>
          </cell>
        </row>
        <row r="149">
          <cell r="A149" t="str">
            <v>JVBS1950</v>
          </cell>
        </row>
        <row r="150">
          <cell r="A150" t="str">
            <v>JVBS1951</v>
          </cell>
        </row>
        <row r="151">
          <cell r="A151" t="str">
            <v>JVBS1952</v>
          </cell>
        </row>
        <row r="152">
          <cell r="A152" t="str">
            <v>JVBS1954</v>
          </cell>
        </row>
        <row r="153">
          <cell r="A153" t="str">
            <v>JVBS1955</v>
          </cell>
        </row>
        <row r="154">
          <cell r="A154" t="str">
            <v>JVBS1957</v>
          </cell>
        </row>
        <row r="155">
          <cell r="A155" t="str">
            <v>JVBS1958</v>
          </cell>
        </row>
        <row r="156">
          <cell r="A156" t="str">
            <v>JVBS1959</v>
          </cell>
        </row>
        <row r="157">
          <cell r="A157" t="str">
            <v>JVBS1963</v>
          </cell>
        </row>
        <row r="158">
          <cell r="A158" t="str">
            <v>JVBS1969</v>
          </cell>
        </row>
        <row r="159">
          <cell r="A159" t="str">
            <v>JVBS1976</v>
          </cell>
        </row>
        <row r="160">
          <cell r="A160" t="str">
            <v>JVBS1999</v>
          </cell>
        </row>
        <row r="161">
          <cell r="A161" t="str">
            <v>JVBS2119</v>
          </cell>
        </row>
        <row r="162">
          <cell r="A162" t="str">
            <v>JVBS2210</v>
          </cell>
        </row>
        <row r="163">
          <cell r="A163" t="str">
            <v>JVBS2215</v>
          </cell>
        </row>
        <row r="164">
          <cell r="A164" t="str">
            <v>JVBS2505</v>
          </cell>
        </row>
        <row r="165">
          <cell r="A165" t="str">
            <v>JVBS2510</v>
          </cell>
        </row>
        <row r="166">
          <cell r="A166" t="str">
            <v>JVBS2550</v>
          </cell>
        </row>
        <row r="167">
          <cell r="A167" t="str">
            <v>JVBS2612</v>
          </cell>
        </row>
        <row r="168">
          <cell r="A168" t="str">
            <v>JVBS2614</v>
          </cell>
        </row>
        <row r="169">
          <cell r="A169" t="str">
            <v>JVBS2615</v>
          </cell>
        </row>
        <row r="170">
          <cell r="A170" t="str">
            <v>JVBS2620</v>
          </cell>
        </row>
        <row r="171">
          <cell r="A171" t="str">
            <v>JVBS2625</v>
          </cell>
        </row>
        <row r="172">
          <cell r="A172" t="str">
            <v>JVBS2630</v>
          </cell>
        </row>
        <row r="173">
          <cell r="A173" t="str">
            <v>JVBS2639</v>
          </cell>
        </row>
        <row r="174">
          <cell r="A174" t="str">
            <v>JVBS2650</v>
          </cell>
        </row>
        <row r="175">
          <cell r="A175" t="str">
            <v>JVBS2651</v>
          </cell>
        </row>
        <row r="176">
          <cell r="A176" t="str">
            <v>JVBS2652</v>
          </cell>
        </row>
        <row r="177">
          <cell r="A177" t="str">
            <v>JVBS2653</v>
          </cell>
        </row>
        <row r="178">
          <cell r="A178" t="str">
            <v>JVBS2654</v>
          </cell>
        </row>
        <row r="179">
          <cell r="A179" t="str">
            <v>JVBS2655</v>
          </cell>
        </row>
        <row r="180">
          <cell r="A180" t="str">
            <v>JVBS2656</v>
          </cell>
        </row>
        <row r="181">
          <cell r="A181" t="str">
            <v>JVBS2658</v>
          </cell>
        </row>
        <row r="182">
          <cell r="A182" t="str">
            <v>JVBS2660</v>
          </cell>
        </row>
        <row r="183">
          <cell r="A183" t="str">
            <v>JVBS2661</v>
          </cell>
        </row>
        <row r="184">
          <cell r="A184" t="str">
            <v>JVBS2662</v>
          </cell>
        </row>
        <row r="185">
          <cell r="A185" t="str">
            <v>JVBS2663</v>
          </cell>
        </row>
        <row r="186">
          <cell r="A186" t="str">
            <v>JVBS2665</v>
          </cell>
        </row>
        <row r="187">
          <cell r="A187" t="str">
            <v>JVBS2666</v>
          </cell>
        </row>
        <row r="188">
          <cell r="A188" t="str">
            <v>JVBS2668</v>
          </cell>
        </row>
        <row r="189">
          <cell r="A189" t="str">
            <v>JVBS2669</v>
          </cell>
        </row>
        <row r="190">
          <cell r="A190" t="str">
            <v>JVBS2670</v>
          </cell>
        </row>
        <row r="191">
          <cell r="A191" t="str">
            <v>JVBS2689</v>
          </cell>
        </row>
        <row r="192">
          <cell r="A192" t="str">
            <v>JVBS2699</v>
          </cell>
        </row>
        <row r="193">
          <cell r="A193" t="str">
            <v>JVBS2703</v>
          </cell>
        </row>
        <row r="194">
          <cell r="A194" t="str">
            <v>JVBS2704</v>
          </cell>
        </row>
        <row r="195">
          <cell r="A195" t="str">
            <v>JVBS2705</v>
          </cell>
        </row>
        <row r="196">
          <cell r="A196" t="str">
            <v>JVBS2707</v>
          </cell>
        </row>
        <row r="197">
          <cell r="A197" t="str">
            <v>JVBS2708</v>
          </cell>
        </row>
        <row r="198">
          <cell r="A198" t="str">
            <v>JVBS2714</v>
          </cell>
        </row>
        <row r="199">
          <cell r="A199" t="str">
            <v>JVBS2716</v>
          </cell>
        </row>
        <row r="200">
          <cell r="A200" t="str">
            <v>JVBS2733</v>
          </cell>
        </row>
        <row r="201">
          <cell r="A201" t="str">
            <v>JVBS2735</v>
          </cell>
        </row>
        <row r="202">
          <cell r="A202" t="str">
            <v>JVBS2738</v>
          </cell>
        </row>
        <row r="203">
          <cell r="A203" t="str">
            <v>JVBS2740</v>
          </cell>
        </row>
        <row r="204">
          <cell r="A204" t="str">
            <v>JVBS2775</v>
          </cell>
        </row>
        <row r="205">
          <cell r="A205" t="str">
            <v>JVBS2795</v>
          </cell>
        </row>
        <row r="206">
          <cell r="A206" t="str">
            <v>JVBS3105</v>
          </cell>
        </row>
        <row r="207">
          <cell r="A207" t="str">
            <v>JVBS3106</v>
          </cell>
        </row>
        <row r="208">
          <cell r="A208" t="str">
            <v>JVBS3121</v>
          </cell>
        </row>
        <row r="209">
          <cell r="A209" t="str">
            <v>JVBS3130</v>
          </cell>
        </row>
        <row r="210">
          <cell r="A210" t="str">
            <v>JVBS3135</v>
          </cell>
        </row>
        <row r="211">
          <cell r="A211" t="str">
            <v>JVBS3136</v>
          </cell>
        </row>
        <row r="212">
          <cell r="A212" t="str">
            <v>JVBS3137</v>
          </cell>
        </row>
        <row r="213">
          <cell r="A213" t="str">
            <v>JVBS3138</v>
          </cell>
        </row>
        <row r="214">
          <cell r="A214" t="str">
            <v>JVBS3146</v>
          </cell>
        </row>
        <row r="215">
          <cell r="A215" t="str">
            <v>JVBS3150</v>
          </cell>
        </row>
        <row r="216">
          <cell r="A216" t="str">
            <v>JVBS3155</v>
          </cell>
        </row>
        <row r="217">
          <cell r="A217" t="str">
            <v>JVBS3160</v>
          </cell>
        </row>
        <row r="218">
          <cell r="A218" t="str">
            <v>JVBS3161</v>
          </cell>
        </row>
        <row r="219">
          <cell r="A219" t="str">
            <v>JVBS3165</v>
          </cell>
        </row>
        <row r="220">
          <cell r="A220" t="str">
            <v>JVBS3170</v>
          </cell>
        </row>
        <row r="221">
          <cell r="A221" t="str">
            <v>JVBS3172</v>
          </cell>
        </row>
        <row r="222">
          <cell r="A222" t="str">
            <v>JVBS3175</v>
          </cell>
        </row>
        <row r="223">
          <cell r="A223" t="str">
            <v>JVBS3180</v>
          </cell>
        </row>
        <row r="224">
          <cell r="A224" t="str">
            <v>JVBS3305</v>
          </cell>
        </row>
        <row r="225">
          <cell r="A225" t="str">
            <v>JVBS3420</v>
          </cell>
        </row>
        <row r="226">
          <cell r="A226" t="str">
            <v>JVBS3421</v>
          </cell>
        </row>
        <row r="227">
          <cell r="A227" t="str">
            <v>JVBS3435</v>
          </cell>
        </row>
        <row r="228">
          <cell r="A228" t="str">
            <v>JVBS3500</v>
          </cell>
        </row>
        <row r="229">
          <cell r="A229" t="str">
            <v>JVBS3501</v>
          </cell>
        </row>
        <row r="230">
          <cell r="A230" t="str">
            <v>JVBS3502</v>
          </cell>
        </row>
        <row r="231">
          <cell r="A231" t="str">
            <v>JVBS3505</v>
          </cell>
        </row>
        <row r="232">
          <cell r="A232" t="str">
            <v>JVBS3510</v>
          </cell>
        </row>
        <row r="233">
          <cell r="A233" t="str">
            <v>JVBS3515</v>
          </cell>
        </row>
        <row r="234">
          <cell r="A234" t="str">
            <v>JVBS3520</v>
          </cell>
        </row>
        <row r="235">
          <cell r="A235" t="str">
            <v>JVBS3530</v>
          </cell>
        </row>
        <row r="236">
          <cell r="A236" t="str">
            <v>JVBS3536</v>
          </cell>
        </row>
        <row r="237">
          <cell r="A237" t="str">
            <v>JVBS3550</v>
          </cell>
        </row>
        <row r="238">
          <cell r="A238" t="str">
            <v>JVBS3555</v>
          </cell>
        </row>
        <row r="239">
          <cell r="A239" t="str">
            <v>JVBS3560</v>
          </cell>
        </row>
        <row r="240">
          <cell r="A240" t="str">
            <v>JVBS3570</v>
          </cell>
        </row>
        <row r="241">
          <cell r="A241" t="str">
            <v>JVBS3575</v>
          </cell>
        </row>
        <row r="242">
          <cell r="A242" t="str">
            <v>JVBS4205</v>
          </cell>
        </row>
        <row r="243">
          <cell r="A243" t="str">
            <v>JVBS5866</v>
          </cell>
        </row>
        <row r="244">
          <cell r="A244" t="str">
            <v>JVBS2119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urrin Murrin Project Break Up"/>
      <sheetName val="MMH F-S"/>
      <sheetName val="MMH 30-06-00"/>
      <sheetName val="Cost Ledger"/>
      <sheetName val="Cost Ledger 30-6-99"/>
      <sheetName val="MMH F-S Cash Flow"/>
      <sheetName val="MMH Disc"/>
      <sheetName val="MMH Cheat Sheet 30-06-00"/>
      <sheetName val="MMH WORKINGS"/>
    </sheetNames>
    <sheetDataSet>
      <sheetData sheetId="0"/>
      <sheetData sheetId="1"/>
      <sheetData sheetId="2"/>
      <sheetData sheetId="3"/>
      <sheetData sheetId="4" refreshError="1">
        <row r="1">
          <cell r="A1">
            <v>2801100740</v>
          </cell>
          <cell r="B1" t="str">
            <v>EXPLORAT'N EXPLORAT'N TAXIS/VEH</v>
          </cell>
          <cell r="C1">
            <v>65</v>
          </cell>
        </row>
        <row r="2">
          <cell r="A2">
            <v>2801102000</v>
          </cell>
          <cell r="B2" t="str">
            <v>EXPLORAT'N EXPLORAT'N CONSUM GEN</v>
          </cell>
          <cell r="C2">
            <v>4.3</v>
          </cell>
        </row>
        <row r="3">
          <cell r="A3">
            <v>2801104700</v>
          </cell>
          <cell r="B3" t="str">
            <v>EXPLORAT'N EXPLORAT'N EQUIP HIRE</v>
          </cell>
          <cell r="C3">
            <v>-2789.5</v>
          </cell>
        </row>
        <row r="4">
          <cell r="A4">
            <v>2801105030</v>
          </cell>
          <cell r="B4" t="str">
            <v>EXPLORAT'N EXPLORAT'N ASSAYS</v>
          </cell>
          <cell r="C4">
            <v>43436.5</v>
          </cell>
        </row>
        <row r="5">
          <cell r="A5">
            <v>2801105060</v>
          </cell>
          <cell r="B5" t="str">
            <v>EXPLORAT'N EXPLORAT'N CLEARING</v>
          </cell>
          <cell r="C5">
            <v>7154</v>
          </cell>
        </row>
        <row r="6">
          <cell r="A6">
            <v>2801105070</v>
          </cell>
          <cell r="B6" t="str">
            <v>EXPLORAT'N EXPLORAT'N CONSUL GEN</v>
          </cell>
          <cell r="C6">
            <v>2800</v>
          </cell>
        </row>
        <row r="7">
          <cell r="A7">
            <v>2801105410</v>
          </cell>
          <cell r="B7" t="str">
            <v>EXPLORAT'N EXPLORAT'N DRILL'GRAB</v>
          </cell>
          <cell r="C7">
            <v>3000</v>
          </cell>
        </row>
        <row r="8">
          <cell r="A8">
            <v>2801105415</v>
          </cell>
          <cell r="B8" t="str">
            <v>EXPLORAT'N EXPLORAT'N DRILL'GRCP</v>
          </cell>
          <cell r="C8">
            <v>81522</v>
          </cell>
        </row>
        <row r="9">
          <cell r="A9">
            <v>2801106200</v>
          </cell>
          <cell r="B9" t="str">
            <v>EXPLORAT'N EXPLORAT'N ACQ'NCOSTS</v>
          </cell>
          <cell r="C9">
            <v>41589.1</v>
          </cell>
        </row>
        <row r="10">
          <cell r="A10">
            <v>2801106265</v>
          </cell>
          <cell r="B10" t="str">
            <v>EXPLORAT'N EXPLORAT'N STAMP DUTY</v>
          </cell>
          <cell r="C10">
            <v>2247492</v>
          </cell>
        </row>
        <row r="11">
          <cell r="A11">
            <v>2801106720</v>
          </cell>
          <cell r="B11" t="str">
            <v>EXPLORAT'N EXPLORAT'N TELE&amp;FAXEX</v>
          </cell>
          <cell r="C11">
            <v>1429.22</v>
          </cell>
        </row>
        <row r="12">
          <cell r="A12">
            <v>2801107010</v>
          </cell>
          <cell r="B12" t="str">
            <v>EXPLORAT'N EXPLORAT'N PRINTING</v>
          </cell>
          <cell r="C12">
            <v>228.75</v>
          </cell>
        </row>
        <row r="13">
          <cell r="A13">
            <v>8107206050</v>
          </cell>
          <cell r="B13" t="str">
            <v>CORPORATE ADMINIST'N BK CHARGES</v>
          </cell>
          <cell r="C13">
            <v>16.46</v>
          </cell>
        </row>
        <row r="14">
          <cell r="A14">
            <v>8107400710</v>
          </cell>
          <cell r="B14" t="str">
            <v>CORPORATE CORPORATE TRAVEL-DOM</v>
          </cell>
          <cell r="C14">
            <v>11395.64</v>
          </cell>
        </row>
        <row r="15">
          <cell r="A15">
            <v>8107405070</v>
          </cell>
          <cell r="B15" t="str">
            <v>CORPORATE CORPORATE CONSUL GEN</v>
          </cell>
          <cell r="C15">
            <v>52048.51</v>
          </cell>
        </row>
        <row r="16">
          <cell r="A16">
            <v>8107405190</v>
          </cell>
          <cell r="B16" t="str">
            <v>CORPORATE CORPORATE LEGAL CONS</v>
          </cell>
          <cell r="C16">
            <v>287768.5</v>
          </cell>
        </row>
        <row r="17">
          <cell r="A17">
            <v>8107406470</v>
          </cell>
          <cell r="B17" t="str">
            <v>CORPORATE CORPORATE FILFEESASC</v>
          </cell>
          <cell r="C17">
            <v>230</v>
          </cell>
        </row>
        <row r="18">
          <cell r="A18">
            <v>8108105070</v>
          </cell>
          <cell r="B18" t="str">
            <v>CORPORATE NATIVE TI CONSUL GEN</v>
          </cell>
          <cell r="C18">
            <v>2500</v>
          </cell>
        </row>
        <row r="19">
          <cell r="A19">
            <v>8207105000</v>
          </cell>
          <cell r="B19" t="str">
            <v>FIN &amp; MKTG ACCOUNTING ACCTAX FEE</v>
          </cell>
          <cell r="C19">
            <v>23053</v>
          </cell>
        </row>
        <row r="20">
          <cell r="A20">
            <v>8207200610</v>
          </cell>
          <cell r="B20" t="str">
            <v>FIN &amp; MKTG ADMINIST'N SUBSCRIPTN</v>
          </cell>
          <cell r="C20">
            <v>17791.18</v>
          </cell>
        </row>
        <row r="21">
          <cell r="A21">
            <v>8207200715</v>
          </cell>
          <cell r="B21" t="str">
            <v>FIN &amp; MKTG ADMINIST'N ACCOM-DOM</v>
          </cell>
          <cell r="C21">
            <v>494.5</v>
          </cell>
        </row>
        <row r="22">
          <cell r="A22">
            <v>8207200720</v>
          </cell>
          <cell r="B22" t="str">
            <v>FIN &amp; MKTG ADMINIST'N TRAVEL-INT</v>
          </cell>
          <cell r="C22">
            <v>56241.52</v>
          </cell>
        </row>
        <row r="23">
          <cell r="A23">
            <v>8207200725</v>
          </cell>
          <cell r="B23" t="str">
            <v>FIN &amp; MKTG ADMINIST'N ACCOM-INT</v>
          </cell>
          <cell r="C23">
            <v>4296.5</v>
          </cell>
        </row>
        <row r="24">
          <cell r="A24">
            <v>8207205000</v>
          </cell>
          <cell r="B24" t="str">
            <v>FIN &amp; MKTG ADMINIST'N ACCTAX FEE</v>
          </cell>
          <cell r="C24">
            <v>33122</v>
          </cell>
        </row>
        <row r="25">
          <cell r="A25">
            <v>8207205070</v>
          </cell>
          <cell r="B25" t="str">
            <v>FIN &amp; MKTG ADMINIST'N CONSUL GEN</v>
          </cell>
          <cell r="C25">
            <v>824043.81</v>
          </cell>
        </row>
        <row r="26">
          <cell r="A26">
            <v>8207205120</v>
          </cell>
          <cell r="B26" t="str">
            <v>FIN &amp; MKTG ADMINIST'N FIN ADVISR</v>
          </cell>
          <cell r="C26">
            <v>12000</v>
          </cell>
        </row>
        <row r="27">
          <cell r="A27">
            <v>8207205190</v>
          </cell>
          <cell r="B27" t="str">
            <v>FIN &amp; MKTG ADMINIST'N LEGAL CONS</v>
          </cell>
          <cell r="C27">
            <v>53419.55</v>
          </cell>
        </row>
        <row r="28">
          <cell r="A28">
            <v>8207206050</v>
          </cell>
          <cell r="B28" t="str">
            <v>FIN &amp; MKTG ADMINIST'N BK CHARGES</v>
          </cell>
          <cell r="C28">
            <v>11211.92</v>
          </cell>
        </row>
        <row r="29">
          <cell r="A29">
            <v>8207206055</v>
          </cell>
          <cell r="B29" t="str">
            <v>FIN &amp; MKTG ADMINIST'N INT PAID</v>
          </cell>
          <cell r="C29">
            <v>580620.61</v>
          </cell>
        </row>
        <row r="30">
          <cell r="A30">
            <v>8207206105</v>
          </cell>
          <cell r="B30" t="str">
            <v>FIN &amp; MKTG ADMINIST'N INT PD COR</v>
          </cell>
          <cell r="C30">
            <v>2448544</v>
          </cell>
        </row>
        <row r="31">
          <cell r="A31">
            <v>8207206135</v>
          </cell>
          <cell r="B31" t="str">
            <v>FIN &amp; MKTG ADMINIST'N G/L FX HDG</v>
          </cell>
          <cell r="C31">
            <v>-466820.71</v>
          </cell>
        </row>
        <row r="32">
          <cell r="A32">
            <v>8207206275</v>
          </cell>
          <cell r="B32" t="str">
            <v>FIN &amp; MKTG ADMINIST'N WTHLDNG TX</v>
          </cell>
          <cell r="C32">
            <v>151508.10999999999</v>
          </cell>
        </row>
        <row r="33">
          <cell r="A33">
            <v>8207206610</v>
          </cell>
          <cell r="B33" t="str">
            <v>FIN &amp; MKTG ADMINIST'N ENTERT'T C</v>
          </cell>
          <cell r="C33">
            <v>99.3</v>
          </cell>
        </row>
        <row r="34">
          <cell r="A34">
            <v>8207207010</v>
          </cell>
          <cell r="B34" t="str">
            <v>FIN &amp; MKTG ADMINIST'N PRINTING</v>
          </cell>
          <cell r="C34">
            <v>1886.25</v>
          </cell>
        </row>
        <row r="35">
          <cell r="A35">
            <v>8207500100</v>
          </cell>
          <cell r="B35" t="str">
            <v>FIN &amp; MKTG FINANCE SALARIES</v>
          </cell>
          <cell r="C35">
            <v>890748.4</v>
          </cell>
        </row>
        <row r="36">
          <cell r="A36">
            <v>8207500400</v>
          </cell>
          <cell r="B36" t="str">
            <v>FIN &amp; MKTG FINANCE RECHARGE</v>
          </cell>
          <cell r="C36">
            <v>87012</v>
          </cell>
        </row>
        <row r="37">
          <cell r="A37">
            <v>8207500405</v>
          </cell>
          <cell r="B37" t="str">
            <v>FIN &amp; MKTG FINANCE RECHARGE</v>
          </cell>
          <cell r="C37">
            <v>32838</v>
          </cell>
        </row>
        <row r="38">
          <cell r="A38">
            <v>8207500610</v>
          </cell>
          <cell r="B38" t="str">
            <v>FIN &amp; MKTG FINANCE SUBSCRIPTN</v>
          </cell>
          <cell r="C38">
            <v>28866.63</v>
          </cell>
        </row>
        <row r="39">
          <cell r="A39">
            <v>8207505000</v>
          </cell>
          <cell r="B39" t="str">
            <v>FIN &amp; MKTG FINANCE ACCTAX FEE</v>
          </cell>
          <cell r="C39">
            <v>120175.22</v>
          </cell>
        </row>
        <row r="40">
          <cell r="A40">
            <v>8207505070</v>
          </cell>
          <cell r="B40" t="str">
            <v>FIN &amp; MKTG FINANCE CONSUL GEN</v>
          </cell>
          <cell r="C40">
            <v>-55576</v>
          </cell>
        </row>
        <row r="41">
          <cell r="A41">
            <v>8207505120</v>
          </cell>
          <cell r="B41" t="str">
            <v>FIN &amp; MKTG FINANCE FIN ADVISR</v>
          </cell>
          <cell r="C41">
            <v>146294.42000000001</v>
          </cell>
        </row>
        <row r="42">
          <cell r="A42">
            <v>8207505190</v>
          </cell>
          <cell r="B42" t="str">
            <v>FIN &amp; MKTG FINANCE LEGAL CONS</v>
          </cell>
          <cell r="C42">
            <v>420500.29</v>
          </cell>
        </row>
        <row r="43">
          <cell r="A43">
            <v>8207506050</v>
          </cell>
          <cell r="B43" t="str">
            <v>FIN &amp; MKTG FINANCE BK CHARGES</v>
          </cell>
          <cell r="C43">
            <v>213792.71</v>
          </cell>
        </row>
        <row r="44">
          <cell r="A44">
            <v>8207506120</v>
          </cell>
          <cell r="B44" t="str">
            <v>FIN &amp; MKTG FINANCE INTRST REC</v>
          </cell>
          <cell r="C44">
            <v>-3842346.88</v>
          </cell>
        </row>
        <row r="45">
          <cell r="A45">
            <v>8207506125</v>
          </cell>
          <cell r="B45" t="str">
            <v>FIN &amp; MKTG FINANCE INT PD US</v>
          </cell>
          <cell r="C45">
            <v>61856775.159999996</v>
          </cell>
        </row>
        <row r="46">
          <cell r="A46">
            <v>8207506130</v>
          </cell>
          <cell r="B46" t="str">
            <v>FIN &amp; MKTG FINANCE US BND FEE</v>
          </cell>
          <cell r="C46">
            <v>23415.29</v>
          </cell>
        </row>
        <row r="47">
          <cell r="A47">
            <v>8207506135</v>
          </cell>
          <cell r="B47" t="str">
            <v>FIN &amp; MKTG FINANCE G/L FX HDG</v>
          </cell>
          <cell r="C47">
            <v>91896.73</v>
          </cell>
        </row>
        <row r="48">
          <cell r="A48">
            <v>8207506320</v>
          </cell>
          <cell r="B48" t="str">
            <v>FIN &amp; MKTG FINANCE INSGENERAL</v>
          </cell>
          <cell r="C48">
            <v>92595.520000000004</v>
          </cell>
        </row>
        <row r="49">
          <cell r="A49">
            <v>8207506355</v>
          </cell>
          <cell r="B49" t="str">
            <v>FIN &amp; MKTG FINANCE DEPN-P&amp;E</v>
          </cell>
          <cell r="C49">
            <v>12216187</v>
          </cell>
        </row>
        <row r="50">
          <cell r="A50">
            <v>8207506360</v>
          </cell>
          <cell r="B50" t="str">
            <v>FIN &amp; MKTG FINANCE DEPN-MVH</v>
          </cell>
          <cell r="C50">
            <v>450000</v>
          </cell>
        </row>
        <row r="51">
          <cell r="A51">
            <v>8207506495</v>
          </cell>
          <cell r="B51" t="str">
            <v>FIN &amp; MKTG FINANCE STAT FEES</v>
          </cell>
          <cell r="C51">
            <v>204.21</v>
          </cell>
        </row>
        <row r="52">
          <cell r="A52">
            <v>8207509000</v>
          </cell>
          <cell r="B52" t="str">
            <v>FIN &amp; MKTG FINANCE NICKEL</v>
          </cell>
          <cell r="C52">
            <v>-320565</v>
          </cell>
        </row>
        <row r="53">
          <cell r="A53">
            <v>8207550100</v>
          </cell>
          <cell r="B53" t="str">
            <v>FIN &amp; MKTG DEBT LIST SALARIES</v>
          </cell>
          <cell r="C53">
            <v>30000</v>
          </cell>
        </row>
        <row r="54">
          <cell r="A54">
            <v>8207550710</v>
          </cell>
          <cell r="B54" t="str">
            <v>FIN &amp; MKTG DEBT LIST TRAVEL-DOM</v>
          </cell>
          <cell r="C54">
            <v>38158.69</v>
          </cell>
        </row>
        <row r="55">
          <cell r="A55">
            <v>8207550715</v>
          </cell>
          <cell r="B55" t="str">
            <v>FIN &amp; MKTG DEBT LIST ACCOM-DOM</v>
          </cell>
          <cell r="C55">
            <v>3362.12</v>
          </cell>
        </row>
        <row r="56">
          <cell r="A56">
            <v>8207550720</v>
          </cell>
          <cell r="B56" t="str">
            <v>FIN &amp; MKTG DEBT LIST TRAVEL-INT</v>
          </cell>
          <cell r="C56">
            <v>76618.600000000006</v>
          </cell>
        </row>
        <row r="57">
          <cell r="A57">
            <v>8207550725</v>
          </cell>
          <cell r="B57" t="str">
            <v>FIN &amp; MKTG DEBT LIST ACCOM-INT</v>
          </cell>
          <cell r="C57">
            <v>48042.65</v>
          </cell>
        </row>
        <row r="58">
          <cell r="A58">
            <v>8207554605</v>
          </cell>
          <cell r="B58" t="str">
            <v>FIN &amp; MKTG DEBT LIST AIRFREIGHT</v>
          </cell>
          <cell r="C58">
            <v>909.5</v>
          </cell>
        </row>
        <row r="59">
          <cell r="A59">
            <v>8207555000</v>
          </cell>
          <cell r="B59" t="str">
            <v>FIN &amp; MKTG DEBT LIST ACCTAX FEE</v>
          </cell>
          <cell r="C59">
            <v>271986.15999999997</v>
          </cell>
        </row>
        <row r="60">
          <cell r="A60">
            <v>8207555070</v>
          </cell>
          <cell r="B60" t="str">
            <v>FIN &amp; MKTG DEBT LIST CONSUL GEN</v>
          </cell>
          <cell r="C60">
            <v>411435.12</v>
          </cell>
        </row>
        <row r="61">
          <cell r="A61">
            <v>8207555120</v>
          </cell>
          <cell r="B61" t="str">
            <v>FIN &amp; MKTG DEBT LIST FIN ADVISR</v>
          </cell>
          <cell r="C61">
            <v>5485277.5099999998</v>
          </cell>
        </row>
        <row r="62">
          <cell r="A62">
            <v>8207555190</v>
          </cell>
          <cell r="B62" t="str">
            <v>FIN &amp; MKTG DEBT LIST LEGAL CONS</v>
          </cell>
          <cell r="C62">
            <v>1654966.4</v>
          </cell>
        </row>
        <row r="63">
          <cell r="A63">
            <v>8207556050</v>
          </cell>
          <cell r="B63" t="str">
            <v>FIN &amp; MKTG DEBT LIST BK CHARGES</v>
          </cell>
          <cell r="C63">
            <v>111510.1</v>
          </cell>
        </row>
        <row r="64">
          <cell r="A64">
            <v>8207556120</v>
          </cell>
          <cell r="B64" t="str">
            <v>FIN &amp; MKTG DEBT LIST INTRST REC</v>
          </cell>
          <cell r="C64">
            <v>-14226419.060000001</v>
          </cell>
        </row>
        <row r="65">
          <cell r="A65">
            <v>8207556125</v>
          </cell>
          <cell r="B65" t="str">
            <v>FIN &amp; MKTG DEBT LIST INT PD US</v>
          </cell>
          <cell r="C65">
            <v>46157342.289999999</v>
          </cell>
        </row>
        <row r="66">
          <cell r="A66">
            <v>8207556130</v>
          </cell>
          <cell r="B66" t="str">
            <v>FIN &amp; MKTG DEBT LIST US BND FEE</v>
          </cell>
          <cell r="C66">
            <v>464349.65</v>
          </cell>
        </row>
        <row r="67">
          <cell r="A67">
            <v>8207556320</v>
          </cell>
          <cell r="B67" t="str">
            <v>FIN &amp; MKTG DEBT LIST INSGENERAL</v>
          </cell>
          <cell r="C67">
            <v>15750</v>
          </cell>
        </row>
        <row r="68">
          <cell r="A68">
            <v>8207556496</v>
          </cell>
          <cell r="B68" t="str">
            <v>FIN &amp; MKTG DEBT LIST FRN PL FEE</v>
          </cell>
          <cell r="C68">
            <v>16990299.350000001</v>
          </cell>
        </row>
        <row r="69">
          <cell r="A69">
            <v>8207556600</v>
          </cell>
          <cell r="B69" t="str">
            <v>FIN &amp; MKTG DEBT LIST ENTERT'T A</v>
          </cell>
          <cell r="C69">
            <v>319.61</v>
          </cell>
        </row>
        <row r="70">
          <cell r="A70">
            <v>8207556610</v>
          </cell>
          <cell r="B70" t="str">
            <v>FIN &amp; MKTG DEBT LIST ENTERT'T C</v>
          </cell>
          <cell r="C70">
            <v>6183.18</v>
          </cell>
        </row>
        <row r="71">
          <cell r="A71">
            <v>8207556720</v>
          </cell>
          <cell r="B71" t="str">
            <v>FIN &amp; MKTG DEBT LIST TELE&amp;FAXEX</v>
          </cell>
          <cell r="C71">
            <v>911.45</v>
          </cell>
        </row>
        <row r="72">
          <cell r="A72">
            <v>8207556915</v>
          </cell>
          <cell r="B72" t="str">
            <v>FIN &amp; MKTG DEBT LIST PROMO FEES</v>
          </cell>
          <cell r="C72">
            <v>8986.68</v>
          </cell>
        </row>
        <row r="73">
          <cell r="A73">
            <v>8207557010</v>
          </cell>
          <cell r="B73" t="str">
            <v>FIN &amp; MKTG DEBT LIST PRINTING</v>
          </cell>
          <cell r="C73">
            <v>27341.48</v>
          </cell>
        </row>
        <row r="74">
          <cell r="A74">
            <v>8208000710</v>
          </cell>
          <cell r="B74" t="str">
            <v>FIN &amp; MKTG MARKETING TRAVEL-DOM</v>
          </cell>
          <cell r="C74">
            <v>418.69</v>
          </cell>
        </row>
        <row r="75">
          <cell r="A75">
            <v>8208000715</v>
          </cell>
          <cell r="B75" t="str">
            <v>FIN &amp; MKTG MARKETING ACCOM-DOM</v>
          </cell>
          <cell r="C75">
            <v>4253.7</v>
          </cell>
        </row>
        <row r="76">
          <cell r="A76">
            <v>8208000720</v>
          </cell>
          <cell r="B76" t="str">
            <v>FIN &amp; MKTG MARKETING TRAVEL-INT</v>
          </cell>
          <cell r="C76">
            <v>25294.39</v>
          </cell>
        </row>
        <row r="77">
          <cell r="A77">
            <v>8208005070</v>
          </cell>
          <cell r="B77" t="str">
            <v>FIN &amp; MKTG MARKETING CONSUL GEN</v>
          </cell>
          <cell r="C77">
            <v>110329.69</v>
          </cell>
        </row>
        <row r="78">
          <cell r="A78">
            <v>8208005190</v>
          </cell>
          <cell r="B78" t="str">
            <v>FIN &amp; MKTG MARKETING LEGAL CONS</v>
          </cell>
          <cell r="C78">
            <v>18952.349999999999</v>
          </cell>
        </row>
        <row r="79">
          <cell r="A79">
            <v>8208007010</v>
          </cell>
          <cell r="B79" t="str">
            <v>FIN &amp; MKTG MARKETING PRINTING</v>
          </cell>
          <cell r="C79">
            <v>107.36</v>
          </cell>
        </row>
        <row r="80">
          <cell r="A80">
            <v>8208700600</v>
          </cell>
          <cell r="B80" t="str">
            <v>FIN &amp; MKTG TREASURY CONF / SEM</v>
          </cell>
          <cell r="C80">
            <v>2395</v>
          </cell>
        </row>
        <row r="81">
          <cell r="A81">
            <v>8208700710</v>
          </cell>
          <cell r="B81" t="str">
            <v>FIN &amp; MKTG TREASURY TRAVEL-DOM</v>
          </cell>
          <cell r="C81">
            <v>621.91999999999996</v>
          </cell>
        </row>
        <row r="82">
          <cell r="A82">
            <v>8208700715</v>
          </cell>
          <cell r="B82" t="str">
            <v>FIN &amp; MKTG TREASURY ACCOM-DOM</v>
          </cell>
          <cell r="C82">
            <v>177</v>
          </cell>
        </row>
        <row r="83">
          <cell r="A83">
            <v>8208705120</v>
          </cell>
          <cell r="B83" t="str">
            <v>FIN &amp; MKTG TREASURY FIN ADVISR</v>
          </cell>
          <cell r="C83">
            <v>23400</v>
          </cell>
        </row>
        <row r="84">
          <cell r="A84">
            <v>8208706050</v>
          </cell>
          <cell r="B84" t="str">
            <v>FIN &amp; MKTG TREASURY BK CHARGES</v>
          </cell>
          <cell r="C84">
            <v>71907.64</v>
          </cell>
        </row>
      </sheetData>
      <sheetData sheetId="5"/>
      <sheetData sheetId="6"/>
      <sheetData sheetId="7"/>
      <sheetData sheetId="8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  <sheetName val="Cronograma%20descansos%20%20-%2"/>
    </sheetNames>
    <definedNames>
      <definedName name="Loan_Start" refersTo="#¡REF!"/>
    </definedNames>
    <sheetDataSet>
      <sheetData sheetId="0"/>
      <sheetData sheetId="1" refreshError="1"/>
      <sheetData sheetId="2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Budget vs Real"/>
      <sheetName val="Flujo"/>
      <sheetName val="Flujo De Caja 2008"/>
      <sheetName val="Flujo De Caja 2008 (2)"/>
      <sheetName val="Reporte"/>
      <sheetName val="Hoja2"/>
      <sheetName val="Cost Ledger 30-6-9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3">
          <cell r="C3" t="str">
            <v>Orden de Compra</v>
          </cell>
        </row>
        <row r="4">
          <cell r="C4" t="str">
            <v>Orden de Servicio</v>
          </cell>
        </row>
        <row r="5">
          <cell r="C5" t="str">
            <v>Contrato</v>
          </cell>
        </row>
        <row r="6">
          <cell r="C6" t="str">
            <v>Oferta Mercantil</v>
          </cell>
        </row>
      </sheetData>
      <sheetData sheetId="7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221,1P"/>
      <sheetName val="APU CON PARTICULARES OPA"/>
      <sheetName val="Insum"/>
      <sheetName val="VIGBOLILLOS29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1">
          <cell r="A1" t="str">
            <v>ADMINISTRACION</v>
          </cell>
          <cell r="B1" t="str">
            <v>%</v>
          </cell>
          <cell r="C1">
            <v>0.2</v>
          </cell>
        </row>
        <row r="2">
          <cell r="A2" t="str">
            <v>IMPREVISTOS</v>
          </cell>
          <cell r="B2" t="str">
            <v>%</v>
          </cell>
          <cell r="C2">
            <v>0.05</v>
          </cell>
        </row>
        <row r="3">
          <cell r="A3" t="str">
            <v>UTILIDAD</v>
          </cell>
          <cell r="B3" t="str">
            <v>%</v>
          </cell>
          <cell r="C3">
            <v>0.05</v>
          </cell>
        </row>
        <row r="4">
          <cell r="A4" t="str">
            <v>PRESTACIONES</v>
          </cell>
          <cell r="B4" t="str">
            <v>%</v>
          </cell>
          <cell r="C4">
            <v>1.85</v>
          </cell>
        </row>
        <row r="5">
          <cell r="A5" t="str">
            <v>DISTANCIA ACARREO 1 (BOTADERO)</v>
          </cell>
          <cell r="B5" t="str">
            <v>km</v>
          </cell>
          <cell r="C5">
            <v>5</v>
          </cell>
        </row>
        <row r="6">
          <cell r="A6" t="str">
            <v>DISTANCIA SUMINISTRO (MATERIAL DE LA ZONA)</v>
          </cell>
          <cell r="B6" t="str">
            <v>km</v>
          </cell>
          <cell r="C6">
            <v>20</v>
          </cell>
        </row>
        <row r="7">
          <cell r="A7" t="str">
            <v>DISTANCIA SUMINISTRO</v>
          </cell>
          <cell r="B7" t="str">
            <v>km</v>
          </cell>
          <cell r="C7">
            <v>40</v>
          </cell>
        </row>
        <row r="8">
          <cell r="A8" t="str">
            <v>DISTANCIA SUMINISTRO BASES SUB BASES AFIRMADOS</v>
          </cell>
          <cell r="B8" t="str">
            <v>km</v>
          </cell>
          <cell r="C8">
            <v>50</v>
          </cell>
        </row>
        <row r="9">
          <cell r="A9" t="str">
            <v>DISTANCIA DE SUMINISTRO CONCRETOS</v>
          </cell>
          <cell r="B9" t="str">
            <v>km</v>
          </cell>
          <cell r="C9">
            <v>50</v>
          </cell>
        </row>
        <row r="10">
          <cell r="A10" t="str">
            <v>DISTANCIA DE SUMINISTRO MEZCLAS ASFALTICAS</v>
          </cell>
          <cell r="B10" t="str">
            <v>km</v>
          </cell>
          <cell r="C10">
            <v>50</v>
          </cell>
        </row>
        <row r="11">
          <cell r="A11" t="str">
            <v>DISTANCIA TRANSPORTE ESTRUCTURA METALICA</v>
          </cell>
          <cell r="B11" t="str">
            <v>km</v>
          </cell>
          <cell r="C11">
            <v>100</v>
          </cell>
        </row>
        <row r="12">
          <cell r="A12" t="str">
            <v>CADENERO</v>
          </cell>
          <cell r="B12" t="str">
            <v>DIA</v>
          </cell>
          <cell r="C12">
            <v>26600</v>
          </cell>
        </row>
        <row r="13">
          <cell r="A13" t="str">
            <v>INSPECTOR DE FABRICACION Y MONTAJE</v>
          </cell>
          <cell r="B13" t="str">
            <v>DIA</v>
          </cell>
          <cell r="C13">
            <v>41500</v>
          </cell>
        </row>
        <row r="14">
          <cell r="A14" t="str">
            <v>OBRERO</v>
          </cell>
          <cell r="B14" t="str">
            <v>DIA</v>
          </cell>
          <cell r="C14">
            <v>20000</v>
          </cell>
        </row>
        <row r="15">
          <cell r="A15" t="str">
            <v>OFICIAL</v>
          </cell>
          <cell r="B15" t="str">
            <v>DIA</v>
          </cell>
          <cell r="C15">
            <v>32500</v>
          </cell>
        </row>
        <row r="16">
          <cell r="A16" t="str">
            <v>OFICIAL EXPERTO EN DESMONTAJE</v>
          </cell>
          <cell r="B16" t="str">
            <v>DIA</v>
          </cell>
          <cell r="C16">
            <v>42300</v>
          </cell>
        </row>
        <row r="17">
          <cell r="A17" t="str">
            <v>PALETEROS</v>
          </cell>
          <cell r="B17" t="str">
            <v>DIA</v>
          </cell>
          <cell r="C17">
            <v>20000</v>
          </cell>
        </row>
        <row r="18">
          <cell r="A18" t="str">
            <v>RASTRILLEROS</v>
          </cell>
          <cell r="B18" t="str">
            <v>DIA</v>
          </cell>
          <cell r="C18">
            <v>22500</v>
          </cell>
        </row>
        <row r="19">
          <cell r="A19" t="str">
            <v>SOLDADOR</v>
          </cell>
          <cell r="B19" t="str">
            <v>DIA</v>
          </cell>
          <cell r="C19">
            <v>29000</v>
          </cell>
        </row>
        <row r="20">
          <cell r="A20" t="str">
            <v>TOPOGRAFO</v>
          </cell>
          <cell r="B20" t="str">
            <v>DIA</v>
          </cell>
          <cell r="C20">
            <v>45000</v>
          </cell>
        </row>
        <row r="21">
          <cell r="A21" t="str">
            <v>MAESTRO</v>
          </cell>
          <cell r="B21" t="str">
            <v>DIA</v>
          </cell>
          <cell r="C21">
            <v>54000</v>
          </cell>
        </row>
        <row r="22">
          <cell r="A22" t="str">
            <v>TRANSPORTE DE MATERIAL DE DERRUMBES</v>
          </cell>
          <cell r="B22" t="str">
            <v>m³-km</v>
          </cell>
          <cell r="C22">
            <v>61360</v>
          </cell>
        </row>
        <row r="23">
          <cell r="A23" t="str">
            <v>DISTANCIA DE TRANSPORTE EMULSIONES</v>
          </cell>
          <cell r="B23" t="str">
            <v>km</v>
          </cell>
          <cell r="C23">
            <v>290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/>
      <sheetData sheetId="262" refreshError="1"/>
      <sheetData sheetId="263" refreshError="1"/>
      <sheetData sheetId="264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ty Returns"/>
      <sheetName val="Balance Sheet"/>
      <sheetName val="Dividends"/>
      <sheetName val="Equipment Assumptions"/>
      <sheetName val="Budget Assumptions"/>
      <sheetName val="Material Assumptions"/>
      <sheetName val="Cash Costs"/>
      <sheetName val="Loading Type RH200W - hours"/>
      <sheetName val="Loading Type RH170W - hours"/>
      <sheetName val="Loading Type RH120WC - hours"/>
      <sheetName val="Loading Type RH40C - hours"/>
      <sheetName val="Loading Type 992C - hours"/>
      <sheetName val="Drill&amp;Blast"/>
      <sheetName val="Mine Hours"/>
      <sheetName val="MineSupportCostsandContractors"/>
      <sheetName val="MineEquipmentCosts"/>
      <sheetName val="EquipDeprnReplmt~"/>
      <sheetName val="Opex~"/>
      <sheetName val="Operations La Jauga"/>
      <sheetName val="Maintenance La Jagua"/>
      <sheetName val="Dates &amp; Flags"/>
      <sheetName val="Cuentas"/>
      <sheetName val="CtaGeneral-A"/>
      <sheetName val="Fixed Assets~"/>
      <sheetName val="Resumen vlr Uni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1">
          <cell r="P11" t="str">
            <v>5300  Materials and Supplies  DO NOT USE</v>
          </cell>
        </row>
        <row r="12">
          <cell r="P12" t="str">
            <v>1000  Production Statistics</v>
          </cell>
        </row>
        <row r="13">
          <cell r="P13" t="str">
            <v>1001      Waste Mined</v>
          </cell>
        </row>
        <row r="14">
          <cell r="P14" t="str">
            <v>1002      Oxide Mined</v>
          </cell>
        </row>
        <row r="15">
          <cell r="P15" t="str">
            <v>1003      VC Sulphide Mined</v>
          </cell>
        </row>
        <row r="16">
          <cell r="P16" t="str">
            <v>1004      IN Sulphide Mined</v>
          </cell>
        </row>
        <row r="17">
          <cell r="P17" t="str">
            <v>1005      Oxide Ag HG</v>
          </cell>
        </row>
        <row r="18">
          <cell r="P18" t="str">
            <v>1006      VCS AG Head Grade</v>
          </cell>
        </row>
        <row r="19">
          <cell r="P19" t="str">
            <v>1007      INS AG Head Grade</v>
          </cell>
        </row>
        <row r="20">
          <cell r="P20" t="str">
            <v>1008      Oxide Pg HG</v>
          </cell>
        </row>
        <row r="21">
          <cell r="P21" t="str">
            <v>1009       VCS Pb HG</v>
          </cell>
        </row>
        <row r="22">
          <cell r="P22" t="str">
            <v>1010       INS Pb HG</v>
          </cell>
        </row>
        <row r="23">
          <cell r="P23" t="str">
            <v>1011       Oxide Zn HG</v>
          </cell>
        </row>
        <row r="24">
          <cell r="P24" t="str">
            <v>1012       VCS Zn HG</v>
          </cell>
        </row>
        <row r="25">
          <cell r="P25" t="str">
            <v>1013       INS Zn HG</v>
          </cell>
        </row>
        <row r="26">
          <cell r="P26" t="str">
            <v>1014      Mill Feed VCS</v>
          </cell>
        </row>
        <row r="27">
          <cell r="P27" t="str">
            <v>1015      Mill Feed INS</v>
          </cell>
        </row>
        <row r="28">
          <cell r="P28" t="str">
            <v>1016      Mill Feed Ag HG</v>
          </cell>
        </row>
        <row r="29">
          <cell r="P29" t="str">
            <v>1017      Mill Feed Pb Head Grade</v>
          </cell>
        </row>
        <row r="30">
          <cell r="P30" t="str">
            <v>1018      Mill feed Zn HG</v>
          </cell>
        </row>
        <row r="31">
          <cell r="P31" t="str">
            <v>1019      Mill Recov Ag</v>
          </cell>
        </row>
        <row r="32">
          <cell r="P32" t="str">
            <v>1020      Mill Recov Pb</v>
          </cell>
        </row>
        <row r="33">
          <cell r="P33" t="str">
            <v>1021      Mill Recov Zn</v>
          </cell>
        </row>
        <row r="34">
          <cell r="P34" t="str">
            <v>1022      Vol Pb Conc</v>
          </cell>
        </row>
        <row r="35">
          <cell r="P35" t="str">
            <v>1023      Vol Zn Con</v>
          </cell>
        </row>
        <row r="36">
          <cell r="P36" t="str">
            <v>1024      Ag in Pb con</v>
          </cell>
        </row>
        <row r="37">
          <cell r="P37" t="str">
            <v>1025      Ag in Zn con</v>
          </cell>
        </row>
        <row r="38">
          <cell r="P38" t="str">
            <v>1026      Gross Silver Prod</v>
          </cell>
        </row>
        <row r="39">
          <cell r="P39" t="str">
            <v>1027      Gross Pb Prod</v>
          </cell>
        </row>
        <row r="40">
          <cell r="P40" t="str">
            <v>1028      Gross Zn Prod</v>
          </cell>
        </row>
        <row r="41">
          <cell r="P41" t="str">
            <v>1029      Net Payable Ag</v>
          </cell>
        </row>
        <row r="42">
          <cell r="P42" t="str">
            <v>1030      Net Payable Pb</v>
          </cell>
        </row>
        <row r="43">
          <cell r="P43" t="str">
            <v>1031      Net Payable Zn</v>
          </cell>
        </row>
        <row r="44">
          <cell r="P44" t="str">
            <v>1032      Gross Revenue</v>
          </cell>
        </row>
        <row r="45">
          <cell r="P45" t="str">
            <v>1033      Net Revenue</v>
          </cell>
        </row>
        <row r="46">
          <cell r="P46" t="str">
            <v>5301  DO NOT USE  DO NOT USE</v>
          </cell>
        </row>
        <row r="47">
          <cell r="P47" t="str">
            <v>6301       Depreciation</v>
          </cell>
        </row>
        <row r="48">
          <cell r="P48" t="str">
            <v>5842       Leasing costs</v>
          </cell>
        </row>
        <row r="49">
          <cell r="P49" t="str">
            <v xml:space="preserve">5302       Supplies - Operating   </v>
          </cell>
        </row>
        <row r="50">
          <cell r="P50" t="str">
            <v xml:space="preserve">5303       Supplies - Field   </v>
          </cell>
        </row>
        <row r="51">
          <cell r="P51" t="str">
            <v xml:space="preserve">5304       Supplies - Office   </v>
          </cell>
        </row>
        <row r="52">
          <cell r="P52" t="str">
            <v xml:space="preserve">5305       Small Equipment and Tools   </v>
          </cell>
        </row>
        <row r="53">
          <cell r="P53" t="str">
            <v xml:space="preserve">5306       Office Equipment   </v>
          </cell>
        </row>
        <row r="54">
          <cell r="P54" t="str">
            <v xml:space="preserve">5307       Computer Equipment   </v>
          </cell>
        </row>
        <row r="55">
          <cell r="P55" t="str">
            <v xml:space="preserve">5310       Software   </v>
          </cell>
        </row>
        <row r="56">
          <cell r="P56" t="str">
            <v>5315  Explosives &amp; Accessories  DO NOT USE</v>
          </cell>
        </row>
        <row r="57">
          <cell r="P57" t="str">
            <v xml:space="preserve">5316       Bulk   </v>
          </cell>
        </row>
        <row r="58">
          <cell r="P58" t="str">
            <v xml:space="preserve">5317       Accessories   </v>
          </cell>
        </row>
        <row r="59">
          <cell r="P59" t="str">
            <v xml:space="preserve">5318       Explosives   </v>
          </cell>
        </row>
        <row r="60">
          <cell r="P60" t="str">
            <v xml:space="preserve">5331  Tires   </v>
          </cell>
        </row>
        <row r="61">
          <cell r="P61" t="str">
            <v>5350  Components &amp; Parts  DO NOT USE</v>
          </cell>
        </row>
        <row r="62">
          <cell r="P62" t="str">
            <v xml:space="preserve">5351       Mechanical   </v>
          </cell>
        </row>
        <row r="63">
          <cell r="P63" t="str">
            <v xml:space="preserve">5352       Electrical/Instrumentation   </v>
          </cell>
        </row>
        <row r="64">
          <cell r="P64" t="str">
            <v xml:space="preserve">5353       Ground Engaging Tools   </v>
          </cell>
        </row>
        <row r="65">
          <cell r="P65" t="str">
            <v xml:space="preserve">5354       Piping / Plumbing   </v>
          </cell>
        </row>
        <row r="66">
          <cell r="P66" t="str">
            <v xml:space="preserve">5355       Buildings   </v>
          </cell>
        </row>
        <row r="67">
          <cell r="P67" t="str">
            <v xml:space="preserve">5356       Undercarriage   </v>
          </cell>
        </row>
        <row r="68">
          <cell r="P68" t="str">
            <v xml:space="preserve">5360       Rubber Wear Parts   </v>
          </cell>
        </row>
        <row r="69">
          <cell r="P69" t="str">
            <v xml:space="preserve">5365       Steel Sections   </v>
          </cell>
        </row>
        <row r="70">
          <cell r="P70" t="str">
            <v>5370  Fuel Oil and Grease  DO NOT USE</v>
          </cell>
        </row>
        <row r="71">
          <cell r="P71" t="str">
            <v xml:space="preserve">5371       Diesel   </v>
          </cell>
        </row>
        <row r="72">
          <cell r="P72" t="str">
            <v xml:space="preserve">5372       Gasoline   </v>
          </cell>
        </row>
        <row r="73">
          <cell r="P73" t="str">
            <v xml:space="preserve">5373       Oil and Grease   </v>
          </cell>
        </row>
        <row r="74">
          <cell r="P74" t="str">
            <v xml:space="preserve">5375       General Consumables   </v>
          </cell>
        </row>
        <row r="75">
          <cell r="P75" t="str">
            <v>5500  Contractors  DO NOT USE</v>
          </cell>
        </row>
        <row r="76">
          <cell r="P76" t="str">
            <v xml:space="preserve">5501       Contract - ECPM   </v>
          </cell>
        </row>
        <row r="77">
          <cell r="P77" t="str">
            <v xml:space="preserve">5502       Contract - Drilling Services   </v>
          </cell>
        </row>
        <row r="78">
          <cell r="P78" t="str">
            <v xml:space="preserve">5503       Contract - Maintenance and Rep   </v>
          </cell>
        </row>
        <row r="79">
          <cell r="P79" t="str">
            <v xml:space="preserve">5504       Contract - Mining   </v>
          </cell>
        </row>
        <row r="80">
          <cell r="P80" t="str">
            <v xml:space="preserve">5510       Contract - Construction   </v>
          </cell>
        </row>
        <row r="81">
          <cell r="P81" t="str">
            <v xml:space="preserve">5529       Contract - Other   </v>
          </cell>
        </row>
        <row r="82">
          <cell r="P82" t="str">
            <v>5530  Professional Fees  DO NOT USE</v>
          </cell>
        </row>
        <row r="83">
          <cell r="P83" t="str">
            <v xml:space="preserve">5534       Professional Fees: Legal Fees   </v>
          </cell>
        </row>
        <row r="84">
          <cell r="P84" t="str">
            <v xml:space="preserve">5535       IT Consulting   </v>
          </cell>
        </row>
        <row r="85">
          <cell r="P85" t="str">
            <v xml:space="preserve">5536       Other Professional Services   </v>
          </cell>
        </row>
        <row r="86">
          <cell r="P86" t="str">
            <v xml:space="preserve">5623       Permit Costs   </v>
          </cell>
        </row>
        <row r="87">
          <cell r="P87" t="str">
            <v xml:space="preserve">5624       Licenses Costs   </v>
          </cell>
        </row>
        <row r="88">
          <cell r="P88" t="str">
            <v xml:space="preserve">5625       Fines   </v>
          </cell>
        </row>
        <row r="89">
          <cell r="P89" t="str">
            <v>5640  Freight, Shipping &amp; Postage  DO NOT USE</v>
          </cell>
        </row>
        <row r="90">
          <cell r="P90" t="str">
            <v xml:space="preserve">5641       Postage   </v>
          </cell>
        </row>
        <row r="91">
          <cell r="P91" t="str">
            <v xml:space="preserve">5642       Shipping Service   </v>
          </cell>
        </row>
        <row r="92">
          <cell r="P92" t="str">
            <v xml:space="preserve">5643       Freight &amp; Delivery   </v>
          </cell>
        </row>
        <row r="93">
          <cell r="P93" t="str">
            <v xml:space="preserve">5644       Customs And Duties   </v>
          </cell>
        </row>
        <row r="94">
          <cell r="P94" t="str">
            <v>5700  Travel &amp; Entertainment  DO NOT USE</v>
          </cell>
        </row>
        <row r="95">
          <cell r="P95" t="str">
            <v xml:space="preserve">5701       Travel: Transportation   </v>
          </cell>
        </row>
        <row r="96">
          <cell r="P96" t="str">
            <v xml:space="preserve">5702       Travel: Fares   </v>
          </cell>
        </row>
        <row r="97">
          <cell r="P97" t="str">
            <v xml:space="preserve">5703       Travel: Lodging   </v>
          </cell>
        </row>
        <row r="98">
          <cell r="P98" t="str">
            <v xml:space="preserve">5704       Travel: Meals   </v>
          </cell>
        </row>
        <row r="99">
          <cell r="P99" t="str">
            <v xml:space="preserve">5705       External Visitors   </v>
          </cell>
        </row>
        <row r="100">
          <cell r="P100" t="str">
            <v xml:space="preserve">5706       Entertainment   </v>
          </cell>
        </row>
        <row r="101">
          <cell r="P101" t="str">
            <v xml:space="preserve">5710       Travel: Other   </v>
          </cell>
        </row>
        <row r="102">
          <cell r="P102" t="str">
            <v xml:space="preserve">5711       Travel: Vehicles and Other   </v>
          </cell>
        </row>
        <row r="103">
          <cell r="P103" t="str">
            <v xml:space="preserve">5712       Gasoline &amp; Minor Maint.   </v>
          </cell>
        </row>
        <row r="104">
          <cell r="P104" t="str">
            <v>5800  Other Costs  DO NOT USE</v>
          </cell>
        </row>
        <row r="105">
          <cell r="P105" t="str">
            <v xml:space="preserve">5801       Copying &amp; Reproduction   </v>
          </cell>
        </row>
        <row r="106">
          <cell r="P106" t="str">
            <v xml:space="preserve">5802       Photos and maps   </v>
          </cell>
        </row>
        <row r="107">
          <cell r="P107" t="str">
            <v xml:space="preserve">5803       Subscriptions &amp; Publications   </v>
          </cell>
        </row>
        <row r="108">
          <cell r="P108" t="str">
            <v xml:space="preserve">5804       Education, Seminars, Conferences   </v>
          </cell>
        </row>
        <row r="109">
          <cell r="P109" t="str">
            <v xml:space="preserve">5805       Membership Dues   </v>
          </cell>
        </row>
        <row r="110">
          <cell r="P110" t="str">
            <v xml:space="preserve">5808       Other General Costs   </v>
          </cell>
        </row>
        <row r="111">
          <cell r="P111" t="str">
            <v xml:space="preserve">5809       Medical Expenses   </v>
          </cell>
        </row>
      </sheetData>
      <sheetData sheetId="22">
        <row r="12">
          <cell r="F12" t="str">
            <v>Respons/Activity</v>
          </cell>
          <cell r="G12" t="str">
            <v>Object Code</v>
          </cell>
          <cell r="H12" t="str">
            <v>CTDAD</v>
          </cell>
          <cell r="I12" t="str">
            <v>UNIDAD</v>
          </cell>
          <cell r="J12" t="str">
            <v>COSTO UNITARIO</v>
          </cell>
          <cell r="K12" t="str">
            <v>COSTO TOTAL</v>
          </cell>
          <cell r="L12">
            <v>38869</v>
          </cell>
          <cell r="M12">
            <v>38899</v>
          </cell>
          <cell r="N12">
            <v>38930</v>
          </cell>
          <cell r="O12">
            <v>38961</v>
          </cell>
          <cell r="P12">
            <v>38991</v>
          </cell>
          <cell r="Q12">
            <v>39022</v>
          </cell>
          <cell r="R12">
            <v>39052</v>
          </cell>
          <cell r="S12">
            <v>39083</v>
          </cell>
          <cell r="T12">
            <v>39114</v>
          </cell>
          <cell r="U12">
            <v>39142</v>
          </cell>
          <cell r="V12">
            <v>39173</v>
          </cell>
          <cell r="W12">
            <v>39203</v>
          </cell>
          <cell r="X12">
            <v>39234</v>
          </cell>
          <cell r="Y12">
            <v>39264</v>
          </cell>
          <cell r="Z12">
            <v>39295</v>
          </cell>
          <cell r="AA12">
            <v>39326</v>
          </cell>
          <cell r="AB12">
            <v>39356</v>
          </cell>
          <cell r="AC12">
            <v>39387</v>
          </cell>
          <cell r="AD12">
            <v>39417</v>
          </cell>
          <cell r="AE12">
            <v>39508</v>
          </cell>
          <cell r="AF12">
            <v>39600</v>
          </cell>
          <cell r="AG12">
            <v>39692</v>
          </cell>
          <cell r="AH12" t="str">
            <v>Total</v>
          </cell>
        </row>
        <row r="13">
          <cell r="F13" t="str">
            <v>22020033</v>
          </cell>
          <cell r="G13" t="str">
            <v>5504</v>
          </cell>
          <cell r="H13">
            <v>1</v>
          </cell>
          <cell r="I13" t="str">
            <v>Lot</v>
          </cell>
          <cell r="J13" t="e">
            <v>#REF!</v>
          </cell>
          <cell r="K13" t="e">
            <v>#REF!</v>
          </cell>
          <cell r="M13" t="e">
            <v>#REF!</v>
          </cell>
          <cell r="N13" t="e">
            <v>#REF!</v>
          </cell>
          <cell r="O13" t="e">
            <v>#REF!</v>
          </cell>
          <cell r="P13" t="e">
            <v>#REF!</v>
          </cell>
          <cell r="Q13" t="e">
            <v>#REF!</v>
          </cell>
          <cell r="R13" t="e">
            <v>#REF!</v>
          </cell>
          <cell r="S13" t="e">
            <v>#REF!</v>
          </cell>
          <cell r="T13" t="e">
            <v>#REF!</v>
          </cell>
          <cell r="U13" t="e">
            <v>#REF!</v>
          </cell>
          <cell r="V13" t="e">
            <v>#REF!</v>
          </cell>
          <cell r="W13" t="e">
            <v>#REF!</v>
          </cell>
          <cell r="X13" t="e">
            <v>#REF!</v>
          </cell>
          <cell r="Y13" t="e">
            <v>#REF!</v>
          </cell>
          <cell r="Z13" t="e">
            <v>#REF!</v>
          </cell>
          <cell r="AA13" t="e">
            <v>#REF!</v>
          </cell>
          <cell r="AB13" t="e">
            <v>#REF!</v>
          </cell>
          <cell r="AC13" t="e">
            <v>#REF!</v>
          </cell>
          <cell r="AD13" t="e">
            <v>#REF!</v>
          </cell>
          <cell r="AE13" t="e">
            <v>#REF!</v>
          </cell>
          <cell r="AF13" t="e">
            <v>#REF!</v>
          </cell>
          <cell r="AG13" t="e">
            <v>#REF!</v>
          </cell>
          <cell r="AH13" t="e">
            <v>#REF!</v>
          </cell>
        </row>
        <row r="14">
          <cell r="F14" t="str">
            <v>22020032</v>
          </cell>
          <cell r="G14" t="str">
            <v>5504</v>
          </cell>
          <cell r="H14">
            <v>1</v>
          </cell>
          <cell r="I14" t="str">
            <v>Lot</v>
          </cell>
          <cell r="J14" t="e">
            <v>#REF!</v>
          </cell>
          <cell r="K14" t="e">
            <v>#REF!</v>
          </cell>
          <cell r="M14" t="e">
            <v>#REF!</v>
          </cell>
          <cell r="N14" t="e">
            <v>#REF!</v>
          </cell>
          <cell r="O14" t="e">
            <v>#REF!</v>
          </cell>
          <cell r="P14" t="e">
            <v>#REF!</v>
          </cell>
          <cell r="Q14" t="e">
            <v>#REF!</v>
          </cell>
          <cell r="R14" t="e">
            <v>#REF!</v>
          </cell>
          <cell r="S14" t="e">
            <v>#REF!</v>
          </cell>
          <cell r="T14" t="e">
            <v>#REF!</v>
          </cell>
          <cell r="U14" t="e">
            <v>#REF!</v>
          </cell>
          <cell r="V14" t="e">
            <v>#REF!</v>
          </cell>
          <cell r="W14" t="e">
            <v>#REF!</v>
          </cell>
          <cell r="X14" t="e">
            <v>#REF!</v>
          </cell>
          <cell r="Y14" t="e">
            <v>#REF!</v>
          </cell>
          <cell r="Z14" t="e">
            <v>#REF!</v>
          </cell>
          <cell r="AA14" t="e">
            <v>#REF!</v>
          </cell>
          <cell r="AB14" t="e">
            <v>#REF!</v>
          </cell>
          <cell r="AC14" t="e">
            <v>#REF!</v>
          </cell>
          <cell r="AD14" t="e">
            <v>#REF!</v>
          </cell>
          <cell r="AE14" t="e">
            <v>#REF!</v>
          </cell>
          <cell r="AF14" t="e">
            <v>#REF!</v>
          </cell>
          <cell r="AG14" t="e">
            <v>#REF!</v>
          </cell>
          <cell r="AH14" t="e">
            <v>#REF!</v>
          </cell>
        </row>
        <row r="15">
          <cell r="F15" t="str">
            <v>22020042</v>
          </cell>
          <cell r="G15" t="str">
            <v>5504</v>
          </cell>
          <cell r="H15">
            <v>1</v>
          </cell>
          <cell r="I15" t="str">
            <v>Lot</v>
          </cell>
          <cell r="J15" t="e">
            <v>#REF!</v>
          </cell>
          <cell r="K15" t="e">
            <v>#REF!</v>
          </cell>
          <cell r="M15" t="e">
            <v>#REF!</v>
          </cell>
          <cell r="N15" t="e">
            <v>#REF!</v>
          </cell>
          <cell r="O15" t="e">
            <v>#REF!</v>
          </cell>
          <cell r="P15" t="e">
            <v>#REF!</v>
          </cell>
          <cell r="Q15" t="e">
            <v>#REF!</v>
          </cell>
          <cell r="R15" t="e">
            <v>#REF!</v>
          </cell>
          <cell r="S15" t="e">
            <v>#REF!</v>
          </cell>
          <cell r="T15" t="e">
            <v>#REF!</v>
          </cell>
          <cell r="U15" t="e">
            <v>#REF!</v>
          </cell>
          <cell r="V15" t="e">
            <v>#REF!</v>
          </cell>
          <cell r="W15" t="e">
            <v>#REF!</v>
          </cell>
          <cell r="X15" t="e">
            <v>#REF!</v>
          </cell>
          <cell r="Y15" t="e">
            <v>#REF!</v>
          </cell>
          <cell r="Z15" t="e">
            <v>#REF!</v>
          </cell>
          <cell r="AA15" t="e">
            <v>#REF!</v>
          </cell>
          <cell r="AB15" t="e">
            <v>#REF!</v>
          </cell>
          <cell r="AC15" t="e">
            <v>#REF!</v>
          </cell>
          <cell r="AD15" t="e">
            <v>#REF!</v>
          </cell>
          <cell r="AE15" t="e">
            <v>#REF!</v>
          </cell>
          <cell r="AF15" t="e">
            <v>#REF!</v>
          </cell>
          <cell r="AG15" t="e">
            <v>#REF!</v>
          </cell>
          <cell r="AH15" t="e">
            <v>#REF!</v>
          </cell>
        </row>
        <row r="16">
          <cell r="F16" t="str">
            <v>22020041</v>
          </cell>
          <cell r="G16" t="str">
            <v>5504</v>
          </cell>
          <cell r="H16">
            <v>1</v>
          </cell>
          <cell r="I16" t="str">
            <v>Lot</v>
          </cell>
          <cell r="J16" t="e">
            <v>#REF!</v>
          </cell>
          <cell r="K16" t="e">
            <v>#REF!</v>
          </cell>
          <cell r="M16" t="e">
            <v>#REF!</v>
          </cell>
          <cell r="N16" t="e">
            <v>#REF!</v>
          </cell>
          <cell r="O16" t="e">
            <v>#REF!</v>
          </cell>
          <cell r="P16" t="e">
            <v>#REF!</v>
          </cell>
          <cell r="Q16" t="e">
            <v>#REF!</v>
          </cell>
          <cell r="R16" t="e">
            <v>#REF!</v>
          </cell>
          <cell r="S16" t="e">
            <v>#REF!</v>
          </cell>
          <cell r="T16" t="e">
            <v>#REF!</v>
          </cell>
          <cell r="U16" t="e">
            <v>#REF!</v>
          </cell>
          <cell r="V16" t="e">
            <v>#REF!</v>
          </cell>
          <cell r="W16" t="e">
            <v>#REF!</v>
          </cell>
          <cell r="X16" t="e">
            <v>#REF!</v>
          </cell>
          <cell r="Y16" t="e">
            <v>#REF!</v>
          </cell>
          <cell r="Z16" t="e">
            <v>#REF!</v>
          </cell>
          <cell r="AA16" t="e">
            <v>#REF!</v>
          </cell>
          <cell r="AB16" t="e">
            <v>#REF!</v>
          </cell>
          <cell r="AC16" t="e">
            <v>#REF!</v>
          </cell>
          <cell r="AD16" t="e">
            <v>#REF!</v>
          </cell>
          <cell r="AE16" t="e">
            <v>#REF!</v>
          </cell>
          <cell r="AF16" t="e">
            <v>#REF!</v>
          </cell>
          <cell r="AG16" t="e">
            <v>#REF!</v>
          </cell>
          <cell r="AH16" t="e">
            <v>#REF!</v>
          </cell>
        </row>
        <row r="17">
          <cell r="F17" t="str">
            <v>22020010</v>
          </cell>
          <cell r="G17" t="str">
            <v>5504</v>
          </cell>
          <cell r="H17">
            <v>1</v>
          </cell>
          <cell r="I17" t="str">
            <v>Lot</v>
          </cell>
          <cell r="J17" t="e">
            <v>#REF!</v>
          </cell>
          <cell r="K17" t="e">
            <v>#REF!</v>
          </cell>
          <cell r="M17" t="e">
            <v>#REF!</v>
          </cell>
          <cell r="N17" t="e">
            <v>#REF!</v>
          </cell>
          <cell r="O17" t="e">
            <v>#REF!</v>
          </cell>
          <cell r="P17" t="e">
            <v>#REF!</v>
          </cell>
          <cell r="Q17" t="e">
            <v>#REF!</v>
          </cell>
          <cell r="R17" t="e">
            <v>#REF!</v>
          </cell>
          <cell r="S17" t="e">
            <v>#REF!</v>
          </cell>
          <cell r="T17" t="e">
            <v>#REF!</v>
          </cell>
          <cell r="U17" t="e">
            <v>#REF!</v>
          </cell>
          <cell r="V17" t="e">
            <v>#REF!</v>
          </cell>
          <cell r="W17" t="e">
            <v>#REF!</v>
          </cell>
          <cell r="X17" t="e">
            <v>#REF!</v>
          </cell>
          <cell r="Y17" t="e">
            <v>#REF!</v>
          </cell>
          <cell r="Z17" t="e">
            <v>#REF!</v>
          </cell>
          <cell r="AA17" t="e">
            <v>#REF!</v>
          </cell>
          <cell r="AB17" t="e">
            <v>#REF!</v>
          </cell>
          <cell r="AC17" t="e">
            <v>#REF!</v>
          </cell>
          <cell r="AD17" t="e">
            <v>#REF!</v>
          </cell>
          <cell r="AE17" t="e">
            <v>#REF!</v>
          </cell>
          <cell r="AF17" t="e">
            <v>#REF!</v>
          </cell>
          <cell r="AG17" t="e">
            <v>#REF!</v>
          </cell>
          <cell r="AH17" t="e">
            <v>#REF!</v>
          </cell>
        </row>
        <row r="18">
          <cell r="F18" t="str">
            <v>22020050</v>
          </cell>
          <cell r="G18" t="str">
            <v>5504</v>
          </cell>
          <cell r="H18">
            <v>1</v>
          </cell>
          <cell r="I18" t="str">
            <v>Lot</v>
          </cell>
          <cell r="J18" t="e">
            <v>#REF!</v>
          </cell>
          <cell r="K18" t="e">
            <v>#REF!</v>
          </cell>
          <cell r="M18" t="e">
            <v>#REF!</v>
          </cell>
          <cell r="N18" t="e">
            <v>#REF!</v>
          </cell>
          <cell r="O18" t="e">
            <v>#REF!</v>
          </cell>
          <cell r="P18" t="e">
            <v>#REF!</v>
          </cell>
          <cell r="Q18" t="e">
            <v>#REF!</v>
          </cell>
          <cell r="R18" t="e">
            <v>#REF!</v>
          </cell>
          <cell r="S18" t="e">
            <v>#REF!</v>
          </cell>
          <cell r="T18" t="e">
            <v>#REF!</v>
          </cell>
          <cell r="U18" t="e">
            <v>#REF!</v>
          </cell>
          <cell r="V18" t="e">
            <v>#REF!</v>
          </cell>
          <cell r="W18" t="e">
            <v>#REF!</v>
          </cell>
          <cell r="X18" t="e">
            <v>#REF!</v>
          </cell>
          <cell r="Y18" t="e">
            <v>#REF!</v>
          </cell>
          <cell r="Z18" t="e">
            <v>#REF!</v>
          </cell>
          <cell r="AA18" t="e">
            <v>#REF!</v>
          </cell>
          <cell r="AB18" t="e">
            <v>#REF!</v>
          </cell>
          <cell r="AC18" t="e">
            <v>#REF!</v>
          </cell>
          <cell r="AD18" t="e">
            <v>#REF!</v>
          </cell>
          <cell r="AE18" t="e">
            <v>#REF!</v>
          </cell>
          <cell r="AF18" t="e">
            <v>#REF!</v>
          </cell>
          <cell r="AG18" t="e">
            <v>#REF!</v>
          </cell>
          <cell r="AH18" t="e">
            <v>#REF!</v>
          </cell>
        </row>
        <row r="19">
          <cell r="F19" t="str">
            <v>22020060</v>
          </cell>
          <cell r="G19" t="str">
            <v>5504</v>
          </cell>
          <cell r="H19">
            <v>1</v>
          </cell>
          <cell r="I19" t="str">
            <v>Lot</v>
          </cell>
          <cell r="J19" t="e">
            <v>#REF!</v>
          </cell>
          <cell r="K19" t="e">
            <v>#REF!</v>
          </cell>
          <cell r="M19" t="e">
            <v>#REF!</v>
          </cell>
          <cell r="N19" t="e">
            <v>#REF!</v>
          </cell>
          <cell r="O19" t="e">
            <v>#REF!</v>
          </cell>
          <cell r="P19" t="e">
            <v>#REF!</v>
          </cell>
          <cell r="Q19" t="e">
            <v>#REF!</v>
          </cell>
          <cell r="R19" t="e">
            <v>#REF!</v>
          </cell>
          <cell r="S19" t="e">
            <v>#REF!</v>
          </cell>
          <cell r="T19" t="e">
            <v>#REF!</v>
          </cell>
          <cell r="U19" t="e">
            <v>#REF!</v>
          </cell>
          <cell r="V19" t="e">
            <v>#REF!</v>
          </cell>
          <cell r="W19" t="e">
            <v>#REF!</v>
          </cell>
          <cell r="X19" t="e">
            <v>#REF!</v>
          </cell>
          <cell r="Y19" t="e">
            <v>#REF!</v>
          </cell>
          <cell r="Z19" t="e">
            <v>#REF!</v>
          </cell>
          <cell r="AA19" t="e">
            <v>#REF!</v>
          </cell>
          <cell r="AB19" t="e">
            <v>#REF!</v>
          </cell>
          <cell r="AC19" t="e">
            <v>#REF!</v>
          </cell>
          <cell r="AD19" t="e">
            <v>#REF!</v>
          </cell>
          <cell r="AE19" t="e">
            <v>#REF!</v>
          </cell>
          <cell r="AF19" t="e">
            <v>#REF!</v>
          </cell>
          <cell r="AG19" t="e">
            <v>#REF!</v>
          </cell>
          <cell r="AH19" t="e">
            <v>#REF!</v>
          </cell>
        </row>
        <row r="20">
          <cell r="F20" t="str">
            <v>22020031</v>
          </cell>
          <cell r="G20" t="str">
            <v>5504</v>
          </cell>
          <cell r="H20">
            <v>1</v>
          </cell>
          <cell r="I20" t="str">
            <v>Lot</v>
          </cell>
          <cell r="J20" t="e">
            <v>#REF!</v>
          </cell>
          <cell r="K20" t="e">
            <v>#REF!</v>
          </cell>
          <cell r="M20" t="e">
            <v>#REF!</v>
          </cell>
          <cell r="N20" t="e">
            <v>#REF!</v>
          </cell>
          <cell r="O20" t="e">
            <v>#REF!</v>
          </cell>
          <cell r="P20" t="e">
            <v>#REF!</v>
          </cell>
          <cell r="Q20" t="e">
            <v>#REF!</v>
          </cell>
          <cell r="R20" t="e">
            <v>#REF!</v>
          </cell>
          <cell r="S20" t="e">
            <v>#REF!</v>
          </cell>
          <cell r="T20" t="e">
            <v>#REF!</v>
          </cell>
          <cell r="U20" t="e">
            <v>#REF!</v>
          </cell>
          <cell r="V20" t="e">
            <v>#REF!</v>
          </cell>
          <cell r="W20" t="e">
            <v>#REF!</v>
          </cell>
          <cell r="X20" t="e">
            <v>#REF!</v>
          </cell>
          <cell r="Y20" t="e">
            <v>#REF!</v>
          </cell>
          <cell r="Z20" t="e">
            <v>#REF!</v>
          </cell>
          <cell r="AA20" t="e">
            <v>#REF!</v>
          </cell>
          <cell r="AB20" t="e">
            <v>#REF!</v>
          </cell>
          <cell r="AC20" t="e">
            <v>#REF!</v>
          </cell>
          <cell r="AD20" t="e">
            <v>#REF!</v>
          </cell>
          <cell r="AE20" t="e">
            <v>#REF!</v>
          </cell>
          <cell r="AF20" t="e">
            <v>#REF!</v>
          </cell>
          <cell r="AG20" t="e">
            <v>#REF!</v>
          </cell>
          <cell r="AH20" t="e">
            <v>#REF!</v>
          </cell>
        </row>
        <row r="21">
          <cell r="F21" t="str">
            <v>22020033</v>
          </cell>
          <cell r="G21" t="str">
            <v>5371</v>
          </cell>
          <cell r="H21">
            <v>3812726.7636531512</v>
          </cell>
          <cell r="I21" t="str">
            <v>Litres</v>
          </cell>
          <cell r="J21">
            <v>0.5</v>
          </cell>
          <cell r="K21">
            <v>1906363.3818265756</v>
          </cell>
          <cell r="M21">
            <v>72162.321366153861</v>
          </cell>
          <cell r="N21">
            <v>72162.321366153861</v>
          </cell>
          <cell r="O21">
            <v>72162.321366153861</v>
          </cell>
          <cell r="P21">
            <v>72162.321366153861</v>
          </cell>
          <cell r="Q21">
            <v>72162.321366153861</v>
          </cell>
          <cell r="R21">
            <v>74166.83029299145</v>
          </cell>
          <cell r="S21">
            <v>76870.50933333335</v>
          </cell>
          <cell r="T21">
            <v>83037.310637037037</v>
          </cell>
          <cell r="U21">
            <v>72977.914240000013</v>
          </cell>
          <cell r="V21">
            <v>64426.933511111114</v>
          </cell>
          <cell r="W21">
            <v>67224.819200000013</v>
          </cell>
          <cell r="X21">
            <v>67927.690797037023</v>
          </cell>
          <cell r="Y21">
            <v>71747.125615407422</v>
          </cell>
          <cell r="Z21">
            <v>67970.206942814824</v>
          </cell>
          <cell r="AA21">
            <v>64807.445380740734</v>
          </cell>
          <cell r="AB21">
            <v>66433.140820148154</v>
          </cell>
          <cell r="AC21">
            <v>65702.188989629634</v>
          </cell>
          <cell r="AD21">
            <v>72648.548124444438</v>
          </cell>
          <cell r="AE21">
            <v>209870.37037037036</v>
          </cell>
          <cell r="AF21">
            <v>209870.37037037036</v>
          </cell>
          <cell r="AG21">
            <v>209870.37037037036</v>
          </cell>
          <cell r="AH21">
            <v>1906363.3818265756</v>
          </cell>
        </row>
        <row r="22">
          <cell r="F22" t="str">
            <v>22020032</v>
          </cell>
          <cell r="G22" t="str">
            <v>5371</v>
          </cell>
          <cell r="H22">
            <v>2096633.8749079772</v>
          </cell>
          <cell r="I22" t="str">
            <v>Litres</v>
          </cell>
          <cell r="J22">
            <v>0.5</v>
          </cell>
          <cell r="K22">
            <v>1048316.9374539886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54670.855008000013</v>
          </cell>
          <cell r="W22">
            <v>56304.215917714289</v>
          </cell>
          <cell r="X22">
            <v>57641.497619199996</v>
          </cell>
          <cell r="Y22">
            <v>64476.5727376457</v>
          </cell>
          <cell r="Z22">
            <v>61082.391166902868</v>
          </cell>
          <cell r="AA22">
            <v>58240.130600228578</v>
          </cell>
          <cell r="AB22">
            <v>56373.26521024001</v>
          </cell>
          <cell r="AC22">
            <v>55753.000371199989</v>
          </cell>
          <cell r="AD22">
            <v>63382.151679999995</v>
          </cell>
          <cell r="AE22">
            <v>180402.85714285716</v>
          </cell>
          <cell r="AF22">
            <v>159587.14285714284</v>
          </cell>
          <cell r="AG22">
            <v>180402.85714285716</v>
          </cell>
          <cell r="AH22">
            <v>1048316.9374539886</v>
          </cell>
        </row>
        <row r="23">
          <cell r="F23" t="str">
            <v>22020042</v>
          </cell>
          <cell r="G23" t="str">
            <v>5371</v>
          </cell>
          <cell r="H23">
            <v>9797677.4735718481</v>
          </cell>
          <cell r="I23" t="str">
            <v>Litres</v>
          </cell>
          <cell r="J23">
            <v>0.5</v>
          </cell>
          <cell r="K23">
            <v>4898838.7367859241</v>
          </cell>
          <cell r="M23">
            <v>154633.54578461539</v>
          </cell>
          <cell r="N23">
            <v>154633.54578461539</v>
          </cell>
          <cell r="O23">
            <v>154633.54578461539</v>
          </cell>
          <cell r="P23">
            <v>154633.54578461539</v>
          </cell>
          <cell r="Q23">
            <v>154633.54578461539</v>
          </cell>
          <cell r="R23">
            <v>152217.39663173084</v>
          </cell>
          <cell r="S23">
            <v>153918.37317073173</v>
          </cell>
          <cell r="T23">
            <v>159321.08243902435</v>
          </cell>
          <cell r="U23">
            <v>232029.08273170728</v>
          </cell>
          <cell r="V23">
            <v>195304.81740000003</v>
          </cell>
          <cell r="W23">
            <v>190255.60764878048</v>
          </cell>
          <cell r="X23">
            <v>205917.06797951218</v>
          </cell>
          <cell r="Y23">
            <v>222205.06845007057</v>
          </cell>
          <cell r="Z23">
            <v>210507.72914936475</v>
          </cell>
          <cell r="AA23">
            <v>200712.47054682352</v>
          </cell>
          <cell r="AB23">
            <v>198960.12276269883</v>
          </cell>
          <cell r="AC23">
            <v>196771.00052433735</v>
          </cell>
          <cell r="AD23">
            <v>200455.60019277109</v>
          </cell>
          <cell r="AE23">
            <v>528555.8823529412</v>
          </cell>
          <cell r="AF23">
            <v>549983.82352941181</v>
          </cell>
          <cell r="AG23">
            <v>528555.8823529412</v>
          </cell>
          <cell r="AH23">
            <v>4898838.7367859241</v>
          </cell>
        </row>
        <row r="24">
          <cell r="F24" t="str">
            <v>22020041</v>
          </cell>
          <cell r="G24" t="str">
            <v>5371</v>
          </cell>
          <cell r="H24">
            <v>1699039.0729198591</v>
          </cell>
          <cell r="I24" t="str">
            <v>Litres</v>
          </cell>
          <cell r="J24">
            <v>0.5</v>
          </cell>
          <cell r="K24">
            <v>849519.53645992954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22378.073426376814</v>
          </cell>
          <cell r="V24">
            <v>16952.518635945809</v>
          </cell>
          <cell r="W24">
            <v>19978.009733701958</v>
          </cell>
          <cell r="X24">
            <v>20264.291518950784</v>
          </cell>
          <cell r="Y24">
            <v>34038.205552658095</v>
          </cell>
          <cell r="Z24">
            <v>47571.951743250116</v>
          </cell>
          <cell r="AA24">
            <v>66518.517542970672</v>
          </cell>
          <cell r="AB24">
            <v>67890.254176888091</v>
          </cell>
          <cell r="AC24">
            <v>57786.706054985407</v>
          </cell>
          <cell r="AD24">
            <v>48916.008074201782</v>
          </cell>
          <cell r="AE24">
            <v>149075</v>
          </cell>
          <cell r="AF24">
            <v>149075</v>
          </cell>
          <cell r="AG24">
            <v>149075</v>
          </cell>
          <cell r="AH24">
            <v>849519.53645992954</v>
          </cell>
        </row>
        <row r="25">
          <cell r="F25" t="str">
            <v>22020010</v>
          </cell>
          <cell r="G25" t="str">
            <v>5371</v>
          </cell>
          <cell r="H25">
            <v>8619914.9688029401</v>
          </cell>
          <cell r="I25" t="str">
            <v>Litres</v>
          </cell>
          <cell r="J25">
            <v>0.5</v>
          </cell>
          <cell r="K25">
            <v>4309957.4844014701</v>
          </cell>
          <cell r="M25">
            <v>28366.841525536503</v>
          </cell>
          <cell r="N25">
            <v>28366.841525536503</v>
          </cell>
          <cell r="O25">
            <v>28366.841525536503</v>
          </cell>
          <cell r="P25">
            <v>28366.841525536503</v>
          </cell>
          <cell r="Q25">
            <v>28366.841525536503</v>
          </cell>
          <cell r="R25">
            <v>29154.809345690286</v>
          </cell>
          <cell r="S25">
            <v>30217.619319390295</v>
          </cell>
          <cell r="T25">
            <v>68003.697167080216</v>
          </cell>
          <cell r="U25">
            <v>28687.449196738751</v>
          </cell>
          <cell r="V25">
            <v>210450.21924796599</v>
          </cell>
          <cell r="W25">
            <v>224892.02706557856</v>
          </cell>
          <cell r="X25">
            <v>229079.15471055495</v>
          </cell>
          <cell r="Y25">
            <v>236168.54318266077</v>
          </cell>
          <cell r="Z25">
            <v>227955.26740553547</v>
          </cell>
          <cell r="AA25">
            <v>216309.56747898809</v>
          </cell>
          <cell r="AB25">
            <v>213787.45496726909</v>
          </cell>
          <cell r="AC25">
            <v>209493.65639123318</v>
          </cell>
          <cell r="AD25">
            <v>233109.44003817532</v>
          </cell>
          <cell r="AE25">
            <v>685975.32010858413</v>
          </cell>
          <cell r="AF25">
            <v>652107.08096233138</v>
          </cell>
          <cell r="AG25">
            <v>672731.97018601105</v>
          </cell>
          <cell r="AH25">
            <v>4309957.4844014701</v>
          </cell>
        </row>
        <row r="26">
          <cell r="F26" t="str">
            <v>22020050</v>
          </cell>
          <cell r="G26" t="str">
            <v>5371</v>
          </cell>
          <cell r="H26">
            <v>32022096.657553203</v>
          </cell>
          <cell r="I26" t="str">
            <v>Litres</v>
          </cell>
          <cell r="J26">
            <v>0.5</v>
          </cell>
          <cell r="K26">
            <v>16011048.328776602</v>
          </cell>
          <cell r="M26">
            <v>421657.38800416427</v>
          </cell>
          <cell r="N26">
            <v>421657.38800416427</v>
          </cell>
          <cell r="O26">
            <v>421657.38800416427</v>
          </cell>
          <cell r="P26">
            <v>421657.38800416427</v>
          </cell>
          <cell r="Q26">
            <v>421657.38800416427</v>
          </cell>
          <cell r="R26">
            <v>415068.99131659942</v>
          </cell>
          <cell r="S26">
            <v>430199.9242105264</v>
          </cell>
          <cell r="T26">
            <v>445300.42891228065</v>
          </cell>
          <cell r="U26">
            <v>681962.53229467373</v>
          </cell>
          <cell r="V26">
            <v>612196.31616693689</v>
          </cell>
          <cell r="W26">
            <v>621468.89574478474</v>
          </cell>
          <cell r="X26">
            <v>678233.10844097706</v>
          </cell>
          <cell r="Y26">
            <v>734381.29372770851</v>
          </cell>
          <cell r="Z26">
            <v>730022.6809747162</v>
          </cell>
          <cell r="AA26">
            <v>725349.30452976574</v>
          </cell>
          <cell r="AB26">
            <v>709355.0645321497</v>
          </cell>
          <cell r="AC26">
            <v>679678.89858286618</v>
          </cell>
          <cell r="AD26">
            <v>672187.13150802581</v>
          </cell>
          <cell r="AE26">
            <v>1887824.337767496</v>
          </cell>
          <cell r="AF26">
            <v>1959425.5257374209</v>
          </cell>
          <cell r="AG26">
            <v>1920106.9543088495</v>
          </cell>
          <cell r="AH26">
            <v>16011048.328776602</v>
          </cell>
        </row>
        <row r="27">
          <cell r="F27" t="str">
            <v>22020060</v>
          </cell>
          <cell r="G27" t="str">
            <v>5371</v>
          </cell>
          <cell r="H27">
            <v>7763201.3100000005</v>
          </cell>
          <cell r="I27" t="str">
            <v>Litres</v>
          </cell>
          <cell r="J27">
            <v>0.5</v>
          </cell>
          <cell r="K27">
            <v>3881600.6550000003</v>
          </cell>
          <cell r="M27">
            <v>47116.160000000003</v>
          </cell>
          <cell r="N27">
            <v>45471.41</v>
          </cell>
          <cell r="O27">
            <v>43563.5</v>
          </cell>
          <cell r="P27">
            <v>43168.759999999995</v>
          </cell>
          <cell r="Q27">
            <v>42905.599999999999</v>
          </cell>
          <cell r="R27">
            <v>48103.01</v>
          </cell>
          <cell r="S27">
            <v>49747.76</v>
          </cell>
          <cell r="T27">
            <v>79864.959999999992</v>
          </cell>
          <cell r="U27">
            <v>177014.86000000002</v>
          </cell>
          <cell r="V27">
            <v>159865.60000000003</v>
          </cell>
          <cell r="W27">
            <v>165830.56</v>
          </cell>
          <cell r="X27">
            <v>163593.69999999998</v>
          </cell>
          <cell r="Y27">
            <v>175772.16</v>
          </cell>
          <cell r="Z27">
            <v>169558.65999999997</v>
          </cell>
          <cell r="AA27">
            <v>162351</v>
          </cell>
          <cell r="AB27">
            <v>160859.76</v>
          </cell>
          <cell r="AC27">
            <v>159865.60000000003</v>
          </cell>
          <cell r="AD27">
            <v>179500.26</v>
          </cell>
          <cell r="AE27">
            <v>623995.77500000002</v>
          </cell>
          <cell r="AF27">
            <v>580771.745</v>
          </cell>
          <cell r="AG27">
            <v>602679.81499999994</v>
          </cell>
          <cell r="AH27">
            <v>3881600.6550000003</v>
          </cell>
        </row>
        <row r="28">
          <cell r="F28" t="str">
            <v>22020031</v>
          </cell>
          <cell r="G28" t="str">
            <v>5371</v>
          </cell>
          <cell r="H28">
            <v>2874767.1500000008</v>
          </cell>
          <cell r="I28" t="str">
            <v>Litres</v>
          </cell>
          <cell r="J28">
            <v>0.5</v>
          </cell>
          <cell r="K28">
            <v>1437383.5750000004</v>
          </cell>
          <cell r="M28">
            <v>90059.199999999997</v>
          </cell>
          <cell r="N28">
            <v>86861.075000000012</v>
          </cell>
          <cell r="O28">
            <v>83151.25</v>
          </cell>
          <cell r="P28">
            <v>82383.7</v>
          </cell>
          <cell r="Q28">
            <v>81872</v>
          </cell>
          <cell r="R28">
            <v>91978.074999999997</v>
          </cell>
          <cell r="S28">
            <v>95176.2</v>
          </cell>
          <cell r="T28">
            <v>86477.3</v>
          </cell>
          <cell r="U28">
            <v>64784.875</v>
          </cell>
          <cell r="V28">
            <v>46784</v>
          </cell>
          <cell r="W28">
            <v>36403.800000000003</v>
          </cell>
          <cell r="X28">
            <v>35910.375</v>
          </cell>
          <cell r="Y28">
            <v>38596.800000000003</v>
          </cell>
          <cell r="Z28">
            <v>37226.175000000003</v>
          </cell>
          <cell r="AA28">
            <v>35636.25</v>
          </cell>
          <cell r="AB28">
            <v>35307.299999999996</v>
          </cell>
          <cell r="AC28">
            <v>35088</v>
          </cell>
          <cell r="AD28">
            <v>39419.175000000003</v>
          </cell>
          <cell r="AE28">
            <v>115406.62500000001</v>
          </cell>
          <cell r="AF28">
            <v>107402.17500000002</v>
          </cell>
          <cell r="AG28">
            <v>111459.22499999999</v>
          </cell>
          <cell r="AH28">
            <v>1437383.5750000004</v>
          </cell>
        </row>
        <row r="29">
          <cell r="F29" t="str">
            <v>22020930</v>
          </cell>
          <cell r="G29" t="str">
            <v>5372</v>
          </cell>
          <cell r="H29">
            <v>84000</v>
          </cell>
          <cell r="I29" t="str">
            <v>Litres</v>
          </cell>
          <cell r="J29">
            <v>0.5</v>
          </cell>
          <cell r="K29">
            <v>42000</v>
          </cell>
          <cell r="M29">
            <v>2000</v>
          </cell>
          <cell r="N29">
            <v>2000</v>
          </cell>
          <cell r="O29">
            <v>2000</v>
          </cell>
          <cell r="P29">
            <v>2000</v>
          </cell>
          <cell r="Q29">
            <v>2000</v>
          </cell>
          <cell r="R29">
            <v>2000</v>
          </cell>
          <cell r="S29">
            <v>2000</v>
          </cell>
          <cell r="T29">
            <v>2000</v>
          </cell>
          <cell r="U29">
            <v>2000</v>
          </cell>
          <cell r="V29">
            <v>2000</v>
          </cell>
          <cell r="W29">
            <v>2000</v>
          </cell>
          <cell r="X29">
            <v>2000</v>
          </cell>
          <cell r="Y29">
            <v>2000</v>
          </cell>
          <cell r="Z29">
            <v>2000</v>
          </cell>
          <cell r="AA29">
            <v>2000</v>
          </cell>
          <cell r="AB29">
            <v>2000</v>
          </cell>
          <cell r="AC29">
            <v>2000</v>
          </cell>
          <cell r="AD29">
            <v>2000</v>
          </cell>
          <cell r="AE29">
            <v>2000</v>
          </cell>
          <cell r="AF29">
            <v>2000</v>
          </cell>
          <cell r="AG29">
            <v>2000</v>
          </cell>
          <cell r="AH29">
            <v>42000</v>
          </cell>
        </row>
        <row r="30">
          <cell r="F30" t="str">
            <v>22020930</v>
          </cell>
          <cell r="G30" t="str">
            <v>5504</v>
          </cell>
          <cell r="H30">
            <v>1</v>
          </cell>
          <cell r="I30" t="str">
            <v>Lot</v>
          </cell>
          <cell r="J30">
            <v>405000</v>
          </cell>
          <cell r="K30">
            <v>405000</v>
          </cell>
          <cell r="M30">
            <v>15000</v>
          </cell>
          <cell r="N30">
            <v>15000</v>
          </cell>
          <cell r="O30">
            <v>15000</v>
          </cell>
          <cell r="P30">
            <v>15000</v>
          </cell>
          <cell r="Q30">
            <v>15000</v>
          </cell>
          <cell r="R30">
            <v>15000</v>
          </cell>
          <cell r="S30">
            <v>15000</v>
          </cell>
          <cell r="T30">
            <v>15000</v>
          </cell>
          <cell r="U30">
            <v>15000</v>
          </cell>
          <cell r="V30">
            <v>15000</v>
          </cell>
          <cell r="W30">
            <v>15000</v>
          </cell>
          <cell r="X30">
            <v>15000</v>
          </cell>
          <cell r="Y30">
            <v>15000</v>
          </cell>
          <cell r="Z30">
            <v>15000</v>
          </cell>
          <cell r="AA30">
            <v>15000</v>
          </cell>
          <cell r="AB30">
            <v>15000</v>
          </cell>
          <cell r="AC30">
            <v>15000</v>
          </cell>
          <cell r="AD30">
            <v>15000</v>
          </cell>
          <cell r="AE30">
            <v>45000</v>
          </cell>
          <cell r="AF30">
            <v>45000</v>
          </cell>
          <cell r="AG30">
            <v>45000</v>
          </cell>
          <cell r="AH30">
            <v>405000</v>
          </cell>
        </row>
        <row r="31">
          <cell r="F31" t="str">
            <v>22020020</v>
          </cell>
          <cell r="G31" t="str">
            <v>5316</v>
          </cell>
          <cell r="H31">
            <v>27048.529868371606</v>
          </cell>
          <cell r="I31" t="str">
            <v>Tonnes</v>
          </cell>
          <cell r="J31">
            <v>604</v>
          </cell>
          <cell r="K31">
            <v>16337312.04049645</v>
          </cell>
          <cell r="M31">
            <v>462537.56346380897</v>
          </cell>
          <cell r="N31">
            <v>462537.56346380897</v>
          </cell>
          <cell r="O31">
            <v>462537.56346380897</v>
          </cell>
          <cell r="P31">
            <v>462537.56346380897</v>
          </cell>
          <cell r="Q31">
            <v>462537.56346380897</v>
          </cell>
          <cell r="R31">
            <v>462537.56346380897</v>
          </cell>
          <cell r="S31">
            <v>479398.91658848303</v>
          </cell>
          <cell r="T31">
            <v>504230.01265342243</v>
          </cell>
          <cell r="U31">
            <v>623687.00637121254</v>
          </cell>
          <cell r="V31">
            <v>646366.20077724371</v>
          </cell>
          <cell r="W31">
            <v>646334.61386222218</v>
          </cell>
          <cell r="X31">
            <v>681487.71073327714</v>
          </cell>
          <cell r="Y31">
            <v>752524.8390894949</v>
          </cell>
          <cell r="Z31">
            <v>712910.35848183569</v>
          </cell>
          <cell r="AA31">
            <v>679737.50848731108</v>
          </cell>
          <cell r="AB31">
            <v>666493.56872174121</v>
          </cell>
          <cell r="AC31">
            <v>659160.26055549202</v>
          </cell>
          <cell r="AD31">
            <v>698481.18386109185</v>
          </cell>
          <cell r="AE31">
            <v>1937091.4931769231</v>
          </cell>
          <cell r="AF31">
            <v>1937091.4931769231</v>
          </cell>
          <cell r="AG31">
            <v>1937091.4931769231</v>
          </cell>
          <cell r="AH31">
            <v>16337312.04049645</v>
          </cell>
        </row>
        <row r="32">
          <cell r="F32" t="str">
            <v>22020020</v>
          </cell>
          <cell r="G32" t="str">
            <v>5317</v>
          </cell>
          <cell r="H32">
            <v>315104.94693159754</v>
          </cell>
          <cell r="I32" t="str">
            <v>Holes</v>
          </cell>
          <cell r="J32">
            <v>18</v>
          </cell>
          <cell r="K32">
            <v>5671889.0447687563</v>
          </cell>
          <cell r="M32">
            <v>160580.98985325443</v>
          </cell>
          <cell r="N32">
            <v>160580.98985325443</v>
          </cell>
          <cell r="O32">
            <v>160580.98985325443</v>
          </cell>
          <cell r="P32">
            <v>160580.98985325443</v>
          </cell>
          <cell r="Q32">
            <v>160580.98985325443</v>
          </cell>
          <cell r="R32">
            <v>160580.98985325443</v>
          </cell>
          <cell r="S32">
            <v>166434.81230769231</v>
          </cell>
          <cell r="T32">
            <v>175055.52184615383</v>
          </cell>
          <cell r="U32">
            <v>216527.87741538463</v>
          </cell>
          <cell r="V32">
            <v>224401.50276923078</v>
          </cell>
          <cell r="W32">
            <v>224390.53661538463</v>
          </cell>
          <cell r="X32">
            <v>236594.77587692306</v>
          </cell>
          <cell r="Y32">
            <v>261257.0158523077</v>
          </cell>
          <cell r="Z32">
            <v>247503.9004061539</v>
          </cell>
          <cell r="AA32">
            <v>235987.15126153844</v>
          </cell>
          <cell r="AB32">
            <v>231389.20046769234</v>
          </cell>
          <cell r="AC32">
            <v>228843.26695384615</v>
          </cell>
          <cell r="AD32">
            <v>242494.46695384619</v>
          </cell>
          <cell r="AE32">
            <v>672507.69230769225</v>
          </cell>
          <cell r="AF32">
            <v>672507.69230769225</v>
          </cell>
          <cell r="AG32">
            <v>672507.69230769225</v>
          </cell>
          <cell r="AH32">
            <v>5671889.0447687563</v>
          </cell>
        </row>
        <row r="33">
          <cell r="F33" t="str">
            <v>22020020</v>
          </cell>
          <cell r="G33" t="str">
            <v>5371</v>
          </cell>
          <cell r="H33">
            <v>1622911.7921022964</v>
          </cell>
          <cell r="I33" t="str">
            <v>Litres</v>
          </cell>
          <cell r="J33">
            <v>0.5</v>
          </cell>
          <cell r="K33">
            <v>811455.89605114819</v>
          </cell>
          <cell r="M33">
            <v>22973.720039593161</v>
          </cell>
          <cell r="N33">
            <v>22973.720039593161</v>
          </cell>
          <cell r="O33">
            <v>22973.720039593161</v>
          </cell>
          <cell r="P33">
            <v>22973.720039593161</v>
          </cell>
          <cell r="Q33">
            <v>22973.720039593161</v>
          </cell>
          <cell r="R33">
            <v>22973.720039593161</v>
          </cell>
          <cell r="S33">
            <v>23811.204466315379</v>
          </cell>
          <cell r="T33">
            <v>25044.537052322306</v>
          </cell>
          <cell r="U33">
            <v>30977.831442278766</v>
          </cell>
          <cell r="V33">
            <v>32104.281495558462</v>
          </cell>
          <cell r="W33">
            <v>32102.71260905077</v>
          </cell>
          <cell r="X33">
            <v>33848.727354301845</v>
          </cell>
          <cell r="Y33">
            <v>37377.061544180207</v>
          </cell>
          <cell r="Z33">
            <v>35409.45489148191</v>
          </cell>
          <cell r="AA33">
            <v>33761.796779171076</v>
          </cell>
          <cell r="AB33">
            <v>33103.985201410986</v>
          </cell>
          <cell r="AC33">
            <v>32739.748040835693</v>
          </cell>
          <cell r="AD33">
            <v>34692.774032835689</v>
          </cell>
          <cell r="AE33">
            <v>96213.153634615388</v>
          </cell>
          <cell r="AF33">
            <v>96213.153634615388</v>
          </cell>
          <cell r="AG33">
            <v>96213.153634615388</v>
          </cell>
          <cell r="AH33">
            <v>811455.89605114819</v>
          </cell>
        </row>
        <row r="34">
          <cell r="F34" t="str">
            <v>22020020</v>
          </cell>
          <cell r="G34" t="str">
            <v>5504</v>
          </cell>
          <cell r="H34">
            <v>1</v>
          </cell>
          <cell r="I34" t="str">
            <v>Lot</v>
          </cell>
          <cell r="J34" t="e">
            <v>#REF!</v>
          </cell>
          <cell r="K34" t="e">
            <v>#REF!</v>
          </cell>
          <cell r="M34" t="e">
            <v>#REF!</v>
          </cell>
          <cell r="N34" t="e">
            <v>#REF!</v>
          </cell>
          <cell r="O34" t="e">
            <v>#REF!</v>
          </cell>
          <cell r="P34" t="e">
            <v>#REF!</v>
          </cell>
          <cell r="Q34" t="e">
            <v>#REF!</v>
          </cell>
          <cell r="R34" t="e">
            <v>#REF!</v>
          </cell>
          <cell r="S34" t="e">
            <v>#REF!</v>
          </cell>
          <cell r="T34" t="e">
            <v>#REF!</v>
          </cell>
          <cell r="U34" t="e">
            <v>#REF!</v>
          </cell>
          <cell r="V34" t="e">
            <v>#REF!</v>
          </cell>
          <cell r="W34" t="e">
            <v>#REF!</v>
          </cell>
          <cell r="X34" t="e">
            <v>#REF!</v>
          </cell>
          <cell r="Y34" t="e">
            <v>#REF!</v>
          </cell>
          <cell r="Z34" t="e">
            <v>#REF!</v>
          </cell>
          <cell r="AA34" t="e">
            <v>#REF!</v>
          </cell>
          <cell r="AB34" t="e">
            <v>#REF!</v>
          </cell>
          <cell r="AC34" t="e">
            <v>#REF!</v>
          </cell>
          <cell r="AD34" t="e">
            <v>#REF!</v>
          </cell>
          <cell r="AE34" t="e">
            <v>#REF!</v>
          </cell>
          <cell r="AF34" t="e">
            <v>#REF!</v>
          </cell>
          <cell r="AG34" t="e">
            <v>#REF!</v>
          </cell>
          <cell r="AH34" t="e">
            <v>#REF!</v>
          </cell>
        </row>
        <row r="35">
          <cell r="F35" t="str">
            <v>22020930</v>
          </cell>
          <cell r="G35" t="str">
            <v>6301</v>
          </cell>
          <cell r="H35">
            <v>1</v>
          </cell>
          <cell r="I35" t="str">
            <v>Lot</v>
          </cell>
          <cell r="J35">
            <v>15449057.244402079</v>
          </cell>
          <cell r="K35">
            <v>15449057.244402079</v>
          </cell>
          <cell r="M35">
            <v>294400.23749999999</v>
          </cell>
          <cell r="N35">
            <v>294400.23749999999</v>
          </cell>
          <cell r="O35">
            <v>294400.23749999999</v>
          </cell>
          <cell r="P35">
            <v>294400.23749999999</v>
          </cell>
          <cell r="Q35">
            <v>294400.23749999999</v>
          </cell>
          <cell r="R35">
            <v>294400.23749999999</v>
          </cell>
          <cell r="S35">
            <v>292291.76242288505</v>
          </cell>
          <cell r="T35">
            <v>281122.34353532473</v>
          </cell>
          <cell r="U35">
            <v>438598.43014726182</v>
          </cell>
          <cell r="V35">
            <v>426818.34207053151</v>
          </cell>
          <cell r="W35">
            <v>580266.39787625521</v>
          </cell>
          <cell r="X35">
            <v>620890.62336341536</v>
          </cell>
          <cell r="Y35">
            <v>520708.82577849302</v>
          </cell>
          <cell r="Z35">
            <v>713579.27614875184</v>
          </cell>
          <cell r="AA35">
            <v>855238.08269533725</v>
          </cell>
          <cell r="AB35">
            <v>872874.69655998936</v>
          </cell>
          <cell r="AC35">
            <v>742971.93499266962</v>
          </cell>
          <cell r="AD35">
            <v>628920.1038111659</v>
          </cell>
          <cell r="AE35">
            <v>2236125</v>
          </cell>
          <cell r="AF35">
            <v>2236125</v>
          </cell>
          <cell r="AG35">
            <v>2236125</v>
          </cell>
          <cell r="AH35">
            <v>15449057.244402079</v>
          </cell>
        </row>
        <row r="36">
          <cell r="F36" t="str">
            <v>22020930</v>
          </cell>
          <cell r="G36" t="str">
            <v>5842</v>
          </cell>
          <cell r="H36">
            <v>1</v>
          </cell>
          <cell r="I36" t="str">
            <v>Lot</v>
          </cell>
          <cell r="J36">
            <v>0</v>
          </cell>
          <cell r="K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</row>
        <row r="37">
          <cell r="F37" t="str">
            <v>22060121</v>
          </cell>
          <cell r="G37" t="str">
            <v>5321010</v>
          </cell>
          <cell r="H37" t="e">
            <v>#REF!</v>
          </cell>
          <cell r="I37" t="str">
            <v>Tonnes</v>
          </cell>
          <cell r="J37" t="e">
            <v>#REF!</v>
          </cell>
          <cell r="K37" t="e">
            <v>#REF!</v>
          </cell>
          <cell r="M37" t="e">
            <v>#REF!</v>
          </cell>
          <cell r="N37" t="e">
            <v>#REF!</v>
          </cell>
          <cell r="O37" t="e">
            <v>#REF!</v>
          </cell>
          <cell r="P37" t="e">
            <v>#REF!</v>
          </cell>
          <cell r="Q37" t="e">
            <v>#REF!</v>
          </cell>
          <cell r="R37" t="e">
            <v>#REF!</v>
          </cell>
          <cell r="S37" t="e">
            <v>#REF!</v>
          </cell>
          <cell r="T37" t="e">
            <v>#REF!</v>
          </cell>
          <cell r="U37" t="e">
            <v>#REF!</v>
          </cell>
          <cell r="V37" t="e">
            <v>#REF!</v>
          </cell>
          <cell r="W37" t="e">
            <v>#REF!</v>
          </cell>
          <cell r="X37" t="e">
            <v>#REF!</v>
          </cell>
          <cell r="Y37" t="e">
            <v>#REF!</v>
          </cell>
          <cell r="Z37" t="e">
            <v>#REF!</v>
          </cell>
          <cell r="AA37" t="e">
            <v>#REF!</v>
          </cell>
          <cell r="AB37" t="e">
            <v>#REF!</v>
          </cell>
          <cell r="AC37" t="e">
            <v>#REF!</v>
          </cell>
          <cell r="AD37" t="e">
            <v>#REF!</v>
          </cell>
          <cell r="AE37" t="e">
            <v>#REF!</v>
          </cell>
          <cell r="AF37" t="e">
            <v>#REF!</v>
          </cell>
          <cell r="AG37" t="e">
            <v>#REF!</v>
          </cell>
          <cell r="AH37" t="e">
            <v>#REF!</v>
          </cell>
        </row>
        <row r="38">
          <cell r="F38" t="str">
            <v>22060122</v>
          </cell>
          <cell r="G38" t="str">
            <v>5321020</v>
          </cell>
          <cell r="H38" t="e">
            <v>#REF!</v>
          </cell>
          <cell r="I38" t="str">
            <v>Tonnes</v>
          </cell>
          <cell r="J38" t="e">
            <v>#REF!</v>
          </cell>
          <cell r="K38" t="e">
            <v>#REF!</v>
          </cell>
          <cell r="M38" t="e">
            <v>#REF!</v>
          </cell>
          <cell r="N38" t="e">
            <v>#REF!</v>
          </cell>
          <cell r="O38" t="e">
            <v>#REF!</v>
          </cell>
          <cell r="P38" t="e">
            <v>#REF!</v>
          </cell>
          <cell r="Q38" t="e">
            <v>#REF!</v>
          </cell>
          <cell r="R38" t="e">
            <v>#REF!</v>
          </cell>
          <cell r="S38" t="e">
            <v>#REF!</v>
          </cell>
          <cell r="T38" t="e">
            <v>#REF!</v>
          </cell>
          <cell r="U38" t="e">
            <v>#REF!</v>
          </cell>
          <cell r="V38" t="e">
            <v>#REF!</v>
          </cell>
          <cell r="W38" t="e">
            <v>#REF!</v>
          </cell>
          <cell r="X38" t="e">
            <v>#REF!</v>
          </cell>
          <cell r="Y38" t="e">
            <v>#REF!</v>
          </cell>
          <cell r="Z38" t="e">
            <v>#REF!</v>
          </cell>
          <cell r="AA38" t="e">
            <v>#REF!</v>
          </cell>
          <cell r="AB38" t="e">
            <v>#REF!</v>
          </cell>
          <cell r="AC38" t="e">
            <v>#REF!</v>
          </cell>
          <cell r="AD38" t="e">
            <v>#REF!</v>
          </cell>
          <cell r="AE38" t="e">
            <v>#REF!</v>
          </cell>
          <cell r="AF38" t="e">
            <v>#REF!</v>
          </cell>
          <cell r="AG38" t="e">
            <v>#REF!</v>
          </cell>
          <cell r="AH38" t="e">
            <v>#REF!</v>
          </cell>
        </row>
        <row r="39">
          <cell r="F39" t="str">
            <v>22060123</v>
          </cell>
          <cell r="G39" t="str">
            <v>5321020</v>
          </cell>
          <cell r="H39" t="e">
            <v>#REF!</v>
          </cell>
          <cell r="I39" t="str">
            <v>Tonnes</v>
          </cell>
          <cell r="J39" t="e">
            <v>#REF!</v>
          </cell>
          <cell r="K39" t="e">
            <v>#REF!</v>
          </cell>
          <cell r="M39" t="e">
            <v>#REF!</v>
          </cell>
          <cell r="N39" t="e">
            <v>#REF!</v>
          </cell>
          <cell r="O39" t="e">
            <v>#REF!</v>
          </cell>
          <cell r="P39" t="e">
            <v>#REF!</v>
          </cell>
          <cell r="Q39" t="e">
            <v>#REF!</v>
          </cell>
          <cell r="R39" t="e">
            <v>#REF!</v>
          </cell>
          <cell r="S39" t="e">
            <v>#REF!</v>
          </cell>
          <cell r="T39" t="e">
            <v>#REF!</v>
          </cell>
          <cell r="U39" t="e">
            <v>#REF!</v>
          </cell>
          <cell r="V39" t="e">
            <v>#REF!</v>
          </cell>
          <cell r="W39" t="e">
            <v>#REF!</v>
          </cell>
          <cell r="X39" t="e">
            <v>#REF!</v>
          </cell>
          <cell r="Y39" t="e">
            <v>#REF!</v>
          </cell>
          <cell r="Z39" t="e">
            <v>#REF!</v>
          </cell>
          <cell r="AA39" t="e">
            <v>#REF!</v>
          </cell>
          <cell r="AB39" t="e">
            <v>#REF!</v>
          </cell>
          <cell r="AC39" t="e">
            <v>#REF!</v>
          </cell>
          <cell r="AD39" t="e">
            <v>#REF!</v>
          </cell>
          <cell r="AE39" t="e">
            <v>#REF!</v>
          </cell>
          <cell r="AF39" t="e">
            <v>#REF!</v>
          </cell>
          <cell r="AG39" t="e">
            <v>#REF!</v>
          </cell>
          <cell r="AH39" t="e">
            <v>#REF!</v>
          </cell>
        </row>
        <row r="40">
          <cell r="F40" t="str">
            <v>22060130</v>
          </cell>
          <cell r="G40" t="str">
            <v>5321030</v>
          </cell>
          <cell r="H40" t="e">
            <v>#REF!</v>
          </cell>
          <cell r="I40" t="str">
            <v>Tonnes</v>
          </cell>
          <cell r="J40" t="e">
            <v>#REF!</v>
          </cell>
          <cell r="K40" t="e">
            <v>#REF!</v>
          </cell>
          <cell r="M40" t="e">
            <v>#REF!</v>
          </cell>
          <cell r="N40" t="e">
            <v>#REF!</v>
          </cell>
          <cell r="O40" t="e">
            <v>#REF!</v>
          </cell>
          <cell r="P40" t="e">
            <v>#REF!</v>
          </cell>
          <cell r="Q40" t="e">
            <v>#REF!</v>
          </cell>
          <cell r="R40" t="e">
            <v>#REF!</v>
          </cell>
          <cell r="S40" t="e">
            <v>#REF!</v>
          </cell>
          <cell r="T40" t="e">
            <v>#REF!</v>
          </cell>
          <cell r="U40" t="e">
            <v>#REF!</v>
          </cell>
          <cell r="V40" t="e">
            <v>#REF!</v>
          </cell>
          <cell r="W40" t="e">
            <v>#REF!</v>
          </cell>
          <cell r="X40" t="e">
            <v>#REF!</v>
          </cell>
          <cell r="Y40" t="e">
            <v>#REF!</v>
          </cell>
          <cell r="Z40" t="e">
            <v>#REF!</v>
          </cell>
          <cell r="AA40" t="e">
            <v>#REF!</v>
          </cell>
          <cell r="AB40" t="e">
            <v>#REF!</v>
          </cell>
          <cell r="AC40" t="e">
            <v>#REF!</v>
          </cell>
          <cell r="AD40" t="e">
            <v>#REF!</v>
          </cell>
          <cell r="AE40" t="e">
            <v>#REF!</v>
          </cell>
          <cell r="AF40" t="e">
            <v>#REF!</v>
          </cell>
          <cell r="AG40" t="e">
            <v>#REF!</v>
          </cell>
          <cell r="AH40" t="e">
            <v>#REF!</v>
          </cell>
        </row>
        <row r="41">
          <cell r="F41" t="str">
            <v>22060140</v>
          </cell>
          <cell r="G41" t="str">
            <v>5321030</v>
          </cell>
          <cell r="H41" t="e">
            <v>#REF!</v>
          </cell>
          <cell r="I41" t="str">
            <v>Tonnes</v>
          </cell>
          <cell r="J41" t="e">
            <v>#REF!</v>
          </cell>
          <cell r="K41" t="e">
            <v>#REF!</v>
          </cell>
          <cell r="M41" t="e">
            <v>#REF!</v>
          </cell>
          <cell r="N41" t="e">
            <v>#REF!</v>
          </cell>
          <cell r="O41" t="e">
            <v>#REF!</v>
          </cell>
          <cell r="P41" t="e">
            <v>#REF!</v>
          </cell>
          <cell r="Q41" t="e">
            <v>#REF!</v>
          </cell>
          <cell r="R41" t="e">
            <v>#REF!</v>
          </cell>
          <cell r="S41" t="e">
            <v>#REF!</v>
          </cell>
          <cell r="T41" t="e">
            <v>#REF!</v>
          </cell>
          <cell r="U41" t="e">
            <v>#REF!</v>
          </cell>
          <cell r="V41" t="e">
            <v>#REF!</v>
          </cell>
          <cell r="W41" t="e">
            <v>#REF!</v>
          </cell>
          <cell r="X41" t="e">
            <v>#REF!</v>
          </cell>
          <cell r="Y41" t="e">
            <v>#REF!</v>
          </cell>
          <cell r="Z41" t="e">
            <v>#REF!</v>
          </cell>
          <cell r="AA41" t="e">
            <v>#REF!</v>
          </cell>
          <cell r="AB41" t="e">
            <v>#REF!</v>
          </cell>
          <cell r="AC41" t="e">
            <v>#REF!</v>
          </cell>
          <cell r="AD41" t="e">
            <v>#REF!</v>
          </cell>
          <cell r="AE41" t="e">
            <v>#REF!</v>
          </cell>
          <cell r="AF41" t="e">
            <v>#REF!</v>
          </cell>
          <cell r="AG41" t="e">
            <v>#REF!</v>
          </cell>
          <cell r="AH41" t="e">
            <v>#REF!</v>
          </cell>
        </row>
        <row r="42">
          <cell r="F42" t="str">
            <v>22061100</v>
          </cell>
          <cell r="G42" t="str">
            <v xml:space="preserve">5330   </v>
          </cell>
          <cell r="H42" t="e">
            <v>#REF!</v>
          </cell>
          <cell r="I42" t="str">
            <v>Tonnes</v>
          </cell>
          <cell r="J42" t="e">
            <v>#REF!</v>
          </cell>
          <cell r="K42" t="e">
            <v>#REF!</v>
          </cell>
          <cell r="M42" t="e">
            <v>#REF!</v>
          </cell>
          <cell r="N42" t="e">
            <v>#REF!</v>
          </cell>
          <cell r="O42" t="e">
            <v>#REF!</v>
          </cell>
          <cell r="P42" t="e">
            <v>#REF!</v>
          </cell>
          <cell r="Q42" t="e">
            <v>#REF!</v>
          </cell>
          <cell r="R42" t="e">
            <v>#REF!</v>
          </cell>
          <cell r="S42" t="e">
            <v>#REF!</v>
          </cell>
          <cell r="T42" t="e">
            <v>#REF!</v>
          </cell>
          <cell r="U42" t="e">
            <v>#REF!</v>
          </cell>
          <cell r="V42" t="e">
            <v>#REF!</v>
          </cell>
          <cell r="W42" t="e">
            <v>#REF!</v>
          </cell>
          <cell r="X42" t="e">
            <v>#REF!</v>
          </cell>
          <cell r="Y42" t="e">
            <v>#REF!</v>
          </cell>
          <cell r="Z42" t="e">
            <v>#REF!</v>
          </cell>
          <cell r="AA42" t="e">
            <v>#REF!</v>
          </cell>
          <cell r="AB42" t="e">
            <v>#REF!</v>
          </cell>
          <cell r="AC42" t="e">
            <v>#REF!</v>
          </cell>
          <cell r="AD42" t="e">
            <v>#REF!</v>
          </cell>
          <cell r="AE42" t="e">
            <v>#REF!</v>
          </cell>
          <cell r="AF42" t="e">
            <v>#REF!</v>
          </cell>
          <cell r="AG42" t="e">
            <v>#REF!</v>
          </cell>
          <cell r="AH42" t="e">
            <v>#REF!</v>
          </cell>
        </row>
        <row r="43">
          <cell r="F43" t="str">
            <v>22061121</v>
          </cell>
          <cell r="G43" t="str">
            <v xml:space="preserve">5330   </v>
          </cell>
          <cell r="H43" t="e">
            <v>#REF!</v>
          </cell>
          <cell r="I43" t="str">
            <v>Tonnes</v>
          </cell>
          <cell r="J43" t="e">
            <v>#REF!</v>
          </cell>
          <cell r="K43" t="e">
            <v>#REF!</v>
          </cell>
          <cell r="M43" t="e">
            <v>#REF!</v>
          </cell>
          <cell r="N43" t="e">
            <v>#REF!</v>
          </cell>
          <cell r="O43" t="e">
            <v>#REF!</v>
          </cell>
          <cell r="P43" t="e">
            <v>#REF!</v>
          </cell>
          <cell r="Q43" t="e">
            <v>#REF!</v>
          </cell>
          <cell r="R43" t="e">
            <v>#REF!</v>
          </cell>
          <cell r="S43" t="e">
            <v>#REF!</v>
          </cell>
          <cell r="T43" t="e">
            <v>#REF!</v>
          </cell>
          <cell r="U43" t="e">
            <v>#REF!</v>
          </cell>
          <cell r="V43" t="e">
            <v>#REF!</v>
          </cell>
          <cell r="W43" t="e">
            <v>#REF!</v>
          </cell>
          <cell r="X43" t="e">
            <v>#REF!</v>
          </cell>
          <cell r="Y43" t="e">
            <v>#REF!</v>
          </cell>
          <cell r="Z43" t="e">
            <v>#REF!</v>
          </cell>
          <cell r="AA43" t="e">
            <v>#REF!</v>
          </cell>
          <cell r="AB43" t="e">
            <v>#REF!</v>
          </cell>
          <cell r="AC43" t="e">
            <v>#REF!</v>
          </cell>
          <cell r="AD43" t="e">
            <v>#REF!</v>
          </cell>
          <cell r="AE43" t="e">
            <v>#REF!</v>
          </cell>
          <cell r="AF43" t="e">
            <v>#REF!</v>
          </cell>
          <cell r="AG43" t="e">
            <v>#REF!</v>
          </cell>
          <cell r="AH43" t="e">
            <v>#REF!</v>
          </cell>
        </row>
        <row r="44">
          <cell r="F44" t="str">
            <v>22061122</v>
          </cell>
          <cell r="G44" t="str">
            <v xml:space="preserve">5330   </v>
          </cell>
          <cell r="H44" t="e">
            <v>#REF!</v>
          </cell>
          <cell r="I44" t="str">
            <v>Tonnes</v>
          </cell>
          <cell r="J44" t="e">
            <v>#REF!</v>
          </cell>
          <cell r="K44" t="e">
            <v>#REF!</v>
          </cell>
          <cell r="M44" t="e">
            <v>#REF!</v>
          </cell>
          <cell r="N44" t="e">
            <v>#REF!</v>
          </cell>
          <cell r="O44" t="e">
            <v>#REF!</v>
          </cell>
          <cell r="P44" t="e">
            <v>#REF!</v>
          </cell>
          <cell r="Q44" t="e">
            <v>#REF!</v>
          </cell>
          <cell r="R44" t="e">
            <v>#REF!</v>
          </cell>
          <cell r="S44" t="e">
            <v>#REF!</v>
          </cell>
          <cell r="T44" t="e">
            <v>#REF!</v>
          </cell>
          <cell r="U44" t="e">
            <v>#REF!</v>
          </cell>
          <cell r="V44" t="e">
            <v>#REF!</v>
          </cell>
          <cell r="W44" t="e">
            <v>#REF!</v>
          </cell>
          <cell r="X44" t="e">
            <v>#REF!</v>
          </cell>
          <cell r="Y44" t="e">
            <v>#REF!</v>
          </cell>
          <cell r="Z44" t="e">
            <v>#REF!</v>
          </cell>
          <cell r="AA44" t="e">
            <v>#REF!</v>
          </cell>
          <cell r="AB44" t="e">
            <v>#REF!</v>
          </cell>
          <cell r="AC44" t="e">
            <v>#REF!</v>
          </cell>
          <cell r="AD44" t="e">
            <v>#REF!</v>
          </cell>
          <cell r="AE44" t="e">
            <v>#REF!</v>
          </cell>
          <cell r="AF44" t="e">
            <v>#REF!</v>
          </cell>
          <cell r="AG44" t="e">
            <v>#REF!</v>
          </cell>
          <cell r="AH44" t="e">
            <v>#REF!</v>
          </cell>
        </row>
        <row r="45">
          <cell r="F45" t="str">
            <v>22061123</v>
          </cell>
          <cell r="G45" t="str">
            <v xml:space="preserve">5330   </v>
          </cell>
          <cell r="H45" t="e">
            <v>#REF!</v>
          </cell>
          <cell r="I45" t="str">
            <v>Tonnes</v>
          </cell>
          <cell r="J45" t="e">
            <v>#REF!</v>
          </cell>
          <cell r="K45" t="e">
            <v>#REF!</v>
          </cell>
          <cell r="M45" t="e">
            <v>#REF!</v>
          </cell>
          <cell r="N45" t="e">
            <v>#REF!</v>
          </cell>
          <cell r="O45" t="e">
            <v>#REF!</v>
          </cell>
          <cell r="P45" t="e">
            <v>#REF!</v>
          </cell>
          <cell r="Q45" t="e">
            <v>#REF!</v>
          </cell>
          <cell r="R45" t="e">
            <v>#REF!</v>
          </cell>
          <cell r="S45" t="e">
            <v>#REF!</v>
          </cell>
          <cell r="T45" t="e">
            <v>#REF!</v>
          </cell>
          <cell r="U45" t="e">
            <v>#REF!</v>
          </cell>
          <cell r="V45" t="e">
            <v>#REF!</v>
          </cell>
          <cell r="W45" t="e">
            <v>#REF!</v>
          </cell>
          <cell r="X45" t="e">
            <v>#REF!</v>
          </cell>
          <cell r="Y45" t="e">
            <v>#REF!</v>
          </cell>
          <cell r="Z45" t="e">
            <v>#REF!</v>
          </cell>
          <cell r="AA45" t="e">
            <v>#REF!</v>
          </cell>
          <cell r="AB45" t="e">
            <v>#REF!</v>
          </cell>
          <cell r="AC45" t="e">
            <v>#REF!</v>
          </cell>
          <cell r="AD45" t="e">
            <v>#REF!</v>
          </cell>
          <cell r="AE45" t="e">
            <v>#REF!</v>
          </cell>
          <cell r="AF45" t="e">
            <v>#REF!</v>
          </cell>
          <cell r="AG45" t="e">
            <v>#REF!</v>
          </cell>
          <cell r="AH45" t="e">
            <v>#REF!</v>
          </cell>
        </row>
        <row r="46">
          <cell r="F46" t="str">
            <v>22060130</v>
          </cell>
          <cell r="G46" t="str">
            <v>5401010</v>
          </cell>
          <cell r="H46" t="e">
            <v>#REF!</v>
          </cell>
          <cell r="I46" t="str">
            <v>Tonnes</v>
          </cell>
          <cell r="J46" t="e">
            <v>#REF!</v>
          </cell>
          <cell r="K46" t="e">
            <v>#REF!</v>
          </cell>
          <cell r="M46" t="e">
            <v>#REF!</v>
          </cell>
          <cell r="N46" t="e">
            <v>#REF!</v>
          </cell>
          <cell r="O46" t="e">
            <v>#REF!</v>
          </cell>
          <cell r="P46" t="e">
            <v>#REF!</v>
          </cell>
          <cell r="Q46" t="e">
            <v>#REF!</v>
          </cell>
          <cell r="R46" t="e">
            <v>#REF!</v>
          </cell>
          <cell r="S46" t="e">
            <v>#REF!</v>
          </cell>
          <cell r="T46" t="e">
            <v>#REF!</v>
          </cell>
          <cell r="U46" t="e">
            <v>#REF!</v>
          </cell>
          <cell r="V46" t="e">
            <v>#REF!</v>
          </cell>
          <cell r="W46" t="e">
            <v>#REF!</v>
          </cell>
          <cell r="X46" t="e">
            <v>#REF!</v>
          </cell>
          <cell r="Y46" t="e">
            <v>#REF!</v>
          </cell>
          <cell r="Z46" t="e">
            <v>#REF!</v>
          </cell>
          <cell r="AA46" t="e">
            <v>#REF!</v>
          </cell>
          <cell r="AB46" t="e">
            <v>#REF!</v>
          </cell>
          <cell r="AC46" t="e">
            <v>#REF!</v>
          </cell>
          <cell r="AD46" t="e">
            <v>#REF!</v>
          </cell>
          <cell r="AE46" t="e">
            <v>#REF!</v>
          </cell>
          <cell r="AF46" t="e">
            <v>#REF!</v>
          </cell>
          <cell r="AG46" t="e">
            <v>#REF!</v>
          </cell>
          <cell r="AH46" t="e">
            <v>#REF!</v>
          </cell>
        </row>
        <row r="47">
          <cell r="F47" t="str">
            <v>22060130</v>
          </cell>
          <cell r="G47" t="str">
            <v xml:space="preserve">5420   </v>
          </cell>
          <cell r="H47" t="e">
            <v>#REF!</v>
          </cell>
          <cell r="I47" t="str">
            <v>Tonnes</v>
          </cell>
          <cell r="J47" t="e">
            <v>#REF!</v>
          </cell>
          <cell r="K47" t="e">
            <v>#REF!</v>
          </cell>
          <cell r="M47" t="e">
            <v>#REF!</v>
          </cell>
          <cell r="N47" t="e">
            <v>#REF!</v>
          </cell>
          <cell r="O47" t="e">
            <v>#REF!</v>
          </cell>
          <cell r="P47" t="e">
            <v>#REF!</v>
          </cell>
          <cell r="Q47" t="e">
            <v>#REF!</v>
          </cell>
          <cell r="R47" t="e">
            <v>#REF!</v>
          </cell>
          <cell r="S47" t="e">
            <v>#REF!</v>
          </cell>
          <cell r="T47" t="e">
            <v>#REF!</v>
          </cell>
          <cell r="U47" t="e">
            <v>#REF!</v>
          </cell>
          <cell r="V47" t="e">
            <v>#REF!</v>
          </cell>
          <cell r="W47" t="e">
            <v>#REF!</v>
          </cell>
          <cell r="X47" t="e">
            <v>#REF!</v>
          </cell>
          <cell r="Y47" t="e">
            <v>#REF!</v>
          </cell>
          <cell r="Z47" t="e">
            <v>#REF!</v>
          </cell>
          <cell r="AA47" t="e">
            <v>#REF!</v>
          </cell>
          <cell r="AB47" t="e">
            <v>#REF!</v>
          </cell>
          <cell r="AC47" t="e">
            <v>#REF!</v>
          </cell>
          <cell r="AD47" t="e">
            <v>#REF!</v>
          </cell>
          <cell r="AE47" t="e">
            <v>#REF!</v>
          </cell>
          <cell r="AF47" t="e">
            <v>#REF!</v>
          </cell>
          <cell r="AG47" t="e">
            <v>#REF!</v>
          </cell>
          <cell r="AH47" t="e">
            <v>#REF!</v>
          </cell>
        </row>
        <row r="48">
          <cell r="F48" t="str">
            <v>22060130</v>
          </cell>
          <cell r="G48" t="str">
            <v>5401020</v>
          </cell>
          <cell r="H48" t="e">
            <v>#REF!</v>
          </cell>
          <cell r="I48" t="str">
            <v>Tonnes</v>
          </cell>
          <cell r="J48" t="e">
            <v>#REF!</v>
          </cell>
          <cell r="K48" t="e">
            <v>#REF!</v>
          </cell>
          <cell r="M48" t="e">
            <v>#REF!</v>
          </cell>
          <cell r="N48" t="e">
            <v>#REF!</v>
          </cell>
          <cell r="O48" t="e">
            <v>#REF!</v>
          </cell>
          <cell r="P48" t="e">
            <v>#REF!</v>
          </cell>
          <cell r="Q48" t="e">
            <v>#REF!</v>
          </cell>
          <cell r="R48" t="e">
            <v>#REF!</v>
          </cell>
          <cell r="S48" t="e">
            <v>#REF!</v>
          </cell>
          <cell r="T48" t="e">
            <v>#REF!</v>
          </cell>
          <cell r="U48" t="e">
            <v>#REF!</v>
          </cell>
          <cell r="V48" t="e">
            <v>#REF!</v>
          </cell>
          <cell r="W48" t="e">
            <v>#REF!</v>
          </cell>
          <cell r="X48" t="e">
            <v>#REF!</v>
          </cell>
          <cell r="Y48" t="e">
            <v>#REF!</v>
          </cell>
          <cell r="Z48" t="e">
            <v>#REF!</v>
          </cell>
          <cell r="AA48" t="e">
            <v>#REF!</v>
          </cell>
          <cell r="AB48" t="e">
            <v>#REF!</v>
          </cell>
          <cell r="AC48" t="e">
            <v>#REF!</v>
          </cell>
          <cell r="AD48" t="e">
            <v>#REF!</v>
          </cell>
          <cell r="AE48" t="e">
            <v>#REF!</v>
          </cell>
          <cell r="AF48" t="e">
            <v>#REF!</v>
          </cell>
          <cell r="AG48" t="e">
            <v>#REF!</v>
          </cell>
          <cell r="AH48" t="e">
            <v>#REF!</v>
          </cell>
        </row>
        <row r="49">
          <cell r="F49" t="str">
            <v>22060140</v>
          </cell>
          <cell r="G49" t="str">
            <v>5401020</v>
          </cell>
          <cell r="H49" t="e">
            <v>#REF!</v>
          </cell>
          <cell r="I49" t="str">
            <v>Tonnes</v>
          </cell>
          <cell r="J49" t="e">
            <v>#REF!</v>
          </cell>
          <cell r="K49" t="e">
            <v>#REF!</v>
          </cell>
          <cell r="M49" t="e">
            <v>#REF!</v>
          </cell>
          <cell r="N49" t="e">
            <v>#REF!</v>
          </cell>
          <cell r="O49" t="e">
            <v>#REF!</v>
          </cell>
          <cell r="P49" t="e">
            <v>#REF!</v>
          </cell>
          <cell r="Q49" t="e">
            <v>#REF!</v>
          </cell>
          <cell r="R49" t="e">
            <v>#REF!</v>
          </cell>
          <cell r="S49" t="e">
            <v>#REF!</v>
          </cell>
          <cell r="T49" t="e">
            <v>#REF!</v>
          </cell>
          <cell r="U49" t="e">
            <v>#REF!</v>
          </cell>
          <cell r="V49" t="e">
            <v>#REF!</v>
          </cell>
          <cell r="W49" t="e">
            <v>#REF!</v>
          </cell>
          <cell r="X49" t="e">
            <v>#REF!</v>
          </cell>
          <cell r="Y49" t="e">
            <v>#REF!</v>
          </cell>
          <cell r="Z49" t="e">
            <v>#REF!</v>
          </cell>
          <cell r="AA49" t="e">
            <v>#REF!</v>
          </cell>
          <cell r="AB49" t="e">
            <v>#REF!</v>
          </cell>
          <cell r="AC49" t="e">
            <v>#REF!</v>
          </cell>
          <cell r="AD49" t="e">
            <v>#REF!</v>
          </cell>
          <cell r="AE49" t="e">
            <v>#REF!</v>
          </cell>
          <cell r="AF49" t="e">
            <v>#REF!</v>
          </cell>
          <cell r="AG49" t="e">
            <v>#REF!</v>
          </cell>
          <cell r="AH49" t="e">
            <v>#REF!</v>
          </cell>
        </row>
        <row r="50">
          <cell r="F50" t="str">
            <v>22060130</v>
          </cell>
          <cell r="G50" t="str">
            <v>5401030</v>
          </cell>
          <cell r="H50" t="e">
            <v>#REF!</v>
          </cell>
          <cell r="I50" t="str">
            <v>Tonnes</v>
          </cell>
          <cell r="J50" t="e">
            <v>#REF!</v>
          </cell>
          <cell r="K50" t="e">
            <v>#REF!</v>
          </cell>
          <cell r="M50" t="e">
            <v>#REF!</v>
          </cell>
          <cell r="N50" t="e">
            <v>#REF!</v>
          </cell>
          <cell r="O50" t="e">
            <v>#REF!</v>
          </cell>
          <cell r="P50" t="e">
            <v>#REF!</v>
          </cell>
          <cell r="Q50" t="e">
            <v>#REF!</v>
          </cell>
          <cell r="R50" t="e">
            <v>#REF!</v>
          </cell>
          <cell r="S50" t="e">
            <v>#REF!</v>
          </cell>
          <cell r="T50" t="e">
            <v>#REF!</v>
          </cell>
          <cell r="U50" t="e">
            <v>#REF!</v>
          </cell>
          <cell r="V50" t="e">
            <v>#REF!</v>
          </cell>
          <cell r="W50" t="e">
            <v>#REF!</v>
          </cell>
          <cell r="X50" t="e">
            <v>#REF!</v>
          </cell>
          <cell r="Y50" t="e">
            <v>#REF!</v>
          </cell>
          <cell r="Z50" t="e">
            <v>#REF!</v>
          </cell>
          <cell r="AA50" t="e">
            <v>#REF!</v>
          </cell>
          <cell r="AB50" t="e">
            <v>#REF!</v>
          </cell>
          <cell r="AC50" t="e">
            <v>#REF!</v>
          </cell>
          <cell r="AD50" t="e">
            <v>#REF!</v>
          </cell>
          <cell r="AE50" t="e">
            <v>#REF!</v>
          </cell>
          <cell r="AF50" t="e">
            <v>#REF!</v>
          </cell>
          <cell r="AG50" t="e">
            <v>#REF!</v>
          </cell>
          <cell r="AH50" t="e">
            <v>#REF!</v>
          </cell>
        </row>
        <row r="51">
          <cell r="F51" t="str">
            <v>22060130</v>
          </cell>
          <cell r="G51" t="str">
            <v>5401040</v>
          </cell>
          <cell r="H51" t="e">
            <v>#REF!</v>
          </cell>
          <cell r="I51" t="str">
            <v>Tonnes</v>
          </cell>
          <cell r="J51" t="e">
            <v>#REF!</v>
          </cell>
          <cell r="K51" t="e">
            <v>#REF!</v>
          </cell>
          <cell r="M51" t="e">
            <v>#REF!</v>
          </cell>
          <cell r="N51" t="e">
            <v>#REF!</v>
          </cell>
          <cell r="O51" t="e">
            <v>#REF!</v>
          </cell>
          <cell r="P51" t="e">
            <v>#REF!</v>
          </cell>
          <cell r="Q51" t="e">
            <v>#REF!</v>
          </cell>
          <cell r="R51" t="e">
            <v>#REF!</v>
          </cell>
          <cell r="S51" t="e">
            <v>#REF!</v>
          </cell>
          <cell r="T51" t="e">
            <v>#REF!</v>
          </cell>
          <cell r="U51" t="e">
            <v>#REF!</v>
          </cell>
          <cell r="V51" t="e">
            <v>#REF!</v>
          </cell>
          <cell r="W51" t="e">
            <v>#REF!</v>
          </cell>
          <cell r="X51" t="e">
            <v>#REF!</v>
          </cell>
          <cell r="Y51" t="e">
            <v>#REF!</v>
          </cell>
          <cell r="Z51" t="e">
            <v>#REF!</v>
          </cell>
          <cell r="AA51" t="e">
            <v>#REF!</v>
          </cell>
          <cell r="AB51" t="e">
            <v>#REF!</v>
          </cell>
          <cell r="AC51" t="e">
            <v>#REF!</v>
          </cell>
          <cell r="AD51" t="e">
            <v>#REF!</v>
          </cell>
          <cell r="AE51" t="e">
            <v>#REF!</v>
          </cell>
          <cell r="AF51" t="e">
            <v>#REF!</v>
          </cell>
          <cell r="AG51" t="e">
            <v>#REF!</v>
          </cell>
          <cell r="AH51" t="e">
            <v>#REF!</v>
          </cell>
        </row>
        <row r="52">
          <cell r="F52" t="str">
            <v>22060140</v>
          </cell>
          <cell r="G52" t="str">
            <v>5401030</v>
          </cell>
          <cell r="H52" t="e">
            <v>#REF!</v>
          </cell>
          <cell r="I52" t="str">
            <v>Tonnes</v>
          </cell>
          <cell r="J52" t="e">
            <v>#REF!</v>
          </cell>
          <cell r="K52" t="e">
            <v>#REF!</v>
          </cell>
          <cell r="M52" t="e">
            <v>#REF!</v>
          </cell>
          <cell r="N52" t="e">
            <v>#REF!</v>
          </cell>
          <cell r="O52" t="e">
            <v>#REF!</v>
          </cell>
          <cell r="P52" t="e">
            <v>#REF!</v>
          </cell>
          <cell r="Q52" t="e">
            <v>#REF!</v>
          </cell>
          <cell r="R52" t="e">
            <v>#REF!</v>
          </cell>
          <cell r="S52" t="e">
            <v>#REF!</v>
          </cell>
          <cell r="T52" t="e">
            <v>#REF!</v>
          </cell>
          <cell r="U52" t="e">
            <v>#REF!</v>
          </cell>
          <cell r="V52" t="e">
            <v>#REF!</v>
          </cell>
          <cell r="W52" t="e">
            <v>#REF!</v>
          </cell>
          <cell r="X52" t="e">
            <v>#REF!</v>
          </cell>
          <cell r="Y52" t="e">
            <v>#REF!</v>
          </cell>
          <cell r="Z52" t="e">
            <v>#REF!</v>
          </cell>
          <cell r="AA52" t="e">
            <v>#REF!</v>
          </cell>
          <cell r="AB52" t="e">
            <v>#REF!</v>
          </cell>
          <cell r="AC52" t="e">
            <v>#REF!</v>
          </cell>
          <cell r="AD52" t="e">
            <v>#REF!</v>
          </cell>
          <cell r="AE52" t="e">
            <v>#REF!</v>
          </cell>
          <cell r="AF52" t="e">
            <v>#REF!</v>
          </cell>
          <cell r="AG52" t="e">
            <v>#REF!</v>
          </cell>
          <cell r="AH52" t="e">
            <v>#REF!</v>
          </cell>
        </row>
        <row r="53">
          <cell r="F53" t="str">
            <v>22060140</v>
          </cell>
          <cell r="G53" t="str">
            <v>5401040</v>
          </cell>
          <cell r="H53" t="e">
            <v>#REF!</v>
          </cell>
          <cell r="I53" t="str">
            <v>Tonnes</v>
          </cell>
          <cell r="J53" t="e">
            <v>#REF!</v>
          </cell>
          <cell r="K53" t="e">
            <v>#REF!</v>
          </cell>
          <cell r="M53" t="e">
            <v>#REF!</v>
          </cell>
          <cell r="N53" t="e">
            <v>#REF!</v>
          </cell>
          <cell r="O53" t="e">
            <v>#REF!</v>
          </cell>
          <cell r="P53" t="e">
            <v>#REF!</v>
          </cell>
          <cell r="Q53" t="e">
            <v>#REF!</v>
          </cell>
          <cell r="R53" t="e">
            <v>#REF!</v>
          </cell>
          <cell r="S53" t="e">
            <v>#REF!</v>
          </cell>
          <cell r="T53" t="e">
            <v>#REF!</v>
          </cell>
          <cell r="U53" t="e">
            <v>#REF!</v>
          </cell>
          <cell r="V53" t="e">
            <v>#REF!</v>
          </cell>
          <cell r="W53" t="e">
            <v>#REF!</v>
          </cell>
          <cell r="X53" t="e">
            <v>#REF!</v>
          </cell>
          <cell r="Y53" t="e">
            <v>#REF!</v>
          </cell>
          <cell r="Z53" t="e">
            <v>#REF!</v>
          </cell>
          <cell r="AA53" t="e">
            <v>#REF!</v>
          </cell>
          <cell r="AB53" t="e">
            <v>#REF!</v>
          </cell>
          <cell r="AC53" t="e">
            <v>#REF!</v>
          </cell>
          <cell r="AD53" t="e">
            <v>#REF!</v>
          </cell>
          <cell r="AE53" t="e">
            <v>#REF!</v>
          </cell>
          <cell r="AF53" t="e">
            <v>#REF!</v>
          </cell>
          <cell r="AG53" t="e">
            <v>#REF!</v>
          </cell>
          <cell r="AH53" t="e">
            <v>#REF!</v>
          </cell>
        </row>
        <row r="54">
          <cell r="F54" t="str">
            <v>22060140</v>
          </cell>
          <cell r="G54" t="str">
            <v>5425010</v>
          </cell>
          <cell r="H54" t="e">
            <v>#REF!</v>
          </cell>
          <cell r="I54" t="str">
            <v>Tonnes</v>
          </cell>
          <cell r="J54" t="e">
            <v>#REF!</v>
          </cell>
          <cell r="K54" t="e">
            <v>#REF!</v>
          </cell>
          <cell r="M54" t="e">
            <v>#REF!</v>
          </cell>
          <cell r="N54" t="e">
            <v>#REF!</v>
          </cell>
          <cell r="O54" t="e">
            <v>#REF!</v>
          </cell>
          <cell r="P54" t="e">
            <v>#REF!</v>
          </cell>
          <cell r="Q54" t="e">
            <v>#REF!</v>
          </cell>
          <cell r="R54" t="e">
            <v>#REF!</v>
          </cell>
          <cell r="S54" t="e">
            <v>#REF!</v>
          </cell>
          <cell r="T54" t="e">
            <v>#REF!</v>
          </cell>
          <cell r="U54" t="e">
            <v>#REF!</v>
          </cell>
          <cell r="V54" t="e">
            <v>#REF!</v>
          </cell>
          <cell r="W54" t="e">
            <v>#REF!</v>
          </cell>
          <cell r="X54" t="e">
            <v>#REF!</v>
          </cell>
          <cell r="Y54" t="e">
            <v>#REF!</v>
          </cell>
          <cell r="Z54" t="e">
            <v>#REF!</v>
          </cell>
          <cell r="AA54" t="e">
            <v>#REF!</v>
          </cell>
          <cell r="AB54" t="e">
            <v>#REF!</v>
          </cell>
          <cell r="AC54" t="e">
            <v>#REF!</v>
          </cell>
          <cell r="AD54" t="e">
            <v>#REF!</v>
          </cell>
          <cell r="AE54" t="e">
            <v>#REF!</v>
          </cell>
          <cell r="AF54" t="e">
            <v>#REF!</v>
          </cell>
          <cell r="AG54" t="e">
            <v>#REF!</v>
          </cell>
          <cell r="AH54" t="e">
            <v>#REF!</v>
          </cell>
        </row>
        <row r="55">
          <cell r="F55" t="str">
            <v>22060140</v>
          </cell>
          <cell r="G55" t="str">
            <v>5425020</v>
          </cell>
          <cell r="H55" t="e">
            <v>#REF!</v>
          </cell>
          <cell r="I55" t="str">
            <v>Tonnes</v>
          </cell>
          <cell r="J55" t="e">
            <v>#REF!</v>
          </cell>
          <cell r="K55" t="e">
            <v>#REF!</v>
          </cell>
          <cell r="M55" t="e">
            <v>#REF!</v>
          </cell>
          <cell r="N55" t="e">
            <v>#REF!</v>
          </cell>
          <cell r="O55" t="e">
            <v>#REF!</v>
          </cell>
          <cell r="P55" t="e">
            <v>#REF!</v>
          </cell>
          <cell r="Q55" t="e">
            <v>#REF!</v>
          </cell>
          <cell r="R55" t="e">
            <v>#REF!</v>
          </cell>
          <cell r="S55" t="e">
            <v>#REF!</v>
          </cell>
          <cell r="T55" t="e">
            <v>#REF!</v>
          </cell>
          <cell r="U55" t="e">
            <v>#REF!</v>
          </cell>
          <cell r="V55" t="e">
            <v>#REF!</v>
          </cell>
          <cell r="W55" t="e">
            <v>#REF!</v>
          </cell>
          <cell r="X55" t="e">
            <v>#REF!</v>
          </cell>
          <cell r="Y55" t="e">
            <v>#REF!</v>
          </cell>
          <cell r="Z55" t="e">
            <v>#REF!</v>
          </cell>
          <cell r="AA55" t="e">
            <v>#REF!</v>
          </cell>
          <cell r="AB55" t="e">
            <v>#REF!</v>
          </cell>
          <cell r="AC55" t="e">
            <v>#REF!</v>
          </cell>
          <cell r="AD55" t="e">
            <v>#REF!</v>
          </cell>
          <cell r="AE55" t="e">
            <v>#REF!</v>
          </cell>
          <cell r="AF55" t="e">
            <v>#REF!</v>
          </cell>
          <cell r="AG55" t="e">
            <v>#REF!</v>
          </cell>
          <cell r="AH55" t="e">
            <v>#REF!</v>
          </cell>
        </row>
        <row r="56">
          <cell r="F56" t="str">
            <v>22060140</v>
          </cell>
          <cell r="G56" t="str">
            <v xml:space="preserve">5410   </v>
          </cell>
          <cell r="H56" t="e">
            <v>#REF!</v>
          </cell>
          <cell r="I56" t="str">
            <v>Tonnes</v>
          </cell>
          <cell r="J56" t="e">
            <v>#REF!</v>
          </cell>
          <cell r="K56" t="e">
            <v>#REF!</v>
          </cell>
          <cell r="M56" t="e">
            <v>#REF!</v>
          </cell>
          <cell r="N56" t="e">
            <v>#REF!</v>
          </cell>
          <cell r="O56" t="e">
            <v>#REF!</v>
          </cell>
          <cell r="P56" t="e">
            <v>#REF!</v>
          </cell>
          <cell r="Q56" t="e">
            <v>#REF!</v>
          </cell>
          <cell r="R56" t="e">
            <v>#REF!</v>
          </cell>
          <cell r="S56" t="e">
            <v>#REF!</v>
          </cell>
          <cell r="T56" t="e">
            <v>#REF!</v>
          </cell>
          <cell r="U56" t="e">
            <v>#REF!</v>
          </cell>
          <cell r="V56" t="e">
            <v>#REF!</v>
          </cell>
          <cell r="W56" t="e">
            <v>#REF!</v>
          </cell>
          <cell r="X56" t="e">
            <v>#REF!</v>
          </cell>
          <cell r="Y56" t="e">
            <v>#REF!</v>
          </cell>
          <cell r="Z56" t="e">
            <v>#REF!</v>
          </cell>
          <cell r="AA56" t="e">
            <v>#REF!</v>
          </cell>
          <cell r="AB56" t="e">
            <v>#REF!</v>
          </cell>
          <cell r="AC56" t="e">
            <v>#REF!</v>
          </cell>
          <cell r="AD56" t="e">
            <v>#REF!</v>
          </cell>
          <cell r="AE56" t="e">
            <v>#REF!</v>
          </cell>
          <cell r="AF56" t="e">
            <v>#REF!</v>
          </cell>
          <cell r="AG56" t="e">
            <v>#REF!</v>
          </cell>
          <cell r="AH56" t="e">
            <v>#REF!</v>
          </cell>
        </row>
        <row r="57">
          <cell r="F57" t="str">
            <v>22060130</v>
          </cell>
          <cell r="G57" t="str">
            <v xml:space="preserve">5410   </v>
          </cell>
          <cell r="H57" t="e">
            <v>#REF!</v>
          </cell>
          <cell r="I57" t="str">
            <v>Tonnes</v>
          </cell>
          <cell r="J57" t="e">
            <v>#REF!</v>
          </cell>
          <cell r="K57" t="e">
            <v>#REF!</v>
          </cell>
          <cell r="M57" t="e">
            <v>#REF!</v>
          </cell>
          <cell r="N57" t="e">
            <v>#REF!</v>
          </cell>
          <cell r="O57" t="e">
            <v>#REF!</v>
          </cell>
          <cell r="P57" t="e">
            <v>#REF!</v>
          </cell>
          <cell r="Q57" t="e">
            <v>#REF!</v>
          </cell>
          <cell r="R57" t="e">
            <v>#REF!</v>
          </cell>
          <cell r="S57" t="e">
            <v>#REF!</v>
          </cell>
          <cell r="T57" t="e">
            <v>#REF!</v>
          </cell>
          <cell r="U57" t="e">
            <v>#REF!</v>
          </cell>
          <cell r="V57" t="e">
            <v>#REF!</v>
          </cell>
          <cell r="W57" t="e">
            <v>#REF!</v>
          </cell>
          <cell r="X57" t="e">
            <v>#REF!</v>
          </cell>
          <cell r="Y57" t="e">
            <v>#REF!</v>
          </cell>
          <cell r="Z57" t="e">
            <v>#REF!</v>
          </cell>
          <cell r="AA57" t="e">
            <v>#REF!</v>
          </cell>
          <cell r="AB57" t="e">
            <v>#REF!</v>
          </cell>
          <cell r="AC57" t="e">
            <v>#REF!</v>
          </cell>
          <cell r="AD57" t="e">
            <v>#REF!</v>
          </cell>
          <cell r="AE57" t="e">
            <v>#REF!</v>
          </cell>
          <cell r="AF57" t="e">
            <v>#REF!</v>
          </cell>
          <cell r="AG57" t="e">
            <v>#REF!</v>
          </cell>
          <cell r="AH57" t="e">
            <v>#REF!</v>
          </cell>
        </row>
        <row r="58">
          <cell r="F58" t="str">
            <v>22060140</v>
          </cell>
          <cell r="G58" t="str">
            <v xml:space="preserve">5410   </v>
          </cell>
          <cell r="H58" t="e">
            <v>#REF!</v>
          </cell>
          <cell r="I58" t="str">
            <v>Tonnes</v>
          </cell>
          <cell r="J58" t="e">
            <v>#REF!</v>
          </cell>
          <cell r="K58" t="e">
            <v>#REF!</v>
          </cell>
          <cell r="M58" t="e">
            <v>#REF!</v>
          </cell>
          <cell r="N58" t="e">
            <v>#REF!</v>
          </cell>
          <cell r="O58" t="e">
            <v>#REF!</v>
          </cell>
          <cell r="P58" t="e">
            <v>#REF!</v>
          </cell>
          <cell r="Q58" t="e">
            <v>#REF!</v>
          </cell>
          <cell r="R58" t="e">
            <v>#REF!</v>
          </cell>
          <cell r="S58" t="e">
            <v>#REF!</v>
          </cell>
          <cell r="T58" t="e">
            <v>#REF!</v>
          </cell>
          <cell r="U58" t="e">
            <v>#REF!</v>
          </cell>
          <cell r="V58" t="e">
            <v>#REF!</v>
          </cell>
          <cell r="W58" t="e">
            <v>#REF!</v>
          </cell>
          <cell r="X58" t="e">
            <v>#REF!</v>
          </cell>
          <cell r="Y58" t="e">
            <v>#REF!</v>
          </cell>
          <cell r="Z58" t="e">
            <v>#REF!</v>
          </cell>
          <cell r="AA58" t="e">
            <v>#REF!</v>
          </cell>
          <cell r="AB58" t="e">
            <v>#REF!</v>
          </cell>
          <cell r="AC58" t="e">
            <v>#REF!</v>
          </cell>
          <cell r="AD58" t="e">
            <v>#REF!</v>
          </cell>
          <cell r="AE58" t="e">
            <v>#REF!</v>
          </cell>
          <cell r="AF58" t="e">
            <v>#REF!</v>
          </cell>
          <cell r="AG58" t="e">
            <v>#REF!</v>
          </cell>
          <cell r="AH58" t="e">
            <v>#REF!</v>
          </cell>
        </row>
        <row r="59">
          <cell r="F59" t="str">
            <v>22060130</v>
          </cell>
          <cell r="G59" t="str">
            <v xml:space="preserve">5410   </v>
          </cell>
          <cell r="H59" t="e">
            <v>#REF!</v>
          </cell>
          <cell r="I59" t="str">
            <v>Tonnes</v>
          </cell>
          <cell r="J59" t="e">
            <v>#REF!</v>
          </cell>
          <cell r="K59" t="e">
            <v>#REF!</v>
          </cell>
          <cell r="M59" t="e">
            <v>#REF!</v>
          </cell>
          <cell r="N59" t="e">
            <v>#REF!</v>
          </cell>
          <cell r="O59" t="e">
            <v>#REF!</v>
          </cell>
          <cell r="P59" t="e">
            <v>#REF!</v>
          </cell>
          <cell r="Q59" t="e">
            <v>#REF!</v>
          </cell>
          <cell r="R59" t="e">
            <v>#REF!</v>
          </cell>
          <cell r="S59" t="e">
            <v>#REF!</v>
          </cell>
          <cell r="T59" t="e">
            <v>#REF!</v>
          </cell>
          <cell r="U59" t="e">
            <v>#REF!</v>
          </cell>
          <cell r="V59" t="e">
            <v>#REF!</v>
          </cell>
          <cell r="W59" t="e">
            <v>#REF!</v>
          </cell>
          <cell r="X59" t="e">
            <v>#REF!</v>
          </cell>
          <cell r="Y59" t="e">
            <v>#REF!</v>
          </cell>
          <cell r="Z59" t="e">
            <v>#REF!</v>
          </cell>
          <cell r="AA59" t="e">
            <v>#REF!</v>
          </cell>
          <cell r="AB59" t="e">
            <v>#REF!</v>
          </cell>
          <cell r="AC59" t="e">
            <v>#REF!</v>
          </cell>
          <cell r="AD59" t="e">
            <v>#REF!</v>
          </cell>
          <cell r="AE59" t="e">
            <v>#REF!</v>
          </cell>
          <cell r="AF59" t="e">
            <v>#REF!</v>
          </cell>
          <cell r="AG59" t="e">
            <v>#REF!</v>
          </cell>
          <cell r="AH59" t="e">
            <v>#REF!</v>
          </cell>
        </row>
        <row r="60">
          <cell r="F60" t="str">
            <v>22060151</v>
          </cell>
          <cell r="G60" t="str">
            <v xml:space="preserve">5405   </v>
          </cell>
          <cell r="H60" t="e">
            <v>#REF!</v>
          </cell>
          <cell r="I60" t="str">
            <v>Tonnes</v>
          </cell>
          <cell r="J60" t="e">
            <v>#REF!</v>
          </cell>
          <cell r="K60" t="e">
            <v>#REF!</v>
          </cell>
          <cell r="M60" t="e">
            <v>#REF!</v>
          </cell>
          <cell r="N60" t="e">
            <v>#REF!</v>
          </cell>
          <cell r="O60" t="e">
            <v>#REF!</v>
          </cell>
          <cell r="P60" t="e">
            <v>#REF!</v>
          </cell>
          <cell r="Q60" t="e">
            <v>#REF!</v>
          </cell>
          <cell r="R60" t="e">
            <v>#REF!</v>
          </cell>
          <cell r="S60" t="e">
            <v>#REF!</v>
          </cell>
          <cell r="T60" t="e">
            <v>#REF!</v>
          </cell>
          <cell r="U60" t="e">
            <v>#REF!</v>
          </cell>
          <cell r="V60" t="e">
            <v>#REF!</v>
          </cell>
          <cell r="W60" t="e">
            <v>#REF!</v>
          </cell>
          <cell r="X60" t="e">
            <v>#REF!</v>
          </cell>
          <cell r="Y60" t="e">
            <v>#REF!</v>
          </cell>
          <cell r="Z60" t="e">
            <v>#REF!</v>
          </cell>
          <cell r="AA60" t="e">
            <v>#REF!</v>
          </cell>
          <cell r="AB60" t="e">
            <v>#REF!</v>
          </cell>
          <cell r="AC60" t="e">
            <v>#REF!</v>
          </cell>
          <cell r="AD60" t="e">
            <v>#REF!</v>
          </cell>
          <cell r="AE60" t="e">
            <v>#REF!</v>
          </cell>
          <cell r="AF60" t="e">
            <v>#REF!</v>
          </cell>
          <cell r="AG60" t="e">
            <v>#REF!</v>
          </cell>
          <cell r="AH60" t="e">
            <v>#REF!</v>
          </cell>
        </row>
        <row r="61">
          <cell r="F61" t="str">
            <v>22060152</v>
          </cell>
          <cell r="G61" t="str">
            <v xml:space="preserve">5340   </v>
          </cell>
          <cell r="H61" t="e">
            <v>#REF!</v>
          </cell>
          <cell r="I61" t="str">
            <v>Sets</v>
          </cell>
          <cell r="J61" t="e">
            <v>#REF!</v>
          </cell>
          <cell r="K61" t="e">
            <v>#REF!</v>
          </cell>
          <cell r="M61" t="e">
            <v>#REF!</v>
          </cell>
          <cell r="N61" t="e">
            <v>#REF!</v>
          </cell>
          <cell r="O61" t="e">
            <v>#REF!</v>
          </cell>
          <cell r="P61" t="e">
            <v>#REF!</v>
          </cell>
          <cell r="Q61" t="e">
            <v>#REF!</v>
          </cell>
          <cell r="R61" t="e">
            <v>#REF!</v>
          </cell>
          <cell r="S61" t="e">
            <v>#REF!</v>
          </cell>
          <cell r="T61" t="e">
            <v>#REF!</v>
          </cell>
          <cell r="U61" t="e">
            <v>#REF!</v>
          </cell>
          <cell r="V61" t="e">
            <v>#REF!</v>
          </cell>
          <cell r="W61" t="e">
            <v>#REF!</v>
          </cell>
          <cell r="X61" t="e">
            <v>#REF!</v>
          </cell>
          <cell r="Y61" t="e">
            <v>#REF!</v>
          </cell>
          <cell r="Z61" t="e">
            <v>#REF!</v>
          </cell>
          <cell r="AA61" t="e">
            <v>#REF!</v>
          </cell>
          <cell r="AB61" t="e">
            <v>#REF!</v>
          </cell>
          <cell r="AC61" t="e">
            <v>#REF!</v>
          </cell>
          <cell r="AD61" t="e">
            <v>#REF!</v>
          </cell>
          <cell r="AE61" t="e">
            <v>#REF!</v>
          </cell>
          <cell r="AF61" t="e">
            <v>#REF!</v>
          </cell>
          <cell r="AG61" t="e">
            <v>#REF!</v>
          </cell>
          <cell r="AH61" t="e">
            <v>#REF!</v>
          </cell>
        </row>
        <row r="62">
          <cell r="F62" t="str">
            <v>22060140</v>
          </cell>
          <cell r="G62" t="str">
            <v xml:space="preserve">5410   </v>
          </cell>
          <cell r="H62" t="e">
            <v>#REF!</v>
          </cell>
          <cell r="I62" t="str">
            <v>Tonnes</v>
          </cell>
          <cell r="J62" t="e">
            <v>#REF!</v>
          </cell>
          <cell r="K62" t="e">
            <v>#REF!</v>
          </cell>
          <cell r="M62" t="e">
            <v>#REF!</v>
          </cell>
          <cell r="N62" t="e">
            <v>#REF!</v>
          </cell>
          <cell r="O62" t="e">
            <v>#REF!</v>
          </cell>
          <cell r="P62" t="e">
            <v>#REF!</v>
          </cell>
          <cell r="Q62" t="e">
            <v>#REF!</v>
          </cell>
          <cell r="R62" t="e">
            <v>#REF!</v>
          </cell>
          <cell r="S62" t="e">
            <v>#REF!</v>
          </cell>
          <cell r="T62" t="e">
            <v>#REF!</v>
          </cell>
          <cell r="U62" t="e">
            <v>#REF!</v>
          </cell>
          <cell r="V62" t="e">
            <v>#REF!</v>
          </cell>
          <cell r="W62" t="e">
            <v>#REF!</v>
          </cell>
          <cell r="X62" t="e">
            <v>#REF!</v>
          </cell>
          <cell r="Y62" t="e">
            <v>#REF!</v>
          </cell>
          <cell r="Z62" t="e">
            <v>#REF!</v>
          </cell>
          <cell r="AA62" t="e">
            <v>#REF!</v>
          </cell>
          <cell r="AB62" t="e">
            <v>#REF!</v>
          </cell>
          <cell r="AC62" t="e">
            <v>#REF!</v>
          </cell>
          <cell r="AD62" t="e">
            <v>#REF!</v>
          </cell>
          <cell r="AE62" t="e">
            <v>#REF!</v>
          </cell>
          <cell r="AF62" t="e">
            <v>#REF!</v>
          </cell>
          <cell r="AG62" t="e">
            <v>#REF!</v>
          </cell>
          <cell r="AH62" t="e">
            <v>#REF!</v>
          </cell>
        </row>
        <row r="63">
          <cell r="F63" t="str">
            <v>22060100</v>
          </cell>
          <cell r="G63" t="str">
            <v xml:space="preserve">5221   </v>
          </cell>
          <cell r="H63" t="e">
            <v>#REF!</v>
          </cell>
          <cell r="I63" t="str">
            <v>Kw</v>
          </cell>
          <cell r="J63">
            <v>0.09</v>
          </cell>
          <cell r="K63" t="e">
            <v>#REF!</v>
          </cell>
          <cell r="M63" t="e">
            <v>#REF!</v>
          </cell>
          <cell r="N63" t="e">
            <v>#REF!</v>
          </cell>
          <cell r="O63" t="e">
            <v>#REF!</v>
          </cell>
          <cell r="P63" t="e">
            <v>#REF!</v>
          </cell>
          <cell r="Q63" t="e">
            <v>#REF!</v>
          </cell>
          <cell r="R63" t="e">
            <v>#REF!</v>
          </cell>
          <cell r="S63" t="e">
            <v>#REF!</v>
          </cell>
          <cell r="T63" t="e">
            <v>#REF!</v>
          </cell>
          <cell r="U63" t="e">
            <v>#REF!</v>
          </cell>
          <cell r="V63" t="e">
            <v>#REF!</v>
          </cell>
          <cell r="W63" t="e">
            <v>#REF!</v>
          </cell>
          <cell r="X63" t="e">
            <v>#REF!</v>
          </cell>
          <cell r="Y63" t="e">
            <v>#REF!</v>
          </cell>
          <cell r="Z63" t="e">
            <v>#REF!</v>
          </cell>
          <cell r="AA63" t="e">
            <v>#REF!</v>
          </cell>
          <cell r="AB63" t="e">
            <v>#REF!</v>
          </cell>
          <cell r="AC63" t="e">
            <v>#REF!</v>
          </cell>
          <cell r="AD63" t="e">
            <v>#REF!</v>
          </cell>
          <cell r="AE63" t="e">
            <v>#REF!</v>
          </cell>
          <cell r="AF63" t="e">
            <v>#REF!</v>
          </cell>
          <cell r="AG63" t="e">
            <v>#REF!</v>
          </cell>
          <cell r="AH63" t="e">
            <v>#REF!</v>
          </cell>
        </row>
        <row r="64">
          <cell r="F64" t="str">
            <v>22060110</v>
          </cell>
          <cell r="G64" t="str">
            <v xml:space="preserve">5221   </v>
          </cell>
          <cell r="H64" t="e">
            <v>#REF!</v>
          </cell>
          <cell r="I64" t="str">
            <v>Kw</v>
          </cell>
          <cell r="J64">
            <v>0.09</v>
          </cell>
          <cell r="K64" t="e">
            <v>#REF!</v>
          </cell>
          <cell r="M64" t="e">
            <v>#REF!</v>
          </cell>
          <cell r="N64" t="e">
            <v>#REF!</v>
          </cell>
          <cell r="O64" t="e">
            <v>#REF!</v>
          </cell>
          <cell r="P64" t="e">
            <v>#REF!</v>
          </cell>
          <cell r="Q64" t="e">
            <v>#REF!</v>
          </cell>
          <cell r="R64" t="e">
            <v>#REF!</v>
          </cell>
          <cell r="S64" t="e">
            <v>#REF!</v>
          </cell>
          <cell r="T64" t="e">
            <v>#REF!</v>
          </cell>
          <cell r="U64" t="e">
            <v>#REF!</v>
          </cell>
          <cell r="V64" t="e">
            <v>#REF!</v>
          </cell>
          <cell r="W64" t="e">
            <v>#REF!</v>
          </cell>
          <cell r="X64" t="e">
            <v>#REF!</v>
          </cell>
          <cell r="Y64" t="e">
            <v>#REF!</v>
          </cell>
          <cell r="Z64" t="e">
            <v>#REF!</v>
          </cell>
          <cell r="AA64" t="e">
            <v>#REF!</v>
          </cell>
          <cell r="AB64" t="e">
            <v>#REF!</v>
          </cell>
          <cell r="AC64" t="e">
            <v>#REF!</v>
          </cell>
          <cell r="AD64" t="e">
            <v>#REF!</v>
          </cell>
          <cell r="AE64" t="e">
            <v>#REF!</v>
          </cell>
          <cell r="AF64" t="e">
            <v>#REF!</v>
          </cell>
          <cell r="AG64" t="e">
            <v>#REF!</v>
          </cell>
          <cell r="AH64" t="e">
            <v>#REF!</v>
          </cell>
        </row>
        <row r="65">
          <cell r="F65" t="str">
            <v>22060121</v>
          </cell>
          <cell r="G65" t="str">
            <v xml:space="preserve">5221   </v>
          </cell>
          <cell r="H65" t="e">
            <v>#REF!</v>
          </cell>
          <cell r="I65" t="str">
            <v>Kw</v>
          </cell>
          <cell r="J65">
            <v>0.09</v>
          </cell>
          <cell r="K65" t="e">
            <v>#REF!</v>
          </cell>
          <cell r="M65" t="e">
            <v>#REF!</v>
          </cell>
          <cell r="N65" t="e">
            <v>#REF!</v>
          </cell>
          <cell r="O65" t="e">
            <v>#REF!</v>
          </cell>
          <cell r="P65" t="e">
            <v>#REF!</v>
          </cell>
          <cell r="Q65" t="e">
            <v>#REF!</v>
          </cell>
          <cell r="R65" t="e">
            <v>#REF!</v>
          </cell>
          <cell r="S65" t="e">
            <v>#REF!</v>
          </cell>
          <cell r="T65" t="e">
            <v>#REF!</v>
          </cell>
          <cell r="U65" t="e">
            <v>#REF!</v>
          </cell>
          <cell r="V65" t="e">
            <v>#REF!</v>
          </cell>
          <cell r="W65" t="e">
            <v>#REF!</v>
          </cell>
          <cell r="X65" t="e">
            <v>#REF!</v>
          </cell>
          <cell r="Y65" t="e">
            <v>#REF!</v>
          </cell>
          <cell r="Z65" t="e">
            <v>#REF!</v>
          </cell>
          <cell r="AA65" t="e">
            <v>#REF!</v>
          </cell>
          <cell r="AB65" t="e">
            <v>#REF!</v>
          </cell>
          <cell r="AC65" t="e">
            <v>#REF!</v>
          </cell>
          <cell r="AD65" t="e">
            <v>#REF!</v>
          </cell>
          <cell r="AE65" t="e">
            <v>#REF!</v>
          </cell>
          <cell r="AF65" t="e">
            <v>#REF!</v>
          </cell>
          <cell r="AG65" t="e">
            <v>#REF!</v>
          </cell>
          <cell r="AH65" t="e">
            <v>#REF!</v>
          </cell>
        </row>
        <row r="66">
          <cell r="F66" t="str">
            <v>22060122</v>
          </cell>
          <cell r="G66" t="str">
            <v xml:space="preserve">5221   </v>
          </cell>
          <cell r="H66" t="e">
            <v>#REF!</v>
          </cell>
          <cell r="I66" t="str">
            <v>Kw</v>
          </cell>
          <cell r="J66">
            <v>0.09</v>
          </cell>
          <cell r="K66" t="e">
            <v>#REF!</v>
          </cell>
          <cell r="M66" t="e">
            <v>#REF!</v>
          </cell>
          <cell r="N66" t="e">
            <v>#REF!</v>
          </cell>
          <cell r="O66" t="e">
            <v>#REF!</v>
          </cell>
          <cell r="P66" t="e">
            <v>#REF!</v>
          </cell>
          <cell r="Q66" t="e">
            <v>#REF!</v>
          </cell>
          <cell r="R66" t="e">
            <v>#REF!</v>
          </cell>
          <cell r="S66" t="e">
            <v>#REF!</v>
          </cell>
          <cell r="T66" t="e">
            <v>#REF!</v>
          </cell>
          <cell r="U66" t="e">
            <v>#REF!</v>
          </cell>
          <cell r="V66" t="e">
            <v>#REF!</v>
          </cell>
          <cell r="W66" t="e">
            <v>#REF!</v>
          </cell>
          <cell r="X66" t="e">
            <v>#REF!</v>
          </cell>
          <cell r="Y66" t="e">
            <v>#REF!</v>
          </cell>
          <cell r="Z66" t="e">
            <v>#REF!</v>
          </cell>
          <cell r="AA66" t="e">
            <v>#REF!</v>
          </cell>
          <cell r="AB66" t="e">
            <v>#REF!</v>
          </cell>
          <cell r="AC66" t="e">
            <v>#REF!</v>
          </cell>
          <cell r="AD66" t="e">
            <v>#REF!</v>
          </cell>
          <cell r="AE66" t="e">
            <v>#REF!</v>
          </cell>
          <cell r="AF66" t="e">
            <v>#REF!</v>
          </cell>
          <cell r="AG66" t="e">
            <v>#REF!</v>
          </cell>
          <cell r="AH66" t="e">
            <v>#REF!</v>
          </cell>
        </row>
        <row r="67">
          <cell r="F67" t="str">
            <v>22060123</v>
          </cell>
          <cell r="G67" t="str">
            <v xml:space="preserve">5221   </v>
          </cell>
          <cell r="H67" t="e">
            <v>#REF!</v>
          </cell>
          <cell r="I67" t="str">
            <v>Kw</v>
          </cell>
          <cell r="J67">
            <v>0.09</v>
          </cell>
          <cell r="K67" t="e">
            <v>#REF!</v>
          </cell>
          <cell r="M67" t="e">
            <v>#REF!</v>
          </cell>
          <cell r="N67" t="e">
            <v>#REF!</v>
          </cell>
          <cell r="O67" t="e">
            <v>#REF!</v>
          </cell>
          <cell r="P67" t="e">
            <v>#REF!</v>
          </cell>
          <cell r="Q67" t="e">
            <v>#REF!</v>
          </cell>
          <cell r="R67" t="e">
            <v>#REF!</v>
          </cell>
          <cell r="S67" t="e">
            <v>#REF!</v>
          </cell>
          <cell r="T67" t="e">
            <v>#REF!</v>
          </cell>
          <cell r="U67" t="e">
            <v>#REF!</v>
          </cell>
          <cell r="V67" t="e">
            <v>#REF!</v>
          </cell>
          <cell r="W67" t="e">
            <v>#REF!</v>
          </cell>
          <cell r="X67" t="e">
            <v>#REF!</v>
          </cell>
          <cell r="Y67" t="e">
            <v>#REF!</v>
          </cell>
          <cell r="Z67" t="e">
            <v>#REF!</v>
          </cell>
          <cell r="AA67" t="e">
            <v>#REF!</v>
          </cell>
          <cell r="AB67" t="e">
            <v>#REF!</v>
          </cell>
          <cell r="AC67" t="e">
            <v>#REF!</v>
          </cell>
          <cell r="AD67" t="e">
            <v>#REF!</v>
          </cell>
          <cell r="AE67" t="e">
            <v>#REF!</v>
          </cell>
          <cell r="AF67" t="e">
            <v>#REF!</v>
          </cell>
          <cell r="AG67" t="e">
            <v>#REF!</v>
          </cell>
          <cell r="AH67" t="e">
            <v>#REF!</v>
          </cell>
        </row>
        <row r="68">
          <cell r="F68" t="str">
            <v>22060130</v>
          </cell>
          <cell r="G68" t="str">
            <v xml:space="preserve">5221   </v>
          </cell>
          <cell r="H68" t="e">
            <v>#REF!</v>
          </cell>
          <cell r="I68" t="str">
            <v>Kw</v>
          </cell>
          <cell r="J68">
            <v>0.09</v>
          </cell>
          <cell r="K68" t="e">
            <v>#REF!</v>
          </cell>
          <cell r="M68" t="e">
            <v>#REF!</v>
          </cell>
          <cell r="N68" t="e">
            <v>#REF!</v>
          </cell>
          <cell r="O68" t="e">
            <v>#REF!</v>
          </cell>
          <cell r="P68" t="e">
            <v>#REF!</v>
          </cell>
          <cell r="Q68" t="e">
            <v>#REF!</v>
          </cell>
          <cell r="R68" t="e">
            <v>#REF!</v>
          </cell>
          <cell r="S68" t="e">
            <v>#REF!</v>
          </cell>
          <cell r="T68" t="e">
            <v>#REF!</v>
          </cell>
          <cell r="U68" t="e">
            <v>#REF!</v>
          </cell>
          <cell r="V68" t="e">
            <v>#REF!</v>
          </cell>
          <cell r="W68" t="e">
            <v>#REF!</v>
          </cell>
          <cell r="X68" t="e">
            <v>#REF!</v>
          </cell>
          <cell r="Y68" t="e">
            <v>#REF!</v>
          </cell>
          <cell r="Z68" t="e">
            <v>#REF!</v>
          </cell>
          <cell r="AA68" t="e">
            <v>#REF!</v>
          </cell>
          <cell r="AB68" t="e">
            <v>#REF!</v>
          </cell>
          <cell r="AC68" t="e">
            <v>#REF!</v>
          </cell>
          <cell r="AD68" t="e">
            <v>#REF!</v>
          </cell>
          <cell r="AE68" t="e">
            <v>#REF!</v>
          </cell>
          <cell r="AF68" t="e">
            <v>#REF!</v>
          </cell>
          <cell r="AG68" t="e">
            <v>#REF!</v>
          </cell>
          <cell r="AH68" t="e">
            <v>#REF!</v>
          </cell>
        </row>
        <row r="69">
          <cell r="F69" t="str">
            <v>22060140</v>
          </cell>
          <cell r="G69" t="str">
            <v xml:space="preserve">5221   </v>
          </cell>
          <cell r="H69" t="e">
            <v>#REF!</v>
          </cell>
          <cell r="I69" t="str">
            <v>Kw</v>
          </cell>
          <cell r="J69">
            <v>0.09</v>
          </cell>
          <cell r="K69" t="e">
            <v>#REF!</v>
          </cell>
          <cell r="M69" t="e">
            <v>#REF!</v>
          </cell>
          <cell r="N69" t="e">
            <v>#REF!</v>
          </cell>
          <cell r="O69" t="e">
            <v>#REF!</v>
          </cell>
          <cell r="P69" t="e">
            <v>#REF!</v>
          </cell>
          <cell r="Q69" t="e">
            <v>#REF!</v>
          </cell>
          <cell r="R69" t="e">
            <v>#REF!</v>
          </cell>
          <cell r="S69" t="e">
            <v>#REF!</v>
          </cell>
          <cell r="T69" t="e">
            <v>#REF!</v>
          </cell>
          <cell r="U69" t="e">
            <v>#REF!</v>
          </cell>
          <cell r="V69" t="e">
            <v>#REF!</v>
          </cell>
          <cell r="W69" t="e">
            <v>#REF!</v>
          </cell>
          <cell r="X69" t="e">
            <v>#REF!</v>
          </cell>
          <cell r="Y69" t="e">
            <v>#REF!</v>
          </cell>
          <cell r="Z69" t="e">
            <v>#REF!</v>
          </cell>
          <cell r="AA69" t="e">
            <v>#REF!</v>
          </cell>
          <cell r="AB69" t="e">
            <v>#REF!</v>
          </cell>
          <cell r="AC69" t="e">
            <v>#REF!</v>
          </cell>
          <cell r="AD69" t="e">
            <v>#REF!</v>
          </cell>
          <cell r="AE69" t="e">
            <v>#REF!</v>
          </cell>
          <cell r="AF69" t="e">
            <v>#REF!</v>
          </cell>
          <cell r="AG69" t="e">
            <v>#REF!</v>
          </cell>
          <cell r="AH69" t="e">
            <v>#REF!</v>
          </cell>
        </row>
        <row r="70">
          <cell r="F70" t="str">
            <v>22060160</v>
          </cell>
          <cell r="G70" t="str">
            <v xml:space="preserve">5221   </v>
          </cell>
          <cell r="H70" t="e">
            <v>#REF!</v>
          </cell>
          <cell r="I70" t="str">
            <v>Kw</v>
          </cell>
          <cell r="J70">
            <v>0.09</v>
          </cell>
          <cell r="K70" t="e">
            <v>#REF!</v>
          </cell>
          <cell r="M70" t="e">
            <v>#REF!</v>
          </cell>
          <cell r="N70" t="e">
            <v>#REF!</v>
          </cell>
          <cell r="O70" t="e">
            <v>#REF!</v>
          </cell>
          <cell r="P70" t="e">
            <v>#REF!</v>
          </cell>
          <cell r="Q70" t="e">
            <v>#REF!</v>
          </cell>
          <cell r="R70" t="e">
            <v>#REF!</v>
          </cell>
          <cell r="S70" t="e">
            <v>#REF!</v>
          </cell>
          <cell r="T70" t="e">
            <v>#REF!</v>
          </cell>
          <cell r="U70" t="e">
            <v>#REF!</v>
          </cell>
          <cell r="V70" t="e">
            <v>#REF!</v>
          </cell>
          <cell r="W70" t="e">
            <v>#REF!</v>
          </cell>
          <cell r="X70" t="e">
            <v>#REF!</v>
          </cell>
          <cell r="Y70" t="e">
            <v>#REF!</v>
          </cell>
          <cell r="Z70" t="e">
            <v>#REF!</v>
          </cell>
          <cell r="AA70" t="e">
            <v>#REF!</v>
          </cell>
          <cell r="AB70" t="e">
            <v>#REF!</v>
          </cell>
          <cell r="AC70" t="e">
            <v>#REF!</v>
          </cell>
          <cell r="AD70" t="e">
            <v>#REF!</v>
          </cell>
          <cell r="AE70" t="e">
            <v>#REF!</v>
          </cell>
          <cell r="AF70" t="e">
            <v>#REF!</v>
          </cell>
          <cell r="AG70" t="e">
            <v>#REF!</v>
          </cell>
          <cell r="AH70" t="e">
            <v>#REF!</v>
          </cell>
        </row>
        <row r="71">
          <cell r="F71" t="str">
            <v>22060151</v>
          </cell>
          <cell r="G71" t="str">
            <v xml:space="preserve">5221   </v>
          </cell>
          <cell r="H71" t="e">
            <v>#REF!</v>
          </cell>
          <cell r="I71" t="str">
            <v>Kw</v>
          </cell>
          <cell r="J71">
            <v>0.09</v>
          </cell>
          <cell r="K71" t="e">
            <v>#REF!</v>
          </cell>
          <cell r="M71" t="e">
            <v>#REF!</v>
          </cell>
          <cell r="N71" t="e">
            <v>#REF!</v>
          </cell>
          <cell r="O71" t="e">
            <v>#REF!</v>
          </cell>
          <cell r="P71" t="e">
            <v>#REF!</v>
          </cell>
          <cell r="Q71" t="e">
            <v>#REF!</v>
          </cell>
          <cell r="R71" t="e">
            <v>#REF!</v>
          </cell>
          <cell r="S71" t="e">
            <v>#REF!</v>
          </cell>
          <cell r="T71" t="e">
            <v>#REF!</v>
          </cell>
          <cell r="U71" t="e">
            <v>#REF!</v>
          </cell>
          <cell r="V71" t="e">
            <v>#REF!</v>
          </cell>
          <cell r="W71" t="e">
            <v>#REF!</v>
          </cell>
          <cell r="X71" t="e">
            <v>#REF!</v>
          </cell>
          <cell r="Y71" t="e">
            <v>#REF!</v>
          </cell>
          <cell r="Z71" t="e">
            <v>#REF!</v>
          </cell>
          <cell r="AA71" t="e">
            <v>#REF!</v>
          </cell>
          <cell r="AB71" t="e">
            <v>#REF!</v>
          </cell>
          <cell r="AC71" t="e">
            <v>#REF!</v>
          </cell>
          <cell r="AD71" t="e">
            <v>#REF!</v>
          </cell>
          <cell r="AE71" t="e">
            <v>#REF!</v>
          </cell>
          <cell r="AF71" t="e">
            <v>#REF!</v>
          </cell>
          <cell r="AG71" t="e">
            <v>#REF!</v>
          </cell>
          <cell r="AH71" t="e">
            <v>#REF!</v>
          </cell>
        </row>
        <row r="72">
          <cell r="F72" t="str">
            <v>22060180</v>
          </cell>
          <cell r="G72" t="str">
            <v xml:space="preserve">5221   </v>
          </cell>
          <cell r="H72" t="e">
            <v>#REF!</v>
          </cell>
          <cell r="I72" t="str">
            <v>Kw</v>
          </cell>
          <cell r="J72">
            <v>0.09</v>
          </cell>
          <cell r="K72" t="e">
            <v>#REF!</v>
          </cell>
          <cell r="M72" t="e">
            <v>#REF!</v>
          </cell>
          <cell r="N72" t="e">
            <v>#REF!</v>
          </cell>
          <cell r="O72" t="e">
            <v>#REF!</v>
          </cell>
          <cell r="P72" t="e">
            <v>#REF!</v>
          </cell>
          <cell r="Q72" t="e">
            <v>#REF!</v>
          </cell>
          <cell r="R72" t="e">
            <v>#REF!</v>
          </cell>
          <cell r="S72" t="e">
            <v>#REF!</v>
          </cell>
          <cell r="T72" t="e">
            <v>#REF!</v>
          </cell>
          <cell r="U72" t="e">
            <v>#REF!</v>
          </cell>
          <cell r="V72" t="e">
            <v>#REF!</v>
          </cell>
          <cell r="W72" t="e">
            <v>#REF!</v>
          </cell>
          <cell r="X72" t="e">
            <v>#REF!</v>
          </cell>
          <cell r="Y72" t="e">
            <v>#REF!</v>
          </cell>
          <cell r="Z72" t="e">
            <v>#REF!</v>
          </cell>
          <cell r="AA72" t="e">
            <v>#REF!</v>
          </cell>
          <cell r="AB72" t="e">
            <v>#REF!</v>
          </cell>
          <cell r="AC72" t="e">
            <v>#REF!</v>
          </cell>
          <cell r="AD72" t="e">
            <v>#REF!</v>
          </cell>
          <cell r="AE72" t="e">
            <v>#REF!</v>
          </cell>
          <cell r="AF72" t="e">
            <v>#REF!</v>
          </cell>
          <cell r="AG72" t="e">
            <v>#REF!</v>
          </cell>
          <cell r="AH72" t="e">
            <v>#REF!</v>
          </cell>
        </row>
        <row r="73">
          <cell r="F73" t="str">
            <v>22060152</v>
          </cell>
          <cell r="G73" t="str">
            <v xml:space="preserve">5221   </v>
          </cell>
          <cell r="H73" t="e">
            <v>#REF!</v>
          </cell>
          <cell r="I73" t="str">
            <v>Kw</v>
          </cell>
          <cell r="J73">
            <v>0.09</v>
          </cell>
          <cell r="K73" t="e">
            <v>#REF!</v>
          </cell>
          <cell r="M73" t="e">
            <v>#REF!</v>
          </cell>
          <cell r="N73" t="e">
            <v>#REF!</v>
          </cell>
          <cell r="O73" t="e">
            <v>#REF!</v>
          </cell>
          <cell r="P73" t="e">
            <v>#REF!</v>
          </cell>
          <cell r="Q73" t="e">
            <v>#REF!</v>
          </cell>
          <cell r="R73" t="e">
            <v>#REF!</v>
          </cell>
          <cell r="S73" t="e">
            <v>#REF!</v>
          </cell>
          <cell r="T73" t="e">
            <v>#REF!</v>
          </cell>
          <cell r="U73" t="e">
            <v>#REF!</v>
          </cell>
          <cell r="V73" t="e">
            <v>#REF!</v>
          </cell>
          <cell r="W73" t="e">
            <v>#REF!</v>
          </cell>
          <cell r="X73" t="e">
            <v>#REF!</v>
          </cell>
          <cell r="Y73" t="e">
            <v>#REF!</v>
          </cell>
          <cell r="Z73" t="e">
            <v>#REF!</v>
          </cell>
          <cell r="AA73" t="e">
            <v>#REF!</v>
          </cell>
          <cell r="AB73" t="e">
            <v>#REF!</v>
          </cell>
          <cell r="AC73" t="e">
            <v>#REF!</v>
          </cell>
          <cell r="AD73" t="e">
            <v>#REF!</v>
          </cell>
          <cell r="AE73" t="e">
            <v>#REF!</v>
          </cell>
          <cell r="AF73" t="e">
            <v>#REF!</v>
          </cell>
          <cell r="AG73" t="e">
            <v>#REF!</v>
          </cell>
          <cell r="AH73" t="e">
            <v>#REF!</v>
          </cell>
        </row>
        <row r="74">
          <cell r="F74" t="str">
            <v>22061170</v>
          </cell>
          <cell r="G74" t="str">
            <v xml:space="preserve">5221   </v>
          </cell>
          <cell r="H74" t="e">
            <v>#REF!</v>
          </cell>
          <cell r="I74" t="str">
            <v>Kw</v>
          </cell>
          <cell r="J74">
            <v>0.09</v>
          </cell>
          <cell r="K74" t="e">
            <v>#REF!</v>
          </cell>
          <cell r="M74" t="e">
            <v>#REF!</v>
          </cell>
          <cell r="N74" t="e">
            <v>#REF!</v>
          </cell>
          <cell r="O74" t="e">
            <v>#REF!</v>
          </cell>
          <cell r="P74" t="e">
            <v>#REF!</v>
          </cell>
          <cell r="Q74" t="e">
            <v>#REF!</v>
          </cell>
          <cell r="R74" t="e">
            <v>#REF!</v>
          </cell>
          <cell r="S74" t="e">
            <v>#REF!</v>
          </cell>
          <cell r="T74" t="e">
            <v>#REF!</v>
          </cell>
          <cell r="U74" t="e">
            <v>#REF!</v>
          </cell>
          <cell r="V74" t="e">
            <v>#REF!</v>
          </cell>
          <cell r="W74" t="e">
            <v>#REF!</v>
          </cell>
          <cell r="X74" t="e">
            <v>#REF!</v>
          </cell>
          <cell r="Y74" t="e">
            <v>#REF!</v>
          </cell>
          <cell r="Z74" t="e">
            <v>#REF!</v>
          </cell>
          <cell r="AA74" t="e">
            <v>#REF!</v>
          </cell>
          <cell r="AB74" t="e">
            <v>#REF!</v>
          </cell>
          <cell r="AC74" t="e">
            <v>#REF!</v>
          </cell>
          <cell r="AD74" t="e">
            <v>#REF!</v>
          </cell>
          <cell r="AE74" t="e">
            <v>#REF!</v>
          </cell>
          <cell r="AF74" t="e">
            <v>#REF!</v>
          </cell>
          <cell r="AG74" t="e">
            <v>#REF!</v>
          </cell>
          <cell r="AH74" t="e">
            <v>#REF!</v>
          </cell>
        </row>
        <row r="75">
          <cell r="F75" t="str">
            <v>22060930</v>
          </cell>
          <cell r="G75" t="str">
            <v xml:space="preserve">5221   </v>
          </cell>
          <cell r="H75">
            <v>1</v>
          </cell>
          <cell r="I75" t="str">
            <v>Lot</v>
          </cell>
          <cell r="J75" t="e">
            <v>#REF!</v>
          </cell>
          <cell r="K75" t="e">
            <v>#REF!</v>
          </cell>
          <cell r="M75" t="e">
            <v>#REF!</v>
          </cell>
          <cell r="N75" t="e">
            <v>#REF!</v>
          </cell>
          <cell r="O75" t="e">
            <v>#REF!</v>
          </cell>
          <cell r="P75" t="e">
            <v>#REF!</v>
          </cell>
          <cell r="Q75" t="e">
            <v>#REF!</v>
          </cell>
          <cell r="R75" t="e">
            <v>#REF!</v>
          </cell>
          <cell r="S75" t="e">
            <v>#REF!</v>
          </cell>
          <cell r="T75" t="e">
            <v>#REF!</v>
          </cell>
          <cell r="U75" t="e">
            <v>#REF!</v>
          </cell>
          <cell r="V75" t="e">
            <v>#REF!</v>
          </cell>
          <cell r="W75" t="e">
            <v>#REF!</v>
          </cell>
          <cell r="X75" t="e">
            <v>#REF!</v>
          </cell>
          <cell r="Y75" t="e">
            <v>#REF!</v>
          </cell>
          <cell r="Z75" t="e">
            <v>#REF!</v>
          </cell>
          <cell r="AA75" t="e">
            <v>#REF!</v>
          </cell>
          <cell r="AB75" t="e">
            <v>#REF!</v>
          </cell>
          <cell r="AC75" t="e">
            <v>#REF!</v>
          </cell>
          <cell r="AD75" t="e">
            <v>#REF!</v>
          </cell>
          <cell r="AE75" t="e">
            <v>#REF!</v>
          </cell>
          <cell r="AF75" t="e">
            <v>#REF!</v>
          </cell>
          <cell r="AG75" t="e">
            <v>#REF!</v>
          </cell>
          <cell r="AH75" t="e">
            <v>#REF!</v>
          </cell>
        </row>
        <row r="76">
          <cell r="F76" t="str">
            <v>22060180</v>
          </cell>
          <cell r="G76" t="str">
            <v xml:space="preserve">5371   </v>
          </cell>
          <cell r="H76" t="e">
            <v>#REF!</v>
          </cell>
          <cell r="I76" t="str">
            <v>Litres</v>
          </cell>
          <cell r="J76">
            <v>0.5</v>
          </cell>
          <cell r="K76" t="e">
            <v>#REF!</v>
          </cell>
          <cell r="M76" t="e">
            <v>#REF!</v>
          </cell>
          <cell r="N76" t="e">
            <v>#REF!</v>
          </cell>
          <cell r="O76" t="e">
            <v>#REF!</v>
          </cell>
          <cell r="P76" t="e">
            <v>#REF!</v>
          </cell>
          <cell r="Q76" t="e">
            <v>#REF!</v>
          </cell>
          <cell r="R76" t="e">
            <v>#REF!</v>
          </cell>
          <cell r="S76" t="e">
            <v>#REF!</v>
          </cell>
          <cell r="T76" t="e">
            <v>#REF!</v>
          </cell>
          <cell r="U76" t="e">
            <v>#REF!</v>
          </cell>
          <cell r="V76" t="e">
            <v>#REF!</v>
          </cell>
          <cell r="W76" t="e">
            <v>#REF!</v>
          </cell>
          <cell r="X76" t="e">
            <v>#REF!</v>
          </cell>
          <cell r="Y76" t="e">
            <v>#REF!</v>
          </cell>
          <cell r="Z76" t="e">
            <v>#REF!</v>
          </cell>
          <cell r="AA76" t="e">
            <v>#REF!</v>
          </cell>
          <cell r="AB76" t="e">
            <v>#REF!</v>
          </cell>
          <cell r="AC76" t="e">
            <v>#REF!</v>
          </cell>
          <cell r="AD76" t="e">
            <v>#REF!</v>
          </cell>
          <cell r="AE76" t="e">
            <v>#REF!</v>
          </cell>
          <cell r="AF76" t="e">
            <v>#REF!</v>
          </cell>
          <cell r="AG76" t="e">
            <v>#REF!</v>
          </cell>
          <cell r="AH76" t="e">
            <v>#REF!</v>
          </cell>
        </row>
        <row r="77">
          <cell r="F77" t="str">
            <v>22061100</v>
          </cell>
          <cell r="G77" t="str">
            <v xml:space="preserve">5351   </v>
          </cell>
          <cell r="H77">
            <v>1</v>
          </cell>
          <cell r="I77" t="str">
            <v>Lot</v>
          </cell>
          <cell r="J77" t="e">
            <v>#REF!</v>
          </cell>
          <cell r="K77" t="e">
            <v>#REF!</v>
          </cell>
          <cell r="M77" t="e">
            <v>#REF!</v>
          </cell>
          <cell r="N77" t="e">
            <v>#REF!</v>
          </cell>
          <cell r="O77" t="e">
            <v>#REF!</v>
          </cell>
          <cell r="P77" t="e">
            <v>#REF!</v>
          </cell>
          <cell r="Q77" t="e">
            <v>#REF!</v>
          </cell>
          <cell r="R77" t="e">
            <v>#REF!</v>
          </cell>
          <cell r="S77" t="e">
            <v>#REF!</v>
          </cell>
          <cell r="T77" t="e">
            <v>#REF!</v>
          </cell>
          <cell r="U77" t="e">
            <v>#REF!</v>
          </cell>
          <cell r="V77" t="e">
            <v>#REF!</v>
          </cell>
          <cell r="W77" t="e">
            <v>#REF!</v>
          </cell>
          <cell r="X77" t="e">
            <v>#REF!</v>
          </cell>
          <cell r="Y77" t="e">
            <v>#REF!</v>
          </cell>
          <cell r="Z77" t="e">
            <v>#REF!</v>
          </cell>
          <cell r="AA77" t="e">
            <v>#REF!</v>
          </cell>
          <cell r="AB77" t="e">
            <v>#REF!</v>
          </cell>
          <cell r="AC77" t="e">
            <v>#REF!</v>
          </cell>
          <cell r="AD77" t="e">
            <v>#REF!</v>
          </cell>
          <cell r="AE77" t="e">
            <v>#REF!</v>
          </cell>
          <cell r="AF77" t="e">
            <v>#REF!</v>
          </cell>
          <cell r="AG77" t="e">
            <v>#REF!</v>
          </cell>
          <cell r="AH77" t="e">
            <v>#REF!</v>
          </cell>
        </row>
        <row r="78">
          <cell r="F78" t="str">
            <v>22061110</v>
          </cell>
          <cell r="G78" t="str">
            <v xml:space="preserve">5351   </v>
          </cell>
          <cell r="H78">
            <v>1</v>
          </cell>
          <cell r="I78" t="str">
            <v>Lot</v>
          </cell>
          <cell r="J78" t="e">
            <v>#REF!</v>
          </cell>
          <cell r="K78" t="e">
            <v>#REF!</v>
          </cell>
          <cell r="M78" t="e">
            <v>#REF!</v>
          </cell>
          <cell r="N78" t="e">
            <v>#REF!</v>
          </cell>
          <cell r="O78" t="e">
            <v>#REF!</v>
          </cell>
          <cell r="P78" t="e">
            <v>#REF!</v>
          </cell>
          <cell r="Q78" t="e">
            <v>#REF!</v>
          </cell>
          <cell r="R78" t="e">
            <v>#REF!</v>
          </cell>
          <cell r="S78" t="e">
            <v>#REF!</v>
          </cell>
          <cell r="T78" t="e">
            <v>#REF!</v>
          </cell>
          <cell r="U78" t="e">
            <v>#REF!</v>
          </cell>
          <cell r="V78" t="e">
            <v>#REF!</v>
          </cell>
          <cell r="W78" t="e">
            <v>#REF!</v>
          </cell>
          <cell r="X78" t="e">
            <v>#REF!</v>
          </cell>
          <cell r="Y78" t="e">
            <v>#REF!</v>
          </cell>
          <cell r="Z78" t="e">
            <v>#REF!</v>
          </cell>
          <cell r="AA78" t="e">
            <v>#REF!</v>
          </cell>
          <cell r="AB78" t="e">
            <v>#REF!</v>
          </cell>
          <cell r="AC78" t="e">
            <v>#REF!</v>
          </cell>
          <cell r="AD78" t="e">
            <v>#REF!</v>
          </cell>
          <cell r="AE78" t="e">
            <v>#REF!</v>
          </cell>
          <cell r="AF78" t="e">
            <v>#REF!</v>
          </cell>
          <cell r="AG78" t="e">
            <v>#REF!</v>
          </cell>
          <cell r="AH78" t="e">
            <v>#REF!</v>
          </cell>
        </row>
        <row r="79">
          <cell r="F79" t="str">
            <v>22061121</v>
          </cell>
          <cell r="G79" t="str">
            <v xml:space="preserve">5351   </v>
          </cell>
          <cell r="H79">
            <v>1</v>
          </cell>
          <cell r="I79" t="str">
            <v>Lot</v>
          </cell>
          <cell r="J79" t="e">
            <v>#REF!</v>
          </cell>
          <cell r="K79" t="e">
            <v>#REF!</v>
          </cell>
          <cell r="M79" t="e">
            <v>#REF!</v>
          </cell>
          <cell r="N79" t="e">
            <v>#REF!</v>
          </cell>
          <cell r="O79" t="e">
            <v>#REF!</v>
          </cell>
          <cell r="P79" t="e">
            <v>#REF!</v>
          </cell>
          <cell r="Q79" t="e">
            <v>#REF!</v>
          </cell>
          <cell r="R79" t="e">
            <v>#REF!</v>
          </cell>
          <cell r="S79" t="e">
            <v>#REF!</v>
          </cell>
          <cell r="T79" t="e">
            <v>#REF!</v>
          </cell>
          <cell r="U79" t="e">
            <v>#REF!</v>
          </cell>
          <cell r="V79" t="e">
            <v>#REF!</v>
          </cell>
          <cell r="W79" t="e">
            <v>#REF!</v>
          </cell>
          <cell r="X79" t="e">
            <v>#REF!</v>
          </cell>
          <cell r="Y79" t="e">
            <v>#REF!</v>
          </cell>
          <cell r="Z79" t="e">
            <v>#REF!</v>
          </cell>
          <cell r="AA79" t="e">
            <v>#REF!</v>
          </cell>
          <cell r="AB79" t="e">
            <v>#REF!</v>
          </cell>
          <cell r="AC79" t="e">
            <v>#REF!</v>
          </cell>
          <cell r="AD79" t="e">
            <v>#REF!</v>
          </cell>
          <cell r="AE79" t="e">
            <v>#REF!</v>
          </cell>
          <cell r="AF79" t="e">
            <v>#REF!</v>
          </cell>
          <cell r="AG79" t="e">
            <v>#REF!</v>
          </cell>
          <cell r="AH79" t="e">
            <v>#REF!</v>
          </cell>
        </row>
        <row r="80">
          <cell r="F80" t="str">
            <v>22061122</v>
          </cell>
          <cell r="G80" t="str">
            <v xml:space="preserve">5351   </v>
          </cell>
          <cell r="H80">
            <v>1</v>
          </cell>
          <cell r="I80" t="str">
            <v>Lot</v>
          </cell>
          <cell r="J80" t="e">
            <v>#REF!</v>
          </cell>
          <cell r="K80" t="e">
            <v>#REF!</v>
          </cell>
          <cell r="M80" t="e">
            <v>#REF!</v>
          </cell>
          <cell r="N80" t="e">
            <v>#REF!</v>
          </cell>
          <cell r="O80" t="e">
            <v>#REF!</v>
          </cell>
          <cell r="P80" t="e">
            <v>#REF!</v>
          </cell>
          <cell r="Q80" t="e">
            <v>#REF!</v>
          </cell>
          <cell r="R80" t="e">
            <v>#REF!</v>
          </cell>
          <cell r="S80" t="e">
            <v>#REF!</v>
          </cell>
          <cell r="T80" t="e">
            <v>#REF!</v>
          </cell>
          <cell r="U80" t="e">
            <v>#REF!</v>
          </cell>
          <cell r="V80" t="e">
            <v>#REF!</v>
          </cell>
          <cell r="W80" t="e">
            <v>#REF!</v>
          </cell>
          <cell r="X80" t="e">
            <v>#REF!</v>
          </cell>
          <cell r="Y80" t="e">
            <v>#REF!</v>
          </cell>
          <cell r="Z80" t="e">
            <v>#REF!</v>
          </cell>
          <cell r="AA80" t="e">
            <v>#REF!</v>
          </cell>
          <cell r="AB80" t="e">
            <v>#REF!</v>
          </cell>
          <cell r="AC80" t="e">
            <v>#REF!</v>
          </cell>
          <cell r="AD80" t="e">
            <v>#REF!</v>
          </cell>
          <cell r="AE80" t="e">
            <v>#REF!</v>
          </cell>
          <cell r="AF80" t="e">
            <v>#REF!</v>
          </cell>
          <cell r="AG80" t="e">
            <v>#REF!</v>
          </cell>
          <cell r="AH80" t="e">
            <v>#REF!</v>
          </cell>
        </row>
        <row r="81">
          <cell r="F81" t="str">
            <v>22061123</v>
          </cell>
          <cell r="G81" t="str">
            <v xml:space="preserve">5351   </v>
          </cell>
          <cell r="H81">
            <v>1</v>
          </cell>
          <cell r="I81" t="str">
            <v>Lot</v>
          </cell>
          <cell r="J81" t="e">
            <v>#REF!</v>
          </cell>
          <cell r="K81" t="e">
            <v>#REF!</v>
          </cell>
          <cell r="M81" t="e">
            <v>#REF!</v>
          </cell>
          <cell r="N81" t="e">
            <v>#REF!</v>
          </cell>
          <cell r="O81" t="e">
            <v>#REF!</v>
          </cell>
          <cell r="P81" t="e">
            <v>#REF!</v>
          </cell>
          <cell r="Q81" t="e">
            <v>#REF!</v>
          </cell>
          <cell r="R81" t="e">
            <v>#REF!</v>
          </cell>
          <cell r="S81" t="e">
            <v>#REF!</v>
          </cell>
          <cell r="T81" t="e">
            <v>#REF!</v>
          </cell>
          <cell r="U81" t="e">
            <v>#REF!</v>
          </cell>
          <cell r="V81" t="e">
            <v>#REF!</v>
          </cell>
          <cell r="W81" t="e">
            <v>#REF!</v>
          </cell>
          <cell r="X81" t="e">
            <v>#REF!</v>
          </cell>
          <cell r="Y81" t="e">
            <v>#REF!</v>
          </cell>
          <cell r="Z81" t="e">
            <v>#REF!</v>
          </cell>
          <cell r="AA81" t="e">
            <v>#REF!</v>
          </cell>
          <cell r="AB81" t="e">
            <v>#REF!</v>
          </cell>
          <cell r="AC81" t="e">
            <v>#REF!</v>
          </cell>
          <cell r="AD81" t="e">
            <v>#REF!</v>
          </cell>
          <cell r="AE81" t="e">
            <v>#REF!</v>
          </cell>
          <cell r="AF81" t="e">
            <v>#REF!</v>
          </cell>
          <cell r="AG81" t="e">
            <v>#REF!</v>
          </cell>
          <cell r="AH81" t="e">
            <v>#REF!</v>
          </cell>
        </row>
        <row r="82">
          <cell r="F82" t="str">
            <v>22061130</v>
          </cell>
          <cell r="G82" t="str">
            <v xml:space="preserve">5351   </v>
          </cell>
          <cell r="H82">
            <v>1</v>
          </cell>
          <cell r="I82" t="str">
            <v>Lot</v>
          </cell>
          <cell r="J82" t="e">
            <v>#REF!</v>
          </cell>
          <cell r="K82" t="e">
            <v>#REF!</v>
          </cell>
          <cell r="M82" t="e">
            <v>#REF!</v>
          </cell>
          <cell r="N82" t="e">
            <v>#REF!</v>
          </cell>
          <cell r="O82" t="e">
            <v>#REF!</v>
          </cell>
          <cell r="P82" t="e">
            <v>#REF!</v>
          </cell>
          <cell r="Q82" t="e">
            <v>#REF!</v>
          </cell>
          <cell r="R82" t="e">
            <v>#REF!</v>
          </cell>
          <cell r="S82" t="e">
            <v>#REF!</v>
          </cell>
          <cell r="T82" t="e">
            <v>#REF!</v>
          </cell>
          <cell r="U82" t="e">
            <v>#REF!</v>
          </cell>
          <cell r="V82" t="e">
            <v>#REF!</v>
          </cell>
          <cell r="W82" t="e">
            <v>#REF!</v>
          </cell>
          <cell r="X82" t="e">
            <v>#REF!</v>
          </cell>
          <cell r="Y82" t="e">
            <v>#REF!</v>
          </cell>
          <cell r="Z82" t="e">
            <v>#REF!</v>
          </cell>
          <cell r="AA82" t="e">
            <v>#REF!</v>
          </cell>
          <cell r="AB82" t="e">
            <v>#REF!</v>
          </cell>
          <cell r="AC82" t="e">
            <v>#REF!</v>
          </cell>
          <cell r="AD82" t="e">
            <v>#REF!</v>
          </cell>
          <cell r="AE82" t="e">
            <v>#REF!</v>
          </cell>
          <cell r="AF82" t="e">
            <v>#REF!</v>
          </cell>
          <cell r="AG82" t="e">
            <v>#REF!</v>
          </cell>
          <cell r="AH82" t="e">
            <v>#REF!</v>
          </cell>
        </row>
        <row r="83">
          <cell r="F83" t="str">
            <v>22061140</v>
          </cell>
          <cell r="G83" t="str">
            <v xml:space="preserve">5351   </v>
          </cell>
          <cell r="H83">
            <v>1</v>
          </cell>
          <cell r="I83" t="str">
            <v>Lot</v>
          </cell>
          <cell r="J83" t="e">
            <v>#REF!</v>
          </cell>
          <cell r="K83" t="e">
            <v>#REF!</v>
          </cell>
          <cell r="M83" t="e">
            <v>#REF!</v>
          </cell>
          <cell r="N83" t="e">
            <v>#REF!</v>
          </cell>
          <cell r="O83" t="e">
            <v>#REF!</v>
          </cell>
          <cell r="P83" t="e">
            <v>#REF!</v>
          </cell>
          <cell r="Q83" t="e">
            <v>#REF!</v>
          </cell>
          <cell r="R83" t="e">
            <v>#REF!</v>
          </cell>
          <cell r="S83" t="e">
            <v>#REF!</v>
          </cell>
          <cell r="T83" t="e">
            <v>#REF!</v>
          </cell>
          <cell r="U83" t="e">
            <v>#REF!</v>
          </cell>
          <cell r="V83" t="e">
            <v>#REF!</v>
          </cell>
          <cell r="W83" t="e">
            <v>#REF!</v>
          </cell>
          <cell r="X83" t="e">
            <v>#REF!</v>
          </cell>
          <cell r="Y83" t="e">
            <v>#REF!</v>
          </cell>
          <cell r="Z83" t="e">
            <v>#REF!</v>
          </cell>
          <cell r="AA83" t="e">
            <v>#REF!</v>
          </cell>
          <cell r="AB83" t="e">
            <v>#REF!</v>
          </cell>
          <cell r="AC83" t="e">
            <v>#REF!</v>
          </cell>
          <cell r="AD83" t="e">
            <v>#REF!</v>
          </cell>
          <cell r="AE83" t="e">
            <v>#REF!</v>
          </cell>
          <cell r="AF83" t="e">
            <v>#REF!</v>
          </cell>
          <cell r="AG83" t="e">
            <v>#REF!</v>
          </cell>
          <cell r="AH83" t="e">
            <v>#REF!</v>
          </cell>
        </row>
        <row r="84">
          <cell r="F84" t="str">
            <v>22061160</v>
          </cell>
          <cell r="G84" t="str">
            <v xml:space="preserve">5351   </v>
          </cell>
          <cell r="H84">
            <v>1</v>
          </cell>
          <cell r="I84" t="str">
            <v>Lot</v>
          </cell>
          <cell r="J84" t="e">
            <v>#REF!</v>
          </cell>
          <cell r="K84" t="e">
            <v>#REF!</v>
          </cell>
          <cell r="M84" t="e">
            <v>#REF!</v>
          </cell>
          <cell r="N84" t="e">
            <v>#REF!</v>
          </cell>
          <cell r="O84" t="e">
            <v>#REF!</v>
          </cell>
          <cell r="P84" t="e">
            <v>#REF!</v>
          </cell>
          <cell r="Q84" t="e">
            <v>#REF!</v>
          </cell>
          <cell r="R84" t="e">
            <v>#REF!</v>
          </cell>
          <cell r="S84" t="e">
            <v>#REF!</v>
          </cell>
          <cell r="T84" t="e">
            <v>#REF!</v>
          </cell>
          <cell r="U84" t="e">
            <v>#REF!</v>
          </cell>
          <cell r="V84" t="e">
            <v>#REF!</v>
          </cell>
          <cell r="W84" t="e">
            <v>#REF!</v>
          </cell>
          <cell r="X84" t="e">
            <v>#REF!</v>
          </cell>
          <cell r="Y84" t="e">
            <v>#REF!</v>
          </cell>
          <cell r="Z84" t="e">
            <v>#REF!</v>
          </cell>
          <cell r="AA84" t="e">
            <v>#REF!</v>
          </cell>
          <cell r="AB84" t="e">
            <v>#REF!</v>
          </cell>
          <cell r="AC84" t="e">
            <v>#REF!</v>
          </cell>
          <cell r="AD84" t="e">
            <v>#REF!</v>
          </cell>
          <cell r="AE84" t="e">
            <v>#REF!</v>
          </cell>
          <cell r="AF84" t="e">
            <v>#REF!</v>
          </cell>
          <cell r="AG84" t="e">
            <v>#REF!</v>
          </cell>
          <cell r="AH84" t="e">
            <v>#REF!</v>
          </cell>
        </row>
        <row r="85">
          <cell r="F85" t="str">
            <v>22061151</v>
          </cell>
          <cell r="G85" t="str">
            <v xml:space="preserve">5351   </v>
          </cell>
          <cell r="H85">
            <v>1</v>
          </cell>
          <cell r="I85" t="str">
            <v>Lot</v>
          </cell>
          <cell r="J85" t="e">
            <v>#REF!</v>
          </cell>
          <cell r="K85" t="e">
            <v>#REF!</v>
          </cell>
          <cell r="M85" t="e">
            <v>#REF!</v>
          </cell>
          <cell r="N85" t="e">
            <v>#REF!</v>
          </cell>
          <cell r="O85" t="e">
            <v>#REF!</v>
          </cell>
          <cell r="P85" t="e">
            <v>#REF!</v>
          </cell>
          <cell r="Q85" t="e">
            <v>#REF!</v>
          </cell>
          <cell r="R85" t="e">
            <v>#REF!</v>
          </cell>
          <cell r="S85" t="e">
            <v>#REF!</v>
          </cell>
          <cell r="T85" t="e">
            <v>#REF!</v>
          </cell>
          <cell r="U85" t="e">
            <v>#REF!</v>
          </cell>
          <cell r="V85" t="e">
            <v>#REF!</v>
          </cell>
          <cell r="W85" t="e">
            <v>#REF!</v>
          </cell>
          <cell r="X85" t="e">
            <v>#REF!</v>
          </cell>
          <cell r="Y85" t="e">
            <v>#REF!</v>
          </cell>
          <cell r="Z85" t="e">
            <v>#REF!</v>
          </cell>
          <cell r="AA85" t="e">
            <v>#REF!</v>
          </cell>
          <cell r="AB85" t="e">
            <v>#REF!</v>
          </cell>
          <cell r="AC85" t="e">
            <v>#REF!</v>
          </cell>
          <cell r="AD85" t="e">
            <v>#REF!</v>
          </cell>
          <cell r="AE85" t="e">
            <v>#REF!</v>
          </cell>
          <cell r="AF85" t="e">
            <v>#REF!</v>
          </cell>
          <cell r="AG85" t="e">
            <v>#REF!</v>
          </cell>
          <cell r="AH85" t="e">
            <v>#REF!</v>
          </cell>
        </row>
        <row r="86">
          <cell r="F86" t="str">
            <v>22061180</v>
          </cell>
          <cell r="G86" t="str">
            <v xml:space="preserve">5351   </v>
          </cell>
          <cell r="H86">
            <v>1</v>
          </cell>
          <cell r="I86" t="str">
            <v>Lot</v>
          </cell>
          <cell r="J86" t="e">
            <v>#REF!</v>
          </cell>
          <cell r="K86" t="e">
            <v>#REF!</v>
          </cell>
          <cell r="M86" t="e">
            <v>#REF!</v>
          </cell>
          <cell r="N86" t="e">
            <v>#REF!</v>
          </cell>
          <cell r="O86" t="e">
            <v>#REF!</v>
          </cell>
          <cell r="P86" t="e">
            <v>#REF!</v>
          </cell>
          <cell r="Q86" t="e">
            <v>#REF!</v>
          </cell>
          <cell r="R86" t="e">
            <v>#REF!</v>
          </cell>
          <cell r="S86" t="e">
            <v>#REF!</v>
          </cell>
          <cell r="T86" t="e">
            <v>#REF!</v>
          </cell>
          <cell r="U86" t="e">
            <v>#REF!</v>
          </cell>
          <cell r="V86" t="e">
            <v>#REF!</v>
          </cell>
          <cell r="W86" t="e">
            <v>#REF!</v>
          </cell>
          <cell r="X86" t="e">
            <v>#REF!</v>
          </cell>
          <cell r="Y86" t="e">
            <v>#REF!</v>
          </cell>
          <cell r="Z86" t="e">
            <v>#REF!</v>
          </cell>
          <cell r="AA86" t="e">
            <v>#REF!</v>
          </cell>
          <cell r="AB86" t="e">
            <v>#REF!</v>
          </cell>
          <cell r="AC86" t="e">
            <v>#REF!</v>
          </cell>
          <cell r="AD86" t="e">
            <v>#REF!</v>
          </cell>
          <cell r="AE86" t="e">
            <v>#REF!</v>
          </cell>
          <cell r="AF86" t="e">
            <v>#REF!</v>
          </cell>
          <cell r="AG86" t="e">
            <v>#REF!</v>
          </cell>
          <cell r="AH86" t="e">
            <v>#REF!</v>
          </cell>
        </row>
        <row r="87">
          <cell r="F87" t="str">
            <v>22061152</v>
          </cell>
          <cell r="G87" t="str">
            <v xml:space="preserve">5351   </v>
          </cell>
          <cell r="H87">
            <v>1</v>
          </cell>
          <cell r="I87" t="str">
            <v>Lot</v>
          </cell>
          <cell r="J87" t="e">
            <v>#REF!</v>
          </cell>
          <cell r="K87" t="e">
            <v>#REF!</v>
          </cell>
          <cell r="M87" t="e">
            <v>#REF!</v>
          </cell>
          <cell r="N87" t="e">
            <v>#REF!</v>
          </cell>
          <cell r="O87" t="e">
            <v>#REF!</v>
          </cell>
          <cell r="P87" t="e">
            <v>#REF!</v>
          </cell>
          <cell r="Q87" t="e">
            <v>#REF!</v>
          </cell>
          <cell r="R87" t="e">
            <v>#REF!</v>
          </cell>
          <cell r="S87" t="e">
            <v>#REF!</v>
          </cell>
          <cell r="T87" t="e">
            <v>#REF!</v>
          </cell>
          <cell r="U87" t="e">
            <v>#REF!</v>
          </cell>
          <cell r="V87" t="e">
            <v>#REF!</v>
          </cell>
          <cell r="W87" t="e">
            <v>#REF!</v>
          </cell>
          <cell r="X87" t="e">
            <v>#REF!</v>
          </cell>
          <cell r="Y87" t="e">
            <v>#REF!</v>
          </cell>
          <cell r="Z87" t="e">
            <v>#REF!</v>
          </cell>
          <cell r="AA87" t="e">
            <v>#REF!</v>
          </cell>
          <cell r="AB87" t="e">
            <v>#REF!</v>
          </cell>
          <cell r="AC87" t="e">
            <v>#REF!</v>
          </cell>
          <cell r="AD87" t="e">
            <v>#REF!</v>
          </cell>
          <cell r="AE87" t="e">
            <v>#REF!</v>
          </cell>
          <cell r="AF87" t="e">
            <v>#REF!</v>
          </cell>
          <cell r="AG87" t="e">
            <v>#REF!</v>
          </cell>
          <cell r="AH87" t="e">
            <v>#REF!</v>
          </cell>
        </row>
        <row r="88">
          <cell r="F88" t="str">
            <v>22061170</v>
          </cell>
          <cell r="G88" t="str">
            <v xml:space="preserve">5351   </v>
          </cell>
          <cell r="H88">
            <v>1</v>
          </cell>
          <cell r="I88" t="str">
            <v>Lot</v>
          </cell>
          <cell r="J88" t="e">
            <v>#REF!</v>
          </cell>
          <cell r="K88" t="e">
            <v>#REF!</v>
          </cell>
          <cell r="M88" t="e">
            <v>#REF!</v>
          </cell>
          <cell r="N88" t="e">
            <v>#REF!</v>
          </cell>
          <cell r="O88" t="e">
            <v>#REF!</v>
          </cell>
          <cell r="P88" t="e">
            <v>#REF!</v>
          </cell>
          <cell r="Q88" t="e">
            <v>#REF!</v>
          </cell>
          <cell r="R88" t="e">
            <v>#REF!</v>
          </cell>
          <cell r="S88" t="e">
            <v>#REF!</v>
          </cell>
          <cell r="T88" t="e">
            <v>#REF!</v>
          </cell>
          <cell r="U88" t="e">
            <v>#REF!</v>
          </cell>
          <cell r="V88" t="e">
            <v>#REF!</v>
          </cell>
          <cell r="W88" t="e">
            <v>#REF!</v>
          </cell>
          <cell r="X88" t="e">
            <v>#REF!</v>
          </cell>
          <cell r="Y88" t="e">
            <v>#REF!</v>
          </cell>
          <cell r="Z88" t="e">
            <v>#REF!</v>
          </cell>
          <cell r="AA88" t="e">
            <v>#REF!</v>
          </cell>
          <cell r="AB88" t="e">
            <v>#REF!</v>
          </cell>
          <cell r="AC88" t="e">
            <v>#REF!</v>
          </cell>
          <cell r="AD88" t="e">
            <v>#REF!</v>
          </cell>
          <cell r="AE88" t="e">
            <v>#REF!</v>
          </cell>
          <cell r="AF88" t="e">
            <v>#REF!</v>
          </cell>
          <cell r="AG88" t="e">
            <v>#REF!</v>
          </cell>
          <cell r="AH88" t="e">
            <v>#REF!</v>
          </cell>
        </row>
        <row r="89">
          <cell r="F89" t="str">
            <v>22020930</v>
          </cell>
          <cell r="G89" t="str">
            <v xml:space="preserve">1002   </v>
          </cell>
          <cell r="I89" t="str">
            <v>Kt</v>
          </cell>
          <cell r="M89" t="e">
            <v>#REF!</v>
          </cell>
          <cell r="N89" t="e">
            <v>#REF!</v>
          </cell>
          <cell r="O89" t="e">
            <v>#REF!</v>
          </cell>
          <cell r="P89" t="e">
            <v>#REF!</v>
          </cell>
          <cell r="Q89" t="e">
            <v>#REF!</v>
          </cell>
          <cell r="R89" t="e">
            <v>#REF!</v>
          </cell>
          <cell r="S89" t="e">
            <v>#REF!</v>
          </cell>
          <cell r="T89" t="e">
            <v>#REF!</v>
          </cell>
          <cell r="U89" t="e">
            <v>#REF!</v>
          </cell>
          <cell r="V89" t="e">
            <v>#REF!</v>
          </cell>
          <cell r="W89" t="e">
            <v>#REF!</v>
          </cell>
          <cell r="X89" t="e">
            <v>#REF!</v>
          </cell>
          <cell r="Y89" t="e">
            <v>#REF!</v>
          </cell>
          <cell r="Z89" t="e">
            <v>#REF!</v>
          </cell>
          <cell r="AA89" t="e">
            <v>#REF!</v>
          </cell>
          <cell r="AB89" t="e">
            <v>#REF!</v>
          </cell>
          <cell r="AC89" t="e">
            <v>#REF!</v>
          </cell>
          <cell r="AD89" t="e">
            <v>#REF!</v>
          </cell>
          <cell r="AE89" t="e">
            <v>#REF!</v>
          </cell>
          <cell r="AF89" t="e">
            <v>#REF!</v>
          </cell>
          <cell r="AG89" t="e">
            <v>#REF!</v>
          </cell>
          <cell r="AH89" t="e">
            <v>#REF!</v>
          </cell>
        </row>
        <row r="90">
          <cell r="F90" t="str">
            <v>22020930</v>
          </cell>
          <cell r="G90" t="str">
            <v xml:space="preserve">1003   </v>
          </cell>
          <cell r="I90" t="str">
            <v>Kt</v>
          </cell>
          <cell r="M90" t="e">
            <v>#REF!</v>
          </cell>
          <cell r="N90" t="e">
            <v>#REF!</v>
          </cell>
          <cell r="O90" t="e">
            <v>#REF!</v>
          </cell>
          <cell r="P90" t="e">
            <v>#REF!</v>
          </cell>
          <cell r="Q90" t="e">
            <v>#REF!</v>
          </cell>
          <cell r="R90" t="e">
            <v>#REF!</v>
          </cell>
          <cell r="S90" t="e">
            <v>#REF!</v>
          </cell>
          <cell r="T90" t="e">
            <v>#REF!</v>
          </cell>
          <cell r="U90" t="e">
            <v>#REF!</v>
          </cell>
          <cell r="V90" t="e">
            <v>#REF!</v>
          </cell>
          <cell r="W90" t="e">
            <v>#REF!</v>
          </cell>
          <cell r="X90" t="e">
            <v>#REF!</v>
          </cell>
          <cell r="Y90" t="e">
            <v>#REF!</v>
          </cell>
          <cell r="Z90" t="e">
            <v>#REF!</v>
          </cell>
          <cell r="AA90" t="e">
            <v>#REF!</v>
          </cell>
          <cell r="AB90" t="e">
            <v>#REF!</v>
          </cell>
          <cell r="AC90" t="e">
            <v>#REF!</v>
          </cell>
          <cell r="AD90" t="e">
            <v>#REF!</v>
          </cell>
          <cell r="AE90" t="e">
            <v>#REF!</v>
          </cell>
          <cell r="AF90" t="e">
            <v>#REF!</v>
          </cell>
          <cell r="AG90" t="e">
            <v>#REF!</v>
          </cell>
          <cell r="AH90" t="e">
            <v>#REF!</v>
          </cell>
        </row>
        <row r="91">
          <cell r="F91" t="str">
            <v>22020930</v>
          </cell>
          <cell r="G91" t="str">
            <v xml:space="preserve">1004   </v>
          </cell>
          <cell r="I91" t="str">
            <v>Kt</v>
          </cell>
          <cell r="M91" t="e">
            <v>#REF!</v>
          </cell>
          <cell r="N91" t="e">
            <v>#REF!</v>
          </cell>
          <cell r="O91" t="e">
            <v>#REF!</v>
          </cell>
          <cell r="P91" t="e">
            <v>#REF!</v>
          </cell>
          <cell r="Q91" t="e">
            <v>#REF!</v>
          </cell>
          <cell r="R91" t="e">
            <v>#REF!</v>
          </cell>
          <cell r="S91" t="e">
            <v>#REF!</v>
          </cell>
          <cell r="T91" t="e">
            <v>#REF!</v>
          </cell>
          <cell r="U91" t="e">
            <v>#REF!</v>
          </cell>
          <cell r="V91" t="e">
            <v>#REF!</v>
          </cell>
          <cell r="W91" t="e">
            <v>#REF!</v>
          </cell>
          <cell r="X91" t="e">
            <v>#REF!</v>
          </cell>
          <cell r="Y91" t="e">
            <v>#REF!</v>
          </cell>
          <cell r="Z91" t="e">
            <v>#REF!</v>
          </cell>
          <cell r="AA91" t="e">
            <v>#REF!</v>
          </cell>
          <cell r="AB91" t="e">
            <v>#REF!</v>
          </cell>
          <cell r="AC91" t="e">
            <v>#REF!</v>
          </cell>
          <cell r="AD91" t="e">
            <v>#REF!</v>
          </cell>
          <cell r="AE91" t="e">
            <v>#REF!</v>
          </cell>
          <cell r="AF91" t="e">
            <v>#REF!</v>
          </cell>
          <cell r="AG91" t="e">
            <v>#REF!</v>
          </cell>
          <cell r="AH91" t="e">
            <v>#REF!</v>
          </cell>
        </row>
        <row r="92">
          <cell r="F92" t="str">
            <v>22020930</v>
          </cell>
          <cell r="G92" t="str">
            <v xml:space="preserve">1001   </v>
          </cell>
          <cell r="I92" t="str">
            <v>Kt</v>
          </cell>
          <cell r="M92">
            <v>1932.9193223076925</v>
          </cell>
          <cell r="N92">
            <v>1932.9193223076925</v>
          </cell>
          <cell r="O92">
            <v>1932.9193223076925</v>
          </cell>
          <cell r="P92">
            <v>1932.9193223076925</v>
          </cell>
          <cell r="Q92">
            <v>1932.9193223076925</v>
          </cell>
          <cell r="R92">
            <v>1932.9193223076925</v>
          </cell>
          <cell r="S92">
            <v>2003.3820000000001</v>
          </cell>
          <cell r="T92">
            <v>2107.1497999999997</v>
          </cell>
          <cell r="U92">
            <v>2606.3540800000001</v>
          </cell>
          <cell r="V92">
            <v>2701.1292000000003</v>
          </cell>
          <cell r="W92">
            <v>2700.9972000000002</v>
          </cell>
          <cell r="X92">
            <v>2847.9000799999999</v>
          </cell>
          <cell r="Y92">
            <v>3144.7603760000002</v>
          </cell>
          <cell r="Z92">
            <v>2979.2136160000005</v>
          </cell>
          <cell r="AA92">
            <v>2840.58608</v>
          </cell>
          <cell r="AB92">
            <v>2785.2403760000002</v>
          </cell>
          <cell r="AC92">
            <v>2754.5948800000001</v>
          </cell>
          <cell r="AD92">
            <v>2918.9148799999998</v>
          </cell>
          <cell r="AE92">
            <v>8095</v>
          </cell>
          <cell r="AF92">
            <v>8095</v>
          </cell>
          <cell r="AG92">
            <v>8095</v>
          </cell>
          <cell r="AH92">
            <v>68272.73850184615</v>
          </cell>
        </row>
        <row r="93">
          <cell r="F93" t="str">
            <v>22020930</v>
          </cell>
          <cell r="G93" t="str">
            <v xml:space="preserve">1005   </v>
          </cell>
          <cell r="I93" t="str">
            <v>g/t</v>
          </cell>
          <cell r="M93" t="e">
            <v>#REF!</v>
          </cell>
          <cell r="N93" t="e">
            <v>#REF!</v>
          </cell>
          <cell r="O93" t="e">
            <v>#REF!</v>
          </cell>
          <cell r="P93" t="e">
            <v>#REF!</v>
          </cell>
          <cell r="Q93" t="e">
            <v>#REF!</v>
          </cell>
          <cell r="R93" t="e">
            <v>#REF!</v>
          </cell>
          <cell r="S93" t="e">
            <v>#REF!</v>
          </cell>
          <cell r="T93" t="e">
            <v>#REF!</v>
          </cell>
          <cell r="U93" t="e">
            <v>#REF!</v>
          </cell>
          <cell r="V93" t="e">
            <v>#REF!</v>
          </cell>
          <cell r="W93" t="e">
            <v>#REF!</v>
          </cell>
          <cell r="X93" t="e">
            <v>#REF!</v>
          </cell>
          <cell r="Y93" t="e">
            <v>#REF!</v>
          </cell>
          <cell r="Z93" t="e">
            <v>#REF!</v>
          </cell>
          <cell r="AA93" t="e">
            <v>#REF!</v>
          </cell>
          <cell r="AB93" t="e">
            <v>#REF!</v>
          </cell>
          <cell r="AC93" t="e">
            <v>#REF!</v>
          </cell>
          <cell r="AD93" t="e">
            <v>#REF!</v>
          </cell>
          <cell r="AE93" t="e">
            <v>#REF!</v>
          </cell>
          <cell r="AF93" t="e">
            <v>#REF!</v>
          </cell>
          <cell r="AG93" t="e">
            <v>#REF!</v>
          </cell>
          <cell r="AH93" t="e">
            <v>#REF!</v>
          </cell>
        </row>
        <row r="94">
          <cell r="F94" t="str">
            <v>22020930</v>
          </cell>
          <cell r="G94" t="str">
            <v xml:space="preserve">1008   </v>
          </cell>
          <cell r="I94" t="str">
            <v>g/t</v>
          </cell>
          <cell r="M94" t="e">
            <v>#REF!</v>
          </cell>
          <cell r="N94" t="e">
            <v>#REF!</v>
          </cell>
          <cell r="O94" t="e">
            <v>#REF!</v>
          </cell>
          <cell r="P94" t="e">
            <v>#REF!</v>
          </cell>
          <cell r="Q94" t="e">
            <v>#REF!</v>
          </cell>
          <cell r="R94" t="e">
            <v>#REF!</v>
          </cell>
          <cell r="S94" t="e">
            <v>#REF!</v>
          </cell>
          <cell r="T94" t="e">
            <v>#REF!</v>
          </cell>
          <cell r="U94" t="e">
            <v>#REF!</v>
          </cell>
          <cell r="V94" t="e">
            <v>#REF!</v>
          </cell>
          <cell r="W94" t="e">
            <v>#REF!</v>
          </cell>
          <cell r="X94" t="e">
            <v>#REF!</v>
          </cell>
          <cell r="Y94" t="e">
            <v>#REF!</v>
          </cell>
          <cell r="Z94" t="e">
            <v>#REF!</v>
          </cell>
          <cell r="AA94" t="e">
            <v>#REF!</v>
          </cell>
          <cell r="AB94" t="e">
            <v>#REF!</v>
          </cell>
          <cell r="AC94" t="e">
            <v>#REF!</v>
          </cell>
          <cell r="AD94" t="e">
            <v>#REF!</v>
          </cell>
          <cell r="AE94" t="e">
            <v>#REF!</v>
          </cell>
          <cell r="AF94" t="e">
            <v>#REF!</v>
          </cell>
          <cell r="AG94" t="e">
            <v>#REF!</v>
          </cell>
          <cell r="AH94" t="e">
            <v>#REF!</v>
          </cell>
        </row>
        <row r="95">
          <cell r="F95" t="str">
            <v>22020930</v>
          </cell>
          <cell r="G95" t="str">
            <v xml:space="preserve">1011   </v>
          </cell>
          <cell r="I95" t="str">
            <v>g/t</v>
          </cell>
          <cell r="M95" t="e">
            <v>#REF!</v>
          </cell>
          <cell r="N95" t="e">
            <v>#REF!</v>
          </cell>
          <cell r="O95" t="e">
            <v>#REF!</v>
          </cell>
          <cell r="P95" t="e">
            <v>#REF!</v>
          </cell>
          <cell r="Q95" t="e">
            <v>#REF!</v>
          </cell>
          <cell r="R95" t="e">
            <v>#REF!</v>
          </cell>
          <cell r="S95" t="e">
            <v>#REF!</v>
          </cell>
          <cell r="T95" t="e">
            <v>#REF!</v>
          </cell>
          <cell r="U95" t="e">
            <v>#REF!</v>
          </cell>
          <cell r="V95" t="e">
            <v>#REF!</v>
          </cell>
          <cell r="W95" t="e">
            <v>#REF!</v>
          </cell>
          <cell r="X95" t="e">
            <v>#REF!</v>
          </cell>
          <cell r="Y95" t="e">
            <v>#REF!</v>
          </cell>
          <cell r="Z95" t="e">
            <v>#REF!</v>
          </cell>
          <cell r="AA95" t="e">
            <v>#REF!</v>
          </cell>
          <cell r="AB95" t="e">
            <v>#REF!</v>
          </cell>
          <cell r="AC95" t="e">
            <v>#REF!</v>
          </cell>
          <cell r="AD95" t="e">
            <v>#REF!</v>
          </cell>
          <cell r="AE95" t="e">
            <v>#REF!</v>
          </cell>
          <cell r="AF95" t="e">
            <v>#REF!</v>
          </cell>
          <cell r="AG95" t="e">
            <v>#REF!</v>
          </cell>
          <cell r="AH95" t="e">
            <v>#REF!</v>
          </cell>
        </row>
        <row r="96">
          <cell r="F96" t="str">
            <v>22020930</v>
          </cell>
          <cell r="G96" t="str">
            <v xml:space="preserve">1006   </v>
          </cell>
          <cell r="I96" t="str">
            <v>%</v>
          </cell>
          <cell r="M96" t="e">
            <v>#REF!</v>
          </cell>
          <cell r="N96" t="e">
            <v>#REF!</v>
          </cell>
          <cell r="O96" t="e">
            <v>#REF!</v>
          </cell>
          <cell r="P96" t="e">
            <v>#REF!</v>
          </cell>
          <cell r="Q96" t="e">
            <v>#REF!</v>
          </cell>
          <cell r="R96" t="e">
            <v>#REF!</v>
          </cell>
          <cell r="S96" t="e">
            <v>#REF!</v>
          </cell>
          <cell r="T96" t="e">
            <v>#REF!</v>
          </cell>
          <cell r="U96" t="e">
            <v>#REF!</v>
          </cell>
          <cell r="V96" t="e">
            <v>#REF!</v>
          </cell>
          <cell r="W96" t="e">
            <v>#REF!</v>
          </cell>
          <cell r="X96" t="e">
            <v>#REF!</v>
          </cell>
          <cell r="Y96" t="e">
            <v>#REF!</v>
          </cell>
          <cell r="Z96" t="e">
            <v>#REF!</v>
          </cell>
          <cell r="AA96" t="e">
            <v>#REF!</v>
          </cell>
          <cell r="AB96" t="e">
            <v>#REF!</v>
          </cell>
          <cell r="AC96" t="e">
            <v>#REF!</v>
          </cell>
          <cell r="AD96" t="e">
            <v>#REF!</v>
          </cell>
          <cell r="AE96" t="e">
            <v>#REF!</v>
          </cell>
          <cell r="AF96" t="e">
            <v>#REF!</v>
          </cell>
          <cell r="AG96" t="e">
            <v>#REF!</v>
          </cell>
          <cell r="AH96" t="e">
            <v>#REF!</v>
          </cell>
        </row>
        <row r="97">
          <cell r="F97" t="str">
            <v>22020930</v>
          </cell>
          <cell r="G97" t="str">
            <v xml:space="preserve">1009   </v>
          </cell>
          <cell r="I97" t="str">
            <v>%</v>
          </cell>
          <cell r="M97" t="e">
            <v>#REF!</v>
          </cell>
          <cell r="N97" t="e">
            <v>#REF!</v>
          </cell>
          <cell r="O97" t="e">
            <v>#REF!</v>
          </cell>
          <cell r="P97" t="e">
            <v>#REF!</v>
          </cell>
          <cell r="Q97" t="e">
            <v>#REF!</v>
          </cell>
          <cell r="R97" t="e">
            <v>#REF!</v>
          </cell>
          <cell r="S97" t="e">
            <v>#REF!</v>
          </cell>
          <cell r="T97" t="e">
            <v>#REF!</v>
          </cell>
          <cell r="U97" t="e">
            <v>#REF!</v>
          </cell>
          <cell r="V97" t="e">
            <v>#REF!</v>
          </cell>
          <cell r="W97" t="e">
            <v>#REF!</v>
          </cell>
          <cell r="X97" t="e">
            <v>#REF!</v>
          </cell>
          <cell r="Y97" t="e">
            <v>#REF!</v>
          </cell>
          <cell r="Z97" t="e">
            <v>#REF!</v>
          </cell>
          <cell r="AA97" t="e">
            <v>#REF!</v>
          </cell>
          <cell r="AB97" t="e">
            <v>#REF!</v>
          </cell>
          <cell r="AC97" t="e">
            <v>#REF!</v>
          </cell>
          <cell r="AD97" t="e">
            <v>#REF!</v>
          </cell>
          <cell r="AE97" t="e">
            <v>#REF!</v>
          </cell>
          <cell r="AF97" t="e">
            <v>#REF!</v>
          </cell>
          <cell r="AG97" t="e">
            <v>#REF!</v>
          </cell>
          <cell r="AH97" t="e">
            <v>#REF!</v>
          </cell>
        </row>
        <row r="98">
          <cell r="F98" t="str">
            <v>22020930</v>
          </cell>
          <cell r="G98" t="str">
            <v xml:space="preserve">1012   </v>
          </cell>
          <cell r="I98" t="str">
            <v>%</v>
          </cell>
          <cell r="M98" t="e">
            <v>#REF!</v>
          </cell>
          <cell r="N98" t="e">
            <v>#REF!</v>
          </cell>
          <cell r="O98" t="e">
            <v>#REF!</v>
          </cell>
          <cell r="P98" t="e">
            <v>#REF!</v>
          </cell>
          <cell r="Q98" t="e">
            <v>#REF!</v>
          </cell>
          <cell r="R98" t="e">
            <v>#REF!</v>
          </cell>
          <cell r="S98" t="e">
            <v>#REF!</v>
          </cell>
          <cell r="T98" t="e">
            <v>#REF!</v>
          </cell>
          <cell r="U98" t="e">
            <v>#REF!</v>
          </cell>
          <cell r="V98" t="e">
            <v>#REF!</v>
          </cell>
          <cell r="W98" t="e">
            <v>#REF!</v>
          </cell>
          <cell r="X98" t="e">
            <v>#REF!</v>
          </cell>
          <cell r="Y98" t="e">
            <v>#REF!</v>
          </cell>
          <cell r="Z98" t="e">
            <v>#REF!</v>
          </cell>
          <cell r="AA98" t="e">
            <v>#REF!</v>
          </cell>
          <cell r="AB98" t="e">
            <v>#REF!</v>
          </cell>
          <cell r="AC98" t="e">
            <v>#REF!</v>
          </cell>
          <cell r="AD98" t="e">
            <v>#REF!</v>
          </cell>
          <cell r="AE98" t="e">
            <v>#REF!</v>
          </cell>
          <cell r="AF98" t="e">
            <v>#REF!</v>
          </cell>
          <cell r="AG98" t="e">
            <v>#REF!</v>
          </cell>
          <cell r="AH98" t="e">
            <v>#REF!</v>
          </cell>
        </row>
        <row r="99">
          <cell r="F99" t="str">
            <v>22020930</v>
          </cell>
          <cell r="G99" t="str">
            <v xml:space="preserve">1007   </v>
          </cell>
          <cell r="I99" t="str">
            <v>%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</row>
        <row r="100">
          <cell r="F100" t="str">
            <v>22020930</v>
          </cell>
          <cell r="G100" t="str">
            <v xml:space="preserve">1010   </v>
          </cell>
          <cell r="I100" t="str">
            <v>%</v>
          </cell>
          <cell r="M100" t="e">
            <v>#REF!</v>
          </cell>
          <cell r="N100" t="e">
            <v>#REF!</v>
          </cell>
          <cell r="O100" t="e">
            <v>#REF!</v>
          </cell>
          <cell r="P100" t="e">
            <v>#REF!</v>
          </cell>
          <cell r="Q100" t="e">
            <v>#REF!</v>
          </cell>
          <cell r="R100" t="e">
            <v>#REF!</v>
          </cell>
          <cell r="S100" t="e">
            <v>#REF!</v>
          </cell>
          <cell r="T100" t="e">
            <v>#REF!</v>
          </cell>
          <cell r="U100" t="e">
            <v>#REF!</v>
          </cell>
          <cell r="V100" t="e">
            <v>#REF!</v>
          </cell>
          <cell r="W100" t="e">
            <v>#REF!</v>
          </cell>
          <cell r="X100" t="e">
            <v>#REF!</v>
          </cell>
          <cell r="Y100" t="e">
            <v>#REF!</v>
          </cell>
          <cell r="Z100" t="e">
            <v>#REF!</v>
          </cell>
          <cell r="AA100" t="e">
            <v>#REF!</v>
          </cell>
          <cell r="AB100" t="e">
            <v>#REF!</v>
          </cell>
          <cell r="AC100" t="e">
            <v>#REF!</v>
          </cell>
          <cell r="AD100" t="e">
            <v>#REF!</v>
          </cell>
          <cell r="AE100" t="e">
            <v>#REF!</v>
          </cell>
          <cell r="AF100" t="e">
            <v>#REF!</v>
          </cell>
          <cell r="AG100" t="e">
            <v>#REF!</v>
          </cell>
          <cell r="AH100" t="e">
            <v>#REF!</v>
          </cell>
        </row>
        <row r="101">
          <cell r="F101" t="str">
            <v>22020930</v>
          </cell>
          <cell r="G101" t="str">
            <v xml:space="preserve">1013   </v>
          </cell>
          <cell r="I101" t="str">
            <v>%</v>
          </cell>
          <cell r="M101" t="e">
            <v>#REF!</v>
          </cell>
          <cell r="N101" t="e">
            <v>#REF!</v>
          </cell>
          <cell r="O101" t="e">
            <v>#REF!</v>
          </cell>
          <cell r="P101" t="e">
            <v>#REF!</v>
          </cell>
          <cell r="Q101" t="e">
            <v>#REF!</v>
          </cell>
          <cell r="R101" t="e">
            <v>#REF!</v>
          </cell>
          <cell r="S101" t="e">
            <v>#REF!</v>
          </cell>
          <cell r="T101" t="e">
            <v>#REF!</v>
          </cell>
          <cell r="U101" t="e">
            <v>#REF!</v>
          </cell>
          <cell r="V101" t="e">
            <v>#REF!</v>
          </cell>
          <cell r="W101" t="e">
            <v>#REF!</v>
          </cell>
          <cell r="X101" t="e">
            <v>#REF!</v>
          </cell>
          <cell r="Y101" t="e">
            <v>#REF!</v>
          </cell>
          <cell r="Z101" t="e">
            <v>#REF!</v>
          </cell>
          <cell r="AA101" t="e">
            <v>#REF!</v>
          </cell>
          <cell r="AB101" t="e">
            <v>#REF!</v>
          </cell>
          <cell r="AC101" t="e">
            <v>#REF!</v>
          </cell>
          <cell r="AD101" t="e">
            <v>#REF!</v>
          </cell>
          <cell r="AE101" t="e">
            <v>#REF!</v>
          </cell>
          <cell r="AF101" t="e">
            <v>#REF!</v>
          </cell>
          <cell r="AG101" t="e">
            <v>#REF!</v>
          </cell>
          <cell r="AH101" t="e">
            <v>#REF!</v>
          </cell>
        </row>
        <row r="102">
          <cell r="F102" t="str">
            <v>22060930</v>
          </cell>
          <cell r="G102" t="str">
            <v xml:space="preserve">1014   </v>
          </cell>
          <cell r="I102" t="str">
            <v>Kt</v>
          </cell>
          <cell r="M102" t="e">
            <v>#REF!</v>
          </cell>
          <cell r="N102" t="e">
            <v>#REF!</v>
          </cell>
          <cell r="O102" t="e">
            <v>#REF!</v>
          </cell>
          <cell r="P102" t="e">
            <v>#REF!</v>
          </cell>
          <cell r="Q102" t="e">
            <v>#REF!</v>
          </cell>
          <cell r="R102" t="e">
            <v>#REF!</v>
          </cell>
          <cell r="S102" t="e">
            <v>#REF!</v>
          </cell>
          <cell r="T102" t="e">
            <v>#REF!</v>
          </cell>
          <cell r="U102" t="e">
            <v>#REF!</v>
          </cell>
          <cell r="V102" t="e">
            <v>#REF!</v>
          </cell>
          <cell r="W102" t="e">
            <v>#REF!</v>
          </cell>
          <cell r="X102" t="e">
            <v>#REF!</v>
          </cell>
          <cell r="Y102" t="e">
            <v>#REF!</v>
          </cell>
          <cell r="Z102" t="e">
            <v>#REF!</v>
          </cell>
          <cell r="AA102" t="e">
            <v>#REF!</v>
          </cell>
          <cell r="AB102" t="e">
            <v>#REF!</v>
          </cell>
          <cell r="AC102" t="e">
            <v>#REF!</v>
          </cell>
          <cell r="AD102" t="e">
            <v>#REF!</v>
          </cell>
          <cell r="AE102" t="e">
            <v>#REF!</v>
          </cell>
          <cell r="AF102" t="e">
            <v>#REF!</v>
          </cell>
          <cell r="AG102" t="e">
            <v>#REF!</v>
          </cell>
          <cell r="AH102" t="e">
            <v>#REF!</v>
          </cell>
        </row>
        <row r="103">
          <cell r="F103" t="str">
            <v>22060930</v>
          </cell>
          <cell r="G103" t="str">
            <v xml:space="preserve">1015   </v>
          </cell>
          <cell r="I103" t="str">
            <v>Kt</v>
          </cell>
          <cell r="M103" t="e">
            <v>#REF!</v>
          </cell>
          <cell r="N103" t="e">
            <v>#REF!</v>
          </cell>
          <cell r="O103" t="e">
            <v>#REF!</v>
          </cell>
          <cell r="P103" t="e">
            <v>#REF!</v>
          </cell>
          <cell r="Q103" t="e">
            <v>#REF!</v>
          </cell>
          <cell r="R103" t="e">
            <v>#REF!</v>
          </cell>
          <cell r="S103" t="e">
            <v>#REF!</v>
          </cell>
          <cell r="T103" t="e">
            <v>#REF!</v>
          </cell>
          <cell r="U103" t="e">
            <v>#REF!</v>
          </cell>
          <cell r="V103" t="e">
            <v>#REF!</v>
          </cell>
          <cell r="W103" t="e">
            <v>#REF!</v>
          </cell>
          <cell r="X103" t="e">
            <v>#REF!</v>
          </cell>
          <cell r="Y103" t="e">
            <v>#REF!</v>
          </cell>
          <cell r="Z103" t="e">
            <v>#REF!</v>
          </cell>
          <cell r="AA103" t="e">
            <v>#REF!</v>
          </cell>
          <cell r="AB103" t="e">
            <v>#REF!</v>
          </cell>
          <cell r="AC103" t="e">
            <v>#REF!</v>
          </cell>
          <cell r="AD103" t="e">
            <v>#REF!</v>
          </cell>
          <cell r="AE103" t="e">
            <v>#REF!</v>
          </cell>
          <cell r="AF103" t="e">
            <v>#REF!</v>
          </cell>
          <cell r="AG103" t="e">
            <v>#REF!</v>
          </cell>
          <cell r="AH103" t="e">
            <v>#REF!</v>
          </cell>
        </row>
        <row r="104">
          <cell r="F104" t="str">
            <v>22060930</v>
          </cell>
          <cell r="G104" t="str">
            <v xml:space="preserve">1016   </v>
          </cell>
          <cell r="I104" t="str">
            <v>g/t</v>
          </cell>
          <cell r="M104" t="e">
            <v>#REF!</v>
          </cell>
          <cell r="N104" t="e">
            <v>#REF!</v>
          </cell>
          <cell r="O104" t="e">
            <v>#REF!</v>
          </cell>
          <cell r="P104" t="e">
            <v>#REF!</v>
          </cell>
          <cell r="Q104" t="e">
            <v>#REF!</v>
          </cell>
          <cell r="R104" t="e">
            <v>#REF!</v>
          </cell>
          <cell r="S104" t="e">
            <v>#REF!</v>
          </cell>
          <cell r="T104" t="e">
            <v>#REF!</v>
          </cell>
          <cell r="U104" t="e">
            <v>#REF!</v>
          </cell>
          <cell r="V104" t="e">
            <v>#REF!</v>
          </cell>
          <cell r="W104" t="e">
            <v>#REF!</v>
          </cell>
          <cell r="X104" t="e">
            <v>#REF!</v>
          </cell>
          <cell r="Y104" t="e">
            <v>#REF!</v>
          </cell>
          <cell r="Z104" t="e">
            <v>#REF!</v>
          </cell>
          <cell r="AA104" t="e">
            <v>#REF!</v>
          </cell>
          <cell r="AB104" t="e">
            <v>#REF!</v>
          </cell>
          <cell r="AC104" t="e">
            <v>#REF!</v>
          </cell>
          <cell r="AD104" t="e">
            <v>#REF!</v>
          </cell>
          <cell r="AE104" t="e">
            <v>#REF!</v>
          </cell>
          <cell r="AF104" t="e">
            <v>#REF!</v>
          </cell>
          <cell r="AG104" t="e">
            <v>#REF!</v>
          </cell>
          <cell r="AH104" t="e">
            <v>#REF!</v>
          </cell>
        </row>
        <row r="105">
          <cell r="F105" t="str">
            <v>22060930</v>
          </cell>
          <cell r="G105" t="str">
            <v xml:space="preserve">1017   </v>
          </cell>
          <cell r="I105" t="str">
            <v>%</v>
          </cell>
          <cell r="M105" t="e">
            <v>#REF!</v>
          </cell>
          <cell r="N105" t="e">
            <v>#REF!</v>
          </cell>
          <cell r="O105" t="e">
            <v>#REF!</v>
          </cell>
          <cell r="P105" t="e">
            <v>#REF!</v>
          </cell>
          <cell r="Q105" t="e">
            <v>#REF!</v>
          </cell>
          <cell r="R105" t="e">
            <v>#REF!</v>
          </cell>
          <cell r="S105" t="e">
            <v>#REF!</v>
          </cell>
          <cell r="T105" t="e">
            <v>#REF!</v>
          </cell>
          <cell r="U105" t="e">
            <v>#REF!</v>
          </cell>
          <cell r="V105" t="e">
            <v>#REF!</v>
          </cell>
          <cell r="W105" t="e">
            <v>#REF!</v>
          </cell>
          <cell r="X105" t="e">
            <v>#REF!</v>
          </cell>
          <cell r="Y105" t="e">
            <v>#REF!</v>
          </cell>
          <cell r="Z105" t="e">
            <v>#REF!</v>
          </cell>
          <cell r="AA105" t="e">
            <v>#REF!</v>
          </cell>
          <cell r="AB105" t="e">
            <v>#REF!</v>
          </cell>
          <cell r="AC105" t="e">
            <v>#REF!</v>
          </cell>
          <cell r="AD105" t="e">
            <v>#REF!</v>
          </cell>
          <cell r="AE105" t="e">
            <v>#REF!</v>
          </cell>
          <cell r="AF105" t="e">
            <v>#REF!</v>
          </cell>
          <cell r="AG105" t="e">
            <v>#REF!</v>
          </cell>
          <cell r="AH105" t="e">
            <v>#REF!</v>
          </cell>
        </row>
        <row r="106">
          <cell r="F106" t="str">
            <v>22060930</v>
          </cell>
          <cell r="G106" t="str">
            <v xml:space="preserve">1018   </v>
          </cell>
          <cell r="I106" t="str">
            <v>%</v>
          </cell>
          <cell r="M106" t="e">
            <v>#REF!</v>
          </cell>
          <cell r="N106" t="e">
            <v>#REF!</v>
          </cell>
          <cell r="O106" t="e">
            <v>#REF!</v>
          </cell>
          <cell r="P106" t="e">
            <v>#REF!</v>
          </cell>
          <cell r="Q106" t="e">
            <v>#REF!</v>
          </cell>
          <cell r="R106" t="e">
            <v>#REF!</v>
          </cell>
          <cell r="S106" t="e">
            <v>#REF!</v>
          </cell>
          <cell r="T106" t="e">
            <v>#REF!</v>
          </cell>
          <cell r="U106" t="e">
            <v>#REF!</v>
          </cell>
          <cell r="V106" t="e">
            <v>#REF!</v>
          </cell>
          <cell r="W106" t="e">
            <v>#REF!</v>
          </cell>
          <cell r="X106" t="e">
            <v>#REF!</v>
          </cell>
          <cell r="Y106" t="e">
            <v>#REF!</v>
          </cell>
          <cell r="Z106" t="e">
            <v>#REF!</v>
          </cell>
          <cell r="AA106" t="e">
            <v>#REF!</v>
          </cell>
          <cell r="AB106" t="e">
            <v>#REF!</v>
          </cell>
          <cell r="AC106" t="e">
            <v>#REF!</v>
          </cell>
          <cell r="AD106" t="e">
            <v>#REF!</v>
          </cell>
          <cell r="AE106" t="e">
            <v>#REF!</v>
          </cell>
          <cell r="AF106" t="e">
            <v>#REF!</v>
          </cell>
          <cell r="AG106" t="e">
            <v>#REF!</v>
          </cell>
          <cell r="AH106" t="e">
            <v>#REF!</v>
          </cell>
        </row>
        <row r="107">
          <cell r="F107" t="str">
            <v>22060930</v>
          </cell>
          <cell r="G107" t="str">
            <v xml:space="preserve">1019   </v>
          </cell>
          <cell r="I107" t="str">
            <v>%</v>
          </cell>
          <cell r="M107" t="e">
            <v>#REF!</v>
          </cell>
          <cell r="N107" t="e">
            <v>#REF!</v>
          </cell>
          <cell r="O107" t="e">
            <v>#REF!</v>
          </cell>
          <cell r="P107" t="e">
            <v>#REF!</v>
          </cell>
          <cell r="Q107" t="e">
            <v>#REF!</v>
          </cell>
          <cell r="R107" t="e">
            <v>#REF!</v>
          </cell>
          <cell r="S107" t="e">
            <v>#REF!</v>
          </cell>
          <cell r="T107" t="e">
            <v>#REF!</v>
          </cell>
          <cell r="U107" t="e">
            <v>#REF!</v>
          </cell>
          <cell r="V107" t="e">
            <v>#REF!</v>
          </cell>
          <cell r="W107" t="e">
            <v>#REF!</v>
          </cell>
          <cell r="X107" t="e">
            <v>#REF!</v>
          </cell>
          <cell r="Y107" t="e">
            <v>#REF!</v>
          </cell>
          <cell r="Z107" t="e">
            <v>#REF!</v>
          </cell>
          <cell r="AA107" t="e">
            <v>#REF!</v>
          </cell>
          <cell r="AB107" t="e">
            <v>#REF!</v>
          </cell>
          <cell r="AC107" t="e">
            <v>#REF!</v>
          </cell>
          <cell r="AD107" t="e">
            <v>#REF!</v>
          </cell>
          <cell r="AE107" t="e">
            <v>#REF!</v>
          </cell>
          <cell r="AF107" t="e">
            <v>#REF!</v>
          </cell>
          <cell r="AG107" t="e">
            <v>#REF!</v>
          </cell>
          <cell r="AH107" t="e">
            <v>#REF!</v>
          </cell>
        </row>
        <row r="108">
          <cell r="F108" t="str">
            <v>22060930</v>
          </cell>
          <cell r="G108" t="str">
            <v xml:space="preserve">1020   </v>
          </cell>
          <cell r="I108" t="str">
            <v>%</v>
          </cell>
          <cell r="M108" t="e">
            <v>#REF!</v>
          </cell>
          <cell r="N108" t="e">
            <v>#REF!</v>
          </cell>
          <cell r="O108" t="e">
            <v>#REF!</v>
          </cell>
          <cell r="P108" t="e">
            <v>#REF!</v>
          </cell>
          <cell r="Q108" t="e">
            <v>#REF!</v>
          </cell>
          <cell r="R108" t="e">
            <v>#REF!</v>
          </cell>
          <cell r="S108" t="e">
            <v>#REF!</v>
          </cell>
          <cell r="T108" t="e">
            <v>#REF!</v>
          </cell>
          <cell r="U108" t="e">
            <v>#REF!</v>
          </cell>
          <cell r="V108" t="e">
            <v>#REF!</v>
          </cell>
          <cell r="W108" t="e">
            <v>#REF!</v>
          </cell>
          <cell r="X108" t="e">
            <v>#REF!</v>
          </cell>
          <cell r="Y108" t="e">
            <v>#REF!</v>
          </cell>
          <cell r="Z108" t="e">
            <v>#REF!</v>
          </cell>
          <cell r="AA108" t="e">
            <v>#REF!</v>
          </cell>
          <cell r="AB108" t="e">
            <v>#REF!</v>
          </cell>
          <cell r="AC108" t="e">
            <v>#REF!</v>
          </cell>
          <cell r="AD108" t="e">
            <v>#REF!</v>
          </cell>
          <cell r="AE108" t="e">
            <v>#REF!</v>
          </cell>
          <cell r="AF108" t="e">
            <v>#REF!</v>
          </cell>
          <cell r="AG108" t="e">
            <v>#REF!</v>
          </cell>
          <cell r="AH108" t="e">
            <v>#REF!</v>
          </cell>
        </row>
        <row r="109">
          <cell r="F109" t="str">
            <v>22060930</v>
          </cell>
          <cell r="G109" t="str">
            <v xml:space="preserve">1021   </v>
          </cell>
          <cell r="I109" t="str">
            <v>%</v>
          </cell>
          <cell r="M109" t="e">
            <v>#REF!</v>
          </cell>
          <cell r="N109" t="e">
            <v>#REF!</v>
          </cell>
          <cell r="O109" t="e">
            <v>#REF!</v>
          </cell>
          <cell r="P109" t="e">
            <v>#REF!</v>
          </cell>
          <cell r="Q109" t="e">
            <v>#REF!</v>
          </cell>
          <cell r="R109" t="e">
            <v>#REF!</v>
          </cell>
          <cell r="S109" t="e">
            <v>#REF!</v>
          </cell>
          <cell r="T109" t="e">
            <v>#REF!</v>
          </cell>
          <cell r="U109" t="e">
            <v>#REF!</v>
          </cell>
          <cell r="V109" t="e">
            <v>#REF!</v>
          </cell>
          <cell r="W109" t="e">
            <v>#REF!</v>
          </cell>
          <cell r="X109" t="e">
            <v>#REF!</v>
          </cell>
          <cell r="Y109" t="e">
            <v>#REF!</v>
          </cell>
          <cell r="Z109" t="e">
            <v>#REF!</v>
          </cell>
          <cell r="AA109" t="e">
            <v>#REF!</v>
          </cell>
          <cell r="AB109" t="e">
            <v>#REF!</v>
          </cell>
          <cell r="AC109" t="e">
            <v>#REF!</v>
          </cell>
          <cell r="AD109" t="e">
            <v>#REF!</v>
          </cell>
          <cell r="AE109" t="e">
            <v>#REF!</v>
          </cell>
          <cell r="AF109" t="e">
            <v>#REF!</v>
          </cell>
          <cell r="AG109" t="e">
            <v>#REF!</v>
          </cell>
          <cell r="AH109" t="e">
            <v>#REF!</v>
          </cell>
        </row>
        <row r="110">
          <cell r="F110" t="str">
            <v>22060930</v>
          </cell>
          <cell r="G110" t="str">
            <v xml:space="preserve">1022   </v>
          </cell>
          <cell r="I110" t="str">
            <v>Kt</v>
          </cell>
          <cell r="M110" t="e">
            <v>#REF!</v>
          </cell>
          <cell r="N110" t="e">
            <v>#REF!</v>
          </cell>
          <cell r="O110" t="e">
            <v>#REF!</v>
          </cell>
          <cell r="P110" t="e">
            <v>#REF!</v>
          </cell>
          <cell r="Q110" t="e">
            <v>#REF!</v>
          </cell>
          <cell r="R110" t="e">
            <v>#REF!</v>
          </cell>
          <cell r="S110" t="e">
            <v>#REF!</v>
          </cell>
          <cell r="T110" t="e">
            <v>#REF!</v>
          </cell>
          <cell r="U110" t="e">
            <v>#REF!</v>
          </cell>
          <cell r="V110" t="e">
            <v>#REF!</v>
          </cell>
          <cell r="W110" t="e">
            <v>#REF!</v>
          </cell>
          <cell r="X110" t="e">
            <v>#REF!</v>
          </cell>
          <cell r="Y110" t="e">
            <v>#REF!</v>
          </cell>
          <cell r="Z110" t="e">
            <v>#REF!</v>
          </cell>
          <cell r="AA110" t="e">
            <v>#REF!</v>
          </cell>
          <cell r="AB110" t="e">
            <v>#REF!</v>
          </cell>
          <cell r="AC110" t="e">
            <v>#REF!</v>
          </cell>
          <cell r="AD110" t="e">
            <v>#REF!</v>
          </cell>
          <cell r="AE110" t="e">
            <v>#REF!</v>
          </cell>
          <cell r="AF110" t="e">
            <v>#REF!</v>
          </cell>
          <cell r="AG110" t="e">
            <v>#REF!</v>
          </cell>
          <cell r="AH110" t="e">
            <v>#REF!</v>
          </cell>
        </row>
        <row r="111">
          <cell r="F111" t="str">
            <v>22060930</v>
          </cell>
          <cell r="G111" t="str">
            <v xml:space="preserve">1023   </v>
          </cell>
          <cell r="I111" t="str">
            <v>Kt</v>
          </cell>
          <cell r="M111" t="e">
            <v>#REF!</v>
          </cell>
          <cell r="N111" t="e">
            <v>#REF!</v>
          </cell>
          <cell r="O111" t="e">
            <v>#REF!</v>
          </cell>
          <cell r="P111" t="e">
            <v>#REF!</v>
          </cell>
          <cell r="Q111" t="e">
            <v>#REF!</v>
          </cell>
          <cell r="R111" t="e">
            <v>#REF!</v>
          </cell>
          <cell r="S111" t="e">
            <v>#REF!</v>
          </cell>
          <cell r="T111" t="e">
            <v>#REF!</v>
          </cell>
          <cell r="U111" t="e">
            <v>#REF!</v>
          </cell>
          <cell r="V111" t="e">
            <v>#REF!</v>
          </cell>
          <cell r="W111" t="e">
            <v>#REF!</v>
          </cell>
          <cell r="X111" t="e">
            <v>#REF!</v>
          </cell>
          <cell r="Y111" t="e">
            <v>#REF!</v>
          </cell>
          <cell r="Z111" t="e">
            <v>#REF!</v>
          </cell>
          <cell r="AA111" t="e">
            <v>#REF!</v>
          </cell>
          <cell r="AB111" t="e">
            <v>#REF!</v>
          </cell>
          <cell r="AC111" t="e">
            <v>#REF!</v>
          </cell>
          <cell r="AD111" t="e">
            <v>#REF!</v>
          </cell>
          <cell r="AE111" t="e">
            <v>#REF!</v>
          </cell>
          <cell r="AF111" t="e">
            <v>#REF!</v>
          </cell>
          <cell r="AG111" t="e">
            <v>#REF!</v>
          </cell>
          <cell r="AH111" t="e">
            <v>#REF!</v>
          </cell>
        </row>
        <row r="112">
          <cell r="F112" t="str">
            <v>22060930</v>
          </cell>
          <cell r="G112" t="str">
            <v xml:space="preserve">1024   </v>
          </cell>
          <cell r="I112" t="str">
            <v>g/t</v>
          </cell>
          <cell r="M112" t="e">
            <v>#REF!</v>
          </cell>
          <cell r="N112" t="e">
            <v>#REF!</v>
          </cell>
          <cell r="O112" t="e">
            <v>#REF!</v>
          </cell>
          <cell r="P112" t="e">
            <v>#REF!</v>
          </cell>
          <cell r="Q112" t="e">
            <v>#REF!</v>
          </cell>
          <cell r="R112" t="e">
            <v>#REF!</v>
          </cell>
          <cell r="S112" t="e">
            <v>#REF!</v>
          </cell>
          <cell r="T112" t="e">
            <v>#REF!</v>
          </cell>
          <cell r="U112" t="e">
            <v>#REF!</v>
          </cell>
          <cell r="V112" t="e">
            <v>#REF!</v>
          </cell>
          <cell r="W112" t="e">
            <v>#REF!</v>
          </cell>
          <cell r="X112" t="e">
            <v>#REF!</v>
          </cell>
          <cell r="Y112" t="e">
            <v>#REF!</v>
          </cell>
          <cell r="Z112" t="e">
            <v>#REF!</v>
          </cell>
          <cell r="AA112" t="e">
            <v>#REF!</v>
          </cell>
          <cell r="AB112" t="e">
            <v>#REF!</v>
          </cell>
          <cell r="AC112" t="e">
            <v>#REF!</v>
          </cell>
          <cell r="AD112" t="e">
            <v>#REF!</v>
          </cell>
          <cell r="AE112" t="e">
            <v>#REF!</v>
          </cell>
          <cell r="AF112" t="e">
            <v>#REF!</v>
          </cell>
          <cell r="AG112" t="e">
            <v>#REF!</v>
          </cell>
          <cell r="AH112" t="e">
            <v>#REF!</v>
          </cell>
        </row>
        <row r="113">
          <cell r="F113" t="str">
            <v>22060930</v>
          </cell>
          <cell r="G113" t="str">
            <v xml:space="preserve">1025   </v>
          </cell>
          <cell r="I113" t="str">
            <v>g/t</v>
          </cell>
          <cell r="M113" t="e">
            <v>#REF!</v>
          </cell>
          <cell r="N113" t="e">
            <v>#REF!</v>
          </cell>
          <cell r="O113" t="e">
            <v>#REF!</v>
          </cell>
          <cell r="P113" t="e">
            <v>#REF!</v>
          </cell>
          <cell r="Q113" t="e">
            <v>#REF!</v>
          </cell>
          <cell r="R113" t="e">
            <v>#REF!</v>
          </cell>
          <cell r="S113" t="e">
            <v>#REF!</v>
          </cell>
          <cell r="T113" t="e">
            <v>#REF!</v>
          </cell>
          <cell r="U113" t="e">
            <v>#REF!</v>
          </cell>
          <cell r="V113" t="e">
            <v>#REF!</v>
          </cell>
          <cell r="W113" t="e">
            <v>#REF!</v>
          </cell>
          <cell r="X113" t="e">
            <v>#REF!</v>
          </cell>
          <cell r="Y113" t="e">
            <v>#REF!</v>
          </cell>
          <cell r="Z113" t="e">
            <v>#REF!</v>
          </cell>
          <cell r="AA113" t="e">
            <v>#REF!</v>
          </cell>
          <cell r="AB113" t="e">
            <v>#REF!</v>
          </cell>
          <cell r="AC113" t="e">
            <v>#REF!</v>
          </cell>
          <cell r="AD113" t="e">
            <v>#REF!</v>
          </cell>
          <cell r="AE113" t="e">
            <v>#REF!</v>
          </cell>
          <cell r="AF113" t="e">
            <v>#REF!</v>
          </cell>
          <cell r="AG113" t="e">
            <v>#REF!</v>
          </cell>
          <cell r="AH113" t="e">
            <v>#REF!</v>
          </cell>
        </row>
        <row r="114">
          <cell r="F114" t="str">
            <v>22060930</v>
          </cell>
          <cell r="G114" t="str">
            <v xml:space="preserve">1026   </v>
          </cell>
          <cell r="I114" t="str">
            <v>KOz</v>
          </cell>
          <cell r="M114" t="e">
            <v>#REF!</v>
          </cell>
          <cell r="N114" t="e">
            <v>#REF!</v>
          </cell>
          <cell r="O114" t="e">
            <v>#REF!</v>
          </cell>
          <cell r="P114" t="e">
            <v>#REF!</v>
          </cell>
          <cell r="Q114" t="e">
            <v>#REF!</v>
          </cell>
          <cell r="R114" t="e">
            <v>#REF!</v>
          </cell>
          <cell r="S114" t="e">
            <v>#REF!</v>
          </cell>
          <cell r="T114" t="e">
            <v>#REF!</v>
          </cell>
          <cell r="U114" t="e">
            <v>#REF!</v>
          </cell>
          <cell r="V114" t="e">
            <v>#REF!</v>
          </cell>
          <cell r="W114" t="e">
            <v>#REF!</v>
          </cell>
          <cell r="X114" t="e">
            <v>#REF!</v>
          </cell>
          <cell r="Y114" t="e">
            <v>#REF!</v>
          </cell>
          <cell r="Z114" t="e">
            <v>#REF!</v>
          </cell>
          <cell r="AA114" t="e">
            <v>#REF!</v>
          </cell>
          <cell r="AB114" t="e">
            <v>#REF!</v>
          </cell>
          <cell r="AC114" t="e">
            <v>#REF!</v>
          </cell>
          <cell r="AD114" t="e">
            <v>#REF!</v>
          </cell>
          <cell r="AE114" t="e">
            <v>#REF!</v>
          </cell>
          <cell r="AF114" t="e">
            <v>#REF!</v>
          </cell>
          <cell r="AG114" t="e">
            <v>#REF!</v>
          </cell>
          <cell r="AH114" t="e">
            <v>#REF!</v>
          </cell>
        </row>
        <row r="115">
          <cell r="F115" t="str">
            <v>22060930</v>
          </cell>
          <cell r="G115" t="str">
            <v xml:space="preserve">1027   </v>
          </cell>
          <cell r="I115" t="str">
            <v>Kt</v>
          </cell>
          <cell r="M115" t="e">
            <v>#REF!</v>
          </cell>
          <cell r="N115" t="e">
            <v>#REF!</v>
          </cell>
          <cell r="O115" t="e">
            <v>#REF!</v>
          </cell>
          <cell r="P115" t="e">
            <v>#REF!</v>
          </cell>
          <cell r="Q115" t="e">
            <v>#REF!</v>
          </cell>
          <cell r="R115" t="e">
            <v>#REF!</v>
          </cell>
          <cell r="S115" t="e">
            <v>#REF!</v>
          </cell>
          <cell r="T115" t="e">
            <v>#REF!</v>
          </cell>
          <cell r="U115" t="e">
            <v>#REF!</v>
          </cell>
          <cell r="V115" t="e">
            <v>#REF!</v>
          </cell>
          <cell r="W115" t="e">
            <v>#REF!</v>
          </cell>
          <cell r="X115" t="e">
            <v>#REF!</v>
          </cell>
          <cell r="Y115" t="e">
            <v>#REF!</v>
          </cell>
          <cell r="Z115" t="e">
            <v>#REF!</v>
          </cell>
          <cell r="AA115" t="e">
            <v>#REF!</v>
          </cell>
          <cell r="AB115" t="e">
            <v>#REF!</v>
          </cell>
          <cell r="AC115" t="e">
            <v>#REF!</v>
          </cell>
          <cell r="AD115" t="e">
            <v>#REF!</v>
          </cell>
          <cell r="AE115" t="e">
            <v>#REF!</v>
          </cell>
          <cell r="AF115" t="e">
            <v>#REF!</v>
          </cell>
          <cell r="AG115" t="e">
            <v>#REF!</v>
          </cell>
          <cell r="AH115" t="e">
            <v>#REF!</v>
          </cell>
        </row>
        <row r="116">
          <cell r="F116" t="str">
            <v>22060930</v>
          </cell>
          <cell r="G116" t="str">
            <v xml:space="preserve">1028   </v>
          </cell>
          <cell r="I116" t="str">
            <v>Kt</v>
          </cell>
          <cell r="M116" t="e">
            <v>#REF!</v>
          </cell>
          <cell r="N116" t="e">
            <v>#REF!</v>
          </cell>
          <cell r="O116" t="e">
            <v>#REF!</v>
          </cell>
          <cell r="P116" t="e">
            <v>#REF!</v>
          </cell>
          <cell r="Q116" t="e">
            <v>#REF!</v>
          </cell>
          <cell r="R116" t="e">
            <v>#REF!</v>
          </cell>
          <cell r="S116" t="e">
            <v>#REF!</v>
          </cell>
          <cell r="T116" t="e">
            <v>#REF!</v>
          </cell>
          <cell r="U116" t="e">
            <v>#REF!</v>
          </cell>
          <cell r="V116" t="e">
            <v>#REF!</v>
          </cell>
          <cell r="W116" t="e">
            <v>#REF!</v>
          </cell>
          <cell r="X116" t="e">
            <v>#REF!</v>
          </cell>
          <cell r="Y116" t="e">
            <v>#REF!</v>
          </cell>
          <cell r="Z116" t="e">
            <v>#REF!</v>
          </cell>
          <cell r="AA116" t="e">
            <v>#REF!</v>
          </cell>
          <cell r="AB116" t="e">
            <v>#REF!</v>
          </cell>
          <cell r="AC116" t="e">
            <v>#REF!</v>
          </cell>
          <cell r="AD116" t="e">
            <v>#REF!</v>
          </cell>
          <cell r="AE116" t="e">
            <v>#REF!</v>
          </cell>
          <cell r="AF116" t="e">
            <v>#REF!</v>
          </cell>
          <cell r="AG116" t="e">
            <v>#REF!</v>
          </cell>
          <cell r="AH116" t="e">
            <v>#REF!</v>
          </cell>
        </row>
        <row r="117">
          <cell r="F117" t="str">
            <v>22060930</v>
          </cell>
          <cell r="G117" t="str">
            <v xml:space="preserve">1029   </v>
          </cell>
          <cell r="I117" t="str">
            <v>KOz</v>
          </cell>
          <cell r="M117" t="e">
            <v>#REF!</v>
          </cell>
          <cell r="N117" t="e">
            <v>#REF!</v>
          </cell>
          <cell r="O117" t="e">
            <v>#REF!</v>
          </cell>
          <cell r="P117" t="e">
            <v>#REF!</v>
          </cell>
          <cell r="Q117" t="e">
            <v>#REF!</v>
          </cell>
          <cell r="R117" t="e">
            <v>#REF!</v>
          </cell>
          <cell r="S117" t="e">
            <v>#REF!</v>
          </cell>
          <cell r="T117" t="e">
            <v>#REF!</v>
          </cell>
          <cell r="U117" t="e">
            <v>#REF!</v>
          </cell>
          <cell r="V117" t="e">
            <v>#REF!</v>
          </cell>
          <cell r="W117" t="e">
            <v>#REF!</v>
          </cell>
          <cell r="X117" t="e">
            <v>#REF!</v>
          </cell>
          <cell r="Y117" t="e">
            <v>#REF!</v>
          </cell>
          <cell r="Z117" t="e">
            <v>#REF!</v>
          </cell>
          <cell r="AA117" t="e">
            <v>#REF!</v>
          </cell>
          <cell r="AB117" t="e">
            <v>#REF!</v>
          </cell>
          <cell r="AC117" t="e">
            <v>#REF!</v>
          </cell>
          <cell r="AD117" t="e">
            <v>#REF!</v>
          </cell>
          <cell r="AE117" t="e">
            <v>#REF!</v>
          </cell>
          <cell r="AF117" t="e">
            <v>#REF!</v>
          </cell>
          <cell r="AG117" t="e">
            <v>#REF!</v>
          </cell>
          <cell r="AH117" t="e">
            <v>#REF!</v>
          </cell>
        </row>
        <row r="118">
          <cell r="F118" t="str">
            <v>22060930</v>
          </cell>
          <cell r="G118" t="str">
            <v xml:space="preserve">1030   </v>
          </cell>
          <cell r="I118" t="str">
            <v>Kt</v>
          </cell>
          <cell r="M118" t="e">
            <v>#REF!</v>
          </cell>
          <cell r="N118" t="e">
            <v>#REF!</v>
          </cell>
          <cell r="O118" t="e">
            <v>#REF!</v>
          </cell>
          <cell r="P118" t="e">
            <v>#REF!</v>
          </cell>
          <cell r="Q118" t="e">
            <v>#REF!</v>
          </cell>
          <cell r="R118" t="e">
            <v>#REF!</v>
          </cell>
          <cell r="S118" t="e">
            <v>#REF!</v>
          </cell>
          <cell r="T118" t="e">
            <v>#REF!</v>
          </cell>
          <cell r="U118" t="e">
            <v>#REF!</v>
          </cell>
          <cell r="V118" t="e">
            <v>#REF!</v>
          </cell>
          <cell r="W118" t="e">
            <v>#REF!</v>
          </cell>
          <cell r="X118" t="e">
            <v>#REF!</v>
          </cell>
          <cell r="Y118" t="e">
            <v>#REF!</v>
          </cell>
          <cell r="Z118" t="e">
            <v>#REF!</v>
          </cell>
          <cell r="AA118" t="e">
            <v>#REF!</v>
          </cell>
          <cell r="AB118" t="e">
            <v>#REF!</v>
          </cell>
          <cell r="AC118" t="e">
            <v>#REF!</v>
          </cell>
          <cell r="AD118" t="e">
            <v>#REF!</v>
          </cell>
          <cell r="AE118" t="e">
            <v>#REF!</v>
          </cell>
          <cell r="AF118" t="e">
            <v>#REF!</v>
          </cell>
          <cell r="AG118" t="e">
            <v>#REF!</v>
          </cell>
          <cell r="AH118" t="e">
            <v>#REF!</v>
          </cell>
        </row>
        <row r="119">
          <cell r="F119" t="str">
            <v>22060930</v>
          </cell>
          <cell r="G119" t="str">
            <v xml:space="preserve">1031   </v>
          </cell>
          <cell r="I119" t="str">
            <v>Kt</v>
          </cell>
          <cell r="M119" t="e">
            <v>#REF!</v>
          </cell>
          <cell r="N119" t="e">
            <v>#REF!</v>
          </cell>
          <cell r="O119" t="e">
            <v>#REF!</v>
          </cell>
          <cell r="P119" t="e">
            <v>#REF!</v>
          </cell>
          <cell r="Q119" t="e">
            <v>#REF!</v>
          </cell>
          <cell r="R119" t="e">
            <v>#REF!</v>
          </cell>
          <cell r="S119" t="e">
            <v>#REF!</v>
          </cell>
          <cell r="T119" t="e">
            <v>#REF!</v>
          </cell>
          <cell r="U119" t="e">
            <v>#REF!</v>
          </cell>
          <cell r="V119" t="e">
            <v>#REF!</v>
          </cell>
          <cell r="W119" t="e">
            <v>#REF!</v>
          </cell>
          <cell r="X119" t="e">
            <v>#REF!</v>
          </cell>
          <cell r="Y119" t="e">
            <v>#REF!</v>
          </cell>
          <cell r="Z119" t="e">
            <v>#REF!</v>
          </cell>
          <cell r="AA119" t="e">
            <v>#REF!</v>
          </cell>
          <cell r="AB119" t="e">
            <v>#REF!</v>
          </cell>
          <cell r="AC119" t="e">
            <v>#REF!</v>
          </cell>
          <cell r="AD119" t="e">
            <v>#REF!</v>
          </cell>
          <cell r="AE119" t="e">
            <v>#REF!</v>
          </cell>
          <cell r="AF119" t="e">
            <v>#REF!</v>
          </cell>
          <cell r="AG119" t="e">
            <v>#REF!</v>
          </cell>
          <cell r="AH119" t="e">
            <v>#REF!</v>
          </cell>
        </row>
        <row r="120">
          <cell r="F120" t="str">
            <v>22060930</v>
          </cell>
          <cell r="G120" t="str">
            <v xml:space="preserve">1032   </v>
          </cell>
          <cell r="I120" t="str">
            <v>USD 000's</v>
          </cell>
          <cell r="M120" t="e">
            <v>#REF!</v>
          </cell>
          <cell r="N120" t="e">
            <v>#REF!</v>
          </cell>
          <cell r="O120" t="e">
            <v>#REF!</v>
          </cell>
          <cell r="P120" t="e">
            <v>#REF!</v>
          </cell>
          <cell r="Q120" t="e">
            <v>#REF!</v>
          </cell>
          <cell r="R120" t="e">
            <v>#REF!</v>
          </cell>
          <cell r="S120" t="e">
            <v>#REF!</v>
          </cell>
          <cell r="T120" t="e">
            <v>#REF!</v>
          </cell>
          <cell r="U120" t="e">
            <v>#REF!</v>
          </cell>
          <cell r="V120" t="e">
            <v>#REF!</v>
          </cell>
          <cell r="W120" t="e">
            <v>#REF!</v>
          </cell>
          <cell r="X120" t="e">
            <v>#REF!</v>
          </cell>
          <cell r="Y120" t="e">
            <v>#REF!</v>
          </cell>
          <cell r="Z120" t="e">
            <v>#REF!</v>
          </cell>
          <cell r="AA120" t="e">
            <v>#REF!</v>
          </cell>
          <cell r="AB120" t="e">
            <v>#REF!</v>
          </cell>
          <cell r="AC120" t="e">
            <v>#REF!</v>
          </cell>
          <cell r="AD120" t="e">
            <v>#REF!</v>
          </cell>
          <cell r="AE120" t="e">
            <v>#REF!</v>
          </cell>
          <cell r="AF120" t="e">
            <v>#REF!</v>
          </cell>
          <cell r="AG120" t="e">
            <v>#REF!</v>
          </cell>
          <cell r="AH120" t="e">
            <v>#REF!</v>
          </cell>
        </row>
        <row r="121">
          <cell r="F121" t="str">
            <v>22060930</v>
          </cell>
          <cell r="G121" t="str">
            <v xml:space="preserve">1033   </v>
          </cell>
          <cell r="I121" t="str">
            <v>USD 000's</v>
          </cell>
          <cell r="M121" t="e">
            <v>#REF!</v>
          </cell>
          <cell r="N121" t="e">
            <v>#REF!</v>
          </cell>
          <cell r="O121" t="e">
            <v>#REF!</v>
          </cell>
          <cell r="P121" t="e">
            <v>#REF!</v>
          </cell>
          <cell r="Q121" t="e">
            <v>#REF!</v>
          </cell>
          <cell r="R121" t="e">
            <v>#REF!</v>
          </cell>
          <cell r="S121" t="e">
            <v>#REF!</v>
          </cell>
          <cell r="T121" t="e">
            <v>#REF!</v>
          </cell>
          <cell r="U121" t="e">
            <v>#REF!</v>
          </cell>
          <cell r="V121" t="e">
            <v>#REF!</v>
          </cell>
          <cell r="W121" t="e">
            <v>#REF!</v>
          </cell>
          <cell r="X121" t="e">
            <v>#REF!</v>
          </cell>
          <cell r="Y121" t="e">
            <v>#REF!</v>
          </cell>
          <cell r="Z121" t="e">
            <v>#REF!</v>
          </cell>
          <cell r="AA121" t="e">
            <v>#REF!</v>
          </cell>
          <cell r="AB121" t="e">
            <v>#REF!</v>
          </cell>
          <cell r="AC121" t="e">
            <v>#REF!</v>
          </cell>
          <cell r="AD121" t="e">
            <v>#REF!</v>
          </cell>
          <cell r="AE121" t="e">
            <v>#REF!</v>
          </cell>
          <cell r="AF121" t="e">
            <v>#REF!</v>
          </cell>
          <cell r="AG121" t="e">
            <v>#REF!</v>
          </cell>
          <cell r="AH121" t="e">
            <v>#REF!</v>
          </cell>
        </row>
        <row r="128">
          <cell r="AH128">
            <v>0</v>
          </cell>
        </row>
        <row r="129">
          <cell r="AH129">
            <v>0</v>
          </cell>
        </row>
        <row r="130">
          <cell r="AH130">
            <v>0</v>
          </cell>
        </row>
        <row r="131">
          <cell r="AH131">
            <v>0</v>
          </cell>
        </row>
      </sheetData>
      <sheetData sheetId="23"/>
      <sheetData sheetId="24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Formato 5 Entrenamiento"/>
      <sheetName val="Report"/>
    </sheetNames>
    <sheetDataSet>
      <sheetData sheetId="0" refreshError="1">
        <row r="2">
          <cell r="A2" t="str">
            <v>E</v>
          </cell>
          <cell r="B2" t="str">
            <v>I</v>
          </cell>
          <cell r="C2" t="str">
            <v>C</v>
          </cell>
          <cell r="D2">
            <v>1</v>
          </cell>
        </row>
        <row r="3">
          <cell r="B3" t="str">
            <v>E</v>
          </cell>
          <cell r="C3" t="str">
            <v>P</v>
          </cell>
          <cell r="D3">
            <v>2</v>
          </cell>
        </row>
        <row r="4">
          <cell r="C4" t="str">
            <v>E</v>
          </cell>
          <cell r="D4">
            <v>3</v>
          </cell>
        </row>
      </sheetData>
      <sheetData sheetId="1" refreshError="1"/>
      <sheetData sheetId="2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F-09"/>
      <sheetName val="PRESUPUESTO"/>
    </sheetNames>
    <sheetDataSet>
      <sheetData sheetId="0"/>
      <sheetData sheetId="1"/>
      <sheetData sheetId="2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Manning"/>
      <sheetName val="Cashflows"/>
      <sheetName val="P &amp; L"/>
      <sheetName val="UG &amp; CPP"/>
      <sheetName val="OC &amp; HW"/>
      <sheetName val="Revenue"/>
      <sheetName val="Capital T"/>
      <sheetName val="Capital GCA T"/>
      <sheetName val="Capital West"/>
      <sheetName val="Financing"/>
      <sheetName val="TARIF2002"/>
    </sheetNames>
    <sheetDataSet>
      <sheetData sheetId="0" refreshError="1">
        <row r="6">
          <cell r="D6">
            <v>0.3</v>
          </cell>
        </row>
        <row r="7">
          <cell r="D7">
            <v>0.3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ARIO"/>
      <sheetName val="EQUIPOS"/>
      <sheetName val="PRODUCC"/>
      <sheetName val="Grono-Pala"/>
      <sheetName val="CALIDAD"/>
      <sheetName val="BD_831"/>
      <sheetName val="BD_OREG1"/>
      <sheetName val="BD_OREG2"/>
      <sheetName val="BD100-45"/>
      <sheetName val="BD100_45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 refreshError="1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Unit"/>
      <sheetName val="ResumenMaterial"/>
      <sheetName val="PrecioMaterial"/>
      <sheetName val="Estructuras"/>
      <sheetName val="Hoja1"/>
    </sheetNames>
    <sheetDataSet>
      <sheetData sheetId="0" refreshError="1"/>
      <sheetData sheetId="1" refreshError="1"/>
      <sheetData sheetId="2"/>
      <sheetData sheetId="3"/>
      <sheetData sheetId="4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fTables"/>
      <sheetName val="Summary"/>
      <sheetName val="CapitalBudget6MthToDec05"/>
      <sheetName val="Propuesta"/>
    </sheetNames>
    <sheetDataSet>
      <sheetData sheetId="0" refreshError="1">
        <row r="2">
          <cell r="K2" t="str">
            <v>1A</v>
          </cell>
          <cell r="L2" t="str">
            <v>(1) Extreme</v>
          </cell>
        </row>
        <row r="3">
          <cell r="K3" t="str">
            <v>1B</v>
          </cell>
          <cell r="L3" t="str">
            <v>(2) Extreme</v>
          </cell>
        </row>
        <row r="4">
          <cell r="K4" t="str">
            <v>1C</v>
          </cell>
          <cell r="L4" t="str">
            <v>(4) Extreme</v>
          </cell>
        </row>
        <row r="5">
          <cell r="K5" t="str">
            <v>1D</v>
          </cell>
          <cell r="L5" t="str">
            <v>(7) Extreme</v>
          </cell>
        </row>
        <row r="6">
          <cell r="K6" t="str">
            <v>1E</v>
          </cell>
          <cell r="L6" t="str">
            <v>(11) High</v>
          </cell>
        </row>
        <row r="7">
          <cell r="K7" t="str">
            <v>2A</v>
          </cell>
          <cell r="L7" t="str">
            <v>(3) Extreme</v>
          </cell>
        </row>
        <row r="8">
          <cell r="K8" t="str">
            <v>2B</v>
          </cell>
          <cell r="L8" t="str">
            <v>(5) Extreme</v>
          </cell>
        </row>
        <row r="9">
          <cell r="K9" t="str">
            <v>2C</v>
          </cell>
          <cell r="L9" t="str">
            <v>(8) Extreme</v>
          </cell>
        </row>
        <row r="10">
          <cell r="K10" t="str">
            <v>2D</v>
          </cell>
          <cell r="L10" t="str">
            <v>(12) High</v>
          </cell>
        </row>
        <row r="11">
          <cell r="K11" t="str">
            <v>2E</v>
          </cell>
          <cell r="L11" t="str">
            <v>(16) High</v>
          </cell>
        </row>
        <row r="12">
          <cell r="K12" t="str">
            <v>3A</v>
          </cell>
          <cell r="L12" t="str">
            <v>(6) Extreme</v>
          </cell>
        </row>
        <row r="13">
          <cell r="K13" t="str">
            <v>3B</v>
          </cell>
          <cell r="L13" t="str">
            <v>(9) High</v>
          </cell>
        </row>
        <row r="14">
          <cell r="K14" t="str">
            <v>3C</v>
          </cell>
          <cell r="L14" t="str">
            <v>(13) High</v>
          </cell>
        </row>
        <row r="15">
          <cell r="K15" t="str">
            <v>3D</v>
          </cell>
          <cell r="L15" t="str">
            <v>(17) Moderate</v>
          </cell>
        </row>
        <row r="16">
          <cell r="K16" t="str">
            <v>3E</v>
          </cell>
          <cell r="L16" t="str">
            <v>(20) Moderate</v>
          </cell>
        </row>
        <row r="17">
          <cell r="K17" t="str">
            <v>4A</v>
          </cell>
          <cell r="L17" t="str">
            <v>(10) High</v>
          </cell>
        </row>
        <row r="18">
          <cell r="K18" t="str">
            <v>4B</v>
          </cell>
          <cell r="L18" t="str">
            <v>(14) High</v>
          </cell>
        </row>
        <row r="19">
          <cell r="K19" t="str">
            <v>4C</v>
          </cell>
          <cell r="L19" t="str">
            <v>(18) Moderate</v>
          </cell>
        </row>
        <row r="20">
          <cell r="K20" t="str">
            <v>4D</v>
          </cell>
          <cell r="L20" t="str">
            <v>(21) Low</v>
          </cell>
        </row>
        <row r="21">
          <cell r="K21" t="str">
            <v>4E</v>
          </cell>
          <cell r="L21" t="str">
            <v>(23) Low</v>
          </cell>
        </row>
        <row r="22">
          <cell r="K22" t="str">
            <v>5A</v>
          </cell>
          <cell r="L22" t="str">
            <v>(15) High</v>
          </cell>
        </row>
        <row r="23">
          <cell r="K23" t="str">
            <v>5B</v>
          </cell>
          <cell r="L23" t="str">
            <v>(19) Moderate</v>
          </cell>
        </row>
        <row r="24">
          <cell r="K24" t="str">
            <v>5C</v>
          </cell>
          <cell r="L24" t="str">
            <v>(22) Low</v>
          </cell>
        </row>
        <row r="25">
          <cell r="K25" t="str">
            <v>5D</v>
          </cell>
          <cell r="L25" t="str">
            <v>(24) Low</v>
          </cell>
        </row>
        <row r="26">
          <cell r="K26" t="str">
            <v>5E</v>
          </cell>
          <cell r="L26" t="str">
            <v>(25) Low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illas"/>
      <sheetName val="GENERAL "/>
      <sheetName val="cap 5-ELECTRICAS "/>
      <sheetName val="datosluminariasRoyAlPHa"/>
      <sheetName val="RefTables"/>
      <sheetName val="Registros_de_Asistencia"/>
      <sheetName val="Simulación Inf."/>
      <sheetName val="GENERAL_2"/>
      <sheetName val="cap_5-ELECTRICAS_2"/>
      <sheetName val="Simulación_Inf_2"/>
      <sheetName val="GENERAL_"/>
      <sheetName val="cap_5-ELECTRICAS_"/>
      <sheetName val="Simulación_Inf_"/>
      <sheetName val="GENERAL_1"/>
      <sheetName val="cap_5-ELECTRICAS_1"/>
      <sheetName val="Simulación_Inf_1"/>
      <sheetName val="GENERAL_3"/>
      <sheetName val="cap_5-ELECTRICAS_3"/>
      <sheetName val="Simulación_Inf_3"/>
      <sheetName val="GENERAL_4"/>
      <sheetName val="cap_5-ELECTRICAS_4"/>
      <sheetName val="Simulación_Inf_4"/>
    </sheetNames>
    <sheetDataSet>
      <sheetData sheetId="0"/>
      <sheetData sheetId="1"/>
      <sheetData sheetId="2"/>
      <sheetData sheetId="3">
        <row r="1">
          <cell r="A1" t="str">
            <v>Luminarias de 70W-220V con brazo Sodio</v>
          </cell>
        </row>
        <row r="2">
          <cell r="A2" t="str">
            <v>Luminarias de 150W-220V con brazo Sodio</v>
          </cell>
        </row>
        <row r="3">
          <cell r="A3" t="str">
            <v>Luminarias de 250W-220V con brazo Sodio</v>
          </cell>
        </row>
        <row r="4">
          <cell r="A4" t="str">
            <v>Luminarias de 400W-220V con brazo Sodio</v>
          </cell>
        </row>
        <row r="5">
          <cell r="A5" t="str">
            <v xml:space="preserve">Reflectores tipo RCG de 1000W-220V </v>
          </cell>
        </row>
        <row r="6">
          <cell r="A6" t="str">
            <v>Luminarias tipo RAP de 70W-220V</v>
          </cell>
        </row>
        <row r="7">
          <cell r="A7" t="str">
            <v>Bombillos de Sodio 70W-220V</v>
          </cell>
        </row>
        <row r="8">
          <cell r="A8" t="str">
            <v>Bombillos de Sodio 150W-220V</v>
          </cell>
        </row>
        <row r="9">
          <cell r="A9" t="str">
            <v>Bombillos de Sodio 250W-220V</v>
          </cell>
        </row>
        <row r="10">
          <cell r="A10" t="str">
            <v>Bombillos de Sodio 400W-220V</v>
          </cell>
        </row>
        <row r="11">
          <cell r="A11" t="str">
            <v>Bombillos de Sodio 1000W-220V</v>
          </cell>
        </row>
      </sheetData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  <sheetName val="PROBLEM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BZ2" t="str">
            <v xml:space="preserve">          ACERIA   M.C.C.</v>
          </cell>
        </row>
      </sheetData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>
        <row r="2">
          <cell r="B2" t="str">
            <v>INFORME SEMANAL DE ACTIVIDADES</v>
          </cell>
        </row>
      </sheetData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le"/>
      <sheetName val="Index"/>
      <sheetName val="Project Parameters"/>
      <sheetName val="Fleet"/>
      <sheetName val="Utilisation"/>
      <sheetName val="Support Equipment"/>
      <sheetName val="Truck Nos - Coal"/>
      <sheetName val="Truck Nos - Waste"/>
      <sheetName val="Ground Prep - Coal"/>
      <sheetName val="Ground Prep - Waste"/>
      <sheetName val="Capacity"/>
      <sheetName val="Pasted Schedule"/>
      <sheetName val="MANUAL CONTRACTOR ANNUAL VOLUME"/>
      <sheetName val="Waste Exc Prod"/>
      <sheetName val="Coal Exc Prod"/>
      <sheetName val="Work Hrs - FEL&amp;EXC "/>
      <sheetName val="Work Hrs - Trucks&amp;Support"/>
      <sheetName val="Hours Summary"/>
      <sheetName val="Equip Selection &amp; Roster"/>
      <sheetName val="Truck Cycle Data"/>
      <sheetName val="OC Equip Data"/>
      <sheetName val="Mine variance - tree"/>
    </sheetNames>
    <sheetDataSet>
      <sheetData sheetId="0"/>
      <sheetData sheetId="1">
        <row r="41">
          <cell r="S41">
            <v>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 (2)"/>
      <sheetName val="PORTADA"/>
      <sheetName val="CARRETERAS"/>
      <sheetName val="TABLA DE CONTENIDO"/>
      <sheetName val="GENERALIDADES "/>
      <sheetName val="CUMPLIMIENTO % "/>
      <sheetName val="ESTADO RED VIS"/>
      <sheetName val="SEMAFORO VIS 5608"/>
      <sheetName val="SEMAFORO VIS 6009"/>
      <sheetName val="TORTA EST. VIAS VIS"/>
      <sheetName val="ESTADO RED TEC"/>
      <sheetName val="SEMAFORO TEC 5608"/>
      <sheetName val="SEMAFORO TEC 6009"/>
      <sheetName val="TORTA EST. VIAS TEC"/>
      <sheetName val="MAPA EST RED"/>
      <sheetName val="NECESIDAD VIA"/>
      <sheetName val="Necesidades cr."/>
      <sheetName val="ESTUDI 5608"/>
      <sheetName val="CANT OBRA 5608"/>
      <sheetName val="ESTUDI 6009"/>
      <sheetName val="CANT OBRA 6009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10">
          <cell r="M10">
            <v>2.7679999999999998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c00"/>
      <sheetName val="June00"/>
      <sheetName val="Sheet3"/>
      <sheetName val="Sheet4"/>
      <sheetName val="Sheet6"/>
      <sheetName val="Sheet7"/>
      <sheetName val="Sheet9"/>
      <sheetName val="Sheet10"/>
      <sheetName val="Index"/>
    </sheetNames>
    <sheetDataSet>
      <sheetData sheetId="0" refreshError="1"/>
      <sheetData sheetId="1" refreshError="1"/>
      <sheetData sheetId="2" refreshError="1"/>
      <sheetData sheetId="3" refreshError="1">
        <row r="2">
          <cell r="A2" t="str">
            <v>BS1015</v>
          </cell>
          <cell r="B2" t="str">
            <v>MURRIN MURRIN CHQ ACC</v>
          </cell>
          <cell r="C2">
            <v>-919953.21</v>
          </cell>
          <cell r="D2">
            <v>-408212.97</v>
          </cell>
          <cell r="E2">
            <v>-1328166.18</v>
          </cell>
        </row>
        <row r="3">
          <cell r="A3" t="str">
            <v>BS1018</v>
          </cell>
          <cell r="B3" t="str">
            <v>ANO USD CHQ ACCT</v>
          </cell>
          <cell r="C3">
            <v>5879906</v>
          </cell>
          <cell r="D3">
            <v>-5901378.1799999997</v>
          </cell>
          <cell r="E3">
            <v>-21472.18</v>
          </cell>
        </row>
        <row r="4">
          <cell r="A4" t="str">
            <v>BS1077</v>
          </cell>
          <cell r="B4" t="str">
            <v>PETTY CASH MMO MINING</v>
          </cell>
          <cell r="C4">
            <v>1000</v>
          </cell>
          <cell r="D4">
            <v>0</v>
          </cell>
          <cell r="E4">
            <v>1000</v>
          </cell>
        </row>
        <row r="5">
          <cell r="A5" t="str">
            <v>BS1079</v>
          </cell>
          <cell r="B5" t="str">
            <v>PETTY CASH MMO PERTH</v>
          </cell>
          <cell r="C5">
            <v>1000</v>
          </cell>
          <cell r="D5">
            <v>0</v>
          </cell>
          <cell r="E5">
            <v>1000</v>
          </cell>
        </row>
        <row r="6">
          <cell r="A6" t="str">
            <v>BS1080</v>
          </cell>
          <cell r="B6" t="str">
            <v>PETTY CASH MELBOURNE</v>
          </cell>
          <cell r="C6">
            <v>500</v>
          </cell>
          <cell r="D6">
            <v>1000</v>
          </cell>
          <cell r="E6">
            <v>1500</v>
          </cell>
        </row>
        <row r="7">
          <cell r="A7" t="str">
            <v>BS1140</v>
          </cell>
          <cell r="B7" t="str">
            <v>GUAR TERM DEP OFFSET</v>
          </cell>
          <cell r="C7">
            <v>1430000</v>
          </cell>
          <cell r="D7">
            <v>0</v>
          </cell>
          <cell r="E7">
            <v>1430000</v>
          </cell>
        </row>
        <row r="8">
          <cell r="A8" t="str">
            <v>BS1205</v>
          </cell>
          <cell r="B8" t="str">
            <v>TRADE DBTRS ABACUS</v>
          </cell>
          <cell r="C8">
            <v>134401.92000000001</v>
          </cell>
          <cell r="D8">
            <v>-250</v>
          </cell>
          <cell r="E8">
            <v>134151.92000000001</v>
          </cell>
        </row>
        <row r="9">
          <cell r="A9" t="str">
            <v>BS1207</v>
          </cell>
          <cell r="B9" t="str">
            <v>DEBTOR FD MISC ACC</v>
          </cell>
          <cell r="C9">
            <v>880148.03</v>
          </cell>
          <cell r="D9">
            <v>386685.55</v>
          </cell>
          <cell r="E9">
            <v>1266833.58</v>
          </cell>
        </row>
        <row r="10">
          <cell r="A10" t="str">
            <v>BS1208</v>
          </cell>
          <cell r="B10" t="str">
            <v>DEBTOR - INITCO</v>
          </cell>
          <cell r="C10">
            <v>17645.87</v>
          </cell>
          <cell r="D10">
            <v>-1780.97</v>
          </cell>
          <cell r="E10">
            <v>15864.9</v>
          </cell>
        </row>
        <row r="11">
          <cell r="A11" t="str">
            <v>BS1209</v>
          </cell>
          <cell r="B11" t="str">
            <v>DEBTOR - CSM</v>
          </cell>
          <cell r="C11">
            <v>318214.39</v>
          </cell>
          <cell r="D11">
            <v>-71279.210000000006</v>
          </cell>
          <cell r="E11">
            <v>246935.18</v>
          </cell>
        </row>
        <row r="12">
          <cell r="A12" t="str">
            <v>BS1210</v>
          </cell>
          <cell r="B12" t="str">
            <v>DEBTOR FLUOR DANIEL</v>
          </cell>
          <cell r="C12">
            <v>21283050.050000001</v>
          </cell>
          <cell r="D12">
            <v>455476.19</v>
          </cell>
          <cell r="E12">
            <v>21738526.239999998</v>
          </cell>
        </row>
        <row r="13">
          <cell r="A13" t="str">
            <v>BS1211</v>
          </cell>
          <cell r="B13" t="str">
            <v>DEBTOR - BRAMBLES</v>
          </cell>
          <cell r="C13">
            <v>52711.74</v>
          </cell>
          <cell r="D13">
            <v>-11446.15</v>
          </cell>
          <cell r="E13">
            <v>41265.589999999997</v>
          </cell>
        </row>
        <row r="14">
          <cell r="A14" t="str">
            <v>BS1213</v>
          </cell>
          <cell r="B14" t="str">
            <v>DEBTOR WALLIS DRILL'G</v>
          </cell>
          <cell r="C14">
            <v>17224.98</v>
          </cell>
          <cell r="D14">
            <v>-1266.7</v>
          </cell>
          <cell r="E14">
            <v>15958.28</v>
          </cell>
        </row>
        <row r="15">
          <cell r="A15" t="str">
            <v>BS1214</v>
          </cell>
          <cell r="B15" t="str">
            <v>DEBTOR - BOC</v>
          </cell>
          <cell r="C15">
            <v>14273.32</v>
          </cell>
          <cell r="D15">
            <v>22477.93</v>
          </cell>
          <cell r="E15">
            <v>36751.25</v>
          </cell>
        </row>
        <row r="16">
          <cell r="A16" t="str">
            <v>BS1215</v>
          </cell>
          <cell r="B16" t="str">
            <v>DEBTOR SHRM (BIDARN)</v>
          </cell>
          <cell r="C16">
            <v>82145.98</v>
          </cell>
          <cell r="D16">
            <v>4606.84</v>
          </cell>
          <cell r="E16">
            <v>86752.82</v>
          </cell>
        </row>
        <row r="17">
          <cell r="A17" t="str">
            <v>BS1227</v>
          </cell>
          <cell r="B17" t="str">
            <v>DEBTOR FD OTHER EPC</v>
          </cell>
          <cell r="C17">
            <v>60448850.609999999</v>
          </cell>
          <cell r="D17">
            <v>21156358.390000001</v>
          </cell>
          <cell r="E17">
            <v>81605209</v>
          </cell>
        </row>
        <row r="18">
          <cell r="A18" t="str">
            <v>BS1232</v>
          </cell>
          <cell r="B18" t="str">
            <v>DEBTOR - BRANDRILL</v>
          </cell>
          <cell r="C18">
            <v>7692.28</v>
          </cell>
          <cell r="D18">
            <v>-4506.79</v>
          </cell>
          <cell r="E18">
            <v>3185.49</v>
          </cell>
        </row>
        <row r="19">
          <cell r="A19" t="str">
            <v>BS1234</v>
          </cell>
          <cell r="B19" t="str">
            <v>DEBTOR - EUREST</v>
          </cell>
          <cell r="C19">
            <v>19862.53</v>
          </cell>
          <cell r="D19">
            <v>4378.71</v>
          </cell>
          <cell r="E19">
            <v>24241.24</v>
          </cell>
        </row>
        <row r="20">
          <cell r="A20" t="str">
            <v>BS1235</v>
          </cell>
          <cell r="B20" t="str">
            <v>DEBTOR - US FILTERS</v>
          </cell>
          <cell r="C20">
            <v>80108.02</v>
          </cell>
          <cell r="D20">
            <v>-1100</v>
          </cell>
          <cell r="E20">
            <v>79008.02</v>
          </cell>
        </row>
        <row r="21">
          <cell r="A21" t="str">
            <v>BS1236</v>
          </cell>
          <cell r="B21" t="str">
            <v>DEBTOR - FURNACE TECH</v>
          </cell>
          <cell r="C21">
            <v>700</v>
          </cell>
          <cell r="D21">
            <v>0</v>
          </cell>
          <cell r="E21">
            <v>700</v>
          </cell>
        </row>
        <row r="22">
          <cell r="A22" t="str">
            <v>BS1237</v>
          </cell>
          <cell r="B22" t="str">
            <v>DEBTOR - H2 PLT LINDE</v>
          </cell>
          <cell r="C22">
            <v>9019.5400000000009</v>
          </cell>
          <cell r="D22">
            <v>0</v>
          </cell>
          <cell r="E22">
            <v>9019.5400000000009</v>
          </cell>
        </row>
        <row r="23">
          <cell r="A23" t="str">
            <v>BS1238</v>
          </cell>
          <cell r="B23" t="str">
            <v>DEBTOR - WEIR</v>
          </cell>
          <cell r="C23">
            <v>2524.9899999999998</v>
          </cell>
          <cell r="D23">
            <v>-2525</v>
          </cell>
          <cell r="E23">
            <v>-0.01</v>
          </cell>
        </row>
        <row r="24">
          <cell r="A24" t="str">
            <v>BS1240</v>
          </cell>
          <cell r="B24" t="str">
            <v>DEBTOR - AUSCLAD IND</v>
          </cell>
          <cell r="C24">
            <v>15503.65</v>
          </cell>
          <cell r="D24">
            <v>-15503.65</v>
          </cell>
          <cell r="E24">
            <v>0</v>
          </cell>
        </row>
        <row r="25">
          <cell r="A25" t="str">
            <v>BS1244</v>
          </cell>
          <cell r="B25" t="str">
            <v>DEBTOR - ATKINS</v>
          </cell>
          <cell r="C25">
            <v>865.86</v>
          </cell>
          <cell r="D25">
            <v>-865.86</v>
          </cell>
          <cell r="E25">
            <v>0</v>
          </cell>
        </row>
        <row r="26">
          <cell r="A26" t="str">
            <v>BS1245</v>
          </cell>
          <cell r="B26" t="str">
            <v>DEBTOR - ASC-E</v>
          </cell>
          <cell r="C26">
            <v>62498.2</v>
          </cell>
          <cell r="D26">
            <v>300</v>
          </cell>
          <cell r="E26">
            <v>62798.2</v>
          </cell>
        </row>
        <row r="27">
          <cell r="A27" t="str">
            <v>BS1246</v>
          </cell>
          <cell r="B27" t="str">
            <v>DEBTOR - BORAL BUILD</v>
          </cell>
          <cell r="C27">
            <v>802.51</v>
          </cell>
          <cell r="D27">
            <v>981.97</v>
          </cell>
          <cell r="E27">
            <v>1784.48</v>
          </cell>
        </row>
        <row r="28">
          <cell r="A28" t="str">
            <v>BS1247</v>
          </cell>
          <cell r="B28" t="str">
            <v>DEBTOR - BYAC</v>
          </cell>
          <cell r="C28">
            <v>12514.9</v>
          </cell>
          <cell r="D28">
            <v>25428.95</v>
          </cell>
          <cell r="E28">
            <v>37943.85</v>
          </cell>
        </row>
        <row r="29">
          <cell r="A29" t="str">
            <v>BS1248</v>
          </cell>
          <cell r="B29" t="str">
            <v>DEBTOR - COATES HIRE</v>
          </cell>
          <cell r="C29">
            <v>4246.1499999999996</v>
          </cell>
          <cell r="D29">
            <v>-402.9</v>
          </cell>
          <cell r="E29">
            <v>3843.25</v>
          </cell>
        </row>
        <row r="30">
          <cell r="A30" t="str">
            <v>BS1249</v>
          </cell>
          <cell r="B30" t="str">
            <v>DEBTOR-COCKBURN HIRE</v>
          </cell>
          <cell r="C30">
            <v>4414.3999999999996</v>
          </cell>
          <cell r="D30">
            <v>-471.93</v>
          </cell>
          <cell r="E30">
            <v>3942.47</v>
          </cell>
        </row>
        <row r="31">
          <cell r="A31" t="str">
            <v>BS1250</v>
          </cell>
          <cell r="B31" t="str">
            <v>DEBTOR - CSR</v>
          </cell>
          <cell r="C31">
            <v>-814.72</v>
          </cell>
          <cell r="D31">
            <v>-1017.56</v>
          </cell>
          <cell r="E31">
            <v>-1832.28</v>
          </cell>
        </row>
        <row r="32">
          <cell r="A32" t="str">
            <v>BS1251</v>
          </cell>
          <cell r="B32" t="str">
            <v>DEBTOR - JAMES HARDIE</v>
          </cell>
          <cell r="C32">
            <v>-200.01</v>
          </cell>
          <cell r="D32">
            <v>0</v>
          </cell>
          <cell r="E32">
            <v>-200.01</v>
          </cell>
        </row>
        <row r="33">
          <cell r="A33" t="str">
            <v>BS1255</v>
          </cell>
          <cell r="B33" t="str">
            <v>DEBTOR - NATIONAL JET</v>
          </cell>
          <cell r="C33">
            <v>2426.16</v>
          </cell>
          <cell r="D33">
            <v>111.67</v>
          </cell>
          <cell r="E33">
            <v>2537.83</v>
          </cell>
        </row>
        <row r="34">
          <cell r="A34" t="str">
            <v>BS1256</v>
          </cell>
          <cell r="B34" t="str">
            <v>DEBTOR - SMC VENDING</v>
          </cell>
          <cell r="C34">
            <v>63523.17</v>
          </cell>
          <cell r="D34">
            <v>-1955.2</v>
          </cell>
          <cell r="E34">
            <v>61567.97</v>
          </cell>
        </row>
        <row r="35">
          <cell r="A35" t="str">
            <v>BS1257</v>
          </cell>
          <cell r="B35" t="str">
            <v>DEBTOR - SULLIVANS</v>
          </cell>
          <cell r="C35">
            <v>5292.22</v>
          </cell>
          <cell r="D35">
            <v>-874.06</v>
          </cell>
          <cell r="E35">
            <v>4418.16</v>
          </cell>
        </row>
        <row r="36">
          <cell r="A36" t="str">
            <v>BS1258</v>
          </cell>
          <cell r="B36" t="str">
            <v>DEBTOR - GOODYEAR</v>
          </cell>
          <cell r="C36">
            <v>50</v>
          </cell>
          <cell r="D36">
            <v>-50</v>
          </cell>
          <cell r="E36">
            <v>0</v>
          </cell>
        </row>
        <row r="37">
          <cell r="A37" t="str">
            <v>BS1260</v>
          </cell>
          <cell r="B37" t="str">
            <v>DEBTOR - MONODELPHOUS</v>
          </cell>
          <cell r="C37">
            <v>16081.72</v>
          </cell>
          <cell r="D37">
            <v>-11776.16</v>
          </cell>
          <cell r="E37">
            <v>4305.5600000000004</v>
          </cell>
        </row>
        <row r="38">
          <cell r="A38" t="str">
            <v>BS1261</v>
          </cell>
          <cell r="B38" t="str">
            <v>DEBTOR - ALLJAY</v>
          </cell>
          <cell r="C38">
            <v>13527.47</v>
          </cell>
          <cell r="D38">
            <v>6534.16</v>
          </cell>
          <cell r="E38">
            <v>20061.63</v>
          </cell>
        </row>
        <row r="39">
          <cell r="A39" t="str">
            <v>BS1263</v>
          </cell>
          <cell r="B39" t="str">
            <v>DR GARDENER PERROTT</v>
          </cell>
          <cell r="C39">
            <v>38212.19</v>
          </cell>
          <cell r="D39">
            <v>-6511.38</v>
          </cell>
          <cell r="E39">
            <v>31700.81</v>
          </cell>
        </row>
        <row r="40">
          <cell r="A40" t="str">
            <v>BS1264</v>
          </cell>
          <cell r="B40" t="str">
            <v>DEBTOR - SHELL AUST</v>
          </cell>
          <cell r="C40">
            <v>1882.46</v>
          </cell>
          <cell r="D40">
            <v>240.16</v>
          </cell>
          <cell r="E40">
            <v>2122.62</v>
          </cell>
        </row>
        <row r="41">
          <cell r="A41" t="str">
            <v>BS1265</v>
          </cell>
          <cell r="B41" t="str">
            <v>DEBTOR JR ENGINEERING</v>
          </cell>
          <cell r="C41">
            <v>15173.66</v>
          </cell>
          <cell r="D41">
            <v>-1662.57</v>
          </cell>
          <cell r="E41">
            <v>13511.09</v>
          </cell>
        </row>
        <row r="42">
          <cell r="A42" t="str">
            <v>BS1266</v>
          </cell>
          <cell r="B42" t="str">
            <v>DEBTOR - YORK LINING</v>
          </cell>
          <cell r="C42">
            <v>1950</v>
          </cell>
          <cell r="D42">
            <v>-1950</v>
          </cell>
          <cell r="E42">
            <v>0</v>
          </cell>
        </row>
        <row r="43">
          <cell r="A43" t="str">
            <v>BS1269</v>
          </cell>
          <cell r="B43" t="str">
            <v>DEBTOR-SONS OF GWALIA</v>
          </cell>
          <cell r="C43">
            <v>-200</v>
          </cell>
          <cell r="D43">
            <v>580</v>
          </cell>
          <cell r="E43">
            <v>380</v>
          </cell>
        </row>
        <row r="44">
          <cell r="A44" t="str">
            <v>BS1270</v>
          </cell>
          <cell r="B44" t="str">
            <v>DEBTOR-FD VENDOR REPS</v>
          </cell>
          <cell r="C44">
            <v>117741.89</v>
          </cell>
          <cell r="D44">
            <v>-159954.17000000001</v>
          </cell>
          <cell r="E44">
            <v>-42212.28</v>
          </cell>
        </row>
        <row r="45">
          <cell r="A45" t="str">
            <v>BS1271</v>
          </cell>
          <cell r="B45" t="str">
            <v>DEBTOR-FD ENGINEER'G</v>
          </cell>
          <cell r="C45">
            <v>218895.61</v>
          </cell>
          <cell r="D45">
            <v>-204297.31</v>
          </cell>
          <cell r="E45">
            <v>14598.3</v>
          </cell>
        </row>
        <row r="46">
          <cell r="A46" t="str">
            <v>BS1276</v>
          </cell>
          <cell r="B46" t="str">
            <v>DEBTOR - JSE ELECTRIC</v>
          </cell>
          <cell r="C46">
            <v>-100</v>
          </cell>
          <cell r="D46">
            <v>0</v>
          </cell>
          <cell r="E46">
            <v>-100</v>
          </cell>
        </row>
        <row r="47">
          <cell r="A47" t="str">
            <v>BS1277</v>
          </cell>
          <cell r="B47" t="str">
            <v>DEBTOR - KAMKAL PLUMB</v>
          </cell>
          <cell r="C47">
            <v>1684.23</v>
          </cell>
          <cell r="D47">
            <v>-215.67</v>
          </cell>
          <cell r="E47">
            <v>1468.56</v>
          </cell>
        </row>
        <row r="48">
          <cell r="A48" t="str">
            <v>BS1278</v>
          </cell>
          <cell r="B48" t="str">
            <v>DEBTOR - PROTEC PACIF</v>
          </cell>
          <cell r="C48">
            <v>100</v>
          </cell>
          <cell r="D48">
            <v>-100</v>
          </cell>
          <cell r="E48">
            <v>0</v>
          </cell>
        </row>
        <row r="49">
          <cell r="A49" t="str">
            <v>BS1281</v>
          </cell>
          <cell r="B49" t="str">
            <v>DEBTOR TOTAL CORROSIO</v>
          </cell>
          <cell r="C49">
            <v>23777.75</v>
          </cell>
          <cell r="D49">
            <v>-1449.66</v>
          </cell>
          <cell r="E49">
            <v>22328.09</v>
          </cell>
        </row>
        <row r="50">
          <cell r="A50" t="str">
            <v>BS1282</v>
          </cell>
          <cell r="B50" t="str">
            <v>DEBTOR - WRECKAIR</v>
          </cell>
          <cell r="C50">
            <v>803.5</v>
          </cell>
          <cell r="D50">
            <v>-78.599999999999994</v>
          </cell>
          <cell r="E50">
            <v>724.9</v>
          </cell>
        </row>
        <row r="51">
          <cell r="A51" t="str">
            <v>BS1283</v>
          </cell>
          <cell r="B51" t="str">
            <v>DEBTOR - ARB MECHANIA</v>
          </cell>
          <cell r="C51">
            <v>271242.96999999997</v>
          </cell>
          <cell r="D51">
            <v>33883.22</v>
          </cell>
          <cell r="E51">
            <v>305126.19</v>
          </cell>
        </row>
        <row r="52">
          <cell r="A52" t="str">
            <v>BS1285</v>
          </cell>
          <cell r="B52" t="str">
            <v>MONOS FDPL WORK HLDG</v>
          </cell>
          <cell r="C52">
            <v>12725.5</v>
          </cell>
          <cell r="D52">
            <v>0</v>
          </cell>
          <cell r="E52">
            <v>12725.5</v>
          </cell>
        </row>
        <row r="53">
          <cell r="A53" t="str">
            <v>BS1286</v>
          </cell>
          <cell r="B53" t="str">
            <v>MONOS AOPL WORK HLDG</v>
          </cell>
          <cell r="C53">
            <v>25574.98</v>
          </cell>
          <cell r="D53">
            <v>0</v>
          </cell>
          <cell r="E53">
            <v>25574.98</v>
          </cell>
        </row>
        <row r="54">
          <cell r="A54" t="str">
            <v>BS1287</v>
          </cell>
          <cell r="B54" t="str">
            <v>DEBTOR - EUREST SECUR</v>
          </cell>
          <cell r="C54">
            <v>8020.49</v>
          </cell>
          <cell r="D54">
            <v>-4150</v>
          </cell>
          <cell r="E54">
            <v>3870.49</v>
          </cell>
        </row>
        <row r="55">
          <cell r="A55" t="str">
            <v>BS1290</v>
          </cell>
          <cell r="B55" t="str">
            <v>PROV DOUBTFUL DEBTS</v>
          </cell>
          <cell r="C55">
            <v>-146091.13</v>
          </cell>
          <cell r="D55">
            <v>-33688.839999999997</v>
          </cell>
          <cell r="E55">
            <v>-179779.97</v>
          </cell>
        </row>
        <row r="56">
          <cell r="A56" t="str">
            <v>BS1292</v>
          </cell>
          <cell r="B56" t="str">
            <v>DEBTOR - CUMMINS</v>
          </cell>
          <cell r="C56">
            <v>100</v>
          </cell>
          <cell r="D56">
            <v>-100</v>
          </cell>
          <cell r="E56">
            <v>0</v>
          </cell>
        </row>
        <row r="57">
          <cell r="A57" t="str">
            <v>BS1298</v>
          </cell>
          <cell r="B57" t="str">
            <v>CENTAUR - SUND DEBTOR</v>
          </cell>
          <cell r="C57">
            <v>174834.62</v>
          </cell>
          <cell r="D57">
            <v>24</v>
          </cell>
          <cell r="E57">
            <v>174858.62</v>
          </cell>
        </row>
        <row r="58">
          <cell r="A58" t="str">
            <v>BS1325</v>
          </cell>
          <cell r="B58" t="str">
            <v>INSURANCE CLAIMS CTRL</v>
          </cell>
          <cell r="C58">
            <v>-378.39</v>
          </cell>
          <cell r="D58">
            <v>0</v>
          </cell>
          <cell r="E58">
            <v>-378.39</v>
          </cell>
        </row>
        <row r="59">
          <cell r="A59" t="str">
            <v>BS1330</v>
          </cell>
          <cell r="B59" t="str">
            <v>SECURITY RENTAL BOND</v>
          </cell>
          <cell r="C59">
            <v>10952.26</v>
          </cell>
          <cell r="D59">
            <v>0</v>
          </cell>
          <cell r="E59">
            <v>10952.26</v>
          </cell>
        </row>
        <row r="60">
          <cell r="A60" t="str">
            <v>BS1340</v>
          </cell>
          <cell r="B60" t="str">
            <v>GST REMIT CONTROL</v>
          </cell>
          <cell r="C60">
            <v>-0.16</v>
          </cell>
          <cell r="D60">
            <v>0</v>
          </cell>
          <cell r="E60">
            <v>-0.16</v>
          </cell>
        </row>
        <row r="61">
          <cell r="A61" t="str">
            <v>BS1345</v>
          </cell>
          <cell r="B61" t="str">
            <v>WITHHOLDING TAX PAID</v>
          </cell>
          <cell r="C61">
            <v>2175.1999999999998</v>
          </cell>
          <cell r="D61">
            <v>0</v>
          </cell>
          <cell r="E61">
            <v>2175.1999999999998</v>
          </cell>
        </row>
        <row r="62">
          <cell r="A62" t="str">
            <v>BS1350</v>
          </cell>
          <cell r="B62" t="str">
            <v>WORKERS COMP CONTROL</v>
          </cell>
          <cell r="C62">
            <v>-2179.81</v>
          </cell>
          <cell r="D62">
            <v>6532.26</v>
          </cell>
          <cell r="E62">
            <v>4352.45</v>
          </cell>
        </row>
        <row r="63">
          <cell r="A63" t="str">
            <v>BS1360</v>
          </cell>
          <cell r="B63" t="str">
            <v>GENERAL SUSPENSE</v>
          </cell>
          <cell r="C63">
            <v>439990.71</v>
          </cell>
          <cell r="D63">
            <v>-366150.23</v>
          </cell>
          <cell r="E63">
            <v>73840.479999999996</v>
          </cell>
        </row>
        <row r="64">
          <cell r="A64" t="str">
            <v>BS1370</v>
          </cell>
          <cell r="B64" t="str">
            <v>INSURANCE PMTS HOLDNG</v>
          </cell>
          <cell r="C64">
            <v>173433.45</v>
          </cell>
          <cell r="D64">
            <v>-173433.45</v>
          </cell>
          <cell r="E64">
            <v>0</v>
          </cell>
        </row>
        <row r="65">
          <cell r="A65" t="str">
            <v>BS1371</v>
          </cell>
          <cell r="B65" t="str">
            <v>G10 CAPITAL ACQN'S</v>
          </cell>
          <cell r="C65">
            <v>194606.17</v>
          </cell>
          <cell r="D65">
            <v>-45374.57</v>
          </cell>
          <cell r="E65">
            <v>149231.6</v>
          </cell>
        </row>
        <row r="66">
          <cell r="A66" t="str">
            <v>BS1372</v>
          </cell>
          <cell r="B66" t="str">
            <v>G11 OTHER ACQN'S</v>
          </cell>
          <cell r="C66">
            <v>2138060.9900000002</v>
          </cell>
          <cell r="D66">
            <v>214235.63</v>
          </cell>
          <cell r="E66">
            <v>2352296.62</v>
          </cell>
        </row>
        <row r="67">
          <cell r="A67" t="str">
            <v>BS1379</v>
          </cell>
          <cell r="B67" t="str">
            <v>W4 GST UNREG SUPPLIER</v>
          </cell>
          <cell r="C67">
            <v>-1305.6199999999999</v>
          </cell>
          <cell r="D67">
            <v>0</v>
          </cell>
          <cell r="E67">
            <v>-1305.6199999999999</v>
          </cell>
        </row>
        <row r="68">
          <cell r="A68" t="str">
            <v>BS1405</v>
          </cell>
          <cell r="B68" t="str">
            <v>INTERCO - ANL - CNTRL</v>
          </cell>
          <cell r="C68">
            <v>2060357.58</v>
          </cell>
          <cell r="D68">
            <v>-4576177.01</v>
          </cell>
          <cell r="E68">
            <v>-2515819.4300000002</v>
          </cell>
        </row>
        <row r="69">
          <cell r="A69" t="str">
            <v>BS1415</v>
          </cell>
          <cell r="B69" t="str">
            <v>INTERCO - MMH - CNTRL</v>
          </cell>
          <cell r="C69">
            <v>35731.17</v>
          </cell>
          <cell r="D69">
            <v>-1054447</v>
          </cell>
          <cell r="E69">
            <v>-1018715.83</v>
          </cell>
        </row>
        <row r="70">
          <cell r="A70" t="str">
            <v>BS1425</v>
          </cell>
          <cell r="B70" t="str">
            <v>INTERCO - APH - CNTRL</v>
          </cell>
          <cell r="C70">
            <v>1968809.59</v>
          </cell>
          <cell r="D70">
            <v>65042.22</v>
          </cell>
          <cell r="E70">
            <v>2033851.81</v>
          </cell>
        </row>
        <row r="71">
          <cell r="A71" t="str">
            <v>BS1435</v>
          </cell>
          <cell r="B71" t="str">
            <v>INTERCO - MTM - CNTL</v>
          </cell>
          <cell r="C71">
            <v>74773.97</v>
          </cell>
          <cell r="D71">
            <v>-49474.720000000001</v>
          </cell>
          <cell r="E71">
            <v>25299.25</v>
          </cell>
        </row>
        <row r="72">
          <cell r="A72" t="str">
            <v>BS1440</v>
          </cell>
          <cell r="B72" t="str">
            <v>INTERCO - ANE - CNTRL</v>
          </cell>
          <cell r="C72">
            <v>-9466.86</v>
          </cell>
          <cell r="D72">
            <v>502.26</v>
          </cell>
          <cell r="E72">
            <v>-8964.6</v>
          </cell>
        </row>
        <row r="73">
          <cell r="A73" t="str">
            <v>BS1445</v>
          </cell>
          <cell r="B73" t="str">
            <v>INTERCO - MMI</v>
          </cell>
          <cell r="C73">
            <v>-1200</v>
          </cell>
          <cell r="D73">
            <v>0</v>
          </cell>
          <cell r="E73">
            <v>-1200</v>
          </cell>
        </row>
        <row r="74">
          <cell r="A74" t="str">
            <v>BS1460</v>
          </cell>
          <cell r="B74" t="str">
            <v>ANL RECOVERY FROM MMO</v>
          </cell>
          <cell r="C74">
            <v>-1351100</v>
          </cell>
          <cell r="D74">
            <v>729475</v>
          </cell>
          <cell r="E74">
            <v>-621625</v>
          </cell>
        </row>
        <row r="75">
          <cell r="A75" t="str">
            <v>BS1463</v>
          </cell>
          <cell r="B75" t="str">
            <v>MMO RECOVERY FROM ANL</v>
          </cell>
          <cell r="C75">
            <v>219413.7</v>
          </cell>
          <cell r="D75">
            <v>-16941.7</v>
          </cell>
          <cell r="E75">
            <v>202472</v>
          </cell>
        </row>
        <row r="76">
          <cell r="A76" t="str">
            <v>BS1464</v>
          </cell>
          <cell r="B76" t="str">
            <v>MMO RECOVERY FROM MMH</v>
          </cell>
          <cell r="C76">
            <v>12611.5</v>
          </cell>
          <cell r="D76">
            <v>11465</v>
          </cell>
          <cell r="E76">
            <v>24076.5</v>
          </cell>
        </row>
        <row r="77">
          <cell r="A77" t="str">
            <v>BS1466</v>
          </cell>
          <cell r="B77" t="str">
            <v>MMO B/CHARGE TO ANL</v>
          </cell>
          <cell r="C77">
            <v>101258.51</v>
          </cell>
          <cell r="D77">
            <v>-61461.21</v>
          </cell>
          <cell r="E77">
            <v>39797.300000000003</v>
          </cell>
        </row>
        <row r="78">
          <cell r="A78" t="str">
            <v>BS1467</v>
          </cell>
          <cell r="B78" t="str">
            <v>MMO B/CHARGE TO MTM</v>
          </cell>
          <cell r="C78">
            <v>25636.03</v>
          </cell>
          <cell r="D78">
            <v>-420</v>
          </cell>
          <cell r="E78">
            <v>25216.03</v>
          </cell>
        </row>
        <row r="79">
          <cell r="A79" t="str">
            <v>BS1469</v>
          </cell>
          <cell r="B79" t="str">
            <v>MMO B/CHARGE TO ANE</v>
          </cell>
          <cell r="C79">
            <v>1430</v>
          </cell>
          <cell r="D79">
            <v>0</v>
          </cell>
          <cell r="E79">
            <v>1430</v>
          </cell>
        </row>
        <row r="80">
          <cell r="A80" t="str">
            <v>BS1476</v>
          </cell>
          <cell r="B80" t="str">
            <v>PARTICIP'TS REV HOLDG</v>
          </cell>
          <cell r="C80">
            <v>-151084.4</v>
          </cell>
          <cell r="D80">
            <v>-708800.89</v>
          </cell>
          <cell r="E80">
            <v>-859885.29</v>
          </cell>
        </row>
        <row r="81">
          <cell r="A81" t="str">
            <v>BS1491</v>
          </cell>
          <cell r="B81" t="str">
            <v>INTERCO DEBT PROVIS'N</v>
          </cell>
          <cell r="C81">
            <v>0</v>
          </cell>
          <cell r="D81">
            <v>-2033851.81</v>
          </cell>
          <cell r="E81">
            <v>-2033851.81</v>
          </cell>
        </row>
        <row r="82">
          <cell r="A82" t="str">
            <v>BS1505</v>
          </cell>
          <cell r="B82" t="str">
            <v>HG ORE STOCKS</v>
          </cell>
          <cell r="C82">
            <v>3792439.84</v>
          </cell>
          <cell r="D82">
            <v>-830756.07</v>
          </cell>
          <cell r="E82">
            <v>2961683.77</v>
          </cell>
        </row>
        <row r="83">
          <cell r="A83" t="str">
            <v>BS1510</v>
          </cell>
          <cell r="B83" t="str">
            <v>CALCRETE ORE STOCKS</v>
          </cell>
          <cell r="C83">
            <v>2535511.14</v>
          </cell>
          <cell r="D83">
            <v>-701740.95</v>
          </cell>
          <cell r="E83">
            <v>1833770.19</v>
          </cell>
        </row>
        <row r="84">
          <cell r="A84" t="str">
            <v>BS1520</v>
          </cell>
          <cell r="B84" t="str">
            <v>WIP STOCKS</v>
          </cell>
          <cell r="C84">
            <v>11793899</v>
          </cell>
          <cell r="D84">
            <v>486661.16</v>
          </cell>
          <cell r="E84">
            <v>12280560.16</v>
          </cell>
        </row>
        <row r="85">
          <cell r="A85" t="str">
            <v>BS1570</v>
          </cell>
          <cell r="B85" t="str">
            <v>FINISHED STOCKS SITE</v>
          </cell>
          <cell r="C85">
            <v>0</v>
          </cell>
          <cell r="D85">
            <v>1526525.58</v>
          </cell>
          <cell r="E85">
            <v>1526525.58</v>
          </cell>
        </row>
        <row r="86">
          <cell r="A86" t="str">
            <v>BS1575</v>
          </cell>
          <cell r="B86" t="str">
            <v>FINISHED STOCKS KWIN</v>
          </cell>
          <cell r="C86">
            <v>0</v>
          </cell>
          <cell r="D86">
            <v>16090850</v>
          </cell>
          <cell r="E86">
            <v>16090850</v>
          </cell>
        </row>
        <row r="87">
          <cell r="A87" t="str">
            <v>BS1579</v>
          </cell>
          <cell r="B87" t="str">
            <v>FIN ST NRV WRITE DOWN</v>
          </cell>
          <cell r="C87">
            <v>0</v>
          </cell>
          <cell r="D87">
            <v>-164688</v>
          </cell>
          <cell r="E87">
            <v>-164688</v>
          </cell>
        </row>
        <row r="88">
          <cell r="A88" t="str">
            <v>BS1600</v>
          </cell>
          <cell r="B88" t="str">
            <v>INVENTORY CONTROL ACC</v>
          </cell>
          <cell r="C88">
            <v>46147815.93</v>
          </cell>
          <cell r="D88">
            <v>655385.26</v>
          </cell>
          <cell r="E88">
            <v>46803201.189999998</v>
          </cell>
        </row>
        <row r="89">
          <cell r="A89" t="str">
            <v>BS1601</v>
          </cell>
          <cell r="B89" t="str">
            <v>PROVN STOCK OBSELENCE</v>
          </cell>
          <cell r="C89">
            <v>-1101361.1499999999</v>
          </cell>
          <cell r="D89">
            <v>-251065.26</v>
          </cell>
          <cell r="E89">
            <v>-1352426.41</v>
          </cell>
        </row>
        <row r="90">
          <cell r="A90" t="str">
            <v>BS1603</v>
          </cell>
          <cell r="B90" t="str">
            <v>INVENTORY SUSPENSE</v>
          </cell>
          <cell r="C90">
            <v>78202.75</v>
          </cell>
          <cell r="D90">
            <v>92320.47</v>
          </cell>
          <cell r="E90">
            <v>170523.22</v>
          </cell>
        </row>
        <row r="91">
          <cell r="A91" t="str">
            <v>BS1605</v>
          </cell>
          <cell r="B91" t="str">
            <v>UNALLOC'D ISSUES CTRL</v>
          </cell>
          <cell r="C91">
            <v>603.54</v>
          </cell>
          <cell r="D91">
            <v>241.92</v>
          </cell>
          <cell r="E91">
            <v>845.46</v>
          </cell>
        </row>
        <row r="92">
          <cell r="A92" t="str">
            <v>BS1610</v>
          </cell>
          <cell r="B92" t="str">
            <v>MAT IN TRANSIT DIRECT</v>
          </cell>
          <cell r="C92">
            <v>269047.34999999998</v>
          </cell>
          <cell r="D92">
            <v>-4587</v>
          </cell>
          <cell r="E92">
            <v>264460.34999999998</v>
          </cell>
        </row>
        <row r="93">
          <cell r="A93" t="str">
            <v>BS1615</v>
          </cell>
          <cell r="B93" t="str">
            <v>REPAIRS CONTROL</v>
          </cell>
          <cell r="C93">
            <v>5710518.0700000003</v>
          </cell>
          <cell r="D93">
            <v>-2252236.7200000002</v>
          </cell>
          <cell r="E93">
            <v>3458281.35</v>
          </cell>
        </row>
        <row r="94">
          <cell r="A94" t="str">
            <v>BS1622</v>
          </cell>
          <cell r="B94" t="str">
            <v>INV RETURNS HLD'G</v>
          </cell>
          <cell r="C94">
            <v>71996.23</v>
          </cell>
          <cell r="D94">
            <v>0</v>
          </cell>
          <cell r="E94">
            <v>71996.23</v>
          </cell>
        </row>
        <row r="95">
          <cell r="A95" t="str">
            <v>BS1640</v>
          </cell>
          <cell r="B95" t="str">
            <v>PART PAID INVENTY ADV</v>
          </cell>
          <cell r="C95">
            <v>611160</v>
          </cell>
          <cell r="D95">
            <v>-470326.35</v>
          </cell>
          <cell r="E95">
            <v>140833.65</v>
          </cell>
        </row>
        <row r="96">
          <cell r="A96" t="str">
            <v>BS1641</v>
          </cell>
          <cell r="B96" t="str">
            <v>PFP INVENT'Y PAYMT</v>
          </cell>
          <cell r="C96">
            <v>-522178.39</v>
          </cell>
          <cell r="D96">
            <v>0</v>
          </cell>
          <cell r="E96">
            <v>-522178.39</v>
          </cell>
        </row>
        <row r="97">
          <cell r="A97" t="str">
            <v>BS1650</v>
          </cell>
          <cell r="B97" t="str">
            <v>SULPHUR FRGHT RAIL</v>
          </cell>
          <cell r="C97">
            <v>15690876.75</v>
          </cell>
          <cell r="D97">
            <v>-15690876.75</v>
          </cell>
          <cell r="E97">
            <v>0</v>
          </cell>
        </row>
        <row r="98">
          <cell r="A98" t="str">
            <v>BS1651</v>
          </cell>
          <cell r="B98" t="str">
            <v>SULPHUR STD PRICE ADJ</v>
          </cell>
          <cell r="C98">
            <v>-16451368.4</v>
          </cell>
          <cell r="D98">
            <v>15762036.15</v>
          </cell>
          <cell r="E98">
            <v>-689332.25</v>
          </cell>
        </row>
        <row r="99">
          <cell r="A99" t="str">
            <v>BS1655</v>
          </cell>
          <cell r="B99" t="str">
            <v>STORES STD PRICE ADJ</v>
          </cell>
          <cell r="C99">
            <v>-3679399.96</v>
          </cell>
          <cell r="D99">
            <v>4507323.78</v>
          </cell>
          <cell r="E99">
            <v>827923.82</v>
          </cell>
        </row>
        <row r="100">
          <cell r="A100" t="str">
            <v>BS1656</v>
          </cell>
          <cell r="B100" t="str">
            <v>INVENT'Y ISSUES ACC'L</v>
          </cell>
          <cell r="C100">
            <v>-680193.44</v>
          </cell>
          <cell r="D100">
            <v>-1051173.27</v>
          </cell>
          <cell r="E100">
            <v>-1731366.71</v>
          </cell>
        </row>
        <row r="101">
          <cell r="A101" t="str">
            <v>BS1660</v>
          </cell>
          <cell r="B101" t="str">
            <v>AMMONIA FRGHT &amp; INCID</v>
          </cell>
          <cell r="C101">
            <v>233050.57</v>
          </cell>
          <cell r="D101">
            <v>-233050.57</v>
          </cell>
          <cell r="E101">
            <v>0</v>
          </cell>
        </row>
        <row r="102">
          <cell r="A102" t="str">
            <v>BS1670</v>
          </cell>
          <cell r="B102" t="str">
            <v>DIESEL FUEL HLDG</v>
          </cell>
          <cell r="C102">
            <v>-550291.41</v>
          </cell>
          <cell r="D102">
            <v>-376571.16</v>
          </cell>
          <cell r="E102">
            <v>-926862.57</v>
          </cell>
        </row>
        <row r="103">
          <cell r="A103" t="str">
            <v>BS1671</v>
          </cell>
          <cell r="B103" t="str">
            <v>DIESEL FUEL CLAIMS</v>
          </cell>
          <cell r="C103">
            <v>65437.56</v>
          </cell>
          <cell r="D103">
            <v>161103.34</v>
          </cell>
          <cell r="E103">
            <v>226540.9</v>
          </cell>
        </row>
        <row r="104">
          <cell r="A104" t="str">
            <v>BS1675</v>
          </cell>
          <cell r="B104" t="str">
            <v>LT VEH DIESEL HLDG</v>
          </cell>
          <cell r="C104">
            <v>-285343.90999999997</v>
          </cell>
          <cell r="D104">
            <v>-111252.9</v>
          </cell>
          <cell r="E104">
            <v>-396596.81</v>
          </cell>
        </row>
        <row r="105">
          <cell r="A105" t="str">
            <v>BS1690</v>
          </cell>
          <cell r="B105" t="str">
            <v>FRGT - INVENTORY HLDG</v>
          </cell>
          <cell r="C105">
            <v>591614.59</v>
          </cell>
          <cell r="D105">
            <v>952365.51</v>
          </cell>
          <cell r="E105">
            <v>1543980.1</v>
          </cell>
        </row>
        <row r="106">
          <cell r="A106" t="str">
            <v>BS1691</v>
          </cell>
          <cell r="B106" t="str">
            <v>SULPHURIC ACID INVENT</v>
          </cell>
          <cell r="C106">
            <v>0</v>
          </cell>
          <cell r="D106">
            <v>1046240</v>
          </cell>
          <cell r="E106">
            <v>1046240</v>
          </cell>
        </row>
        <row r="107">
          <cell r="A107" t="str">
            <v>BS1805</v>
          </cell>
          <cell r="B107" t="str">
            <v>OTHER PREPAYMENTS</v>
          </cell>
          <cell r="C107">
            <v>0</v>
          </cell>
          <cell r="D107">
            <v>808480.06</v>
          </cell>
          <cell r="E107">
            <v>808480.06</v>
          </cell>
        </row>
        <row r="108">
          <cell r="A108" t="str">
            <v>BS1810</v>
          </cell>
          <cell r="B108" t="str">
            <v>EMPLOYEE PREPAY</v>
          </cell>
          <cell r="C108">
            <v>-6875.95</v>
          </cell>
          <cell r="D108">
            <v>6875.95</v>
          </cell>
          <cell r="E108">
            <v>0</v>
          </cell>
        </row>
        <row r="109">
          <cell r="A109" t="str">
            <v>BS1811</v>
          </cell>
          <cell r="B109" t="str">
            <v>PAYROLL ADV RECOVERY</v>
          </cell>
          <cell r="C109">
            <v>7368.88</v>
          </cell>
          <cell r="D109">
            <v>-6875.95</v>
          </cell>
          <cell r="E109">
            <v>492.93</v>
          </cell>
        </row>
        <row r="110">
          <cell r="A110" t="str">
            <v>BS1820</v>
          </cell>
          <cell r="B110" t="str">
            <v>UNALLOC'D PAYL DR ACC</v>
          </cell>
          <cell r="C110">
            <v>496.03</v>
          </cell>
          <cell r="D110">
            <v>0</v>
          </cell>
          <cell r="E110">
            <v>496.03</v>
          </cell>
        </row>
        <row r="111">
          <cell r="A111" t="str">
            <v>BS1825</v>
          </cell>
          <cell r="B111" t="str">
            <v>UNALLOC'D PAYL CR ACC</v>
          </cell>
          <cell r="C111">
            <v>-1096.01</v>
          </cell>
          <cell r="D111">
            <v>0</v>
          </cell>
          <cell r="E111">
            <v>-1096.01</v>
          </cell>
        </row>
        <row r="112">
          <cell r="A112" t="str">
            <v>BS1901</v>
          </cell>
          <cell r="B112" t="str">
            <v>DEBTOR - PIHA</v>
          </cell>
          <cell r="C112">
            <v>0</v>
          </cell>
          <cell r="D112">
            <v>1200</v>
          </cell>
          <cell r="E112">
            <v>1200</v>
          </cell>
        </row>
        <row r="113">
          <cell r="A113" t="str">
            <v>BS1903</v>
          </cell>
          <cell r="B113" t="str">
            <v>DEBTOR - AJ MAYOR</v>
          </cell>
          <cell r="C113">
            <v>12745</v>
          </cell>
          <cell r="D113">
            <v>-2070</v>
          </cell>
          <cell r="E113">
            <v>10675</v>
          </cell>
        </row>
        <row r="114">
          <cell r="A114" t="str">
            <v>BS1904</v>
          </cell>
          <cell r="B114" t="str">
            <v>DEBTOR - AIRSIDE MTCE</v>
          </cell>
          <cell r="C114">
            <v>0</v>
          </cell>
          <cell r="D114">
            <v>154.38</v>
          </cell>
          <cell r="E114">
            <v>154.38</v>
          </cell>
        </row>
        <row r="115">
          <cell r="A115" t="str">
            <v>BS1905</v>
          </cell>
          <cell r="B115" t="str">
            <v>DEBTOR - CBI CONST'N</v>
          </cell>
          <cell r="C115">
            <v>8834.5300000000007</v>
          </cell>
          <cell r="D115">
            <v>2168.73</v>
          </cell>
          <cell r="E115">
            <v>11003.26</v>
          </cell>
        </row>
        <row r="116">
          <cell r="A116" t="str">
            <v>BS1909</v>
          </cell>
          <cell r="B116" t="str">
            <v>DEBTOR - HITACHI</v>
          </cell>
          <cell r="C116">
            <v>1025</v>
          </cell>
          <cell r="D116">
            <v>-2050</v>
          </cell>
          <cell r="E116">
            <v>-1025</v>
          </cell>
        </row>
        <row r="117">
          <cell r="A117" t="str">
            <v>BS1913</v>
          </cell>
          <cell r="B117" t="str">
            <v>DEBTOR - KOMATSU</v>
          </cell>
          <cell r="C117">
            <v>11731.56</v>
          </cell>
          <cell r="D117">
            <v>-1887.46</v>
          </cell>
          <cell r="E117">
            <v>9844.1</v>
          </cell>
        </row>
        <row r="118">
          <cell r="A118" t="str">
            <v>BS1916</v>
          </cell>
          <cell r="B118" t="str">
            <v>DEBTOR - DYNATEC</v>
          </cell>
          <cell r="C118">
            <v>2750</v>
          </cell>
          <cell r="D118">
            <v>0</v>
          </cell>
          <cell r="E118">
            <v>2750</v>
          </cell>
        </row>
        <row r="119">
          <cell r="A119" t="str">
            <v>BS1920</v>
          </cell>
          <cell r="B119" t="str">
            <v>DEBTOR - MONA TOP ENT</v>
          </cell>
          <cell r="C119">
            <v>27657.49</v>
          </cell>
          <cell r="D119">
            <v>-3663.51</v>
          </cell>
          <cell r="E119">
            <v>23993.98</v>
          </cell>
        </row>
        <row r="120">
          <cell r="A120" t="str">
            <v>BS1923</v>
          </cell>
          <cell r="B120" t="str">
            <v>DEBTOR - MOWATT REF</v>
          </cell>
          <cell r="C120">
            <v>45100</v>
          </cell>
          <cell r="D120">
            <v>0</v>
          </cell>
          <cell r="E120">
            <v>45100</v>
          </cell>
        </row>
        <row r="121">
          <cell r="A121" t="str">
            <v>BS1925</v>
          </cell>
          <cell r="B121" t="str">
            <v>DEBTOR - JENDA CONT</v>
          </cell>
          <cell r="C121">
            <v>3700.01</v>
          </cell>
          <cell r="D121">
            <v>-3700</v>
          </cell>
          <cell r="E121">
            <v>0.01</v>
          </cell>
        </row>
        <row r="122">
          <cell r="A122" t="str">
            <v>BS1928</v>
          </cell>
          <cell r="B122" t="str">
            <v>DEBTOR - FINN INT</v>
          </cell>
          <cell r="C122">
            <v>9073.52</v>
          </cell>
          <cell r="D122">
            <v>11463.59</v>
          </cell>
          <cell r="E122">
            <v>20537.11</v>
          </cell>
        </row>
        <row r="123">
          <cell r="A123" t="str">
            <v>BS1930</v>
          </cell>
          <cell r="B123" t="str">
            <v>DEBTOR - WESTERN CONS</v>
          </cell>
          <cell r="C123">
            <v>14784.38</v>
          </cell>
          <cell r="D123">
            <v>-4241.93</v>
          </cell>
          <cell r="E123">
            <v>10542.45</v>
          </cell>
        </row>
        <row r="124">
          <cell r="A124" t="str">
            <v>BS1933</v>
          </cell>
          <cell r="B124" t="str">
            <v>INTICO HOLDG ACCOUNT</v>
          </cell>
          <cell r="C124">
            <v>235028.96</v>
          </cell>
          <cell r="D124">
            <v>7713.51</v>
          </cell>
          <cell r="E124">
            <v>242742.47</v>
          </cell>
        </row>
        <row r="125">
          <cell r="A125" t="str">
            <v>BS1934</v>
          </cell>
          <cell r="B125" t="str">
            <v>DEBTOR HOMESTAKE GOLD</v>
          </cell>
          <cell r="C125">
            <v>-4600</v>
          </cell>
          <cell r="D125">
            <v>0</v>
          </cell>
          <cell r="E125">
            <v>-4600</v>
          </cell>
        </row>
        <row r="126">
          <cell r="A126" t="str">
            <v>BS1935</v>
          </cell>
          <cell r="B126" t="str">
            <v>DEBTOR - LINOTEX PTY</v>
          </cell>
          <cell r="C126">
            <v>35686.239999999998</v>
          </cell>
          <cell r="D126">
            <v>-4754.41</v>
          </cell>
          <cell r="E126">
            <v>30931.83</v>
          </cell>
        </row>
        <row r="127">
          <cell r="A127" t="str">
            <v>BS1939</v>
          </cell>
          <cell r="B127" t="str">
            <v>DEBTOR IND ISSUES MGT</v>
          </cell>
          <cell r="C127">
            <v>6260</v>
          </cell>
          <cell r="D127">
            <v>-660</v>
          </cell>
          <cell r="E127">
            <v>5600</v>
          </cell>
        </row>
        <row r="128">
          <cell r="A128" t="str">
            <v>BS1943</v>
          </cell>
          <cell r="B128" t="str">
            <v>DEBTOR - BSPC</v>
          </cell>
          <cell r="C128">
            <v>3100.73</v>
          </cell>
          <cell r="D128">
            <v>1483.17</v>
          </cell>
          <cell r="E128">
            <v>4583.8999999999996</v>
          </cell>
        </row>
        <row r="129">
          <cell r="A129" t="str">
            <v>BS1951</v>
          </cell>
          <cell r="B129" t="str">
            <v>DEBTOR - AUST TANK IN</v>
          </cell>
          <cell r="C129">
            <v>0.01</v>
          </cell>
          <cell r="D129">
            <v>0</v>
          </cell>
          <cell r="E129">
            <v>0.01</v>
          </cell>
        </row>
        <row r="130">
          <cell r="A130" t="str">
            <v>BS1954</v>
          </cell>
          <cell r="B130" t="str">
            <v>DEBTOR - GLENMURRIN</v>
          </cell>
          <cell r="C130">
            <v>0</v>
          </cell>
          <cell r="D130">
            <v>2000</v>
          </cell>
          <cell r="E130">
            <v>2000</v>
          </cell>
        </row>
        <row r="131">
          <cell r="A131" t="str">
            <v>BS1955</v>
          </cell>
          <cell r="B131" t="str">
            <v>DEBTOR -SCORE PACIFIC</v>
          </cell>
          <cell r="C131">
            <v>1006.53</v>
          </cell>
          <cell r="D131">
            <v>477.49</v>
          </cell>
          <cell r="E131">
            <v>1484.02</v>
          </cell>
        </row>
        <row r="132">
          <cell r="A132" t="str">
            <v>BS1958</v>
          </cell>
          <cell r="B132" t="str">
            <v>DEBTOR-STEBBINS CONTR</v>
          </cell>
          <cell r="C132">
            <v>7700</v>
          </cell>
          <cell r="D132">
            <v>0</v>
          </cell>
          <cell r="E132">
            <v>7700</v>
          </cell>
        </row>
        <row r="133">
          <cell r="A133" t="str">
            <v>BS1959</v>
          </cell>
          <cell r="B133" t="str">
            <v>DEBTORS-GLOBAL REFACT</v>
          </cell>
          <cell r="C133">
            <v>15375</v>
          </cell>
          <cell r="D133">
            <v>0</v>
          </cell>
          <cell r="E133">
            <v>15375</v>
          </cell>
        </row>
        <row r="134">
          <cell r="A134" t="str">
            <v>BS1960</v>
          </cell>
          <cell r="B134" t="str">
            <v>DEBTORS - ATLAS COPCO</v>
          </cell>
          <cell r="C134">
            <v>675</v>
          </cell>
          <cell r="D134">
            <v>-675</v>
          </cell>
          <cell r="E134">
            <v>0</v>
          </cell>
        </row>
        <row r="135">
          <cell r="A135" t="str">
            <v>BS1962</v>
          </cell>
          <cell r="B135" t="str">
            <v>DEBTOR - SPEC WELDING</v>
          </cell>
          <cell r="C135">
            <v>9652.5</v>
          </cell>
          <cell r="D135">
            <v>0</v>
          </cell>
          <cell r="E135">
            <v>9652.5</v>
          </cell>
        </row>
        <row r="136">
          <cell r="A136" t="str">
            <v>BS1968</v>
          </cell>
          <cell r="B136" t="str">
            <v>DEBTOR - BORAL ENERGY</v>
          </cell>
          <cell r="C136">
            <v>365.2</v>
          </cell>
          <cell r="D136">
            <v>14.27</v>
          </cell>
          <cell r="E136">
            <v>379.47</v>
          </cell>
        </row>
        <row r="137">
          <cell r="A137" t="str">
            <v>BS1969</v>
          </cell>
          <cell r="B137" t="str">
            <v>DEBTOR - BULONG</v>
          </cell>
          <cell r="C137">
            <v>-167.3</v>
          </cell>
          <cell r="D137">
            <v>167.3</v>
          </cell>
          <cell r="E137">
            <v>0</v>
          </cell>
        </row>
        <row r="138">
          <cell r="A138" t="str">
            <v>BS1973</v>
          </cell>
          <cell r="B138" t="str">
            <v>Western Process Cont</v>
          </cell>
          <cell r="C138">
            <v>100</v>
          </cell>
          <cell r="D138">
            <v>-100</v>
          </cell>
          <cell r="E138">
            <v>0</v>
          </cell>
        </row>
        <row r="139">
          <cell r="A139" t="str">
            <v>BS1981</v>
          </cell>
          <cell r="B139" t="str">
            <v>DEBTOR - DTMT CONSTRU</v>
          </cell>
          <cell r="C139">
            <v>10747.08</v>
          </cell>
          <cell r="D139">
            <v>-10447.08</v>
          </cell>
          <cell r="E139">
            <v>300</v>
          </cell>
        </row>
        <row r="140">
          <cell r="A140" t="str">
            <v>BS1990</v>
          </cell>
          <cell r="B140" t="str">
            <v>DEBTOR - ER BUNGEY</v>
          </cell>
          <cell r="C140">
            <v>38055.11</v>
          </cell>
          <cell r="D140">
            <v>-12369.11</v>
          </cell>
          <cell r="E140">
            <v>25686</v>
          </cell>
        </row>
        <row r="141">
          <cell r="A141" t="str">
            <v>BS1991</v>
          </cell>
          <cell r="B141" t="str">
            <v>DEBTOR- INTER RAW MAT</v>
          </cell>
          <cell r="C141">
            <v>27347.32</v>
          </cell>
          <cell r="D141">
            <v>0</v>
          </cell>
          <cell r="E141">
            <v>27347.32</v>
          </cell>
        </row>
        <row r="142">
          <cell r="A142" t="str">
            <v>BS1992</v>
          </cell>
          <cell r="B142" t="str">
            <v>DEBTOR - TENNANT LTD</v>
          </cell>
          <cell r="C142">
            <v>-2160.02</v>
          </cell>
          <cell r="D142">
            <v>2160.02</v>
          </cell>
          <cell r="E142">
            <v>0</v>
          </cell>
        </row>
        <row r="143">
          <cell r="A143" t="str">
            <v>BS1994</v>
          </cell>
          <cell r="B143" t="str">
            <v>DEBTOR - CBI ROLL EXP</v>
          </cell>
          <cell r="C143">
            <v>2700</v>
          </cell>
          <cell r="D143">
            <v>-2000</v>
          </cell>
          <cell r="E143">
            <v>700</v>
          </cell>
        </row>
        <row r="144">
          <cell r="A144" t="str">
            <v>BS1995</v>
          </cell>
          <cell r="B144" t="str">
            <v>DEBTOR REDOX CHEMICAL</v>
          </cell>
          <cell r="C144">
            <v>2100</v>
          </cell>
          <cell r="D144">
            <v>-2100</v>
          </cell>
          <cell r="E144">
            <v>0</v>
          </cell>
        </row>
        <row r="145">
          <cell r="A145" t="str">
            <v>BS1996</v>
          </cell>
          <cell r="B145" t="str">
            <v>DEBTOR - PLAS-TECH</v>
          </cell>
          <cell r="C145">
            <v>8600.27</v>
          </cell>
          <cell r="D145">
            <v>-6267.08</v>
          </cell>
          <cell r="E145">
            <v>2333.19</v>
          </cell>
        </row>
        <row r="146">
          <cell r="A146" t="str">
            <v>BS1997</v>
          </cell>
          <cell r="B146" t="str">
            <v>FD/ASCE AC INT DEFECT</v>
          </cell>
          <cell r="C146">
            <v>926148.64</v>
          </cell>
          <cell r="D146">
            <v>32710.29</v>
          </cell>
          <cell r="E146">
            <v>958858.93</v>
          </cell>
        </row>
        <row r="147">
          <cell r="A147" t="str">
            <v>BS1999</v>
          </cell>
          <cell r="B147" t="str">
            <v>DEBTOR MISC ADHOC VAR</v>
          </cell>
          <cell r="C147">
            <v>145820.85</v>
          </cell>
          <cell r="D147">
            <v>-143181.75</v>
          </cell>
          <cell r="E147">
            <v>2639.1</v>
          </cell>
        </row>
        <row r="148">
          <cell r="A148" t="str">
            <v>BS2210</v>
          </cell>
          <cell r="B148" t="str">
            <v>LG ORE STOCKS</v>
          </cell>
          <cell r="C148">
            <v>17308940.25</v>
          </cell>
          <cell r="D148">
            <v>-6279255.9500000002</v>
          </cell>
          <cell r="E148">
            <v>11029684.300000001</v>
          </cell>
        </row>
        <row r="149">
          <cell r="A149" t="str">
            <v>BS2215</v>
          </cell>
          <cell r="B149" t="str">
            <v>MG ORE STOCKS</v>
          </cell>
          <cell r="C149">
            <v>28450795.780000001</v>
          </cell>
          <cell r="D149">
            <v>-4545837.82</v>
          </cell>
          <cell r="E149">
            <v>23904957.960000001</v>
          </cell>
        </row>
        <row r="150">
          <cell r="A150" t="str">
            <v>BS2504</v>
          </cell>
          <cell r="B150" t="str">
            <v>MMH PP INV'N &amp; EVALN</v>
          </cell>
          <cell r="C150">
            <v>27075329</v>
          </cell>
          <cell r="D150">
            <v>0</v>
          </cell>
          <cell r="E150">
            <v>27075329</v>
          </cell>
        </row>
        <row r="151">
          <cell r="A151" t="str">
            <v>BS2505</v>
          </cell>
          <cell r="B151" t="str">
            <v>PRE-PRJ INV'N &amp; EVALN</v>
          </cell>
          <cell r="C151">
            <v>2455929</v>
          </cell>
          <cell r="D151">
            <v>0</v>
          </cell>
          <cell r="E151">
            <v>2455929</v>
          </cell>
        </row>
        <row r="152">
          <cell r="A152" t="str">
            <v>BS2510</v>
          </cell>
          <cell r="B152" t="str">
            <v>ADDITIONAL EXPLORATN</v>
          </cell>
          <cell r="C152">
            <v>3398402</v>
          </cell>
          <cell r="D152">
            <v>5500</v>
          </cell>
          <cell r="E152">
            <v>3403902</v>
          </cell>
        </row>
        <row r="153">
          <cell r="A153" t="str">
            <v>BS2550</v>
          </cell>
          <cell r="B153" t="str">
            <v>VALUE ADDED TAX</v>
          </cell>
          <cell r="C153">
            <v>4790.6499999999996</v>
          </cell>
          <cell r="D153">
            <v>95.28</v>
          </cell>
          <cell r="E153">
            <v>4885.93</v>
          </cell>
        </row>
        <row r="154">
          <cell r="A154" t="str">
            <v>BS2612</v>
          </cell>
          <cell r="B154" t="str">
            <v>MPD PRJ DEV AREA 2000</v>
          </cell>
          <cell r="C154">
            <v>2717349.6</v>
          </cell>
          <cell r="D154">
            <v>0</v>
          </cell>
          <cell r="E154">
            <v>2717349.6</v>
          </cell>
        </row>
        <row r="155">
          <cell r="A155" t="str">
            <v>BS2614</v>
          </cell>
          <cell r="B155" t="str">
            <v>MPD PRJ DEV AREA 7000</v>
          </cell>
          <cell r="C155">
            <v>24640106.170000002</v>
          </cell>
          <cell r="D155">
            <v>0</v>
          </cell>
          <cell r="E155">
            <v>24640106.170000002</v>
          </cell>
        </row>
        <row r="156">
          <cell r="A156" t="str">
            <v>BS2615</v>
          </cell>
          <cell r="B156" t="str">
            <v>MPD PRJ DEV AREA 8000</v>
          </cell>
          <cell r="C156">
            <v>5102819.67</v>
          </cell>
          <cell r="D156">
            <v>0</v>
          </cell>
          <cell r="E156">
            <v>5102819.67</v>
          </cell>
        </row>
        <row r="157">
          <cell r="A157" t="str">
            <v>BS2620</v>
          </cell>
          <cell r="B157" t="str">
            <v>MPD PRJ DEV AREA 9100</v>
          </cell>
          <cell r="C157">
            <v>61528486.5</v>
          </cell>
          <cell r="D157">
            <v>5939987</v>
          </cell>
          <cell r="E157">
            <v>67468473.5</v>
          </cell>
        </row>
        <row r="158">
          <cell r="A158" t="str">
            <v>BS2625</v>
          </cell>
          <cell r="B158" t="str">
            <v>MPD PRJ DEV AREA 9200</v>
          </cell>
          <cell r="C158">
            <v>17631057.649999999</v>
          </cell>
          <cell r="D158">
            <v>0</v>
          </cell>
          <cell r="E158">
            <v>17631057.649999999</v>
          </cell>
        </row>
        <row r="159">
          <cell r="A159" t="str">
            <v>BS2630</v>
          </cell>
          <cell r="B159" t="str">
            <v>MPD PRJ DEV FINANCE</v>
          </cell>
          <cell r="C159">
            <v>21264642.75</v>
          </cell>
          <cell r="D159">
            <v>0</v>
          </cell>
          <cell r="E159">
            <v>21264642.75</v>
          </cell>
        </row>
        <row r="160">
          <cell r="A160" t="str">
            <v>BS2639</v>
          </cell>
          <cell r="B160" t="str">
            <v>MPD-PPE ADJUSMTENTS</v>
          </cell>
          <cell r="C160">
            <v>-42080789</v>
          </cell>
          <cell r="D160">
            <v>-2774822</v>
          </cell>
          <cell r="E160">
            <v>-44855611</v>
          </cell>
        </row>
        <row r="161">
          <cell r="A161" t="str">
            <v>BS2648</v>
          </cell>
          <cell r="B161" t="str">
            <v>PRE PRD - CARUA ADJ</v>
          </cell>
          <cell r="C161">
            <v>0</v>
          </cell>
          <cell r="D161">
            <v>-23719774</v>
          </cell>
          <cell r="E161">
            <v>-23719774</v>
          </cell>
        </row>
        <row r="162">
          <cell r="A162" t="str">
            <v>BS2650</v>
          </cell>
          <cell r="B162" t="str">
            <v>PRE PRD FIN ROY &amp; OTH</v>
          </cell>
          <cell r="C162">
            <v>42514555.289999999</v>
          </cell>
          <cell r="D162">
            <v>6470097</v>
          </cell>
          <cell r="E162">
            <v>48984652.289999999</v>
          </cell>
        </row>
        <row r="163">
          <cell r="A163" t="str">
            <v>BS2651</v>
          </cell>
          <cell r="B163" t="str">
            <v>PRE PROD'N TOTAL OPEX</v>
          </cell>
          <cell r="C163">
            <v>425925156</v>
          </cell>
          <cell r="D163">
            <v>24081948</v>
          </cell>
          <cell r="E163">
            <v>450007104</v>
          </cell>
        </row>
        <row r="164">
          <cell r="A164" t="str">
            <v>BS2654</v>
          </cell>
          <cell r="B164" t="str">
            <v>REAL'N MINING COSTS</v>
          </cell>
          <cell r="C164">
            <v>-49065461.700000003</v>
          </cell>
          <cell r="D164">
            <v>91184.2</v>
          </cell>
          <cell r="E164">
            <v>-48974277.5</v>
          </cell>
        </row>
        <row r="165">
          <cell r="A165" t="str">
            <v>BS2665</v>
          </cell>
          <cell r="B165" t="str">
            <v>ALLN PP COSTS TO STKS</v>
          </cell>
          <cell r="C165">
            <v>-298652917.38</v>
          </cell>
          <cell r="D165">
            <v>-24182402.120000001</v>
          </cell>
          <cell r="E165">
            <v>-322835319.5</v>
          </cell>
        </row>
        <row r="166">
          <cell r="A166" t="str">
            <v>BS2666</v>
          </cell>
          <cell r="B166" t="str">
            <v>PP FINISHED PROD SHIP</v>
          </cell>
          <cell r="C166">
            <v>286859019.19</v>
          </cell>
          <cell r="D166">
            <v>22169216.32</v>
          </cell>
          <cell r="E166">
            <v>309028235.50999999</v>
          </cell>
        </row>
        <row r="167">
          <cell r="A167" t="str">
            <v>BS2668</v>
          </cell>
          <cell r="B167" t="str">
            <v>ALLN FINISH STKS KWIN</v>
          </cell>
          <cell r="C167">
            <v>0</v>
          </cell>
          <cell r="D167">
            <v>-16090850</v>
          </cell>
          <cell r="E167">
            <v>-16090850</v>
          </cell>
        </row>
        <row r="168">
          <cell r="A168" t="str">
            <v>BS2669</v>
          </cell>
          <cell r="B168" t="str">
            <v>PP WIP NRV WRITE DOWN</v>
          </cell>
          <cell r="C168">
            <v>0</v>
          </cell>
          <cell r="D168">
            <v>1104567</v>
          </cell>
          <cell r="E168">
            <v>1104567</v>
          </cell>
        </row>
        <row r="169">
          <cell r="A169" t="str">
            <v>BS2670</v>
          </cell>
          <cell r="B169" t="str">
            <v>PRE PRD P&amp;L CHGS/OTH</v>
          </cell>
          <cell r="C169">
            <v>-267375</v>
          </cell>
          <cell r="D169">
            <v>1375958.03</v>
          </cell>
          <cell r="E169">
            <v>1108583.03</v>
          </cell>
        </row>
        <row r="170">
          <cell r="A170" t="str">
            <v>BS2689</v>
          </cell>
          <cell r="B170" t="str">
            <v>PRE PRD UNALL'D COSTS</v>
          </cell>
          <cell r="C170">
            <v>-32262.05</v>
          </cell>
          <cell r="D170">
            <v>0</v>
          </cell>
          <cell r="E170">
            <v>-32262.05</v>
          </cell>
        </row>
        <row r="171">
          <cell r="A171" t="str">
            <v>BS2699</v>
          </cell>
          <cell r="B171" t="str">
            <v>DEF'D MINING (WASTE)</v>
          </cell>
          <cell r="C171">
            <v>-486714.98</v>
          </cell>
          <cell r="D171">
            <v>11564664.699999999</v>
          </cell>
          <cell r="E171">
            <v>11077949.720000001</v>
          </cell>
        </row>
        <row r="172">
          <cell r="A172" t="str">
            <v>BS2703</v>
          </cell>
          <cell r="B172" t="str">
            <v>PPE-MPD ADJUSTMENTS</v>
          </cell>
          <cell r="C172">
            <v>42080789</v>
          </cell>
          <cell r="D172">
            <v>2774822</v>
          </cell>
          <cell r="E172">
            <v>44855611</v>
          </cell>
        </row>
        <row r="173">
          <cell r="A173" t="str">
            <v>BS2704</v>
          </cell>
          <cell r="B173" t="str">
            <v>EPC PPE ADJUSTMENTS</v>
          </cell>
          <cell r="C173">
            <v>-36831730.609999999</v>
          </cell>
          <cell r="D173">
            <v>2662941.61</v>
          </cell>
          <cell r="E173">
            <v>-34168789</v>
          </cell>
        </row>
        <row r="174">
          <cell r="A174" t="str">
            <v>BS2705</v>
          </cell>
          <cell r="B174" t="str">
            <v>CONST'N IN PROG (P&amp;E)</v>
          </cell>
          <cell r="C174">
            <v>762395254.64999998</v>
          </cell>
          <cell r="D174">
            <v>-4812521.45</v>
          </cell>
          <cell r="E174">
            <v>757582733.20000005</v>
          </cell>
        </row>
        <row r="175">
          <cell r="A175" t="str">
            <v>BS2707</v>
          </cell>
          <cell r="B175" t="str">
            <v>OPERAT'G LSE PROCEEDS</v>
          </cell>
          <cell r="C175">
            <v>-74030456.030000001</v>
          </cell>
          <cell r="D175">
            <v>0</v>
          </cell>
          <cell r="E175">
            <v>-74030456.030000001</v>
          </cell>
        </row>
        <row r="176">
          <cell r="A176" t="str">
            <v>BS2708</v>
          </cell>
          <cell r="B176" t="str">
            <v>PRE PRD OPS CIP</v>
          </cell>
          <cell r="C176">
            <v>24309289</v>
          </cell>
          <cell r="D176">
            <v>2454557</v>
          </cell>
          <cell r="E176">
            <v>26763846</v>
          </cell>
        </row>
        <row r="177">
          <cell r="A177" t="str">
            <v>BS2709</v>
          </cell>
          <cell r="B177" t="str">
            <v>GLM 100% P&amp;E</v>
          </cell>
          <cell r="C177">
            <v>234549893</v>
          </cell>
          <cell r="D177">
            <v>0</v>
          </cell>
          <cell r="E177">
            <v>234549893</v>
          </cell>
        </row>
        <row r="178">
          <cell r="A178" t="str">
            <v>BS2714</v>
          </cell>
          <cell r="B178" t="str">
            <v>DEV - COBALT EXPN</v>
          </cell>
          <cell r="C178">
            <v>11820279</v>
          </cell>
          <cell r="D178">
            <v>0</v>
          </cell>
          <cell r="E178">
            <v>11820279</v>
          </cell>
        </row>
        <row r="179">
          <cell r="A179" t="str">
            <v>BS2716</v>
          </cell>
          <cell r="B179" t="str">
            <v>DEV - ANO ROLL'G EXP</v>
          </cell>
          <cell r="C179">
            <v>7410265</v>
          </cell>
          <cell r="D179">
            <v>1388980</v>
          </cell>
          <cell r="E179">
            <v>8799245</v>
          </cell>
        </row>
        <row r="180">
          <cell r="A180" t="str">
            <v>BS2733</v>
          </cell>
          <cell r="B180" t="str">
            <v>LEASEHOLD MOTOR VEH</v>
          </cell>
          <cell r="C180">
            <v>351296.75</v>
          </cell>
          <cell r="D180">
            <v>0</v>
          </cell>
          <cell r="E180">
            <v>351296.75</v>
          </cell>
        </row>
        <row r="181">
          <cell r="A181" t="str">
            <v>BS2735</v>
          </cell>
          <cell r="B181" t="str">
            <v>LSEHLD OFF/COMP EQUIP</v>
          </cell>
          <cell r="C181">
            <v>562119.26</v>
          </cell>
          <cell r="D181">
            <v>0</v>
          </cell>
          <cell r="E181">
            <v>562119.26</v>
          </cell>
        </row>
        <row r="182">
          <cell r="A182" t="str">
            <v>BS2738</v>
          </cell>
          <cell r="B182" t="str">
            <v>LEASED MPD COST</v>
          </cell>
          <cell r="C182">
            <v>1927000</v>
          </cell>
          <cell r="D182">
            <v>0</v>
          </cell>
          <cell r="E182">
            <v>1927000</v>
          </cell>
        </row>
        <row r="183">
          <cell r="A183" t="str">
            <v>BS2740</v>
          </cell>
          <cell r="B183" t="str">
            <v>LSEHLD OFF EQ ACC DEP</v>
          </cell>
          <cell r="C183">
            <v>14936</v>
          </cell>
          <cell r="D183">
            <v>0</v>
          </cell>
          <cell r="E183">
            <v>14936</v>
          </cell>
        </row>
        <row r="184">
          <cell r="A184" t="str">
            <v>BS2795</v>
          </cell>
          <cell r="B184" t="str">
            <v>HP COST MOTOR VEHICLE</v>
          </cell>
          <cell r="C184">
            <v>286000</v>
          </cell>
          <cell r="D184">
            <v>0</v>
          </cell>
          <cell r="E184">
            <v>286000</v>
          </cell>
        </row>
        <row r="185">
          <cell r="A185" t="str">
            <v>BS3106</v>
          </cell>
          <cell r="B185" t="str">
            <v>CREDITORS MIMS CNTRL</v>
          </cell>
          <cell r="C185">
            <v>-27701470.960000001</v>
          </cell>
          <cell r="D185">
            <v>-2622033.1</v>
          </cell>
          <cell r="E185">
            <v>-30323504.059999999</v>
          </cell>
        </row>
        <row r="186">
          <cell r="A186" t="str">
            <v>BS3121</v>
          </cell>
          <cell r="B186" t="str">
            <v>GST INV PENDING HOLD</v>
          </cell>
          <cell r="C186">
            <v>-103316.21</v>
          </cell>
          <cell r="D186">
            <v>27558.29</v>
          </cell>
          <cell r="E186">
            <v>-75757.919999999998</v>
          </cell>
        </row>
        <row r="187">
          <cell r="A187" t="str">
            <v>BS3124</v>
          </cell>
          <cell r="B187" t="str">
            <v>GST-Sales &amp; Other G1</v>
          </cell>
          <cell r="C187">
            <v>-72133.509999999995</v>
          </cell>
          <cell r="D187">
            <v>60431.13</v>
          </cell>
          <cell r="E187">
            <v>-11702.38</v>
          </cell>
        </row>
        <row r="188">
          <cell r="A188" t="str">
            <v>BS3130</v>
          </cell>
          <cell r="B188" t="str">
            <v>CREDITORS - OTHER EPC</v>
          </cell>
          <cell r="C188">
            <v>-23617120</v>
          </cell>
          <cell r="D188">
            <v>-99526</v>
          </cell>
          <cell r="E188">
            <v>-23716646</v>
          </cell>
        </row>
        <row r="189">
          <cell r="A189" t="str">
            <v>BS3135</v>
          </cell>
          <cell r="B189" t="str">
            <v>CREDITORS - ACCRUALS</v>
          </cell>
          <cell r="C189">
            <v>-8749509.5899999999</v>
          </cell>
          <cell r="D189">
            <v>-2286680.7599999998</v>
          </cell>
          <cell r="E189">
            <v>-11036190.35</v>
          </cell>
        </row>
        <row r="190">
          <cell r="A190" t="str">
            <v>BS3136</v>
          </cell>
          <cell r="B190" t="str">
            <v>ACC MINING CONT COSTS</v>
          </cell>
          <cell r="C190">
            <v>-2240358.86</v>
          </cell>
          <cell r="D190">
            <v>92237.37</v>
          </cell>
          <cell r="E190">
            <v>-2148121.4900000002</v>
          </cell>
        </row>
        <row r="191">
          <cell r="A191" t="str">
            <v>BS3137</v>
          </cell>
          <cell r="B191" t="str">
            <v>OP'G LEASE PAYMT ACCL</v>
          </cell>
          <cell r="C191">
            <v>-2784741.47</v>
          </cell>
          <cell r="D191">
            <v>395764.97</v>
          </cell>
          <cell r="E191">
            <v>-2388976.5</v>
          </cell>
        </row>
        <row r="192">
          <cell r="A192" t="str">
            <v>BS3138</v>
          </cell>
          <cell r="B192" t="str">
            <v>E&amp;M ACCURALS</v>
          </cell>
          <cell r="C192">
            <v>-6497693.1699999999</v>
          </cell>
          <cell r="D192">
            <v>1477205.23</v>
          </cell>
          <cell r="E192">
            <v>-5020487.9400000004</v>
          </cell>
        </row>
        <row r="193">
          <cell r="A193" t="str">
            <v>BS3139</v>
          </cell>
          <cell r="B193" t="str">
            <v>E&amp;M LAB COST ACCRUALS</v>
          </cell>
          <cell r="C193">
            <v>-139663.26</v>
          </cell>
          <cell r="D193">
            <v>35775.18</v>
          </cell>
          <cell r="E193">
            <v>-103888.08</v>
          </cell>
        </row>
        <row r="194">
          <cell r="A194" t="str">
            <v>BS3141</v>
          </cell>
          <cell r="B194" t="str">
            <v>ROYALTY ACCURALS</v>
          </cell>
          <cell r="C194">
            <v>-2933705</v>
          </cell>
          <cell r="D194">
            <v>-743553</v>
          </cell>
          <cell r="E194">
            <v>-3677258</v>
          </cell>
        </row>
        <row r="195">
          <cell r="A195" t="str">
            <v>BS3144</v>
          </cell>
          <cell r="B195" t="str">
            <v>CONTRACT RETENTIONS</v>
          </cell>
          <cell r="C195">
            <v>-48452.6</v>
          </cell>
          <cell r="D195">
            <v>0</v>
          </cell>
          <cell r="E195">
            <v>-48452.6</v>
          </cell>
        </row>
        <row r="196">
          <cell r="A196" t="str">
            <v>BS3150</v>
          </cell>
          <cell r="B196" t="str">
            <v>INV PND NON GDS MIMS</v>
          </cell>
          <cell r="C196">
            <v>-8124.59</v>
          </cell>
          <cell r="D196">
            <v>433.8</v>
          </cell>
          <cell r="E196">
            <v>-7690.79</v>
          </cell>
        </row>
        <row r="197">
          <cell r="A197" t="str">
            <v>BS3155</v>
          </cell>
          <cell r="B197" t="str">
            <v>SALES TAX LIAB - MIMS</v>
          </cell>
          <cell r="C197">
            <v>-18315.28</v>
          </cell>
          <cell r="D197">
            <v>0</v>
          </cell>
          <cell r="E197">
            <v>-18315.28</v>
          </cell>
        </row>
        <row r="198">
          <cell r="A198" t="str">
            <v>BS3165</v>
          </cell>
          <cell r="B198" t="str">
            <v>CNSGNMNT STCK MIMS</v>
          </cell>
          <cell r="C198">
            <v>-2539380.81</v>
          </cell>
          <cell r="D198">
            <v>64088.29</v>
          </cell>
          <cell r="E198">
            <v>-2475292.52</v>
          </cell>
        </row>
        <row r="199">
          <cell r="A199" t="str">
            <v>BS3170</v>
          </cell>
          <cell r="B199" t="str">
            <v>INV PEND - GOODS MIMS</v>
          </cell>
          <cell r="C199">
            <v>-25981689.07</v>
          </cell>
          <cell r="D199">
            <v>8785478.5899999999</v>
          </cell>
          <cell r="E199">
            <v>-17196210.48</v>
          </cell>
        </row>
        <row r="200">
          <cell r="A200" t="str">
            <v>BS3172</v>
          </cell>
          <cell r="B200" t="str">
            <v>INVOICE PENDING ADJMT</v>
          </cell>
          <cell r="C200">
            <v>4814803.87</v>
          </cell>
          <cell r="D200">
            <v>-1036667.32</v>
          </cell>
          <cell r="E200">
            <v>3778136.55</v>
          </cell>
        </row>
        <row r="201">
          <cell r="A201" t="str">
            <v>BS3175</v>
          </cell>
          <cell r="B201" t="str">
            <v>MATERIAL TRANSIT MIMS</v>
          </cell>
          <cell r="C201">
            <v>-635</v>
          </cell>
          <cell r="D201">
            <v>0</v>
          </cell>
          <cell r="E201">
            <v>-635</v>
          </cell>
        </row>
        <row r="202">
          <cell r="A202" t="str">
            <v>BS3180</v>
          </cell>
          <cell r="B202" t="str">
            <v>CNCLD CHQ MIMS CNTRL</v>
          </cell>
          <cell r="C202">
            <v>-8807.7199999999993</v>
          </cell>
          <cell r="D202">
            <v>9483.91</v>
          </cell>
          <cell r="E202">
            <v>676.19</v>
          </cell>
        </row>
        <row r="203">
          <cell r="A203" t="str">
            <v>BS3305</v>
          </cell>
          <cell r="B203" t="str">
            <v>PROV FOR ANNUAL LEAVE</v>
          </cell>
          <cell r="C203">
            <v>-2299798.42</v>
          </cell>
          <cell r="D203">
            <v>38877.21</v>
          </cell>
          <cell r="E203">
            <v>-2260921.21</v>
          </cell>
        </row>
        <row r="204">
          <cell r="A204" t="str">
            <v>BS3420</v>
          </cell>
          <cell r="B204" t="str">
            <v>PROV FOR FBT</v>
          </cell>
          <cell r="C204">
            <v>-83726.5</v>
          </cell>
          <cell r="D204">
            <v>44103.38</v>
          </cell>
          <cell r="E204">
            <v>-39623.120000000003</v>
          </cell>
        </row>
        <row r="205">
          <cell r="A205" t="str">
            <v>BS3421</v>
          </cell>
          <cell r="B205" t="str">
            <v>FBT PAID</v>
          </cell>
          <cell r="C205">
            <v>201644.63</v>
          </cell>
          <cell r="D205">
            <v>-103553.8</v>
          </cell>
          <cell r="E205">
            <v>98090.83</v>
          </cell>
        </row>
        <row r="206">
          <cell r="A206" t="str">
            <v>BS3435</v>
          </cell>
          <cell r="B206" t="str">
            <v>WORKERS COMP PREMIUM</v>
          </cell>
          <cell r="C206">
            <v>-136041.39000000001</v>
          </cell>
          <cell r="D206">
            <v>-5436.68</v>
          </cell>
          <cell r="E206">
            <v>-141478.07</v>
          </cell>
        </row>
        <row r="207">
          <cell r="A207" t="str">
            <v>BS3500</v>
          </cell>
          <cell r="B207" t="str">
            <v>PAY CLG LEND LEASE</v>
          </cell>
          <cell r="C207">
            <v>-6594.54</v>
          </cell>
          <cell r="D207">
            <v>0</v>
          </cell>
          <cell r="E207">
            <v>-6594.54</v>
          </cell>
        </row>
        <row r="208">
          <cell r="A208" t="str">
            <v>BS3501</v>
          </cell>
          <cell r="B208" t="str">
            <v>PAY CLG MIMS CNTRL</v>
          </cell>
          <cell r="C208">
            <v>640.33000000000004</v>
          </cell>
          <cell r="D208">
            <v>0</v>
          </cell>
          <cell r="E208">
            <v>640.33000000000004</v>
          </cell>
        </row>
        <row r="209">
          <cell r="A209" t="str">
            <v>BS3502</v>
          </cell>
          <cell r="B209" t="str">
            <v>PROVISION FOR CHEQUE</v>
          </cell>
          <cell r="C209">
            <v>-2171.5300000000002</v>
          </cell>
          <cell r="D209">
            <v>0</v>
          </cell>
          <cell r="E209">
            <v>-2171.5300000000002</v>
          </cell>
        </row>
        <row r="210">
          <cell r="A210" t="str">
            <v>BS3505</v>
          </cell>
          <cell r="B210" t="str">
            <v>PAYE TAX CONTROL ACCT</v>
          </cell>
          <cell r="C210">
            <v>882715.65</v>
          </cell>
          <cell r="D210">
            <v>0</v>
          </cell>
          <cell r="E210">
            <v>882715.65</v>
          </cell>
        </row>
        <row r="211">
          <cell r="A211" t="str">
            <v>BS3510</v>
          </cell>
          <cell r="B211" t="str">
            <v>SUPER'N CONTROL ACCT</v>
          </cell>
          <cell r="C211">
            <v>281633.09999999998</v>
          </cell>
          <cell r="D211">
            <v>0</v>
          </cell>
          <cell r="E211">
            <v>281633.09999999998</v>
          </cell>
        </row>
        <row r="212">
          <cell r="A212" t="str">
            <v>BS3515</v>
          </cell>
          <cell r="B212" t="str">
            <v>S&amp;W DEDN MANUAL CNTRL</v>
          </cell>
          <cell r="C212">
            <v>-29966.73</v>
          </cell>
          <cell r="D212">
            <v>-8526.76</v>
          </cell>
          <cell r="E212">
            <v>-38493.49</v>
          </cell>
        </row>
        <row r="213">
          <cell r="A213" t="str">
            <v>BS3520</v>
          </cell>
          <cell r="B213" t="str">
            <v>SALARY SACRIFICE CTRL</v>
          </cell>
          <cell r="C213">
            <v>-12624.73</v>
          </cell>
          <cell r="D213">
            <v>0</v>
          </cell>
          <cell r="E213">
            <v>-12624.73</v>
          </cell>
        </row>
        <row r="214">
          <cell r="A214" t="str">
            <v>BS3530</v>
          </cell>
          <cell r="B214" t="str">
            <v>STATE PAYROLL TAX CTL</v>
          </cell>
          <cell r="C214">
            <v>-132199.26999999999</v>
          </cell>
          <cell r="D214">
            <v>-171287.19</v>
          </cell>
          <cell r="E214">
            <v>-303486.46000000002</v>
          </cell>
        </row>
        <row r="215">
          <cell r="A215" t="str">
            <v>BS3536</v>
          </cell>
          <cell r="B215" t="str">
            <v>PP TAX HLDG MIMS CNTL</v>
          </cell>
          <cell r="C215">
            <v>-437.31</v>
          </cell>
          <cell r="D215">
            <v>0</v>
          </cell>
          <cell r="E215">
            <v>-437.31</v>
          </cell>
        </row>
        <row r="216">
          <cell r="A216" t="str">
            <v>BS3550</v>
          </cell>
          <cell r="B216" t="str">
            <v>LEASED MOTOR VEHICLES</v>
          </cell>
          <cell r="C216">
            <v>-51016.44</v>
          </cell>
          <cell r="D216">
            <v>23729.09</v>
          </cell>
          <cell r="E216">
            <v>-27287.35</v>
          </cell>
        </row>
        <row r="217">
          <cell r="A217" t="str">
            <v>BS3555</v>
          </cell>
          <cell r="B217" t="str">
            <v>LEASED -OFF/COM EQUIP</v>
          </cell>
          <cell r="C217">
            <v>-124860.51</v>
          </cell>
          <cell r="D217">
            <v>7491.68</v>
          </cell>
          <cell r="E217">
            <v>-117368.83</v>
          </cell>
        </row>
        <row r="218">
          <cell r="A218" t="str">
            <v>BS3570</v>
          </cell>
          <cell r="B218" t="str">
            <v>LEASED MPD</v>
          </cell>
          <cell r="C218">
            <v>-1059849.9099999999</v>
          </cell>
          <cell r="D218">
            <v>32116.67</v>
          </cell>
          <cell r="E218">
            <v>-1027733.24</v>
          </cell>
        </row>
        <row r="219">
          <cell r="A219" t="str">
            <v>BS3575</v>
          </cell>
          <cell r="B219" t="str">
            <v>HP LIAB MOTOR VEHICLE</v>
          </cell>
          <cell r="C219">
            <v>-159699.39000000001</v>
          </cell>
          <cell r="D219">
            <v>6057.57</v>
          </cell>
          <cell r="E219">
            <v>-153641.82</v>
          </cell>
        </row>
        <row r="220">
          <cell r="A220" t="str">
            <v>BS4205</v>
          </cell>
          <cell r="B220" t="str">
            <v>PROV FOR LSL</v>
          </cell>
          <cell r="C220">
            <v>-280362.7</v>
          </cell>
          <cell r="D220">
            <v>-18041.23</v>
          </cell>
          <cell r="E220">
            <v>-298403.93</v>
          </cell>
        </row>
        <row r="221">
          <cell r="A221" t="str">
            <v>BS4310</v>
          </cell>
          <cell r="B221" t="str">
            <v>PROV FOR REHABILIT'N</v>
          </cell>
          <cell r="C221">
            <v>0</v>
          </cell>
          <cell r="D221">
            <v>-714118</v>
          </cell>
          <cell r="E221">
            <v>-714118</v>
          </cell>
        </row>
        <row r="222">
          <cell r="A222" t="str">
            <v>BS5005</v>
          </cell>
          <cell r="B222" t="str">
            <v>ISS CAP - FULLY PAID</v>
          </cell>
          <cell r="C222">
            <v>-100</v>
          </cell>
          <cell r="D222">
            <v>0</v>
          </cell>
          <cell r="E222">
            <v>-100</v>
          </cell>
        </row>
        <row r="223">
          <cell r="A223" t="str">
            <v>BS5805</v>
          </cell>
          <cell r="B223" t="str">
            <v>CONTRIB FROM ANL-MMH</v>
          </cell>
          <cell r="C223">
            <v>-27075329</v>
          </cell>
          <cell r="D223">
            <v>0</v>
          </cell>
          <cell r="E223">
            <v>-27075329</v>
          </cell>
        </row>
        <row r="224">
          <cell r="A224" t="str">
            <v>BS5810</v>
          </cell>
          <cell r="B224" t="str">
            <v>INT LOAN G/C USD73.3M</v>
          </cell>
          <cell r="C224">
            <v>-94911258.769999996</v>
          </cell>
          <cell r="D224">
            <v>0</v>
          </cell>
          <cell r="E224">
            <v>-94911258.769999996</v>
          </cell>
        </row>
        <row r="225">
          <cell r="A225" t="str">
            <v>BS5811</v>
          </cell>
          <cell r="B225" t="str">
            <v>CONTRA BS5810 SPON'S</v>
          </cell>
          <cell r="C225">
            <v>94911259.379999995</v>
          </cell>
          <cell r="D225">
            <v>0</v>
          </cell>
          <cell r="E225">
            <v>94911259.379999995</v>
          </cell>
        </row>
        <row r="226">
          <cell r="A226" t="str">
            <v>BS5815</v>
          </cell>
          <cell r="B226" t="str">
            <v>GLM INTERIM LOAN MMH</v>
          </cell>
          <cell r="C226">
            <v>-47574834.229999997</v>
          </cell>
          <cell r="D226">
            <v>0</v>
          </cell>
          <cell r="E226">
            <v>-47574834.229999997</v>
          </cell>
        </row>
        <row r="227">
          <cell r="A227" t="str">
            <v>BS5825</v>
          </cell>
          <cell r="B227" t="str">
            <v>MMH SPON CONT 60% PLT</v>
          </cell>
          <cell r="C227">
            <v>-759177979</v>
          </cell>
          <cell r="D227">
            <v>-16754717</v>
          </cell>
          <cell r="E227">
            <v>-775932696</v>
          </cell>
        </row>
        <row r="228">
          <cell r="A228" t="str">
            <v>BS5828</v>
          </cell>
          <cell r="B228" t="str">
            <v>MMH USD CONT 60% PLT</v>
          </cell>
          <cell r="C228">
            <v>-3527944</v>
          </cell>
          <cell r="D228">
            <v>-1228593</v>
          </cell>
          <cell r="E228">
            <v>-4756537</v>
          </cell>
        </row>
        <row r="229">
          <cell r="A229" t="str">
            <v>BS5850</v>
          </cell>
          <cell r="B229" t="str">
            <v>GLM INTLN GLM 40% PL</v>
          </cell>
          <cell r="C229">
            <v>-31716556.149999999</v>
          </cell>
          <cell r="D229">
            <v>0</v>
          </cell>
          <cell r="E229">
            <v>-31716556.149999999</v>
          </cell>
        </row>
        <row r="230">
          <cell r="A230" t="str">
            <v>BS5855</v>
          </cell>
          <cell r="B230" t="str">
            <v>GLM INTLN GLM 100% PL</v>
          </cell>
          <cell r="C230">
            <v>-15619869</v>
          </cell>
          <cell r="D230">
            <v>0</v>
          </cell>
          <cell r="E230">
            <v>-15619869</v>
          </cell>
        </row>
        <row r="231">
          <cell r="A231" t="str">
            <v>BS5860</v>
          </cell>
          <cell r="B231" t="str">
            <v>MMH CONT GLM 40% PLT</v>
          </cell>
          <cell r="C231">
            <v>-15494503</v>
          </cell>
          <cell r="D231">
            <v>0</v>
          </cell>
          <cell r="E231">
            <v>-15494503</v>
          </cell>
        </row>
        <row r="232">
          <cell r="A232" t="str">
            <v>BS5861</v>
          </cell>
          <cell r="B232" t="str">
            <v>MMH CONT GLM 100% PLT</v>
          </cell>
          <cell r="C232">
            <v>-32080331</v>
          </cell>
          <cell r="D232">
            <v>0</v>
          </cell>
          <cell r="E232">
            <v>-32080331</v>
          </cell>
        </row>
        <row r="233">
          <cell r="A233" t="str">
            <v>BS5864</v>
          </cell>
          <cell r="B233" t="str">
            <v>GLM SPON CONT 40% PLT</v>
          </cell>
          <cell r="C233">
            <v>-490624152</v>
          </cell>
          <cell r="D233">
            <v>-11169811</v>
          </cell>
          <cell r="E233">
            <v>-501793963</v>
          </cell>
        </row>
        <row r="234">
          <cell r="A234" t="str">
            <v>BS5865</v>
          </cell>
          <cell r="B234" t="str">
            <v>GLM SPON CONT 100% PL</v>
          </cell>
          <cell r="C234">
            <v>-186849693</v>
          </cell>
          <cell r="D234">
            <v>0</v>
          </cell>
          <cell r="E234">
            <v>-186849693</v>
          </cell>
        </row>
        <row r="235">
          <cell r="A235" t="str">
            <v>BS5871</v>
          </cell>
          <cell r="B235" t="str">
            <v>GLM USD CONT 40% PLT</v>
          </cell>
          <cell r="C235">
            <v>-2351962</v>
          </cell>
          <cell r="D235">
            <v>-819062</v>
          </cell>
          <cell r="E235">
            <v>-3171024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ESTADO RED TEC"/>
      <sheetName val="Hoja1"/>
      <sheetName val="items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Equipo"/>
      <sheetName val="Excavación Mat. Común Estacione"/>
      <sheetName val="Demolición Pavimento"/>
      <sheetName val="PRECIOS"/>
      <sheetName val="PREACTA 6"/>
      <sheetName val="TABLA 2008"/>
      <sheetName val="PUNITARIOS%20PARA%20241201%202S"/>
      <sheetName val="TRANSPORTE"/>
      <sheetName val="Insum"/>
      <sheetName val="SUB APU"/>
      <sheetName val="RELACION MES"/>
      <sheetName val="Presup_Cancha"/>
      <sheetName val="Listas"/>
      <sheetName val="PRESUPUESTO"/>
      <sheetName val="ESTADO VÍA-CRIT.TECNICO"/>
      <sheetName val="GCB2000"/>
      <sheetName val="FORMULA"/>
      <sheetName val="A. P. U."/>
      <sheetName val="REC-COD,"/>
      <sheetName val="2,2,6,1 Pilotes 0,30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5. ELECTRICO"/>
      <sheetName val="costos oficina"/>
      <sheetName val="costos campamento"/>
      <sheetName val="días habiles 2015"/>
      <sheetName val="CLASIFICACION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Lp"/>
      <sheetName val="PUNITARIOS_PARA_241201_2S10"/>
      <sheetName val="PR_110"/>
      <sheetName val="ESTADO_RED_TEC10"/>
      <sheetName val="PREACTA_1010"/>
      <sheetName val="PREACTA_910"/>
      <sheetName val=" Liquidacion de Obra por Tramos"/>
      <sheetName val="APU NO PREVISTO"/>
      <sheetName val="PPTA (3)"/>
      <sheetName val="PPTA (2)"/>
      <sheetName val="PPTA"/>
      <sheetName val="SALARIOS"/>
      <sheetName val="062"/>
      <sheetName val="LISTA DE PRECIOS"/>
      <sheetName val="Listado"/>
      <sheetName val="Requisición1"/>
      <sheetName val="Bajadas"/>
      <sheetName val="NARIÑO"/>
      <sheetName val="TRAPMO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OCTUBRE"/>
      <sheetName val="Hoja2"/>
      <sheetName val="TABLA_2008"/>
      <sheetName val="PERSONAL"/>
      <sheetName val="Tarifa MT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Cuadr."/>
      <sheetName val="materiales"/>
      <sheetName val="otros"/>
      <sheetName val="PREACTA_61"/>
      <sheetName val="A_P_U1"/>
      <sheetName val="A_P_U"/>
      <sheetName val="Summary"/>
      <sheetName val="CODCONST"/>
      <sheetName val="PREACTA Y CONTRATISTAS"/>
      <sheetName val="Bases 2A"/>
      <sheetName val="7.1.8.1.1"/>
      <sheetName val="PUNITARIOS PARA 241201 2S.xls"/>
      <sheetName val="OBRAS SES"/>
      <sheetName val="@RISK - Correlaciones"/>
      <sheetName val="PLAN DE INVERSION ANTICIPO"/>
      <sheetName val="inv mensual"/>
      <sheetName val="borrador flujo inv"/>
      <sheetName val="social-ambiental"/>
      <sheetName val="AU"/>
      <sheetName val="Acta"/>
      <sheetName val="BALANCE"/>
      <sheetName val="ITEMS NO REVISTOS"/>
      <sheetName val="APU ELECTRICOS"/>
      <sheetName val="CONT_ADI"/>
      <sheetName val="mdo"/>
      <sheetName val="equip"/>
      <sheetName val="mat"/>
      <sheetName val="CIRCUITOS CODENSA"/>
      <sheetName val="Proveedores y acreedores"/>
      <sheetName val="c2_5y2_613"/>
      <sheetName val="PREACTA_62"/>
      <sheetName val="TABLA_20082"/>
      <sheetName val="c2_5y2_612"/>
      <sheetName val="TABLA_20081"/>
      <sheetName val="c2_5y2_611"/>
      <sheetName val="Excavación_Mat__Común_Estacione"/>
      <sheetName val="Demolición_Pavimento"/>
      <sheetName val="SUB_APU"/>
      <sheetName val="A__P__U_"/>
      <sheetName val="RELACION_MES"/>
      <sheetName val="ESTADO_VÍA-CRIT_TECNICO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Input"/>
      <sheetName val="bd100-45-p1"/>
      <sheetName val="PTAR ANDES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ACTA MODIFICACIÓN CIVIL"/>
      <sheetName val="inst"/>
      <sheetName val="TABLAS"/>
      <sheetName val="DEST. MEDIOS"/>
      <sheetName val="COMBUASF"/>
      <sheetName val="BALCRUDO"/>
      <sheetName val="CARGASPROC."/>
      <sheetName val="G L P  FINAL"/>
      <sheetName val="BASE"/>
      <sheetName val="Poblacion"/>
      <sheetName val="Estado Resumen"/>
      <sheetName val="devdics"/>
      <sheetName val="INDICE"/>
      <sheetName val="for 6"/>
      <sheetName val="glvc"/>
      <sheetName val="CURVA"/>
      <sheetName val="civ_roma"/>
      <sheetName val="EMPRESA"/>
      <sheetName val="2,2,6,1_Pilotes_0,302"/>
      <sheetName val="gpi_5262"/>
      <sheetName val="vea_3742"/>
      <sheetName val="APU_NO_PREVISTO2"/>
      <sheetName val="PPTA_(3)2"/>
      <sheetName val="PPTA_(2)2"/>
      <sheetName val="Tarifa_MT2"/>
      <sheetName val="PREACTA_Y_CONTRATISTAS2"/>
      <sheetName val="5__ELECTRICO2"/>
      <sheetName val="7_1_8_1_12"/>
      <sheetName val="Cuadr_2"/>
      <sheetName val="PUNITARIOS_PARA_241201_2S_xls2"/>
      <sheetName val="OBRAS_SES2"/>
      <sheetName val="2,2,6,1_Pilotes_0,30"/>
      <sheetName val="gpi_526"/>
      <sheetName val="vea_374"/>
      <sheetName val="APU_NO_PREVISTO"/>
      <sheetName val="PPTA_(3)"/>
      <sheetName val="PPTA_(2)"/>
      <sheetName val="Tarifa_MT"/>
      <sheetName val="PREACTA_Y_CONTRATISTAS"/>
      <sheetName val="5__ELECTRICO"/>
      <sheetName val="7_1_8_1_1"/>
      <sheetName val="Cuadr_"/>
      <sheetName val="PUNITARIOS_PARA_241201_2S_xls"/>
      <sheetName val="OBRAS_SES"/>
      <sheetName val="2,2,6,1_Pilotes_0,301"/>
      <sheetName val="gpi_5261"/>
      <sheetName val="vea_3741"/>
      <sheetName val="APU_NO_PREVISTO1"/>
      <sheetName val="PPTA_(3)1"/>
      <sheetName val="PPTA_(2)1"/>
      <sheetName val="Tarifa_MT1"/>
      <sheetName val="PREACTA_Y_CONTRATISTAS1"/>
      <sheetName val="5__ELECTRICO1"/>
      <sheetName val="7_1_8_1_11"/>
      <sheetName val="Cuadr_1"/>
      <sheetName val="PUNITARIOS_PARA_241201_2S_xls1"/>
      <sheetName val="OBRAS_SES1"/>
      <sheetName val="PR_119"/>
      <sheetName val="PUNITARIOS_PARA_241201_2S19"/>
      <sheetName val="ESTADO_RED_TEC19"/>
      <sheetName val="PREACTA_1019"/>
      <sheetName val="PREACTA_919"/>
      <sheetName val="_Liquidacion_de_Obra_por_Tramo7"/>
      <sheetName val="Excavación_Mat__Común_Estacion9"/>
      <sheetName val="Demolición_Pavimento9"/>
      <sheetName val="A_P_U9"/>
      <sheetName val="PREACTA_69"/>
      <sheetName val="TABLA_20089"/>
      <sheetName val="5__ELECTRICO5"/>
      <sheetName val="ESTADO_VÍA-CRIT_TECNICO9"/>
      <sheetName val="SUB_APU9"/>
      <sheetName val="RELACION_MES9"/>
      <sheetName val="A__P__U_9"/>
      <sheetName val="2,2,6,1_Pilotes_0,305"/>
      <sheetName val="CRA_MODI9"/>
      <sheetName val="LISTA_DE_PRECIOS7"/>
      <sheetName val="7_1_8_1_15"/>
      <sheetName val="K16+000_AL_K18+5009"/>
      <sheetName val="K23+200_AL_K24+7009"/>
      <sheetName val="k18+500_AL_K23+0509"/>
      <sheetName val="Presupuesto_PUENTE9"/>
      <sheetName val="VOLUMENES_(4)9"/>
      <sheetName val="VOLUMENES_(4SA)9"/>
      <sheetName val="c2_5y2_618"/>
      <sheetName val="Cuadr_5"/>
      <sheetName val="PUNITARIOS_PARA_241201_2S_xls5"/>
      <sheetName val="OBRAS_SES5"/>
      <sheetName val="gpi_5265"/>
      <sheetName val="vea_3745"/>
      <sheetName val="APU_NO_PREVISTO5"/>
      <sheetName val="PPTA_(3)5"/>
      <sheetName val="PPTA_(2)5"/>
      <sheetName val="Tarifa_MT5"/>
      <sheetName val="PREACTA_Y_CONTRATISTAS5"/>
      <sheetName val="ITEMS_NO_REVISTOS3"/>
      <sheetName val="APU_ELECTRICOS3"/>
      <sheetName val="Proveedores_y_acreedores3"/>
      <sheetName val="Index"/>
      <sheetName val="PLAN_DE_INVERSION_ANTICIPO3"/>
      <sheetName val="inv_mensual3"/>
      <sheetName val="borrador_flujo_inv3"/>
      <sheetName val="CAT-D7H"/>
      <sheetName val="INSUMOS-EQUIPOS"/>
      <sheetName val="PR_116"/>
      <sheetName val="PUNITARIOS_PARA_241201_2S16"/>
      <sheetName val="ESTADO_RED_TEC16"/>
      <sheetName val="PREACTA_1016"/>
      <sheetName val="PREACTA_916"/>
      <sheetName val="_Liquidacion_de_Obra_por_Tramo4"/>
      <sheetName val="Excavación_Mat__Común_Estacion6"/>
      <sheetName val="Demolición_Pavimento6"/>
      <sheetName val="A_P_U6"/>
      <sheetName val="PREACTA_66"/>
      <sheetName val="TABLA_20086"/>
      <sheetName val="ESTADO_VÍA-CRIT_TECNICO6"/>
      <sheetName val="SUB_APU6"/>
      <sheetName val="RELACION_MES6"/>
      <sheetName val="A__P__U_6"/>
      <sheetName val="CRA_MODI6"/>
      <sheetName val="LISTA_DE_PRECIOS4"/>
      <sheetName val="K16+000_AL_K18+5006"/>
      <sheetName val="K23+200_AL_K24+7006"/>
      <sheetName val="k18+500_AL_K23+0506"/>
      <sheetName val="Presupuesto_PUENTE6"/>
      <sheetName val="VOLUMENES_(4)6"/>
      <sheetName val="VOLUMENES_(4SA)6"/>
      <sheetName val="c2_5y2_615"/>
      <sheetName val="ITEMS_NO_REVISTOS"/>
      <sheetName val="APU_ELECTRICOS"/>
      <sheetName val="Proveedores_y_acreedores"/>
      <sheetName val="PLAN_DE_INVERSION_ANTICIPO"/>
      <sheetName val="inv_mensual"/>
      <sheetName val="borrador_flujo_inv"/>
      <sheetName val="costos_oficina2"/>
      <sheetName val="costos_campamento2"/>
      <sheetName val="días_habiles_20152"/>
      <sheetName val="ACTA_MODIFICACIÓN_CIVIL2"/>
      <sheetName val="@RISK_-_Correlaciones2"/>
      <sheetName val="PR_117"/>
      <sheetName val="PUNITARIOS_PARA_241201_2S17"/>
      <sheetName val="ESTADO_RED_TEC17"/>
      <sheetName val="PREACTA_1017"/>
      <sheetName val="PREACTA_917"/>
      <sheetName val="_Liquidacion_de_Obra_por_Tramo5"/>
      <sheetName val="Excavación_Mat__Común_Estacion7"/>
      <sheetName val="Demolición_Pavimento7"/>
      <sheetName val="A_P_U7"/>
      <sheetName val="PREACTA_67"/>
      <sheetName val="TABLA_20087"/>
      <sheetName val="5__ELECTRICO3"/>
      <sheetName val="ESTADO_VÍA-CRIT_TECNICO7"/>
      <sheetName val="SUB_APU7"/>
      <sheetName val="RELACION_MES7"/>
      <sheetName val="A__P__U_7"/>
      <sheetName val="2,2,6,1_Pilotes_0,303"/>
      <sheetName val="CRA_MODI7"/>
      <sheetName val="LISTA_DE_PRECIOS5"/>
      <sheetName val="7_1_8_1_13"/>
      <sheetName val="K16+000_AL_K18+5007"/>
      <sheetName val="K23+200_AL_K24+7007"/>
      <sheetName val="k18+500_AL_K23+0507"/>
      <sheetName val="Presupuesto_PUENTE7"/>
      <sheetName val="VOLUMENES_(4)7"/>
      <sheetName val="VOLUMENES_(4SA)7"/>
      <sheetName val="c2_5y2_616"/>
      <sheetName val="Cuadr_3"/>
      <sheetName val="PUNITARIOS_PARA_241201_2S_xls3"/>
      <sheetName val="OBRAS_SES3"/>
      <sheetName val="gpi_5263"/>
      <sheetName val="vea_3743"/>
      <sheetName val="APU_NO_PREVISTO3"/>
      <sheetName val="PPTA_(3)3"/>
      <sheetName val="PPTA_(2)3"/>
      <sheetName val="Tarifa_MT3"/>
      <sheetName val="PREACTA_Y_CONTRATISTAS3"/>
      <sheetName val="ITEMS_NO_REVISTOS1"/>
      <sheetName val="APU_ELECTRICOS1"/>
      <sheetName val="Proveedores_y_acreedores1"/>
      <sheetName val="PLAN_DE_INVERSION_ANTICIPO1"/>
      <sheetName val="inv_mensual1"/>
      <sheetName val="borrador_flujo_inv1"/>
      <sheetName val="costos_oficina"/>
      <sheetName val="costos_campamento"/>
      <sheetName val="días_habiles_2015"/>
      <sheetName val="ACTA_MODIFICACIÓN_CIVIL"/>
      <sheetName val="@RISK_-_Correlaciones"/>
      <sheetName val="PR_118"/>
      <sheetName val="PUNITARIOS_PARA_241201_2S18"/>
      <sheetName val="ESTADO_RED_TEC18"/>
      <sheetName val="PREACTA_1018"/>
      <sheetName val="PREACTA_918"/>
      <sheetName val="_Liquidacion_de_Obra_por_Tramo6"/>
      <sheetName val="Excavación_Mat__Común_Estacion8"/>
      <sheetName val="Demolición_Pavimento8"/>
      <sheetName val="A_P_U8"/>
      <sheetName val="PREACTA_68"/>
      <sheetName val="TABLA_20088"/>
      <sheetName val="5__ELECTRICO4"/>
      <sheetName val="ESTADO_VÍA-CRIT_TECNICO8"/>
      <sheetName val="SUB_APU8"/>
      <sheetName val="RELACION_MES8"/>
      <sheetName val="A__P__U_8"/>
      <sheetName val="2,2,6,1_Pilotes_0,304"/>
      <sheetName val="CRA_MODI8"/>
      <sheetName val="LISTA_DE_PRECIOS6"/>
      <sheetName val="7_1_8_1_14"/>
      <sheetName val="K16+000_AL_K18+5008"/>
      <sheetName val="K23+200_AL_K24+7008"/>
      <sheetName val="k18+500_AL_K23+0508"/>
      <sheetName val="Presupuesto_PUENTE8"/>
      <sheetName val="VOLUMENES_(4)8"/>
      <sheetName val="VOLUMENES_(4SA)8"/>
      <sheetName val="c2_5y2_617"/>
      <sheetName val="Cuadr_4"/>
      <sheetName val="PUNITARIOS_PARA_241201_2S_xls4"/>
      <sheetName val="OBRAS_SES4"/>
      <sheetName val="gpi_5264"/>
      <sheetName val="vea_3744"/>
      <sheetName val="APU_NO_PREVISTO4"/>
      <sheetName val="PPTA_(3)4"/>
      <sheetName val="PPTA_(2)4"/>
      <sheetName val="Tarifa_MT4"/>
      <sheetName val="PREACTA_Y_CONTRATISTAS4"/>
      <sheetName val="ITEMS_NO_REVISTOS2"/>
      <sheetName val="APU_ELECTRICOS2"/>
      <sheetName val="Proveedores_y_acreedores2"/>
      <sheetName val="PLAN_DE_INVERSION_ANTICIPO2"/>
      <sheetName val="inv_mensual2"/>
      <sheetName val="borrador_flujo_inv2"/>
      <sheetName val="costos_oficina1"/>
      <sheetName val="costos_campamento1"/>
      <sheetName val="días_habiles_20151"/>
      <sheetName val="ACTA_MODIFICACIÓN_CIVIL1"/>
      <sheetName val="@RISK_-_Correlaciones1"/>
      <sheetName val="PR_120"/>
      <sheetName val="PUNITARIOS_PARA_241201_2S20"/>
      <sheetName val="ESTADO_RED_TEC20"/>
      <sheetName val="PREACTA_1020"/>
      <sheetName val="PREACTA_920"/>
      <sheetName val="_Liquidacion_de_Obra_por_Tramo8"/>
      <sheetName val="Excavación_Mat__Común_Estacio10"/>
      <sheetName val="Demolición_Pavimento10"/>
      <sheetName val="A_P_U10"/>
      <sheetName val="PREACTA_610"/>
      <sheetName val="TABLA_200810"/>
      <sheetName val="5__ELECTRICO6"/>
      <sheetName val="ESTADO_VÍA-CRIT_TECNICO10"/>
      <sheetName val="SUB_APU10"/>
      <sheetName val="RELACION_MES10"/>
      <sheetName val="A__P__U_10"/>
      <sheetName val="2,2,6,1_Pilotes_0,306"/>
      <sheetName val="CRA_MODI10"/>
      <sheetName val="LISTA_DE_PRECIOS8"/>
      <sheetName val="7_1_8_1_16"/>
      <sheetName val="K16+000_AL_K18+50010"/>
      <sheetName val="K23+200_AL_K24+70010"/>
      <sheetName val="k18+500_AL_K23+05010"/>
      <sheetName val="Presupuesto_PUENTE10"/>
      <sheetName val="VOLUMENES_(4)10"/>
      <sheetName val="VOLUMENES_(4SA)10"/>
      <sheetName val="c2_5y2_619"/>
      <sheetName val="Cuadr_6"/>
      <sheetName val="PUNITARIOS_PARA_241201_2S_xls6"/>
      <sheetName val="OBRAS_SES6"/>
      <sheetName val="gpi_5266"/>
      <sheetName val="vea_3746"/>
      <sheetName val="APU_NO_PREVISTO6"/>
      <sheetName val="PPTA_(3)6"/>
      <sheetName val="PPTA_(2)6"/>
      <sheetName val="Tarifa_MT6"/>
      <sheetName val="PREACTA_Y_CONTRATISTAS6"/>
      <sheetName val="ITEMS_NO_REVISTOS4"/>
      <sheetName val="APU_ELECTRICOS4"/>
      <sheetName val="Proveedores_y_acreedores4"/>
      <sheetName val="PLAN_DE_INVERSION_ANTICIPO4"/>
      <sheetName val="inv_mensual4"/>
      <sheetName val="borrador_flujo_inv4"/>
      <sheetName val="costos_oficina3"/>
      <sheetName val="costos_campamento3"/>
      <sheetName val="días_habiles_20153"/>
      <sheetName val="ACTA_MODIFICACIÓN_CIVIL3"/>
      <sheetName val="@RISK_-_Correlaciones3"/>
      <sheetName val="PUNITARIOS_PARA_241201_2S21"/>
      <sheetName val="ESTADO_RED_TEC21"/>
      <sheetName val="PR_121"/>
      <sheetName val="PREACTA_1021"/>
      <sheetName val="PREACTA_921"/>
      <sheetName val="5__ELECTRICO7"/>
      <sheetName val="A_P_U11"/>
      <sheetName val="ESTADO_VÍA-CRIT_TECNICO11"/>
      <sheetName val="SUB_APU11"/>
      <sheetName val="PREACTA_611"/>
      <sheetName val="TABLA_200811"/>
      <sheetName val="LISTA_DE_PRECIOS9"/>
      <sheetName val="Excavación_Mat__Común_Estacio11"/>
      <sheetName val="Demolición_Pavimento11"/>
      <sheetName val="A__P__U_11"/>
      <sheetName val="RELACION_MES11"/>
      <sheetName val="_Liquidacion_de_Obra_por_Tramo9"/>
      <sheetName val="2,2,6,1_Pilotes_0,307"/>
      <sheetName val="CRA_MODI11"/>
      <sheetName val="K16+000_AL_K18+50011"/>
      <sheetName val="K23+200_AL_K24+70011"/>
      <sheetName val="k18+500_AL_K23+05011"/>
      <sheetName val="Presupuesto_PUENTE11"/>
      <sheetName val="VOLUMENES_(4)11"/>
      <sheetName val="VOLUMENES_(4SA)11"/>
      <sheetName val="c2_5y2_620"/>
      <sheetName val="gpi_5267"/>
      <sheetName val="vea_3747"/>
      <sheetName val="costos_oficina4"/>
      <sheetName val="costos_campamento4"/>
      <sheetName val="días_habiles_20154"/>
      <sheetName val="APU_NO_PREVISTO7"/>
      <sheetName val="PPTA_(3)7"/>
      <sheetName val="PPTA_(2)7"/>
      <sheetName val="Tarifa_MT7"/>
      <sheetName val="PREACTA_Y_CONTRATISTAS7"/>
      <sheetName val="7_1_8_1_17"/>
      <sheetName val="Cuadr_7"/>
      <sheetName val="PUNITARIOS_PARA_241201_2S_xls7"/>
      <sheetName val="OBRAS_SES7"/>
    </sheetNames>
    <sheetDataSet>
      <sheetData sheetId="0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>
        <row r="48">
          <cell r="E48">
            <v>0</v>
          </cell>
        </row>
      </sheetData>
      <sheetData sheetId="120">
        <row r="48">
          <cell r="E48">
            <v>0</v>
          </cell>
        </row>
      </sheetData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>
        <row r="48">
          <cell r="E48">
            <v>0</v>
          </cell>
        </row>
      </sheetData>
      <sheetData sheetId="139">
        <row r="48">
          <cell r="E48">
            <v>0</v>
          </cell>
        </row>
      </sheetData>
      <sheetData sheetId="140" refreshError="1"/>
      <sheetData sheetId="141"/>
      <sheetData sheetId="142" refreshError="1"/>
      <sheetData sheetId="143"/>
      <sheetData sheetId="144"/>
      <sheetData sheetId="145"/>
      <sheetData sheetId="146"/>
      <sheetData sheetId="147"/>
      <sheetData sheetId="148" refreshError="1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>
        <row r="48">
          <cell r="E48">
            <v>0</v>
          </cell>
        </row>
      </sheetData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  <sheetData sheetId="332"/>
      <sheetData sheetId="333"/>
      <sheetData sheetId="334"/>
      <sheetData sheetId="335">
        <row r="48">
          <cell r="E48">
            <v>0</v>
          </cell>
        </row>
      </sheetData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>
        <row r="48">
          <cell r="E48">
            <v>0</v>
          </cell>
        </row>
      </sheetData>
      <sheetData sheetId="348">
        <row r="48">
          <cell r="E48">
            <v>0</v>
          </cell>
        </row>
      </sheetData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48">
          <cell r="E48">
            <v>0</v>
          </cell>
        </row>
      </sheetData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>
        <row r="48">
          <cell r="E48">
            <v>0</v>
          </cell>
        </row>
      </sheetData>
      <sheetData sheetId="403">
        <row r="48">
          <cell r="E48">
            <v>0</v>
          </cell>
        </row>
      </sheetData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>
        <row r="48">
          <cell r="E48">
            <v>0</v>
          </cell>
        </row>
      </sheetData>
      <sheetData sheetId="484">
        <row r="48">
          <cell r="E48">
            <v>0</v>
          </cell>
        </row>
      </sheetData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>
        <row r="48">
          <cell r="E48">
            <v>0</v>
          </cell>
        </row>
      </sheetData>
      <sheetData sheetId="532">
        <row r="48">
          <cell r="E48">
            <v>0</v>
          </cell>
        </row>
      </sheetData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>
        <row r="48">
          <cell r="E48">
            <v>0</v>
          </cell>
        </row>
      </sheetData>
      <sheetData sheetId="580">
        <row r="48">
          <cell r="E48">
            <v>0</v>
          </cell>
        </row>
      </sheetData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>
        <row r="48">
          <cell r="E48">
            <v>0</v>
          </cell>
        </row>
      </sheetData>
      <sheetData sheetId="628"/>
      <sheetData sheetId="629"/>
      <sheetData sheetId="630"/>
      <sheetData sheetId="631"/>
      <sheetData sheetId="632"/>
      <sheetData sheetId="633"/>
      <sheetData sheetId="634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 refreshError="1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workbookViewId="0">
      <selection activeCell="B16" sqref="B16"/>
    </sheetView>
  </sheetViews>
  <sheetFormatPr baseColWidth="10" defaultRowHeight="15" x14ac:dyDescent="0.25"/>
  <cols>
    <col min="1" max="1" width="6.42578125" customWidth="1"/>
    <col min="2" max="2" width="96.85546875" customWidth="1"/>
    <col min="3" max="7" width="7.5703125" bestFit="1" customWidth="1"/>
    <col min="8" max="9" width="7.5703125" customWidth="1"/>
  </cols>
  <sheetData>
    <row r="1" spans="1:9" ht="22.5" customHeight="1" x14ac:dyDescent="0.25">
      <c r="A1" s="259"/>
      <c r="B1" s="260"/>
      <c r="C1" s="265" t="s">
        <v>177</v>
      </c>
      <c r="D1" s="265"/>
      <c r="E1" s="265"/>
      <c r="F1" s="265"/>
      <c r="G1" s="265"/>
      <c r="H1" s="265"/>
      <c r="I1" s="266"/>
    </row>
    <row r="2" spans="1:9" ht="22.5" customHeight="1" x14ac:dyDescent="0.25">
      <c r="A2" s="261"/>
      <c r="B2" s="262"/>
      <c r="C2" s="267"/>
      <c r="D2" s="267"/>
      <c r="E2" s="267"/>
      <c r="F2" s="267"/>
      <c r="G2" s="267"/>
      <c r="H2" s="267"/>
      <c r="I2" s="268"/>
    </row>
    <row r="3" spans="1:9" ht="22.5" customHeight="1" thickBot="1" x14ac:dyDescent="0.3">
      <c r="A3" s="263"/>
      <c r="B3" s="264"/>
      <c r="C3" s="269"/>
      <c r="D3" s="269"/>
      <c r="E3" s="269"/>
      <c r="F3" s="269"/>
      <c r="G3" s="269"/>
      <c r="H3" s="269"/>
      <c r="I3" s="270"/>
    </row>
    <row r="4" spans="1:9" s="75" customFormat="1" ht="32.25" customHeight="1" thickBot="1" x14ac:dyDescent="0.3">
      <c r="A4" s="71" t="s">
        <v>41</v>
      </c>
      <c r="B4" s="72" t="s">
        <v>42</v>
      </c>
      <c r="C4" s="73" t="s">
        <v>178</v>
      </c>
      <c r="D4" s="73" t="s">
        <v>179</v>
      </c>
      <c r="E4" s="73" t="s">
        <v>180</v>
      </c>
      <c r="F4" s="73" t="s">
        <v>181</v>
      </c>
      <c r="G4" s="73" t="s">
        <v>182</v>
      </c>
      <c r="H4" s="73" t="s">
        <v>183</v>
      </c>
      <c r="I4" s="74" t="s">
        <v>184</v>
      </c>
    </row>
    <row r="5" spans="1:9" ht="16.5" x14ac:dyDescent="0.25">
      <c r="A5" s="76">
        <v>1</v>
      </c>
      <c r="B5" s="250" t="s">
        <v>176</v>
      </c>
      <c r="C5" s="77" t="s">
        <v>43</v>
      </c>
      <c r="D5" s="77" t="s">
        <v>43</v>
      </c>
      <c r="E5" s="77" t="s">
        <v>43</v>
      </c>
      <c r="F5" s="78"/>
      <c r="G5" s="78"/>
      <c r="H5" s="253"/>
      <c r="I5" s="79"/>
    </row>
    <row r="6" spans="1:9" ht="16.5" x14ac:dyDescent="0.25">
      <c r="A6" s="80">
        <v>2</v>
      </c>
      <c r="B6" s="251" t="s">
        <v>52</v>
      </c>
      <c r="C6" s="81"/>
      <c r="D6" s="81"/>
      <c r="E6" s="82" t="s">
        <v>43</v>
      </c>
      <c r="F6" s="81"/>
      <c r="G6" s="81"/>
      <c r="H6" s="254"/>
      <c r="I6" s="83"/>
    </row>
    <row r="7" spans="1:9" ht="16.5" x14ac:dyDescent="0.25">
      <c r="A7" s="80">
        <v>3</v>
      </c>
      <c r="B7" s="251" t="s">
        <v>58</v>
      </c>
      <c r="C7" s="81"/>
      <c r="D7" s="81"/>
      <c r="E7" s="82" t="s">
        <v>43</v>
      </c>
      <c r="F7" s="82" t="s">
        <v>43</v>
      </c>
      <c r="G7" s="82" t="s">
        <v>43</v>
      </c>
      <c r="H7" s="255"/>
      <c r="I7" s="256"/>
    </row>
    <row r="8" spans="1:9" ht="16.5" x14ac:dyDescent="0.25">
      <c r="A8" s="80">
        <v>4</v>
      </c>
      <c r="B8" s="84" t="s">
        <v>22</v>
      </c>
      <c r="C8" s="81"/>
      <c r="D8" s="81"/>
      <c r="E8" s="255"/>
      <c r="F8" s="255"/>
      <c r="G8" s="82" t="s">
        <v>43</v>
      </c>
      <c r="H8" s="255"/>
      <c r="I8" s="256"/>
    </row>
    <row r="9" spans="1:9" ht="16.5" x14ac:dyDescent="0.25">
      <c r="A9" s="80">
        <v>5</v>
      </c>
      <c r="B9" s="251" t="s">
        <v>60</v>
      </c>
      <c r="C9" s="81"/>
      <c r="D9" s="81"/>
      <c r="E9" s="81"/>
      <c r="F9" s="255"/>
      <c r="G9" s="82" t="s">
        <v>43</v>
      </c>
      <c r="H9" s="82" t="s">
        <v>43</v>
      </c>
      <c r="I9" s="256"/>
    </row>
    <row r="10" spans="1:9" ht="17.25" thickBot="1" x14ac:dyDescent="0.3">
      <c r="A10" s="85">
        <v>6</v>
      </c>
      <c r="B10" s="252" t="s">
        <v>64</v>
      </c>
      <c r="C10" s="86"/>
      <c r="D10" s="86"/>
      <c r="E10" s="86"/>
      <c r="F10" s="257"/>
      <c r="G10" s="257"/>
      <c r="H10" s="258"/>
      <c r="I10" s="87" t="s">
        <v>43</v>
      </c>
    </row>
  </sheetData>
  <mergeCells count="2">
    <mergeCell ref="A1:B3"/>
    <mergeCell ref="C1:I3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scale="8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5"/>
  <sheetViews>
    <sheetView zoomScale="93" zoomScaleNormal="93" zoomScaleSheetLayoutView="115" workbookViewId="0">
      <selection activeCell="B23" sqref="B23"/>
    </sheetView>
  </sheetViews>
  <sheetFormatPr baseColWidth="10" defaultColWidth="14.42578125" defaultRowHeight="15" customHeight="1" x14ac:dyDescent="0.2"/>
  <cols>
    <col min="1" max="1" width="7.85546875" style="1" customWidth="1"/>
    <col min="2" max="2" width="56.42578125" style="1" customWidth="1"/>
    <col min="3" max="3" width="7.85546875" style="1" bestFit="1" customWidth="1"/>
    <col min="4" max="4" width="10.85546875" style="1" bestFit="1" customWidth="1"/>
    <col min="5" max="5" width="17.28515625" style="3" bestFit="1" customWidth="1"/>
    <col min="6" max="6" width="22.28515625" style="1" bestFit="1" customWidth="1"/>
    <col min="7" max="7" width="23.28515625" style="1" customWidth="1"/>
    <col min="8" max="16384" width="14.42578125" style="1"/>
  </cols>
  <sheetData>
    <row r="1" spans="1:6" ht="15" customHeight="1" thickBot="1" x14ac:dyDescent="0.25"/>
    <row r="2" spans="1:6" ht="18.75" customHeight="1" x14ac:dyDescent="0.2">
      <c r="A2" s="35"/>
      <c r="B2" s="34"/>
      <c r="C2" s="34"/>
      <c r="D2" s="34"/>
      <c r="E2" s="33"/>
      <c r="F2" s="32"/>
    </row>
    <row r="3" spans="1:6" ht="18.75" customHeight="1" x14ac:dyDescent="0.2">
      <c r="A3" s="31"/>
      <c r="B3" s="30"/>
      <c r="C3" s="30"/>
      <c r="D3" s="30"/>
      <c r="E3" s="29"/>
      <c r="F3" s="28"/>
    </row>
    <row r="4" spans="1:6" ht="18.75" customHeight="1" x14ac:dyDescent="0.2">
      <c r="A4" s="31"/>
      <c r="B4" s="30"/>
      <c r="C4" s="30"/>
      <c r="D4" s="30"/>
      <c r="E4" s="29"/>
      <c r="F4" s="28"/>
    </row>
    <row r="5" spans="1:6" ht="18.75" customHeight="1" x14ac:dyDescent="0.2">
      <c r="A5" s="31"/>
      <c r="B5" s="30"/>
      <c r="C5" s="30"/>
      <c r="D5" s="30"/>
      <c r="E5" s="29"/>
      <c r="F5" s="28"/>
    </row>
    <row r="6" spans="1:6" ht="18.75" customHeight="1" thickBot="1" x14ac:dyDescent="0.25">
      <c r="A6" s="27"/>
      <c r="B6" s="26"/>
      <c r="C6" s="26"/>
      <c r="D6" s="26"/>
      <c r="E6" s="25"/>
      <c r="F6" s="24"/>
    </row>
    <row r="7" spans="1:6" ht="47.25" customHeight="1" thickBot="1" x14ac:dyDescent="0.25">
      <c r="A7" s="271" t="s">
        <v>44</v>
      </c>
      <c r="B7" s="272"/>
      <c r="C7" s="272"/>
      <c r="D7" s="272"/>
      <c r="E7" s="272"/>
      <c r="F7" s="273"/>
    </row>
    <row r="8" spans="1:6" ht="17.25" customHeight="1" x14ac:dyDescent="0.2">
      <c r="A8" s="274"/>
      <c r="B8" s="275"/>
      <c r="C8" s="275"/>
      <c r="D8" s="275"/>
      <c r="E8" s="275"/>
      <c r="F8" s="276"/>
    </row>
    <row r="9" spans="1:6" ht="12.75" customHeight="1" x14ac:dyDescent="0.2">
      <c r="A9" s="18" t="s">
        <v>7</v>
      </c>
      <c r="B9" s="23" t="s">
        <v>6</v>
      </c>
      <c r="C9" s="23" t="s">
        <v>2</v>
      </c>
      <c r="D9" s="22" t="s">
        <v>5</v>
      </c>
      <c r="E9" s="21" t="s">
        <v>4</v>
      </c>
      <c r="F9" s="20" t="s">
        <v>3</v>
      </c>
    </row>
    <row r="10" spans="1:6" ht="12.75" customHeight="1" x14ac:dyDescent="0.2">
      <c r="A10" s="47">
        <v>1</v>
      </c>
      <c r="B10" s="45" t="s">
        <v>45</v>
      </c>
      <c r="C10" s="45"/>
      <c r="D10" s="48"/>
      <c r="E10" s="49"/>
      <c r="F10" s="50"/>
    </row>
    <row r="11" spans="1:6" ht="16.5" x14ac:dyDescent="0.2">
      <c r="A11" s="19">
        <v>1.1000000000000001</v>
      </c>
      <c r="B11" s="51" t="s">
        <v>46</v>
      </c>
      <c r="C11" s="53" t="s">
        <v>13</v>
      </c>
      <c r="D11" s="46">
        <v>907.8</v>
      </c>
      <c r="E11" s="54">
        <v>9733.3224603192411</v>
      </c>
      <c r="F11" s="16">
        <f t="shared" ref="F11:F21" si="0">D11*E11</f>
        <v>8835910.1294778064</v>
      </c>
    </row>
    <row r="12" spans="1:6" ht="16.5" x14ac:dyDescent="0.2">
      <c r="A12" s="19">
        <v>1.2</v>
      </c>
      <c r="B12" s="88" t="s">
        <v>47</v>
      </c>
      <c r="C12" s="53" t="s">
        <v>13</v>
      </c>
      <c r="D12" s="89">
        <v>151.30000000000001</v>
      </c>
      <c r="E12" s="54">
        <v>72818.365849931157</v>
      </c>
      <c r="F12" s="16">
        <f t="shared" si="0"/>
        <v>11017418.753094586</v>
      </c>
    </row>
    <row r="13" spans="1:6" ht="16.5" x14ac:dyDescent="0.2">
      <c r="A13" s="19">
        <v>1.3</v>
      </c>
      <c r="B13" s="88" t="s">
        <v>48</v>
      </c>
      <c r="C13" s="53" t="s">
        <v>14</v>
      </c>
      <c r="D13" s="89">
        <v>455.41299999999995</v>
      </c>
      <c r="E13" s="54">
        <v>279837.91113858978</v>
      </c>
      <c r="F13" s="16">
        <f t="shared" si="0"/>
        <v>127441822.62535858</v>
      </c>
    </row>
    <row r="14" spans="1:6" ht="33" x14ac:dyDescent="0.2">
      <c r="A14" s="19">
        <v>1.4</v>
      </c>
      <c r="B14" s="88" t="s">
        <v>49</v>
      </c>
      <c r="C14" s="53" t="s">
        <v>13</v>
      </c>
      <c r="D14" s="89">
        <v>605.6</v>
      </c>
      <c r="E14" s="54">
        <v>31411.584809410448</v>
      </c>
      <c r="F14" s="16">
        <f t="shared" si="0"/>
        <v>19022855.760578968</v>
      </c>
    </row>
    <row r="15" spans="1:6" ht="16.5" x14ac:dyDescent="0.2">
      <c r="A15" s="52">
        <v>2</v>
      </c>
      <c r="B15" s="56" t="s">
        <v>52</v>
      </c>
      <c r="C15" s="57"/>
      <c r="D15" s="58"/>
      <c r="E15" s="59"/>
      <c r="F15" s="92"/>
    </row>
    <row r="16" spans="1:6" ht="16.5" x14ac:dyDescent="0.2">
      <c r="A16" s="37" t="s">
        <v>9</v>
      </c>
      <c r="B16" s="66" t="s">
        <v>51</v>
      </c>
      <c r="C16" s="67" t="s">
        <v>14</v>
      </c>
      <c r="D16" s="90">
        <v>60.52</v>
      </c>
      <c r="E16" s="69">
        <v>308278.4858076091</v>
      </c>
      <c r="F16" s="17">
        <f t="shared" si="0"/>
        <v>18657013.961076505</v>
      </c>
    </row>
    <row r="17" spans="1:6" ht="16.5" x14ac:dyDescent="0.2">
      <c r="A17" s="37" t="s">
        <v>19</v>
      </c>
      <c r="B17" s="66" t="s">
        <v>53</v>
      </c>
      <c r="C17" s="67" t="s">
        <v>14</v>
      </c>
      <c r="D17" s="68">
        <v>195.17699999999996</v>
      </c>
      <c r="E17" s="69">
        <v>314468.60256955697</v>
      </c>
      <c r="F17" s="17">
        <f t="shared" si="0"/>
        <v>61377038.443718411</v>
      </c>
    </row>
    <row r="18" spans="1:6" ht="33" x14ac:dyDescent="0.2">
      <c r="A18" s="37" t="s">
        <v>50</v>
      </c>
      <c r="B18" s="66" t="s">
        <v>54</v>
      </c>
      <c r="C18" s="67" t="s">
        <v>14</v>
      </c>
      <c r="D18" s="68">
        <v>131.93</v>
      </c>
      <c r="E18" s="69">
        <v>532289.29655314842</v>
      </c>
      <c r="F18" s="17">
        <f t="shared" si="0"/>
        <v>70224926.894256875</v>
      </c>
    </row>
    <row r="19" spans="1:6" ht="16.5" x14ac:dyDescent="0.2">
      <c r="A19" s="60">
        <v>3</v>
      </c>
      <c r="B19" s="56" t="s">
        <v>58</v>
      </c>
      <c r="C19" s="61"/>
      <c r="D19" s="61"/>
      <c r="E19" s="61"/>
      <c r="F19" s="93"/>
    </row>
    <row r="20" spans="1:6" ht="16.5" x14ac:dyDescent="0.2">
      <c r="A20" s="37" t="s">
        <v>10</v>
      </c>
      <c r="B20" s="62" t="s">
        <v>55</v>
      </c>
      <c r="C20" s="63" t="s">
        <v>14</v>
      </c>
      <c r="D20" s="64">
        <v>130.11799999999999</v>
      </c>
      <c r="E20" s="69">
        <v>1553921.6414392812</v>
      </c>
      <c r="F20" s="55">
        <f t="shared" si="0"/>
        <v>202193176.14079639</v>
      </c>
    </row>
    <row r="21" spans="1:6" ht="16.5" x14ac:dyDescent="0.2">
      <c r="A21" s="37" t="s">
        <v>11</v>
      </c>
      <c r="B21" s="62" t="s">
        <v>56</v>
      </c>
      <c r="C21" s="65" t="s">
        <v>13</v>
      </c>
      <c r="D21" s="64">
        <v>605.6</v>
      </c>
      <c r="E21" s="69">
        <v>10331.244423976901</v>
      </c>
      <c r="F21" s="17">
        <f t="shared" si="0"/>
        <v>6256601.6231604116</v>
      </c>
    </row>
    <row r="22" spans="1:6" ht="16.5" x14ac:dyDescent="0.2">
      <c r="A22" s="37" t="s">
        <v>57</v>
      </c>
      <c r="B22" s="62" t="s">
        <v>140</v>
      </c>
      <c r="C22" s="65" t="s">
        <v>63</v>
      </c>
      <c r="D22" s="64">
        <v>302.60000000000002</v>
      </c>
      <c r="E22" s="69">
        <v>41629.01800097544</v>
      </c>
      <c r="F22" s="17">
        <f t="shared" ref="F22" si="1">D22*E22</f>
        <v>12596940.847095169</v>
      </c>
    </row>
    <row r="23" spans="1:6" ht="16.5" x14ac:dyDescent="0.2">
      <c r="A23" s="60">
        <v>4</v>
      </c>
      <c r="B23" s="56" t="s">
        <v>22</v>
      </c>
      <c r="C23" s="61"/>
      <c r="D23" s="61"/>
      <c r="E23" s="61"/>
      <c r="F23" s="93"/>
    </row>
    <row r="24" spans="1:6" ht="16.5" x14ac:dyDescent="0.2">
      <c r="A24" s="37" t="s">
        <v>12</v>
      </c>
      <c r="B24" s="62" t="s">
        <v>59</v>
      </c>
      <c r="C24" s="63" t="s">
        <v>23</v>
      </c>
      <c r="D24" s="64">
        <v>4492.49</v>
      </c>
      <c r="E24" s="69">
        <v>14478.412386284437</v>
      </c>
      <c r="F24" s="55">
        <f t="shared" ref="F24" si="2">D24*E24</f>
        <v>65044122.861258969</v>
      </c>
    </row>
    <row r="25" spans="1:6" ht="16.5" x14ac:dyDescent="0.2">
      <c r="A25" s="60">
        <v>5</v>
      </c>
      <c r="B25" s="56" t="s">
        <v>60</v>
      </c>
      <c r="C25" s="61"/>
      <c r="D25" s="61"/>
      <c r="E25" s="61"/>
      <c r="F25" s="93"/>
    </row>
    <row r="26" spans="1:6" ht="16.5" x14ac:dyDescent="0.2">
      <c r="A26" s="37" t="s">
        <v>20</v>
      </c>
      <c r="B26" s="62" t="s">
        <v>61</v>
      </c>
      <c r="C26" s="91" t="s">
        <v>63</v>
      </c>
      <c r="D26" s="64">
        <v>302.60000000000002</v>
      </c>
      <c r="E26" s="69">
        <v>85683.768035517685</v>
      </c>
      <c r="F26" s="55">
        <f t="shared" ref="F26:F27" si="3">D26*E26</f>
        <v>25927908.207547653</v>
      </c>
    </row>
    <row r="27" spans="1:6" ht="16.5" x14ac:dyDescent="0.2">
      <c r="A27" s="37" t="s">
        <v>21</v>
      </c>
      <c r="B27" s="62" t="s">
        <v>62</v>
      </c>
      <c r="C27" s="91" t="s">
        <v>13</v>
      </c>
      <c r="D27" s="64">
        <v>151.30000000000001</v>
      </c>
      <c r="E27" s="69">
        <v>106695.51544669391</v>
      </c>
      <c r="F27" s="55">
        <f t="shared" si="3"/>
        <v>16143031.487084791</v>
      </c>
    </row>
    <row r="28" spans="1:6" ht="16.5" x14ac:dyDescent="0.2">
      <c r="A28" s="60">
        <v>6</v>
      </c>
      <c r="B28" s="56" t="s">
        <v>64</v>
      </c>
      <c r="C28" s="61"/>
      <c r="D28" s="61"/>
      <c r="E28" s="61"/>
      <c r="F28" s="93"/>
    </row>
    <row r="29" spans="1:6" ht="16.5" x14ac:dyDescent="0.2">
      <c r="A29" s="37" t="s">
        <v>24</v>
      </c>
      <c r="B29" s="62" t="s">
        <v>65</v>
      </c>
      <c r="C29" s="63" t="s">
        <v>67</v>
      </c>
      <c r="D29" s="64">
        <v>5</v>
      </c>
      <c r="E29" s="69">
        <v>855501.22409348632</v>
      </c>
      <c r="F29" s="55">
        <f t="shared" ref="F29:F31" si="4">D29*E29</f>
        <v>4277506.1204674318</v>
      </c>
    </row>
    <row r="30" spans="1:6" ht="16.5" x14ac:dyDescent="0.2">
      <c r="A30" s="37" t="s">
        <v>25</v>
      </c>
      <c r="B30" s="62" t="s">
        <v>56</v>
      </c>
      <c r="C30" s="63" t="s">
        <v>63</v>
      </c>
      <c r="D30" s="64">
        <v>453.90000000000003</v>
      </c>
      <c r="E30" s="69">
        <v>12521.80102398969</v>
      </c>
      <c r="F30" s="55">
        <f t="shared" si="4"/>
        <v>5683645.4847889207</v>
      </c>
    </row>
    <row r="31" spans="1:6" ht="17.25" thickBot="1" x14ac:dyDescent="0.25">
      <c r="A31" s="94" t="s">
        <v>26</v>
      </c>
      <c r="B31" s="95" t="s">
        <v>66</v>
      </c>
      <c r="C31" s="96" t="s">
        <v>13</v>
      </c>
      <c r="D31" s="97">
        <v>15.13</v>
      </c>
      <c r="E31" s="98">
        <v>85774.214393814284</v>
      </c>
      <c r="F31" s="99">
        <f t="shared" si="4"/>
        <v>1297763.8637784102</v>
      </c>
    </row>
    <row r="32" spans="1:6" ht="17.25" thickBot="1" x14ac:dyDescent="0.35">
      <c r="A32" s="41"/>
      <c r="B32" s="42"/>
      <c r="C32" s="42"/>
      <c r="D32" s="42"/>
      <c r="E32" s="43"/>
      <c r="F32" s="44"/>
    </row>
    <row r="33" spans="1:7" ht="15" customHeight="1" thickBot="1" x14ac:dyDescent="0.35">
      <c r="A33" s="277"/>
      <c r="B33" s="280" t="s">
        <v>8</v>
      </c>
      <c r="C33" s="281"/>
      <c r="D33" s="281"/>
      <c r="E33" s="15"/>
      <c r="F33" s="101">
        <f>SUM(F11:F32)</f>
        <v>655997683.20353973</v>
      </c>
    </row>
    <row r="34" spans="1:7" ht="15" customHeight="1" x14ac:dyDescent="0.3">
      <c r="A34" s="278"/>
      <c r="B34" s="282" t="s">
        <v>16</v>
      </c>
      <c r="C34" s="283"/>
      <c r="D34" s="283"/>
      <c r="E34" s="38">
        <v>0.3</v>
      </c>
      <c r="F34" s="102">
        <f>+F33*E34</f>
        <v>196799304.96106192</v>
      </c>
    </row>
    <row r="35" spans="1:7" ht="15" customHeight="1" x14ac:dyDescent="0.3">
      <c r="A35" s="278"/>
      <c r="B35" s="284" t="s">
        <v>17</v>
      </c>
      <c r="C35" s="285"/>
      <c r="D35" s="285"/>
      <c r="E35" s="14">
        <v>0.01</v>
      </c>
      <c r="F35" s="103">
        <f>+F33*E35</f>
        <v>6559976.8320353972</v>
      </c>
    </row>
    <row r="36" spans="1:7" ht="15" customHeight="1" thickBot="1" x14ac:dyDescent="0.35">
      <c r="A36" s="278"/>
      <c r="B36" s="286" t="s">
        <v>18</v>
      </c>
      <c r="C36" s="287"/>
      <c r="D36" s="287"/>
      <c r="E36" s="39">
        <v>0.05</v>
      </c>
      <c r="F36" s="104">
        <f>+F33*E36</f>
        <v>32799884.160176989</v>
      </c>
    </row>
    <row r="37" spans="1:7" ht="15" customHeight="1" thickBot="1" x14ac:dyDescent="0.35">
      <c r="A37" s="278"/>
      <c r="B37" s="280" t="s">
        <v>1</v>
      </c>
      <c r="C37" s="281"/>
      <c r="D37" s="281"/>
      <c r="E37" s="40">
        <f>+E34+E35+E36</f>
        <v>0.36</v>
      </c>
      <c r="F37" s="105">
        <f>+F34+F35+F36</f>
        <v>236159165.95327431</v>
      </c>
      <c r="G37" s="13"/>
    </row>
    <row r="38" spans="1:7" ht="15" customHeight="1" thickBot="1" x14ac:dyDescent="0.35">
      <c r="A38" s="278"/>
      <c r="B38" s="280" t="s">
        <v>68</v>
      </c>
      <c r="C38" s="281"/>
      <c r="D38" s="281"/>
      <c r="E38" s="100"/>
      <c r="F38" s="106">
        <f>+F33+F37</f>
        <v>892156849.1568141</v>
      </c>
      <c r="G38" s="13"/>
    </row>
    <row r="39" spans="1:7" ht="15" customHeight="1" thickBot="1" x14ac:dyDescent="0.35">
      <c r="A39" s="278"/>
      <c r="B39" s="290" t="s">
        <v>69</v>
      </c>
      <c r="C39" s="291"/>
      <c r="D39" s="291"/>
      <c r="E39" s="70">
        <v>0.02</v>
      </c>
      <c r="F39" s="107">
        <f>+F38*0.02</f>
        <v>17843136.983136281</v>
      </c>
      <c r="G39" s="13"/>
    </row>
    <row r="40" spans="1:7" ht="15" customHeight="1" thickBot="1" x14ac:dyDescent="0.35">
      <c r="A40" s="278"/>
      <c r="B40" s="280" t="s">
        <v>70</v>
      </c>
      <c r="C40" s="281"/>
      <c r="D40" s="281"/>
      <c r="E40" s="70">
        <v>7.0000000000000007E-2</v>
      </c>
      <c r="F40" s="106">
        <f>+(F38+F39)*E40</f>
        <v>63699999.029796533</v>
      </c>
      <c r="G40" s="13"/>
    </row>
    <row r="41" spans="1:7" ht="15" customHeight="1" thickBot="1" x14ac:dyDescent="0.35">
      <c r="A41" s="279"/>
      <c r="B41" s="288" t="s">
        <v>0</v>
      </c>
      <c r="C41" s="289"/>
      <c r="D41" s="289"/>
      <c r="E41" s="36"/>
      <c r="F41" s="108">
        <f>F33+F37+F39+F40</f>
        <v>973699985.16974688</v>
      </c>
      <c r="G41" s="12"/>
    </row>
    <row r="42" spans="1:7" ht="15" customHeight="1" x14ac:dyDescent="0.2">
      <c r="D42" s="5"/>
      <c r="F42" s="4"/>
      <c r="G42" s="11"/>
    </row>
    <row r="43" spans="1:7" ht="15" customHeight="1" x14ac:dyDescent="0.2">
      <c r="D43" s="5"/>
      <c r="F43" s="4"/>
      <c r="G43" s="11"/>
    </row>
    <row r="44" spans="1:7" ht="15" customHeight="1" x14ac:dyDescent="0.2">
      <c r="D44" s="5"/>
      <c r="F44" s="4"/>
      <c r="G44" s="11"/>
    </row>
    <row r="45" spans="1:7" ht="15" customHeight="1" x14ac:dyDescent="0.2">
      <c r="D45" s="5"/>
      <c r="F45" s="4"/>
      <c r="G45" s="11"/>
    </row>
    <row r="46" spans="1:7" ht="15" customHeight="1" x14ac:dyDescent="0.2">
      <c r="D46" s="5"/>
      <c r="F46" s="4"/>
      <c r="G46" s="11"/>
    </row>
    <row r="47" spans="1:7" ht="15" customHeight="1" x14ac:dyDescent="0.2">
      <c r="D47" s="5"/>
      <c r="F47" s="4"/>
      <c r="G47" s="11"/>
    </row>
    <row r="48" spans="1:7" ht="15" customHeight="1" x14ac:dyDescent="0.2">
      <c r="D48" s="5"/>
      <c r="F48" s="4"/>
      <c r="G48" s="11"/>
    </row>
    <row r="49" spans="1:7" ht="15" customHeight="1" x14ac:dyDescent="0.2">
      <c r="D49" s="5"/>
      <c r="F49" s="4"/>
      <c r="G49" s="11"/>
    </row>
    <row r="50" spans="1:7" ht="15" customHeight="1" x14ac:dyDescent="0.2">
      <c r="D50" s="5"/>
      <c r="F50" s="4"/>
      <c r="G50" s="11"/>
    </row>
    <row r="51" spans="1:7" ht="15" customHeight="1" x14ac:dyDescent="0.2">
      <c r="D51" s="5"/>
      <c r="F51" s="4"/>
      <c r="G51" s="11"/>
    </row>
    <row r="52" spans="1:7" ht="15" customHeight="1" x14ac:dyDescent="0.2">
      <c r="A52" s="6"/>
      <c r="B52" s="10"/>
      <c r="C52" s="6"/>
      <c r="D52" s="5"/>
      <c r="F52" s="4"/>
    </row>
    <row r="53" spans="1:7" ht="15" customHeight="1" x14ac:dyDescent="0.2">
      <c r="A53" s="6"/>
      <c r="B53" s="9"/>
      <c r="C53" s="6"/>
      <c r="D53" s="5"/>
      <c r="F53" s="8"/>
    </row>
    <row r="54" spans="1:7" ht="15" customHeight="1" x14ac:dyDescent="0.2">
      <c r="A54" s="6"/>
      <c r="B54" s="7"/>
      <c r="C54" s="6"/>
      <c r="D54" s="5"/>
      <c r="F54" s="4"/>
    </row>
    <row r="55" spans="1:7" ht="15" customHeight="1" x14ac:dyDescent="0.2">
      <c r="A55" s="6"/>
      <c r="B55" s="6"/>
      <c r="C55" s="6"/>
      <c r="D55" s="5"/>
      <c r="F55" s="4"/>
    </row>
    <row r="56" spans="1:7" ht="15" customHeight="1" x14ac:dyDescent="0.2">
      <c r="A56" s="6"/>
      <c r="B56" s="6"/>
      <c r="C56" s="6"/>
      <c r="D56" s="5"/>
      <c r="F56" s="4"/>
    </row>
    <row r="57" spans="1:7" ht="15" customHeight="1" x14ac:dyDescent="0.2">
      <c r="A57" s="6"/>
      <c r="B57" s="6"/>
      <c r="C57" s="6"/>
      <c r="D57" s="5"/>
      <c r="F57" s="4"/>
    </row>
    <row r="58" spans="1:7" ht="15" customHeight="1" x14ac:dyDescent="0.2">
      <c r="A58" s="6"/>
      <c r="B58" s="6"/>
      <c r="C58" s="6"/>
      <c r="D58" s="5"/>
      <c r="F58" s="4"/>
    </row>
    <row r="59" spans="1:7" ht="15" customHeight="1" x14ac:dyDescent="0.2">
      <c r="A59" s="6"/>
      <c r="B59" s="6"/>
      <c r="C59" s="6"/>
      <c r="D59" s="5"/>
      <c r="F59" s="4"/>
    </row>
    <row r="60" spans="1:7" ht="15" customHeight="1" x14ac:dyDescent="0.2">
      <c r="D60" s="5"/>
      <c r="F60" s="4"/>
    </row>
    <row r="61" spans="1:7" ht="15" customHeight="1" x14ac:dyDescent="0.2">
      <c r="D61" s="5"/>
      <c r="F61" s="4"/>
    </row>
    <row r="62" spans="1:7" ht="15" customHeight="1" x14ac:dyDescent="0.2">
      <c r="D62" s="5"/>
      <c r="F62" s="4"/>
    </row>
    <row r="63" spans="1:7" ht="15" customHeight="1" x14ac:dyDescent="0.2">
      <c r="D63" s="5"/>
      <c r="F63" s="4"/>
    </row>
    <row r="64" spans="1:7" s="2" customFormat="1" ht="15" customHeight="1" x14ac:dyDescent="0.2">
      <c r="A64" s="1"/>
      <c r="B64" s="1"/>
      <c r="C64" s="1"/>
      <c r="D64" s="5"/>
      <c r="E64" s="3"/>
      <c r="F64" s="4"/>
      <c r="G64" s="1"/>
    </row>
    <row r="65" spans="1:7" s="2" customFormat="1" ht="15" customHeight="1" x14ac:dyDescent="0.2">
      <c r="A65" s="1"/>
      <c r="B65" s="1"/>
      <c r="C65" s="1"/>
      <c r="D65" s="5"/>
      <c r="E65" s="3"/>
      <c r="F65" s="4"/>
      <c r="G65" s="1"/>
    </row>
    <row r="66" spans="1:7" s="2" customFormat="1" ht="15" customHeight="1" x14ac:dyDescent="0.2">
      <c r="A66" s="1"/>
      <c r="B66" s="1"/>
      <c r="C66" s="1"/>
      <c r="D66" s="5"/>
      <c r="E66" s="3"/>
      <c r="F66" s="4"/>
      <c r="G66" s="1"/>
    </row>
    <row r="67" spans="1:7" s="2" customFormat="1" ht="15" customHeight="1" x14ac:dyDescent="0.2">
      <c r="A67" s="1"/>
      <c r="B67" s="1"/>
      <c r="C67" s="1"/>
      <c r="D67" s="5"/>
      <c r="E67" s="3"/>
      <c r="F67" s="4"/>
      <c r="G67" s="1"/>
    </row>
    <row r="68" spans="1:7" s="2" customFormat="1" ht="15" customHeight="1" x14ac:dyDescent="0.2">
      <c r="A68" s="1"/>
      <c r="B68" s="1"/>
      <c r="C68" s="1"/>
      <c r="D68" s="5"/>
      <c r="E68" s="3"/>
      <c r="F68" s="4"/>
      <c r="G68" s="1"/>
    </row>
    <row r="69" spans="1:7" s="2" customFormat="1" ht="15" customHeight="1" x14ac:dyDescent="0.2">
      <c r="A69" s="1"/>
      <c r="B69" s="1"/>
      <c r="C69" s="1"/>
      <c r="D69" s="5"/>
      <c r="E69" s="3"/>
      <c r="F69" s="4"/>
      <c r="G69" s="1"/>
    </row>
    <row r="70" spans="1:7" s="2" customFormat="1" ht="15" customHeight="1" x14ac:dyDescent="0.2">
      <c r="A70" s="1"/>
      <c r="B70" s="1"/>
      <c r="C70" s="1"/>
      <c r="D70" s="5"/>
      <c r="E70" s="3"/>
      <c r="F70" s="4"/>
      <c r="G70" s="1"/>
    </row>
    <row r="71" spans="1:7" s="2" customFormat="1" ht="15" customHeight="1" x14ac:dyDescent="0.2">
      <c r="A71" s="1"/>
      <c r="B71" s="1"/>
      <c r="C71" s="1"/>
      <c r="D71" s="5"/>
      <c r="E71" s="3"/>
      <c r="F71" s="4"/>
      <c r="G71" s="1"/>
    </row>
    <row r="72" spans="1:7" s="2" customFormat="1" ht="15" customHeight="1" x14ac:dyDescent="0.2">
      <c r="A72" s="1"/>
      <c r="B72" s="1"/>
      <c r="C72" s="1"/>
      <c r="D72" s="5"/>
      <c r="E72" s="3"/>
      <c r="F72" s="4"/>
      <c r="G72" s="1"/>
    </row>
    <row r="73" spans="1:7" s="2" customFormat="1" ht="15" customHeight="1" x14ac:dyDescent="0.2">
      <c r="A73" s="1"/>
      <c r="B73" s="1"/>
      <c r="C73" s="1"/>
      <c r="D73" s="5"/>
      <c r="E73" s="3"/>
      <c r="F73" s="4"/>
      <c r="G73" s="1"/>
    </row>
    <row r="74" spans="1:7" s="2" customFormat="1" ht="15" customHeight="1" x14ac:dyDescent="0.2">
      <c r="A74" s="1"/>
      <c r="B74" s="1"/>
      <c r="C74" s="1"/>
      <c r="D74" s="5"/>
      <c r="E74" s="3"/>
      <c r="F74" s="4"/>
      <c r="G74" s="1"/>
    </row>
    <row r="75" spans="1:7" s="2" customFormat="1" ht="15" customHeight="1" x14ac:dyDescent="0.2">
      <c r="A75" s="1"/>
      <c r="B75" s="1"/>
      <c r="C75" s="1"/>
      <c r="D75" s="5"/>
      <c r="E75" s="3"/>
      <c r="F75" s="4"/>
      <c r="G75" s="1"/>
    </row>
    <row r="76" spans="1:7" s="2" customFormat="1" ht="15" customHeight="1" x14ac:dyDescent="0.2">
      <c r="A76" s="1"/>
      <c r="B76" s="1"/>
      <c r="C76" s="1"/>
      <c r="D76" s="5"/>
      <c r="E76" s="3"/>
      <c r="F76" s="4"/>
      <c r="G76" s="1"/>
    </row>
    <row r="77" spans="1:7" s="2" customFormat="1" ht="15" customHeight="1" x14ac:dyDescent="0.2">
      <c r="A77" s="1"/>
      <c r="B77" s="1"/>
      <c r="C77" s="1"/>
      <c r="D77" s="5"/>
      <c r="E77" s="3"/>
      <c r="F77" s="4"/>
      <c r="G77" s="1"/>
    </row>
    <row r="78" spans="1:7" s="2" customFormat="1" ht="15" customHeight="1" x14ac:dyDescent="0.2">
      <c r="A78" s="1"/>
      <c r="B78" s="1"/>
      <c r="C78" s="1"/>
      <c r="D78" s="5"/>
      <c r="E78" s="3"/>
      <c r="F78" s="4"/>
      <c r="G78" s="1"/>
    </row>
    <row r="79" spans="1:7" s="2" customFormat="1" ht="15" customHeight="1" x14ac:dyDescent="0.2">
      <c r="A79" s="1"/>
      <c r="B79" s="1"/>
      <c r="C79" s="1"/>
      <c r="D79" s="5"/>
      <c r="E79" s="3"/>
      <c r="F79" s="4"/>
      <c r="G79" s="1"/>
    </row>
    <row r="80" spans="1:7" s="2" customFormat="1" ht="15" customHeight="1" x14ac:dyDescent="0.2">
      <c r="A80" s="1"/>
      <c r="B80" s="1"/>
      <c r="C80" s="1"/>
      <c r="D80" s="5"/>
      <c r="E80" s="3"/>
      <c r="F80" s="4"/>
      <c r="G80" s="1"/>
    </row>
    <row r="81" spans="1:7" s="2" customFormat="1" ht="15" customHeight="1" x14ac:dyDescent="0.2">
      <c r="A81" s="1"/>
      <c r="B81" s="1"/>
      <c r="C81" s="1"/>
      <c r="D81" s="5"/>
      <c r="E81" s="3"/>
      <c r="F81" s="4"/>
      <c r="G81" s="1"/>
    </row>
    <row r="82" spans="1:7" s="2" customFormat="1" ht="15" customHeight="1" x14ac:dyDescent="0.2">
      <c r="A82" s="1"/>
      <c r="B82" s="1"/>
      <c r="C82" s="1"/>
      <c r="D82" s="5"/>
      <c r="E82" s="3"/>
      <c r="F82" s="4"/>
      <c r="G82" s="1"/>
    </row>
    <row r="83" spans="1:7" s="2" customFormat="1" ht="15" customHeight="1" x14ac:dyDescent="0.2">
      <c r="A83" s="1"/>
      <c r="B83" s="1"/>
      <c r="C83" s="1"/>
      <c r="D83" s="5"/>
      <c r="E83" s="3"/>
      <c r="F83" s="4"/>
      <c r="G83" s="1"/>
    </row>
    <row r="84" spans="1:7" s="2" customFormat="1" ht="15" customHeight="1" x14ac:dyDescent="0.2">
      <c r="A84" s="1"/>
      <c r="B84" s="1"/>
      <c r="C84" s="1"/>
      <c r="D84" s="5"/>
      <c r="E84" s="3"/>
      <c r="F84" s="4"/>
      <c r="G84" s="1"/>
    </row>
    <row r="85" spans="1:7" s="2" customFormat="1" ht="15" customHeight="1" x14ac:dyDescent="0.2">
      <c r="A85" s="1"/>
      <c r="B85" s="1"/>
      <c r="C85" s="1"/>
      <c r="D85" s="5"/>
      <c r="E85" s="3"/>
      <c r="F85" s="4"/>
      <c r="G85" s="1"/>
    </row>
    <row r="86" spans="1:7" s="2" customFormat="1" ht="15" customHeight="1" x14ac:dyDescent="0.2">
      <c r="A86" s="1"/>
      <c r="B86" s="1"/>
      <c r="C86" s="1"/>
      <c r="D86" s="5"/>
      <c r="E86" s="3"/>
      <c r="F86" s="4"/>
      <c r="G86" s="1"/>
    </row>
    <row r="87" spans="1:7" s="2" customFormat="1" ht="15" customHeight="1" x14ac:dyDescent="0.2">
      <c r="A87" s="1"/>
      <c r="B87" s="1"/>
      <c r="C87" s="1"/>
      <c r="D87" s="5"/>
      <c r="E87" s="3"/>
      <c r="F87" s="4"/>
      <c r="G87" s="1"/>
    </row>
    <row r="88" spans="1:7" s="2" customFormat="1" ht="15" customHeight="1" x14ac:dyDescent="0.2">
      <c r="A88" s="1"/>
      <c r="B88" s="1"/>
      <c r="C88" s="1"/>
      <c r="D88" s="5"/>
      <c r="E88" s="3"/>
      <c r="F88" s="4"/>
      <c r="G88" s="1"/>
    </row>
    <row r="89" spans="1:7" s="2" customFormat="1" ht="15" customHeight="1" x14ac:dyDescent="0.2">
      <c r="A89" s="1"/>
      <c r="B89" s="1"/>
      <c r="C89" s="1"/>
      <c r="D89" s="5"/>
      <c r="E89" s="3"/>
      <c r="F89" s="4"/>
      <c r="G89" s="1"/>
    </row>
    <row r="90" spans="1:7" s="2" customFormat="1" ht="15" customHeight="1" x14ac:dyDescent="0.2">
      <c r="A90" s="1"/>
      <c r="B90" s="1"/>
      <c r="C90" s="1"/>
      <c r="D90" s="5"/>
      <c r="E90" s="3"/>
      <c r="F90" s="4"/>
      <c r="G90" s="1"/>
    </row>
    <row r="91" spans="1:7" s="2" customFormat="1" ht="15" customHeight="1" x14ac:dyDescent="0.2">
      <c r="A91" s="1"/>
      <c r="B91" s="1"/>
      <c r="C91" s="1"/>
      <c r="D91" s="5"/>
      <c r="E91" s="3"/>
      <c r="F91" s="4"/>
      <c r="G91" s="1"/>
    </row>
    <row r="92" spans="1:7" s="2" customFormat="1" ht="15" customHeight="1" x14ac:dyDescent="0.2">
      <c r="A92" s="1"/>
      <c r="B92" s="1"/>
      <c r="C92" s="1"/>
      <c r="D92" s="5"/>
      <c r="E92" s="3"/>
      <c r="F92" s="4"/>
      <c r="G92" s="1"/>
    </row>
    <row r="93" spans="1:7" s="2" customFormat="1" ht="15" customHeight="1" x14ac:dyDescent="0.2">
      <c r="A93" s="1"/>
      <c r="B93" s="1"/>
      <c r="C93" s="1"/>
      <c r="D93" s="5"/>
      <c r="E93" s="3"/>
      <c r="F93" s="4"/>
      <c r="G93" s="1"/>
    </row>
    <row r="94" spans="1:7" s="2" customFormat="1" ht="15" customHeight="1" x14ac:dyDescent="0.2">
      <c r="A94" s="1"/>
      <c r="B94" s="1"/>
      <c r="C94" s="1"/>
      <c r="D94" s="5"/>
      <c r="E94" s="3"/>
      <c r="F94" s="4"/>
      <c r="G94" s="1"/>
    </row>
    <row r="95" spans="1:7" s="2" customFormat="1" ht="15" customHeight="1" x14ac:dyDescent="0.2">
      <c r="A95" s="1"/>
      <c r="B95" s="1"/>
      <c r="C95" s="1"/>
      <c r="D95" s="5"/>
      <c r="E95" s="3"/>
      <c r="F95" s="4"/>
      <c r="G95" s="1"/>
    </row>
    <row r="96" spans="1:7" s="2" customFormat="1" ht="15" customHeight="1" x14ac:dyDescent="0.2">
      <c r="A96" s="1"/>
      <c r="B96" s="1"/>
      <c r="C96" s="1"/>
      <c r="D96" s="5"/>
      <c r="E96" s="3"/>
      <c r="F96" s="4"/>
      <c r="G96" s="1"/>
    </row>
    <row r="97" spans="1:7" s="2" customFormat="1" ht="15" customHeight="1" x14ac:dyDescent="0.2">
      <c r="A97" s="1"/>
      <c r="B97" s="1"/>
      <c r="C97" s="1"/>
      <c r="D97" s="5"/>
      <c r="E97" s="3"/>
      <c r="F97" s="4"/>
      <c r="G97" s="1"/>
    </row>
    <row r="98" spans="1:7" s="2" customFormat="1" ht="15" customHeight="1" x14ac:dyDescent="0.2">
      <c r="A98" s="1"/>
      <c r="B98" s="1"/>
      <c r="C98" s="1"/>
      <c r="D98" s="5"/>
      <c r="E98" s="3"/>
      <c r="F98" s="4"/>
      <c r="G98" s="1"/>
    </row>
    <row r="99" spans="1:7" s="2" customFormat="1" ht="15" customHeight="1" x14ac:dyDescent="0.2">
      <c r="A99" s="1"/>
      <c r="B99" s="1"/>
      <c r="C99" s="1"/>
      <c r="D99" s="5"/>
      <c r="E99" s="3"/>
      <c r="F99" s="4"/>
      <c r="G99" s="1"/>
    </row>
    <row r="100" spans="1:7" s="2" customFormat="1" ht="15" customHeight="1" x14ac:dyDescent="0.2">
      <c r="A100" s="1"/>
      <c r="B100" s="1"/>
      <c r="C100" s="1"/>
      <c r="D100" s="5"/>
      <c r="E100" s="3"/>
      <c r="F100" s="4"/>
      <c r="G100" s="1"/>
    </row>
    <row r="101" spans="1:7" s="2" customFormat="1" ht="15" customHeight="1" x14ac:dyDescent="0.2">
      <c r="A101" s="1"/>
      <c r="B101" s="1"/>
      <c r="C101" s="1"/>
      <c r="D101" s="5"/>
      <c r="E101" s="3"/>
      <c r="F101" s="4"/>
      <c r="G101" s="1"/>
    </row>
    <row r="102" spans="1:7" s="2" customFormat="1" ht="15" customHeight="1" x14ac:dyDescent="0.2">
      <c r="A102" s="1"/>
      <c r="B102" s="1"/>
      <c r="C102" s="1"/>
      <c r="D102" s="5"/>
      <c r="E102" s="3"/>
      <c r="F102" s="4"/>
      <c r="G102" s="1"/>
    </row>
    <row r="103" spans="1:7" s="2" customFormat="1" ht="15" customHeight="1" x14ac:dyDescent="0.2">
      <c r="A103" s="1"/>
      <c r="B103" s="1"/>
      <c r="C103" s="1"/>
      <c r="D103" s="5"/>
      <c r="E103" s="3"/>
      <c r="F103" s="4"/>
      <c r="G103" s="1"/>
    </row>
    <row r="104" spans="1:7" s="2" customFormat="1" ht="15" customHeight="1" x14ac:dyDescent="0.2">
      <c r="A104" s="1"/>
      <c r="B104" s="1"/>
      <c r="C104" s="1"/>
      <c r="D104" s="5"/>
      <c r="E104" s="3"/>
      <c r="F104" s="4"/>
      <c r="G104" s="1"/>
    </row>
    <row r="105" spans="1:7" s="2" customFormat="1" ht="15" customHeight="1" x14ac:dyDescent="0.2">
      <c r="A105" s="1"/>
      <c r="B105" s="1"/>
      <c r="C105" s="1"/>
      <c r="D105" s="5"/>
      <c r="E105" s="3"/>
      <c r="F105" s="4"/>
      <c r="G105" s="1"/>
    </row>
  </sheetData>
  <mergeCells count="12">
    <mergeCell ref="A7:F7"/>
    <mergeCell ref="A8:F8"/>
    <mergeCell ref="A33:A41"/>
    <mergeCell ref="B33:D33"/>
    <mergeCell ref="B34:D34"/>
    <mergeCell ref="B35:D35"/>
    <mergeCell ref="B36:D36"/>
    <mergeCell ref="B37:D37"/>
    <mergeCell ref="B41:D41"/>
    <mergeCell ref="B39:D39"/>
    <mergeCell ref="B40:D40"/>
    <mergeCell ref="B38:D38"/>
  </mergeCells>
  <pageMargins left="0.70866141732283472" right="0.70866141732283472" top="0.74803149606299213" bottom="0.74803149606299213" header="0" footer="0"/>
  <pageSetup scale="73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8"/>
  <sheetViews>
    <sheetView workbookViewId="0">
      <selection activeCell="B2" sqref="B2:I3"/>
    </sheetView>
  </sheetViews>
  <sheetFormatPr baseColWidth="10" defaultRowHeight="15" x14ac:dyDescent="0.25"/>
  <cols>
    <col min="1" max="1" width="2.5703125" customWidth="1"/>
    <col min="2" max="2" width="21.5703125" customWidth="1"/>
    <col min="6" max="6" width="19.140625" bestFit="1" customWidth="1"/>
    <col min="7" max="7" width="14.28515625" customWidth="1"/>
    <col min="8" max="8" width="16.5703125" bestFit="1" customWidth="1"/>
    <col min="9" max="9" width="14.28515625" bestFit="1" customWidth="1"/>
    <col min="10" max="10" width="3.28515625" customWidth="1"/>
    <col min="257" max="257" width="2.5703125" customWidth="1"/>
    <col min="258" max="258" width="21.5703125" customWidth="1"/>
    <col min="262" max="262" width="19.140625" bestFit="1" customWidth="1"/>
    <col min="263" max="263" width="14.28515625" customWidth="1"/>
    <col min="264" max="264" width="16.5703125" bestFit="1" customWidth="1"/>
    <col min="265" max="265" width="14.28515625" bestFit="1" customWidth="1"/>
    <col min="266" max="266" width="3.28515625" customWidth="1"/>
    <col min="513" max="513" width="2.5703125" customWidth="1"/>
    <col min="514" max="514" width="21.5703125" customWidth="1"/>
    <col min="518" max="518" width="19.140625" bestFit="1" customWidth="1"/>
    <col min="519" max="519" width="14.28515625" customWidth="1"/>
    <col min="520" max="520" width="16.5703125" bestFit="1" customWidth="1"/>
    <col min="521" max="521" width="14.28515625" bestFit="1" customWidth="1"/>
    <col min="522" max="522" width="3.28515625" customWidth="1"/>
    <col min="769" max="769" width="2.5703125" customWidth="1"/>
    <col min="770" max="770" width="21.5703125" customWidth="1"/>
    <col min="774" max="774" width="19.140625" bestFit="1" customWidth="1"/>
    <col min="775" max="775" width="14.28515625" customWidth="1"/>
    <col min="776" max="776" width="16.5703125" bestFit="1" customWidth="1"/>
    <col min="777" max="777" width="14.28515625" bestFit="1" customWidth="1"/>
    <col min="778" max="778" width="3.28515625" customWidth="1"/>
    <col min="1025" max="1025" width="2.5703125" customWidth="1"/>
    <col min="1026" max="1026" width="21.5703125" customWidth="1"/>
    <col min="1030" max="1030" width="19.140625" bestFit="1" customWidth="1"/>
    <col min="1031" max="1031" width="14.28515625" customWidth="1"/>
    <col min="1032" max="1032" width="16.5703125" bestFit="1" customWidth="1"/>
    <col min="1033" max="1033" width="14.28515625" bestFit="1" customWidth="1"/>
    <col min="1034" max="1034" width="3.28515625" customWidth="1"/>
    <col min="1281" max="1281" width="2.5703125" customWidth="1"/>
    <col min="1282" max="1282" width="21.5703125" customWidth="1"/>
    <col min="1286" max="1286" width="19.140625" bestFit="1" customWidth="1"/>
    <col min="1287" max="1287" width="14.28515625" customWidth="1"/>
    <col min="1288" max="1288" width="16.5703125" bestFit="1" customWidth="1"/>
    <col min="1289" max="1289" width="14.28515625" bestFit="1" customWidth="1"/>
    <col min="1290" max="1290" width="3.28515625" customWidth="1"/>
    <col min="1537" max="1537" width="2.5703125" customWidth="1"/>
    <col min="1538" max="1538" width="21.5703125" customWidth="1"/>
    <col min="1542" max="1542" width="19.140625" bestFit="1" customWidth="1"/>
    <col min="1543" max="1543" width="14.28515625" customWidth="1"/>
    <col min="1544" max="1544" width="16.5703125" bestFit="1" customWidth="1"/>
    <col min="1545" max="1545" width="14.28515625" bestFit="1" customWidth="1"/>
    <col min="1546" max="1546" width="3.28515625" customWidth="1"/>
    <col min="1793" max="1793" width="2.5703125" customWidth="1"/>
    <col min="1794" max="1794" width="21.5703125" customWidth="1"/>
    <col min="1798" max="1798" width="19.140625" bestFit="1" customWidth="1"/>
    <col min="1799" max="1799" width="14.28515625" customWidth="1"/>
    <col min="1800" max="1800" width="16.5703125" bestFit="1" customWidth="1"/>
    <col min="1801" max="1801" width="14.28515625" bestFit="1" customWidth="1"/>
    <col min="1802" max="1802" width="3.28515625" customWidth="1"/>
    <col min="2049" max="2049" width="2.5703125" customWidth="1"/>
    <col min="2050" max="2050" width="21.5703125" customWidth="1"/>
    <col min="2054" max="2054" width="19.140625" bestFit="1" customWidth="1"/>
    <col min="2055" max="2055" width="14.28515625" customWidth="1"/>
    <col min="2056" max="2056" width="16.5703125" bestFit="1" customWidth="1"/>
    <col min="2057" max="2057" width="14.28515625" bestFit="1" customWidth="1"/>
    <col min="2058" max="2058" width="3.28515625" customWidth="1"/>
    <col min="2305" max="2305" width="2.5703125" customWidth="1"/>
    <col min="2306" max="2306" width="21.5703125" customWidth="1"/>
    <col min="2310" max="2310" width="19.140625" bestFit="1" customWidth="1"/>
    <col min="2311" max="2311" width="14.28515625" customWidth="1"/>
    <col min="2312" max="2312" width="16.5703125" bestFit="1" customWidth="1"/>
    <col min="2313" max="2313" width="14.28515625" bestFit="1" customWidth="1"/>
    <col min="2314" max="2314" width="3.28515625" customWidth="1"/>
    <col min="2561" max="2561" width="2.5703125" customWidth="1"/>
    <col min="2562" max="2562" width="21.5703125" customWidth="1"/>
    <col min="2566" max="2566" width="19.140625" bestFit="1" customWidth="1"/>
    <col min="2567" max="2567" width="14.28515625" customWidth="1"/>
    <col min="2568" max="2568" width="16.5703125" bestFit="1" customWidth="1"/>
    <col min="2569" max="2569" width="14.28515625" bestFit="1" customWidth="1"/>
    <col min="2570" max="2570" width="3.28515625" customWidth="1"/>
    <col min="2817" max="2817" width="2.5703125" customWidth="1"/>
    <col min="2818" max="2818" width="21.5703125" customWidth="1"/>
    <col min="2822" max="2822" width="19.140625" bestFit="1" customWidth="1"/>
    <col min="2823" max="2823" width="14.28515625" customWidth="1"/>
    <col min="2824" max="2824" width="16.5703125" bestFit="1" customWidth="1"/>
    <col min="2825" max="2825" width="14.28515625" bestFit="1" customWidth="1"/>
    <col min="2826" max="2826" width="3.28515625" customWidth="1"/>
    <col min="3073" max="3073" width="2.5703125" customWidth="1"/>
    <col min="3074" max="3074" width="21.5703125" customWidth="1"/>
    <col min="3078" max="3078" width="19.140625" bestFit="1" customWidth="1"/>
    <col min="3079" max="3079" width="14.28515625" customWidth="1"/>
    <col min="3080" max="3080" width="16.5703125" bestFit="1" customWidth="1"/>
    <col min="3081" max="3081" width="14.28515625" bestFit="1" customWidth="1"/>
    <col min="3082" max="3082" width="3.28515625" customWidth="1"/>
    <col min="3329" max="3329" width="2.5703125" customWidth="1"/>
    <col min="3330" max="3330" width="21.5703125" customWidth="1"/>
    <col min="3334" max="3334" width="19.140625" bestFit="1" customWidth="1"/>
    <col min="3335" max="3335" width="14.28515625" customWidth="1"/>
    <col min="3336" max="3336" width="16.5703125" bestFit="1" customWidth="1"/>
    <col min="3337" max="3337" width="14.28515625" bestFit="1" customWidth="1"/>
    <col min="3338" max="3338" width="3.28515625" customWidth="1"/>
    <col min="3585" max="3585" width="2.5703125" customWidth="1"/>
    <col min="3586" max="3586" width="21.5703125" customWidth="1"/>
    <col min="3590" max="3590" width="19.140625" bestFit="1" customWidth="1"/>
    <col min="3591" max="3591" width="14.28515625" customWidth="1"/>
    <col min="3592" max="3592" width="16.5703125" bestFit="1" customWidth="1"/>
    <col min="3593" max="3593" width="14.28515625" bestFit="1" customWidth="1"/>
    <col min="3594" max="3594" width="3.28515625" customWidth="1"/>
    <col min="3841" max="3841" width="2.5703125" customWidth="1"/>
    <col min="3842" max="3842" width="21.5703125" customWidth="1"/>
    <col min="3846" max="3846" width="19.140625" bestFit="1" customWidth="1"/>
    <col min="3847" max="3847" width="14.28515625" customWidth="1"/>
    <col min="3848" max="3848" width="16.5703125" bestFit="1" customWidth="1"/>
    <col min="3849" max="3849" width="14.28515625" bestFit="1" customWidth="1"/>
    <col min="3850" max="3850" width="3.28515625" customWidth="1"/>
    <col min="4097" max="4097" width="2.5703125" customWidth="1"/>
    <col min="4098" max="4098" width="21.5703125" customWidth="1"/>
    <col min="4102" max="4102" width="19.140625" bestFit="1" customWidth="1"/>
    <col min="4103" max="4103" width="14.28515625" customWidth="1"/>
    <col min="4104" max="4104" width="16.5703125" bestFit="1" customWidth="1"/>
    <col min="4105" max="4105" width="14.28515625" bestFit="1" customWidth="1"/>
    <col min="4106" max="4106" width="3.28515625" customWidth="1"/>
    <col min="4353" max="4353" width="2.5703125" customWidth="1"/>
    <col min="4354" max="4354" width="21.5703125" customWidth="1"/>
    <col min="4358" max="4358" width="19.140625" bestFit="1" customWidth="1"/>
    <col min="4359" max="4359" width="14.28515625" customWidth="1"/>
    <col min="4360" max="4360" width="16.5703125" bestFit="1" customWidth="1"/>
    <col min="4361" max="4361" width="14.28515625" bestFit="1" customWidth="1"/>
    <col min="4362" max="4362" width="3.28515625" customWidth="1"/>
    <col min="4609" max="4609" width="2.5703125" customWidth="1"/>
    <col min="4610" max="4610" width="21.5703125" customWidth="1"/>
    <col min="4614" max="4614" width="19.140625" bestFit="1" customWidth="1"/>
    <col min="4615" max="4615" width="14.28515625" customWidth="1"/>
    <col min="4616" max="4616" width="16.5703125" bestFit="1" customWidth="1"/>
    <col min="4617" max="4617" width="14.28515625" bestFit="1" customWidth="1"/>
    <col min="4618" max="4618" width="3.28515625" customWidth="1"/>
    <col min="4865" max="4865" width="2.5703125" customWidth="1"/>
    <col min="4866" max="4866" width="21.5703125" customWidth="1"/>
    <col min="4870" max="4870" width="19.140625" bestFit="1" customWidth="1"/>
    <col min="4871" max="4871" width="14.28515625" customWidth="1"/>
    <col min="4872" max="4872" width="16.5703125" bestFit="1" customWidth="1"/>
    <col min="4873" max="4873" width="14.28515625" bestFit="1" customWidth="1"/>
    <col min="4874" max="4874" width="3.28515625" customWidth="1"/>
    <col min="5121" max="5121" width="2.5703125" customWidth="1"/>
    <col min="5122" max="5122" width="21.5703125" customWidth="1"/>
    <col min="5126" max="5126" width="19.140625" bestFit="1" customWidth="1"/>
    <col min="5127" max="5127" width="14.28515625" customWidth="1"/>
    <col min="5128" max="5128" width="16.5703125" bestFit="1" customWidth="1"/>
    <col min="5129" max="5129" width="14.28515625" bestFit="1" customWidth="1"/>
    <col min="5130" max="5130" width="3.28515625" customWidth="1"/>
    <col min="5377" max="5377" width="2.5703125" customWidth="1"/>
    <col min="5378" max="5378" width="21.5703125" customWidth="1"/>
    <col min="5382" max="5382" width="19.140625" bestFit="1" customWidth="1"/>
    <col min="5383" max="5383" width="14.28515625" customWidth="1"/>
    <col min="5384" max="5384" width="16.5703125" bestFit="1" customWidth="1"/>
    <col min="5385" max="5385" width="14.28515625" bestFit="1" customWidth="1"/>
    <col min="5386" max="5386" width="3.28515625" customWidth="1"/>
    <col min="5633" max="5633" width="2.5703125" customWidth="1"/>
    <col min="5634" max="5634" width="21.5703125" customWidth="1"/>
    <col min="5638" max="5638" width="19.140625" bestFit="1" customWidth="1"/>
    <col min="5639" max="5639" width="14.28515625" customWidth="1"/>
    <col min="5640" max="5640" width="16.5703125" bestFit="1" customWidth="1"/>
    <col min="5641" max="5641" width="14.28515625" bestFit="1" customWidth="1"/>
    <col min="5642" max="5642" width="3.28515625" customWidth="1"/>
    <col min="5889" max="5889" width="2.5703125" customWidth="1"/>
    <col min="5890" max="5890" width="21.5703125" customWidth="1"/>
    <col min="5894" max="5894" width="19.140625" bestFit="1" customWidth="1"/>
    <col min="5895" max="5895" width="14.28515625" customWidth="1"/>
    <col min="5896" max="5896" width="16.5703125" bestFit="1" customWidth="1"/>
    <col min="5897" max="5897" width="14.28515625" bestFit="1" customWidth="1"/>
    <col min="5898" max="5898" width="3.28515625" customWidth="1"/>
    <col min="6145" max="6145" width="2.5703125" customWidth="1"/>
    <col min="6146" max="6146" width="21.5703125" customWidth="1"/>
    <col min="6150" max="6150" width="19.140625" bestFit="1" customWidth="1"/>
    <col min="6151" max="6151" width="14.28515625" customWidth="1"/>
    <col min="6152" max="6152" width="16.5703125" bestFit="1" customWidth="1"/>
    <col min="6153" max="6153" width="14.28515625" bestFit="1" customWidth="1"/>
    <col min="6154" max="6154" width="3.28515625" customWidth="1"/>
    <col min="6401" max="6401" width="2.5703125" customWidth="1"/>
    <col min="6402" max="6402" width="21.5703125" customWidth="1"/>
    <col min="6406" max="6406" width="19.140625" bestFit="1" customWidth="1"/>
    <col min="6407" max="6407" width="14.28515625" customWidth="1"/>
    <col min="6408" max="6408" width="16.5703125" bestFit="1" customWidth="1"/>
    <col min="6409" max="6409" width="14.28515625" bestFit="1" customWidth="1"/>
    <col min="6410" max="6410" width="3.28515625" customWidth="1"/>
    <col min="6657" max="6657" width="2.5703125" customWidth="1"/>
    <col min="6658" max="6658" width="21.5703125" customWidth="1"/>
    <col min="6662" max="6662" width="19.140625" bestFit="1" customWidth="1"/>
    <col min="6663" max="6663" width="14.28515625" customWidth="1"/>
    <col min="6664" max="6664" width="16.5703125" bestFit="1" customWidth="1"/>
    <col min="6665" max="6665" width="14.28515625" bestFit="1" customWidth="1"/>
    <col min="6666" max="6666" width="3.28515625" customWidth="1"/>
    <col min="6913" max="6913" width="2.5703125" customWidth="1"/>
    <col min="6914" max="6914" width="21.5703125" customWidth="1"/>
    <col min="6918" max="6918" width="19.140625" bestFit="1" customWidth="1"/>
    <col min="6919" max="6919" width="14.28515625" customWidth="1"/>
    <col min="6920" max="6920" width="16.5703125" bestFit="1" customWidth="1"/>
    <col min="6921" max="6921" width="14.28515625" bestFit="1" customWidth="1"/>
    <col min="6922" max="6922" width="3.28515625" customWidth="1"/>
    <col min="7169" max="7169" width="2.5703125" customWidth="1"/>
    <col min="7170" max="7170" width="21.5703125" customWidth="1"/>
    <col min="7174" max="7174" width="19.140625" bestFit="1" customWidth="1"/>
    <col min="7175" max="7175" width="14.28515625" customWidth="1"/>
    <col min="7176" max="7176" width="16.5703125" bestFit="1" customWidth="1"/>
    <col min="7177" max="7177" width="14.28515625" bestFit="1" customWidth="1"/>
    <col min="7178" max="7178" width="3.28515625" customWidth="1"/>
    <col min="7425" max="7425" width="2.5703125" customWidth="1"/>
    <col min="7426" max="7426" width="21.5703125" customWidth="1"/>
    <col min="7430" max="7430" width="19.140625" bestFit="1" customWidth="1"/>
    <col min="7431" max="7431" width="14.28515625" customWidth="1"/>
    <col min="7432" max="7432" width="16.5703125" bestFit="1" customWidth="1"/>
    <col min="7433" max="7433" width="14.28515625" bestFit="1" customWidth="1"/>
    <col min="7434" max="7434" width="3.28515625" customWidth="1"/>
    <col min="7681" max="7681" width="2.5703125" customWidth="1"/>
    <col min="7682" max="7682" width="21.5703125" customWidth="1"/>
    <col min="7686" max="7686" width="19.140625" bestFit="1" customWidth="1"/>
    <col min="7687" max="7687" width="14.28515625" customWidth="1"/>
    <col min="7688" max="7688" width="16.5703125" bestFit="1" customWidth="1"/>
    <col min="7689" max="7689" width="14.28515625" bestFit="1" customWidth="1"/>
    <col min="7690" max="7690" width="3.28515625" customWidth="1"/>
    <col min="7937" max="7937" width="2.5703125" customWidth="1"/>
    <col min="7938" max="7938" width="21.5703125" customWidth="1"/>
    <col min="7942" max="7942" width="19.140625" bestFit="1" customWidth="1"/>
    <col min="7943" max="7943" width="14.28515625" customWidth="1"/>
    <col min="7944" max="7944" width="16.5703125" bestFit="1" customWidth="1"/>
    <col min="7945" max="7945" width="14.28515625" bestFit="1" customWidth="1"/>
    <col min="7946" max="7946" width="3.28515625" customWidth="1"/>
    <col min="8193" max="8193" width="2.5703125" customWidth="1"/>
    <col min="8194" max="8194" width="21.5703125" customWidth="1"/>
    <col min="8198" max="8198" width="19.140625" bestFit="1" customWidth="1"/>
    <col min="8199" max="8199" width="14.28515625" customWidth="1"/>
    <col min="8200" max="8200" width="16.5703125" bestFit="1" customWidth="1"/>
    <col min="8201" max="8201" width="14.28515625" bestFit="1" customWidth="1"/>
    <col min="8202" max="8202" width="3.28515625" customWidth="1"/>
    <col min="8449" max="8449" width="2.5703125" customWidth="1"/>
    <col min="8450" max="8450" width="21.5703125" customWidth="1"/>
    <col min="8454" max="8454" width="19.140625" bestFit="1" customWidth="1"/>
    <col min="8455" max="8455" width="14.28515625" customWidth="1"/>
    <col min="8456" max="8456" width="16.5703125" bestFit="1" customWidth="1"/>
    <col min="8457" max="8457" width="14.28515625" bestFit="1" customWidth="1"/>
    <col min="8458" max="8458" width="3.28515625" customWidth="1"/>
    <col min="8705" max="8705" width="2.5703125" customWidth="1"/>
    <col min="8706" max="8706" width="21.5703125" customWidth="1"/>
    <col min="8710" max="8710" width="19.140625" bestFit="1" customWidth="1"/>
    <col min="8711" max="8711" width="14.28515625" customWidth="1"/>
    <col min="8712" max="8712" width="16.5703125" bestFit="1" customWidth="1"/>
    <col min="8713" max="8713" width="14.28515625" bestFit="1" customWidth="1"/>
    <col min="8714" max="8714" width="3.28515625" customWidth="1"/>
    <col min="8961" max="8961" width="2.5703125" customWidth="1"/>
    <col min="8962" max="8962" width="21.5703125" customWidth="1"/>
    <col min="8966" max="8966" width="19.140625" bestFit="1" customWidth="1"/>
    <col min="8967" max="8967" width="14.28515625" customWidth="1"/>
    <col min="8968" max="8968" width="16.5703125" bestFit="1" customWidth="1"/>
    <col min="8969" max="8969" width="14.28515625" bestFit="1" customWidth="1"/>
    <col min="8970" max="8970" width="3.28515625" customWidth="1"/>
    <col min="9217" max="9217" width="2.5703125" customWidth="1"/>
    <col min="9218" max="9218" width="21.5703125" customWidth="1"/>
    <col min="9222" max="9222" width="19.140625" bestFit="1" customWidth="1"/>
    <col min="9223" max="9223" width="14.28515625" customWidth="1"/>
    <col min="9224" max="9224" width="16.5703125" bestFit="1" customWidth="1"/>
    <col min="9225" max="9225" width="14.28515625" bestFit="1" customWidth="1"/>
    <col min="9226" max="9226" width="3.28515625" customWidth="1"/>
    <col min="9473" max="9473" width="2.5703125" customWidth="1"/>
    <col min="9474" max="9474" width="21.5703125" customWidth="1"/>
    <col min="9478" max="9478" width="19.140625" bestFit="1" customWidth="1"/>
    <col min="9479" max="9479" width="14.28515625" customWidth="1"/>
    <col min="9480" max="9480" width="16.5703125" bestFit="1" customWidth="1"/>
    <col min="9481" max="9481" width="14.28515625" bestFit="1" customWidth="1"/>
    <col min="9482" max="9482" width="3.28515625" customWidth="1"/>
    <col min="9729" max="9729" width="2.5703125" customWidth="1"/>
    <col min="9730" max="9730" width="21.5703125" customWidth="1"/>
    <col min="9734" max="9734" width="19.140625" bestFit="1" customWidth="1"/>
    <col min="9735" max="9735" width="14.28515625" customWidth="1"/>
    <col min="9736" max="9736" width="16.5703125" bestFit="1" customWidth="1"/>
    <col min="9737" max="9737" width="14.28515625" bestFit="1" customWidth="1"/>
    <col min="9738" max="9738" width="3.28515625" customWidth="1"/>
    <col min="9985" max="9985" width="2.5703125" customWidth="1"/>
    <col min="9986" max="9986" width="21.5703125" customWidth="1"/>
    <col min="9990" max="9990" width="19.140625" bestFit="1" customWidth="1"/>
    <col min="9991" max="9991" width="14.28515625" customWidth="1"/>
    <col min="9992" max="9992" width="16.5703125" bestFit="1" customWidth="1"/>
    <col min="9993" max="9993" width="14.28515625" bestFit="1" customWidth="1"/>
    <col min="9994" max="9994" width="3.28515625" customWidth="1"/>
    <col min="10241" max="10241" width="2.5703125" customWidth="1"/>
    <col min="10242" max="10242" width="21.5703125" customWidth="1"/>
    <col min="10246" max="10246" width="19.140625" bestFit="1" customWidth="1"/>
    <col min="10247" max="10247" width="14.28515625" customWidth="1"/>
    <col min="10248" max="10248" width="16.5703125" bestFit="1" customWidth="1"/>
    <col min="10249" max="10249" width="14.28515625" bestFit="1" customWidth="1"/>
    <col min="10250" max="10250" width="3.28515625" customWidth="1"/>
    <col min="10497" max="10497" width="2.5703125" customWidth="1"/>
    <col min="10498" max="10498" width="21.5703125" customWidth="1"/>
    <col min="10502" max="10502" width="19.140625" bestFit="1" customWidth="1"/>
    <col min="10503" max="10503" width="14.28515625" customWidth="1"/>
    <col min="10504" max="10504" width="16.5703125" bestFit="1" customWidth="1"/>
    <col min="10505" max="10505" width="14.28515625" bestFit="1" customWidth="1"/>
    <col min="10506" max="10506" width="3.28515625" customWidth="1"/>
    <col min="10753" max="10753" width="2.5703125" customWidth="1"/>
    <col min="10754" max="10754" width="21.5703125" customWidth="1"/>
    <col min="10758" max="10758" width="19.140625" bestFit="1" customWidth="1"/>
    <col min="10759" max="10759" width="14.28515625" customWidth="1"/>
    <col min="10760" max="10760" width="16.5703125" bestFit="1" customWidth="1"/>
    <col min="10761" max="10761" width="14.28515625" bestFit="1" customWidth="1"/>
    <col min="10762" max="10762" width="3.28515625" customWidth="1"/>
    <col min="11009" max="11009" width="2.5703125" customWidth="1"/>
    <col min="11010" max="11010" width="21.5703125" customWidth="1"/>
    <col min="11014" max="11014" width="19.140625" bestFit="1" customWidth="1"/>
    <col min="11015" max="11015" width="14.28515625" customWidth="1"/>
    <col min="11016" max="11016" width="16.5703125" bestFit="1" customWidth="1"/>
    <col min="11017" max="11017" width="14.28515625" bestFit="1" customWidth="1"/>
    <col min="11018" max="11018" width="3.28515625" customWidth="1"/>
    <col min="11265" max="11265" width="2.5703125" customWidth="1"/>
    <col min="11266" max="11266" width="21.5703125" customWidth="1"/>
    <col min="11270" max="11270" width="19.140625" bestFit="1" customWidth="1"/>
    <col min="11271" max="11271" width="14.28515625" customWidth="1"/>
    <col min="11272" max="11272" width="16.5703125" bestFit="1" customWidth="1"/>
    <col min="11273" max="11273" width="14.28515625" bestFit="1" customWidth="1"/>
    <col min="11274" max="11274" width="3.28515625" customWidth="1"/>
    <col min="11521" max="11521" width="2.5703125" customWidth="1"/>
    <col min="11522" max="11522" width="21.5703125" customWidth="1"/>
    <col min="11526" max="11526" width="19.140625" bestFit="1" customWidth="1"/>
    <col min="11527" max="11527" width="14.28515625" customWidth="1"/>
    <col min="11528" max="11528" width="16.5703125" bestFit="1" customWidth="1"/>
    <col min="11529" max="11529" width="14.28515625" bestFit="1" customWidth="1"/>
    <col min="11530" max="11530" width="3.28515625" customWidth="1"/>
    <col min="11777" max="11777" width="2.5703125" customWidth="1"/>
    <col min="11778" max="11778" width="21.5703125" customWidth="1"/>
    <col min="11782" max="11782" width="19.140625" bestFit="1" customWidth="1"/>
    <col min="11783" max="11783" width="14.28515625" customWidth="1"/>
    <col min="11784" max="11784" width="16.5703125" bestFit="1" customWidth="1"/>
    <col min="11785" max="11785" width="14.28515625" bestFit="1" customWidth="1"/>
    <col min="11786" max="11786" width="3.28515625" customWidth="1"/>
    <col min="12033" max="12033" width="2.5703125" customWidth="1"/>
    <col min="12034" max="12034" width="21.5703125" customWidth="1"/>
    <col min="12038" max="12038" width="19.140625" bestFit="1" customWidth="1"/>
    <col min="12039" max="12039" width="14.28515625" customWidth="1"/>
    <col min="12040" max="12040" width="16.5703125" bestFit="1" customWidth="1"/>
    <col min="12041" max="12041" width="14.28515625" bestFit="1" customWidth="1"/>
    <col min="12042" max="12042" width="3.28515625" customWidth="1"/>
    <col min="12289" max="12289" width="2.5703125" customWidth="1"/>
    <col min="12290" max="12290" width="21.5703125" customWidth="1"/>
    <col min="12294" max="12294" width="19.140625" bestFit="1" customWidth="1"/>
    <col min="12295" max="12295" width="14.28515625" customWidth="1"/>
    <col min="12296" max="12296" width="16.5703125" bestFit="1" customWidth="1"/>
    <col min="12297" max="12297" width="14.28515625" bestFit="1" customWidth="1"/>
    <col min="12298" max="12298" width="3.28515625" customWidth="1"/>
    <col min="12545" max="12545" width="2.5703125" customWidth="1"/>
    <col min="12546" max="12546" width="21.5703125" customWidth="1"/>
    <col min="12550" max="12550" width="19.140625" bestFit="1" customWidth="1"/>
    <col min="12551" max="12551" width="14.28515625" customWidth="1"/>
    <col min="12552" max="12552" width="16.5703125" bestFit="1" customWidth="1"/>
    <col min="12553" max="12553" width="14.28515625" bestFit="1" customWidth="1"/>
    <col min="12554" max="12554" width="3.28515625" customWidth="1"/>
    <col min="12801" max="12801" width="2.5703125" customWidth="1"/>
    <col min="12802" max="12802" width="21.5703125" customWidth="1"/>
    <col min="12806" max="12806" width="19.140625" bestFit="1" customWidth="1"/>
    <col min="12807" max="12807" width="14.28515625" customWidth="1"/>
    <col min="12808" max="12808" width="16.5703125" bestFit="1" customWidth="1"/>
    <col min="12809" max="12809" width="14.28515625" bestFit="1" customWidth="1"/>
    <col min="12810" max="12810" width="3.28515625" customWidth="1"/>
    <col min="13057" max="13057" width="2.5703125" customWidth="1"/>
    <col min="13058" max="13058" width="21.5703125" customWidth="1"/>
    <col min="13062" max="13062" width="19.140625" bestFit="1" customWidth="1"/>
    <col min="13063" max="13063" width="14.28515625" customWidth="1"/>
    <col min="13064" max="13064" width="16.5703125" bestFit="1" customWidth="1"/>
    <col min="13065" max="13065" width="14.28515625" bestFit="1" customWidth="1"/>
    <col min="13066" max="13066" width="3.28515625" customWidth="1"/>
    <col min="13313" max="13313" width="2.5703125" customWidth="1"/>
    <col min="13314" max="13314" width="21.5703125" customWidth="1"/>
    <col min="13318" max="13318" width="19.140625" bestFit="1" customWidth="1"/>
    <col min="13319" max="13319" width="14.28515625" customWidth="1"/>
    <col min="13320" max="13320" width="16.5703125" bestFit="1" customWidth="1"/>
    <col min="13321" max="13321" width="14.28515625" bestFit="1" customWidth="1"/>
    <col min="13322" max="13322" width="3.28515625" customWidth="1"/>
    <col min="13569" max="13569" width="2.5703125" customWidth="1"/>
    <col min="13570" max="13570" width="21.5703125" customWidth="1"/>
    <col min="13574" max="13574" width="19.140625" bestFit="1" customWidth="1"/>
    <col min="13575" max="13575" width="14.28515625" customWidth="1"/>
    <col min="13576" max="13576" width="16.5703125" bestFit="1" customWidth="1"/>
    <col min="13577" max="13577" width="14.28515625" bestFit="1" customWidth="1"/>
    <col min="13578" max="13578" width="3.28515625" customWidth="1"/>
    <col min="13825" max="13825" width="2.5703125" customWidth="1"/>
    <col min="13826" max="13826" width="21.5703125" customWidth="1"/>
    <col min="13830" max="13830" width="19.140625" bestFit="1" customWidth="1"/>
    <col min="13831" max="13831" width="14.28515625" customWidth="1"/>
    <col min="13832" max="13832" width="16.5703125" bestFit="1" customWidth="1"/>
    <col min="13833" max="13833" width="14.28515625" bestFit="1" customWidth="1"/>
    <col min="13834" max="13834" width="3.28515625" customWidth="1"/>
    <col min="14081" max="14081" width="2.5703125" customWidth="1"/>
    <col min="14082" max="14082" width="21.5703125" customWidth="1"/>
    <col min="14086" max="14086" width="19.140625" bestFit="1" customWidth="1"/>
    <col min="14087" max="14087" width="14.28515625" customWidth="1"/>
    <col min="14088" max="14088" width="16.5703125" bestFit="1" customWidth="1"/>
    <col min="14089" max="14089" width="14.28515625" bestFit="1" customWidth="1"/>
    <col min="14090" max="14090" width="3.28515625" customWidth="1"/>
    <col min="14337" max="14337" width="2.5703125" customWidth="1"/>
    <col min="14338" max="14338" width="21.5703125" customWidth="1"/>
    <col min="14342" max="14342" width="19.140625" bestFit="1" customWidth="1"/>
    <col min="14343" max="14343" width="14.28515625" customWidth="1"/>
    <col min="14344" max="14344" width="16.5703125" bestFit="1" customWidth="1"/>
    <col min="14345" max="14345" width="14.28515625" bestFit="1" customWidth="1"/>
    <col min="14346" max="14346" width="3.28515625" customWidth="1"/>
    <col min="14593" max="14593" width="2.5703125" customWidth="1"/>
    <col min="14594" max="14594" width="21.5703125" customWidth="1"/>
    <col min="14598" max="14598" width="19.140625" bestFit="1" customWidth="1"/>
    <col min="14599" max="14599" width="14.28515625" customWidth="1"/>
    <col min="14600" max="14600" width="16.5703125" bestFit="1" customWidth="1"/>
    <col min="14601" max="14601" width="14.28515625" bestFit="1" customWidth="1"/>
    <col min="14602" max="14602" width="3.28515625" customWidth="1"/>
    <col min="14849" max="14849" width="2.5703125" customWidth="1"/>
    <col min="14850" max="14850" width="21.5703125" customWidth="1"/>
    <col min="14854" max="14854" width="19.140625" bestFit="1" customWidth="1"/>
    <col min="14855" max="14855" width="14.28515625" customWidth="1"/>
    <col min="14856" max="14856" width="16.5703125" bestFit="1" customWidth="1"/>
    <col min="14857" max="14857" width="14.28515625" bestFit="1" customWidth="1"/>
    <col min="14858" max="14858" width="3.28515625" customWidth="1"/>
    <col min="15105" max="15105" width="2.5703125" customWidth="1"/>
    <col min="15106" max="15106" width="21.5703125" customWidth="1"/>
    <col min="15110" max="15110" width="19.140625" bestFit="1" customWidth="1"/>
    <col min="15111" max="15111" width="14.28515625" customWidth="1"/>
    <col min="15112" max="15112" width="16.5703125" bestFit="1" customWidth="1"/>
    <col min="15113" max="15113" width="14.28515625" bestFit="1" customWidth="1"/>
    <col min="15114" max="15114" width="3.28515625" customWidth="1"/>
    <col min="15361" max="15361" width="2.5703125" customWidth="1"/>
    <col min="15362" max="15362" width="21.5703125" customWidth="1"/>
    <col min="15366" max="15366" width="19.140625" bestFit="1" customWidth="1"/>
    <col min="15367" max="15367" width="14.28515625" customWidth="1"/>
    <col min="15368" max="15368" width="16.5703125" bestFit="1" customWidth="1"/>
    <col min="15369" max="15369" width="14.28515625" bestFit="1" customWidth="1"/>
    <col min="15370" max="15370" width="3.28515625" customWidth="1"/>
    <col min="15617" max="15617" width="2.5703125" customWidth="1"/>
    <col min="15618" max="15618" width="21.5703125" customWidth="1"/>
    <col min="15622" max="15622" width="19.140625" bestFit="1" customWidth="1"/>
    <col min="15623" max="15623" width="14.28515625" customWidth="1"/>
    <col min="15624" max="15624" width="16.5703125" bestFit="1" customWidth="1"/>
    <col min="15625" max="15625" width="14.28515625" bestFit="1" customWidth="1"/>
    <col min="15626" max="15626" width="3.28515625" customWidth="1"/>
    <col min="15873" max="15873" width="2.5703125" customWidth="1"/>
    <col min="15874" max="15874" width="21.5703125" customWidth="1"/>
    <col min="15878" max="15878" width="19.140625" bestFit="1" customWidth="1"/>
    <col min="15879" max="15879" width="14.28515625" customWidth="1"/>
    <col min="15880" max="15880" width="16.5703125" bestFit="1" customWidth="1"/>
    <col min="15881" max="15881" width="14.28515625" bestFit="1" customWidth="1"/>
    <col min="15882" max="15882" width="3.28515625" customWidth="1"/>
    <col min="16129" max="16129" width="2.5703125" customWidth="1"/>
    <col min="16130" max="16130" width="21.5703125" customWidth="1"/>
    <col min="16134" max="16134" width="19.140625" bestFit="1" customWidth="1"/>
    <col min="16135" max="16135" width="14.28515625" customWidth="1"/>
    <col min="16136" max="16136" width="16.5703125" bestFit="1" customWidth="1"/>
    <col min="16137" max="16137" width="14.28515625" bestFit="1" customWidth="1"/>
    <col min="16138" max="16138" width="3.28515625" customWidth="1"/>
  </cols>
  <sheetData>
    <row r="1" spans="1:12" ht="15" customHeight="1" thickBot="1" x14ac:dyDescent="0.35">
      <c r="A1" s="109"/>
      <c r="B1" s="110"/>
      <c r="C1" s="110"/>
      <c r="D1" s="110"/>
      <c r="E1" s="110"/>
      <c r="F1" s="110"/>
      <c r="G1" s="111"/>
      <c r="H1" s="112"/>
      <c r="I1" s="113"/>
      <c r="J1" s="114"/>
    </row>
    <row r="2" spans="1:12" ht="61.5" customHeight="1" x14ac:dyDescent="0.25">
      <c r="A2" s="115"/>
      <c r="B2" s="295"/>
      <c r="C2" s="296"/>
      <c r="D2" s="296"/>
      <c r="E2" s="296"/>
      <c r="F2" s="296"/>
      <c r="G2" s="296"/>
      <c r="H2" s="296"/>
      <c r="I2" s="297"/>
      <c r="J2" s="116"/>
    </row>
    <row r="3" spans="1:12" ht="16.5" x14ac:dyDescent="0.25">
      <c r="A3" s="115"/>
      <c r="B3" s="298"/>
      <c r="C3" s="299"/>
      <c r="D3" s="299"/>
      <c r="E3" s="299"/>
      <c r="F3" s="299"/>
      <c r="G3" s="299"/>
      <c r="H3" s="299"/>
      <c r="I3" s="300"/>
      <c r="J3" s="116"/>
    </row>
    <row r="4" spans="1:12" ht="17.25" thickBot="1" x14ac:dyDescent="0.3">
      <c r="A4" s="115"/>
      <c r="B4" s="301" t="s">
        <v>27</v>
      </c>
      <c r="C4" s="302"/>
      <c r="D4" s="302"/>
      <c r="E4" s="302"/>
      <c r="F4" s="302"/>
      <c r="G4" s="302"/>
      <c r="H4" s="302"/>
      <c r="I4" s="303"/>
      <c r="J4" s="116"/>
    </row>
    <row r="5" spans="1:12" ht="39" customHeight="1" thickBot="1" x14ac:dyDescent="0.3">
      <c r="A5" s="115"/>
      <c r="B5" s="304" t="s">
        <v>44</v>
      </c>
      <c r="C5" s="305"/>
      <c r="D5" s="305"/>
      <c r="E5" s="305"/>
      <c r="F5" s="305"/>
      <c r="G5" s="305"/>
      <c r="H5" s="305"/>
      <c r="I5" s="306"/>
      <c r="J5" s="117"/>
      <c r="K5" s="117"/>
      <c r="L5" s="117"/>
    </row>
    <row r="6" spans="1:12" ht="17.25" thickBot="1" x14ac:dyDescent="0.3">
      <c r="A6" s="115"/>
      <c r="B6" s="118"/>
      <c r="C6" s="118"/>
      <c r="D6" s="118"/>
      <c r="E6" s="118"/>
      <c r="F6" s="118"/>
      <c r="G6" s="119"/>
      <c r="H6" s="120"/>
      <c r="I6" s="121"/>
      <c r="J6" s="122"/>
    </row>
    <row r="7" spans="1:12" ht="16.5" x14ac:dyDescent="0.25">
      <c r="A7" s="115"/>
      <c r="B7" s="123" t="s">
        <v>71</v>
      </c>
      <c r="C7" s="307" t="s">
        <v>72</v>
      </c>
      <c r="D7" s="308"/>
      <c r="E7" s="308"/>
      <c r="F7" s="308"/>
      <c r="G7" s="309"/>
      <c r="H7" s="124" t="s">
        <v>73</v>
      </c>
      <c r="I7" s="125" t="s">
        <v>74</v>
      </c>
      <c r="J7" s="126"/>
    </row>
    <row r="8" spans="1:12" ht="17.25" thickBot="1" x14ac:dyDescent="0.3">
      <c r="A8" s="115"/>
      <c r="B8" s="127" t="s">
        <v>75</v>
      </c>
      <c r="C8" s="310" t="s">
        <v>76</v>
      </c>
      <c r="D8" s="311"/>
      <c r="E8" s="311"/>
      <c r="F8" s="311"/>
      <c r="G8" s="312"/>
      <c r="H8" s="128" t="s">
        <v>77</v>
      </c>
      <c r="I8" s="129" t="s">
        <v>13</v>
      </c>
      <c r="J8" s="130"/>
    </row>
    <row r="9" spans="1:12" ht="17.25" thickBot="1" x14ac:dyDescent="0.3">
      <c r="A9" s="115"/>
      <c r="B9" s="131"/>
      <c r="C9" s="118"/>
      <c r="D9" s="118"/>
      <c r="E9" s="118"/>
      <c r="F9" s="118"/>
      <c r="G9" s="119"/>
      <c r="H9" s="132"/>
      <c r="I9" s="121"/>
      <c r="J9" s="122"/>
    </row>
    <row r="10" spans="1:12" ht="16.5" x14ac:dyDescent="0.25">
      <c r="A10" s="115"/>
      <c r="B10" s="133" t="s">
        <v>78</v>
      </c>
      <c r="C10" s="134"/>
      <c r="D10" s="134"/>
      <c r="E10" s="134"/>
      <c r="F10" s="134"/>
      <c r="G10" s="135"/>
      <c r="H10" s="136"/>
      <c r="I10" s="137"/>
      <c r="J10" s="138"/>
    </row>
    <row r="11" spans="1:12" ht="28.5" x14ac:dyDescent="0.25">
      <c r="A11" s="115"/>
      <c r="B11" s="292" t="s">
        <v>28</v>
      </c>
      <c r="C11" s="293"/>
      <c r="D11" s="294" t="s">
        <v>29</v>
      </c>
      <c r="E11" s="293"/>
      <c r="F11" s="139" t="s">
        <v>30</v>
      </c>
      <c r="G11" s="140" t="s">
        <v>79</v>
      </c>
      <c r="H11" s="141" t="s">
        <v>31</v>
      </c>
      <c r="I11" s="142" t="s">
        <v>80</v>
      </c>
      <c r="J11" s="143"/>
    </row>
    <row r="12" spans="1:12" ht="16.5" x14ac:dyDescent="0.25">
      <c r="A12" s="115"/>
      <c r="B12" s="313" t="s">
        <v>81</v>
      </c>
      <c r="C12" s="314"/>
      <c r="D12" s="315" t="s">
        <v>82</v>
      </c>
      <c r="E12" s="316"/>
      <c r="F12" s="144">
        <v>1</v>
      </c>
      <c r="G12" s="145">
        <f>I44</f>
        <v>4285.0690098278501</v>
      </c>
      <c r="H12" s="146">
        <f>0.05</f>
        <v>0.05</v>
      </c>
      <c r="I12" s="147">
        <f>F12*G12*H12</f>
        <v>214.25345049139253</v>
      </c>
      <c r="J12" s="148"/>
    </row>
    <row r="13" spans="1:12" ht="16.5" x14ac:dyDescent="0.25">
      <c r="A13" s="115"/>
      <c r="B13" s="313" t="s">
        <v>83</v>
      </c>
      <c r="C13" s="314"/>
      <c r="D13" s="315" t="s">
        <v>38</v>
      </c>
      <c r="E13" s="316"/>
      <c r="F13" s="144">
        <v>1</v>
      </c>
      <c r="G13" s="145">
        <v>32600</v>
      </c>
      <c r="H13" s="149">
        <v>7.0000000000000007E-2</v>
      </c>
      <c r="I13" s="147">
        <f>F13*G13*H13</f>
        <v>2282</v>
      </c>
      <c r="J13" s="148"/>
    </row>
    <row r="14" spans="1:12" ht="16.5" x14ac:dyDescent="0.25">
      <c r="A14" s="115"/>
      <c r="B14" s="313"/>
      <c r="C14" s="314"/>
      <c r="D14" s="315"/>
      <c r="E14" s="316"/>
      <c r="F14" s="150"/>
      <c r="G14" s="145"/>
      <c r="H14" s="151"/>
      <c r="I14" s="147">
        <f>F14*G14*H14</f>
        <v>0</v>
      </c>
      <c r="J14" s="148"/>
    </row>
    <row r="15" spans="1:12" ht="16.5" x14ac:dyDescent="0.25">
      <c r="A15" s="115"/>
      <c r="B15" s="319"/>
      <c r="C15" s="320"/>
      <c r="D15" s="315"/>
      <c r="E15" s="316"/>
      <c r="F15" s="150"/>
      <c r="G15" s="145"/>
      <c r="H15" s="151"/>
      <c r="I15" s="147">
        <f>F15*G15*H15</f>
        <v>0</v>
      </c>
      <c r="J15" s="148"/>
    </row>
    <row r="16" spans="1:12" ht="17.25" thickBot="1" x14ac:dyDescent="0.3">
      <c r="A16" s="115"/>
      <c r="B16" s="321"/>
      <c r="C16" s="322"/>
      <c r="D16" s="152"/>
      <c r="E16" s="153"/>
      <c r="F16" s="154"/>
      <c r="G16" s="155"/>
      <c r="H16" s="156"/>
      <c r="I16" s="147">
        <f>F16*G16*H16</f>
        <v>0</v>
      </c>
      <c r="J16" s="148"/>
    </row>
    <row r="17" spans="1:10" ht="17.25" thickBot="1" x14ac:dyDescent="0.3">
      <c r="A17" s="115"/>
      <c r="B17" s="118"/>
      <c r="C17" s="118"/>
      <c r="D17" s="118"/>
      <c r="E17" s="118"/>
      <c r="F17" s="118"/>
      <c r="G17" s="119"/>
      <c r="H17" s="157" t="s">
        <v>84</v>
      </c>
      <c r="I17" s="158">
        <f>SUM(I12:I16)</f>
        <v>2496.2534504913924</v>
      </c>
      <c r="J17" s="159"/>
    </row>
    <row r="18" spans="1:10" ht="17.25" thickBot="1" x14ac:dyDescent="0.3">
      <c r="A18" s="115"/>
      <c r="B18" s="118"/>
      <c r="C18" s="118"/>
      <c r="D18" s="118"/>
      <c r="E18" s="118"/>
      <c r="F18" s="118"/>
      <c r="G18" s="119"/>
      <c r="H18" s="160"/>
      <c r="I18" s="161"/>
      <c r="J18" s="162"/>
    </row>
    <row r="19" spans="1:10" ht="16.5" x14ac:dyDescent="0.25">
      <c r="A19" s="115"/>
      <c r="B19" s="163" t="s">
        <v>85</v>
      </c>
      <c r="C19" s="164"/>
      <c r="D19" s="164"/>
      <c r="E19" s="164"/>
      <c r="F19" s="164"/>
      <c r="G19" s="165"/>
      <c r="H19" s="166"/>
      <c r="I19" s="167"/>
      <c r="J19" s="122"/>
    </row>
    <row r="20" spans="1:10" ht="28.5" x14ac:dyDescent="0.25">
      <c r="A20" s="115"/>
      <c r="B20" s="323" t="s">
        <v>28</v>
      </c>
      <c r="C20" s="324"/>
      <c r="D20" s="324"/>
      <c r="E20" s="139" t="s">
        <v>29</v>
      </c>
      <c r="F20" s="139" t="s">
        <v>86</v>
      </c>
      <c r="G20" s="168" t="s">
        <v>87</v>
      </c>
      <c r="H20" s="141" t="s">
        <v>30</v>
      </c>
      <c r="I20" s="142" t="s">
        <v>80</v>
      </c>
      <c r="J20" s="143"/>
    </row>
    <row r="21" spans="1:10" ht="16.5" x14ac:dyDescent="0.3">
      <c r="A21" s="115"/>
      <c r="B21" s="325" t="s">
        <v>88</v>
      </c>
      <c r="C21" s="326"/>
      <c r="D21" s="326"/>
      <c r="E21" s="169" t="s">
        <v>82</v>
      </c>
      <c r="F21" s="170">
        <v>30000</v>
      </c>
      <c r="G21" s="146">
        <v>0.05</v>
      </c>
      <c r="H21" s="171">
        <v>0.05</v>
      </c>
      <c r="I21" s="172">
        <f>+F21*H21+(F21*H21*G21)</f>
        <v>1575</v>
      </c>
      <c r="J21" s="173"/>
    </row>
    <row r="22" spans="1:10" ht="16.5" x14ac:dyDescent="0.3">
      <c r="A22" s="115"/>
      <c r="B22" s="325" t="s">
        <v>89</v>
      </c>
      <c r="C22" s="326"/>
      <c r="D22" s="326"/>
      <c r="E22" s="169" t="s">
        <v>82</v>
      </c>
      <c r="F22" s="170">
        <v>4500</v>
      </c>
      <c r="G22" s="146">
        <v>0.02</v>
      </c>
      <c r="H22" s="171">
        <v>0.3</v>
      </c>
      <c r="I22" s="172">
        <f>+F22*H22+(F22*H22*G22)</f>
        <v>1377</v>
      </c>
      <c r="J22" s="173"/>
    </row>
    <row r="23" spans="1:10" ht="16.5" x14ac:dyDescent="0.3">
      <c r="A23" s="115"/>
      <c r="B23" s="327"/>
      <c r="C23" s="328"/>
      <c r="D23" s="328"/>
      <c r="E23" s="174"/>
      <c r="F23" s="175"/>
      <c r="G23" s="146"/>
      <c r="H23" s="176"/>
      <c r="I23" s="172">
        <f>+F23*H23+(F23*H23*G23)</f>
        <v>0</v>
      </c>
      <c r="J23" s="173"/>
    </row>
    <row r="24" spans="1:10" ht="16.5" x14ac:dyDescent="0.3">
      <c r="A24" s="115"/>
      <c r="B24" s="327"/>
      <c r="C24" s="328"/>
      <c r="D24" s="328"/>
      <c r="E24" s="174"/>
      <c r="F24" s="175"/>
      <c r="G24" s="146"/>
      <c r="H24" s="176"/>
      <c r="I24" s="172">
        <f>+F24*H24+(F24*H24*G24)</f>
        <v>0</v>
      </c>
      <c r="J24" s="173"/>
    </row>
    <row r="25" spans="1:10" ht="16.5" x14ac:dyDescent="0.3">
      <c r="A25" s="115"/>
      <c r="B25" s="327"/>
      <c r="C25" s="328"/>
      <c r="D25" s="328"/>
      <c r="E25" s="174"/>
      <c r="F25" s="175"/>
      <c r="G25" s="146"/>
      <c r="H25" s="176"/>
      <c r="I25" s="172">
        <f>+F25*G25*H25</f>
        <v>0</v>
      </c>
      <c r="J25" s="173"/>
    </row>
    <row r="26" spans="1:10" ht="16.5" x14ac:dyDescent="0.3">
      <c r="A26" s="115"/>
      <c r="B26" s="327"/>
      <c r="C26" s="328"/>
      <c r="D26" s="328"/>
      <c r="E26" s="177"/>
      <c r="F26" s="178"/>
      <c r="G26" s="146"/>
      <c r="H26" s="179"/>
      <c r="I26" s="172">
        <f>+F26*G26*H26</f>
        <v>0</v>
      </c>
      <c r="J26" s="173"/>
    </row>
    <row r="27" spans="1:10" ht="16.5" x14ac:dyDescent="0.3">
      <c r="A27" s="115"/>
      <c r="B27" s="327"/>
      <c r="C27" s="328"/>
      <c r="D27" s="328"/>
      <c r="E27" s="177"/>
      <c r="F27" s="178"/>
      <c r="G27" s="146"/>
      <c r="H27" s="179"/>
      <c r="I27" s="172">
        <f>+F27*G27*H27</f>
        <v>0</v>
      </c>
      <c r="J27" s="173"/>
    </row>
    <row r="28" spans="1:10" ht="17.25" thickBot="1" x14ac:dyDescent="0.35">
      <c r="A28" s="115"/>
      <c r="B28" s="317"/>
      <c r="C28" s="318"/>
      <c r="D28" s="318"/>
      <c r="E28" s="180"/>
      <c r="F28" s="154"/>
      <c r="G28" s="181"/>
      <c r="H28" s="182"/>
      <c r="I28" s="183">
        <f>+F28*G28*H28</f>
        <v>0</v>
      </c>
      <c r="J28" s="173"/>
    </row>
    <row r="29" spans="1:10" ht="17.25" thickBot="1" x14ac:dyDescent="0.3">
      <c r="A29" s="115"/>
      <c r="B29" s="118"/>
      <c r="C29" s="118"/>
      <c r="D29" s="118"/>
      <c r="E29" s="118"/>
      <c r="F29" s="118"/>
      <c r="G29" s="184"/>
      <c r="H29" s="157" t="s">
        <v>84</v>
      </c>
      <c r="I29" s="185">
        <f>SUM(I21:I28)</f>
        <v>2952</v>
      </c>
      <c r="J29" s="186"/>
    </row>
    <row r="30" spans="1:10" ht="17.25" thickBot="1" x14ac:dyDescent="0.3">
      <c r="A30" s="115"/>
      <c r="B30" s="118"/>
      <c r="C30" s="118"/>
      <c r="D30" s="118"/>
      <c r="E30" s="118"/>
      <c r="F30" s="118"/>
      <c r="G30" s="119"/>
      <c r="H30" s="187"/>
      <c r="I30" s="161"/>
      <c r="J30" s="162"/>
    </row>
    <row r="31" spans="1:10" ht="16.5" x14ac:dyDescent="0.25">
      <c r="A31" s="115"/>
      <c r="B31" s="133" t="s">
        <v>32</v>
      </c>
      <c r="C31" s="134"/>
      <c r="D31" s="134"/>
      <c r="E31" s="134"/>
      <c r="F31" s="134"/>
      <c r="G31" s="135"/>
      <c r="H31" s="136"/>
      <c r="I31" s="137"/>
      <c r="J31" s="122"/>
    </row>
    <row r="32" spans="1:10" ht="28.5" x14ac:dyDescent="0.25">
      <c r="A32" s="115"/>
      <c r="B32" s="329" t="s">
        <v>28</v>
      </c>
      <c r="C32" s="330"/>
      <c r="D32" s="331"/>
      <c r="E32" s="188" t="s">
        <v>29</v>
      </c>
      <c r="F32" s="332" t="s">
        <v>90</v>
      </c>
      <c r="G32" s="331"/>
      <c r="H32" s="189" t="s">
        <v>30</v>
      </c>
      <c r="I32" s="142" t="s">
        <v>80</v>
      </c>
      <c r="J32" s="190"/>
    </row>
    <row r="33" spans="1:10" ht="16.5" x14ac:dyDescent="0.25">
      <c r="A33" s="115"/>
      <c r="B33" s="333"/>
      <c r="C33" s="334"/>
      <c r="D33" s="335"/>
      <c r="E33" s="191"/>
      <c r="F33" s="336"/>
      <c r="G33" s="337"/>
      <c r="H33" s="192"/>
      <c r="I33" s="172">
        <f>F33*H33</f>
        <v>0</v>
      </c>
      <c r="J33" s="193"/>
    </row>
    <row r="34" spans="1:10" ht="16.5" x14ac:dyDescent="0.25">
      <c r="A34" s="115"/>
      <c r="B34" s="333" t="s">
        <v>91</v>
      </c>
      <c r="C34" s="334"/>
      <c r="D34" s="335"/>
      <c r="E34" s="191" t="s">
        <v>91</v>
      </c>
      <c r="F34" s="336" t="s">
        <v>91</v>
      </c>
      <c r="G34" s="337"/>
      <c r="H34" s="192"/>
      <c r="I34" s="172"/>
      <c r="J34" s="193"/>
    </row>
    <row r="35" spans="1:10" ht="17.25" thickBot="1" x14ac:dyDescent="0.3">
      <c r="A35" s="115"/>
      <c r="B35" s="338" t="s">
        <v>91</v>
      </c>
      <c r="C35" s="339"/>
      <c r="D35" s="340"/>
      <c r="E35" s="194"/>
      <c r="F35" s="341"/>
      <c r="G35" s="342"/>
      <c r="H35" s="195"/>
      <c r="I35" s="196"/>
      <c r="J35" s="193"/>
    </row>
    <row r="36" spans="1:10" ht="17.25" thickBot="1" x14ac:dyDescent="0.3">
      <c r="A36" s="115"/>
      <c r="B36" s="118"/>
      <c r="C36" s="118"/>
      <c r="D36" s="118"/>
      <c r="E36" s="118"/>
      <c r="F36" s="118"/>
      <c r="G36" s="119"/>
      <c r="H36" s="157" t="s">
        <v>84</v>
      </c>
      <c r="I36" s="185">
        <f>SUM(I33:I35)</f>
        <v>0</v>
      </c>
      <c r="J36" s="186"/>
    </row>
    <row r="37" spans="1:10" ht="17.25" thickBot="1" x14ac:dyDescent="0.3">
      <c r="A37" s="115"/>
      <c r="B37" s="118"/>
      <c r="C37" s="118"/>
      <c r="D37" s="118"/>
      <c r="E37" s="118"/>
      <c r="F37" s="118"/>
      <c r="G37" s="119"/>
      <c r="H37" s="187"/>
      <c r="I37" s="161"/>
      <c r="J37" s="162"/>
    </row>
    <row r="38" spans="1:10" ht="16.5" x14ac:dyDescent="0.25">
      <c r="A38" s="115"/>
      <c r="B38" s="133" t="s">
        <v>33</v>
      </c>
      <c r="C38" s="197"/>
      <c r="D38" s="197"/>
      <c r="E38" s="197"/>
      <c r="F38" s="197"/>
      <c r="G38" s="198"/>
      <c r="H38" s="199"/>
      <c r="I38" s="200"/>
      <c r="J38" s="122"/>
    </row>
    <row r="39" spans="1:10" ht="43.5" customHeight="1" x14ac:dyDescent="0.25">
      <c r="A39" s="115"/>
      <c r="B39" s="343" t="s">
        <v>28</v>
      </c>
      <c r="C39" s="344"/>
      <c r="D39" s="201" t="s">
        <v>29</v>
      </c>
      <c r="E39" s="202" t="s">
        <v>30</v>
      </c>
      <c r="F39" s="202" t="s">
        <v>92</v>
      </c>
      <c r="G39" s="203" t="s">
        <v>93</v>
      </c>
      <c r="H39" s="204" t="s">
        <v>31</v>
      </c>
      <c r="I39" s="205" t="s">
        <v>80</v>
      </c>
      <c r="J39" s="143"/>
    </row>
    <row r="40" spans="1:10" ht="16.5" x14ac:dyDescent="0.25">
      <c r="A40" s="115"/>
      <c r="B40" s="345" t="s">
        <v>94</v>
      </c>
      <c r="C40" s="346"/>
      <c r="D40" s="206" t="s">
        <v>95</v>
      </c>
      <c r="E40" s="207">
        <v>1</v>
      </c>
      <c r="F40" s="208">
        <v>113880</v>
      </c>
      <c r="G40" s="209">
        <v>1.8019234682300973</v>
      </c>
      <c r="H40" s="210">
        <f>5/480</f>
        <v>1.0416666666666666E-2</v>
      </c>
      <c r="I40" s="172">
        <f>F40*G40*H40</f>
        <v>2137.5317141879527</v>
      </c>
      <c r="J40" s="193"/>
    </row>
    <row r="41" spans="1:10" ht="16.5" x14ac:dyDescent="0.25">
      <c r="A41" s="115"/>
      <c r="B41" s="347" t="s">
        <v>34</v>
      </c>
      <c r="C41" s="348"/>
      <c r="D41" s="206" t="s">
        <v>95</v>
      </c>
      <c r="E41" s="207">
        <v>1</v>
      </c>
      <c r="F41" s="208">
        <v>54567.499999999993</v>
      </c>
      <c r="G41" s="209">
        <v>2.0049309155153114</v>
      </c>
      <c r="H41" s="210">
        <f>5/480</f>
        <v>1.0416666666666666E-2</v>
      </c>
      <c r="I41" s="172">
        <f>F41*G41*H41</f>
        <v>1139.6257055456431</v>
      </c>
      <c r="J41" s="193"/>
    </row>
    <row r="42" spans="1:10" ht="16.5" x14ac:dyDescent="0.25">
      <c r="A42" s="115"/>
      <c r="B42" s="347" t="s">
        <v>96</v>
      </c>
      <c r="C42" s="348"/>
      <c r="D42" s="206" t="s">
        <v>95</v>
      </c>
      <c r="E42" s="207">
        <v>1</v>
      </c>
      <c r="F42" s="208">
        <v>47450</v>
      </c>
      <c r="G42" s="209">
        <v>2.0391888861759413</v>
      </c>
      <c r="H42" s="210">
        <f>5/480</f>
        <v>1.0416666666666666E-2</v>
      </c>
      <c r="I42" s="172">
        <f>F42*G42*H42</f>
        <v>1007.9115900942543</v>
      </c>
      <c r="J42" s="193"/>
    </row>
    <row r="43" spans="1:10" ht="17.25" thickBot="1" x14ac:dyDescent="0.3">
      <c r="A43" s="115"/>
      <c r="B43" s="349"/>
      <c r="C43" s="350"/>
      <c r="D43" s="211"/>
      <c r="E43" s="194"/>
      <c r="F43" s="212"/>
      <c r="G43" s="213"/>
      <c r="H43" s="195"/>
      <c r="I43" s="196"/>
      <c r="J43" s="193"/>
    </row>
    <row r="44" spans="1:10" ht="17.25" thickBot="1" x14ac:dyDescent="0.3">
      <c r="A44" s="115"/>
      <c r="B44" s="118"/>
      <c r="C44" s="118"/>
      <c r="D44" s="118"/>
      <c r="E44" s="118"/>
      <c r="F44" s="118"/>
      <c r="G44" s="119"/>
      <c r="H44" s="157" t="s">
        <v>84</v>
      </c>
      <c r="I44" s="214">
        <f>SUM(I40:I43)</f>
        <v>4285.0690098278501</v>
      </c>
      <c r="J44" s="215"/>
    </row>
    <row r="45" spans="1:10" ht="17.25" thickBot="1" x14ac:dyDescent="0.3">
      <c r="A45" s="115"/>
      <c r="B45" s="118"/>
      <c r="C45" s="118"/>
      <c r="D45" s="118"/>
      <c r="E45" s="118"/>
      <c r="F45" s="118"/>
      <c r="G45" s="119"/>
      <c r="H45" s="132"/>
      <c r="I45" s="216"/>
      <c r="J45" s="217"/>
    </row>
    <row r="46" spans="1:10" ht="17.25" thickBot="1" x14ac:dyDescent="0.3">
      <c r="A46" s="115"/>
      <c r="B46" s="118"/>
      <c r="C46" s="118"/>
      <c r="D46" s="118"/>
      <c r="E46" s="118"/>
      <c r="F46" s="118"/>
      <c r="G46" s="351" t="s">
        <v>97</v>
      </c>
      <c r="H46" s="352"/>
      <c r="I46" s="214">
        <f>I17+I29+I36+I44</f>
        <v>9733.322460319243</v>
      </c>
      <c r="J46" s="218"/>
    </row>
    <row r="47" spans="1:10" ht="16.5" x14ac:dyDescent="0.25">
      <c r="A47" s="115"/>
      <c r="B47" s="118"/>
      <c r="C47" s="118"/>
      <c r="D47" s="118"/>
      <c r="E47" s="118"/>
      <c r="F47" s="118"/>
      <c r="G47" s="219"/>
      <c r="H47" s="219"/>
      <c r="I47" s="220"/>
      <c r="J47" s="218"/>
    </row>
    <row r="48" spans="1:10" ht="16.5" x14ac:dyDescent="0.3">
      <c r="A48" s="221"/>
      <c r="B48" s="222"/>
      <c r="C48" s="222"/>
      <c r="D48" s="222"/>
      <c r="E48" s="222"/>
      <c r="F48" s="222"/>
      <c r="G48" s="223"/>
      <c r="H48" s="224"/>
      <c r="I48" s="225"/>
      <c r="J48" s="226"/>
    </row>
  </sheetData>
  <mergeCells count="39">
    <mergeCell ref="B42:C42"/>
    <mergeCell ref="B43:C43"/>
    <mergeCell ref="G46:H46"/>
    <mergeCell ref="B35:D35"/>
    <mergeCell ref="F35:G35"/>
    <mergeCell ref="B39:C39"/>
    <mergeCell ref="B40:C40"/>
    <mergeCell ref="B41:C41"/>
    <mergeCell ref="B32:D32"/>
    <mergeCell ref="F32:G32"/>
    <mergeCell ref="B33:D33"/>
    <mergeCell ref="F33:G33"/>
    <mergeCell ref="B34:D34"/>
    <mergeCell ref="F34:G34"/>
    <mergeCell ref="B28:D28"/>
    <mergeCell ref="B15:C15"/>
    <mergeCell ref="D15:E15"/>
    <mergeCell ref="B16:C16"/>
    <mergeCell ref="B20:D20"/>
    <mergeCell ref="B21:D21"/>
    <mergeCell ref="B22:D22"/>
    <mergeCell ref="B23:D23"/>
    <mergeCell ref="B24:D24"/>
    <mergeCell ref="B25:D25"/>
    <mergeCell ref="B26:D26"/>
    <mergeCell ref="B27:D27"/>
    <mergeCell ref="B12:C12"/>
    <mergeCell ref="D12:E12"/>
    <mergeCell ref="B13:C13"/>
    <mergeCell ref="D13:E13"/>
    <mergeCell ref="B14:C14"/>
    <mergeCell ref="D14:E14"/>
    <mergeCell ref="B11:C11"/>
    <mergeCell ref="D11:E11"/>
    <mergeCell ref="B2:I3"/>
    <mergeCell ref="B4:I4"/>
    <mergeCell ref="B5:I5"/>
    <mergeCell ref="C7:G7"/>
    <mergeCell ref="C8:G8"/>
  </mergeCells>
  <pageMargins left="0.70866141732283472" right="0.70866141732283472" top="0.74803149606299213" bottom="0.74803149606299213" header="0.31496062992125984" footer="0.31496062992125984"/>
  <pageSetup scale="68" orientation="portrait" r:id="rId1"/>
  <rowBreaks count="2" manualBreakCount="2">
    <brk id="1" max="16383" man="1"/>
    <brk id="47" max="9" man="1"/>
  </rowBreaks>
  <colBreaks count="2" manualBreakCount="2">
    <brk id="9" max="53" man="1"/>
    <brk id="10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8"/>
  <sheetViews>
    <sheetView workbookViewId="0">
      <selection activeCell="B2" sqref="B2:I3"/>
    </sheetView>
  </sheetViews>
  <sheetFormatPr baseColWidth="10" defaultRowHeight="15" x14ac:dyDescent="0.25"/>
  <cols>
    <col min="1" max="1" width="2.5703125" customWidth="1"/>
    <col min="2" max="2" width="21.5703125" customWidth="1"/>
    <col min="6" max="6" width="19.140625" bestFit="1" customWidth="1"/>
    <col min="7" max="7" width="36.5703125" customWidth="1"/>
    <col min="8" max="8" width="16.5703125" bestFit="1" customWidth="1"/>
    <col min="9" max="9" width="16.140625" bestFit="1" customWidth="1"/>
    <col min="10" max="10" width="3.28515625" customWidth="1"/>
    <col min="257" max="257" width="2.5703125" customWidth="1"/>
    <col min="258" max="258" width="21.5703125" customWidth="1"/>
    <col min="262" max="262" width="19.140625" bestFit="1" customWidth="1"/>
    <col min="263" max="263" width="36.5703125" customWidth="1"/>
    <col min="264" max="264" width="16.5703125" bestFit="1" customWidth="1"/>
    <col min="265" max="265" width="16.140625" bestFit="1" customWidth="1"/>
    <col min="266" max="266" width="3.28515625" customWidth="1"/>
    <col min="513" max="513" width="2.5703125" customWidth="1"/>
    <col min="514" max="514" width="21.5703125" customWidth="1"/>
    <col min="518" max="518" width="19.140625" bestFit="1" customWidth="1"/>
    <col min="519" max="519" width="36.5703125" customWidth="1"/>
    <col min="520" max="520" width="16.5703125" bestFit="1" customWidth="1"/>
    <col min="521" max="521" width="16.140625" bestFit="1" customWidth="1"/>
    <col min="522" max="522" width="3.28515625" customWidth="1"/>
    <col min="769" max="769" width="2.5703125" customWidth="1"/>
    <col min="770" max="770" width="21.5703125" customWidth="1"/>
    <col min="774" max="774" width="19.140625" bestFit="1" customWidth="1"/>
    <col min="775" max="775" width="36.5703125" customWidth="1"/>
    <col min="776" max="776" width="16.5703125" bestFit="1" customWidth="1"/>
    <col min="777" max="777" width="16.140625" bestFit="1" customWidth="1"/>
    <col min="778" max="778" width="3.28515625" customWidth="1"/>
    <col min="1025" max="1025" width="2.5703125" customWidth="1"/>
    <col min="1026" max="1026" width="21.5703125" customWidth="1"/>
    <col min="1030" max="1030" width="19.140625" bestFit="1" customWidth="1"/>
    <col min="1031" max="1031" width="36.5703125" customWidth="1"/>
    <col min="1032" max="1032" width="16.5703125" bestFit="1" customWidth="1"/>
    <col min="1033" max="1033" width="16.140625" bestFit="1" customWidth="1"/>
    <col min="1034" max="1034" width="3.28515625" customWidth="1"/>
    <col min="1281" max="1281" width="2.5703125" customWidth="1"/>
    <col min="1282" max="1282" width="21.5703125" customWidth="1"/>
    <col min="1286" max="1286" width="19.140625" bestFit="1" customWidth="1"/>
    <col min="1287" max="1287" width="36.5703125" customWidth="1"/>
    <col min="1288" max="1288" width="16.5703125" bestFit="1" customWidth="1"/>
    <col min="1289" max="1289" width="16.140625" bestFit="1" customWidth="1"/>
    <col min="1290" max="1290" width="3.28515625" customWidth="1"/>
    <col min="1537" max="1537" width="2.5703125" customWidth="1"/>
    <col min="1538" max="1538" width="21.5703125" customWidth="1"/>
    <col min="1542" max="1542" width="19.140625" bestFit="1" customWidth="1"/>
    <col min="1543" max="1543" width="36.5703125" customWidth="1"/>
    <col min="1544" max="1544" width="16.5703125" bestFit="1" customWidth="1"/>
    <col min="1545" max="1545" width="16.140625" bestFit="1" customWidth="1"/>
    <col min="1546" max="1546" width="3.28515625" customWidth="1"/>
    <col min="1793" max="1793" width="2.5703125" customWidth="1"/>
    <col min="1794" max="1794" width="21.5703125" customWidth="1"/>
    <col min="1798" max="1798" width="19.140625" bestFit="1" customWidth="1"/>
    <col min="1799" max="1799" width="36.5703125" customWidth="1"/>
    <col min="1800" max="1800" width="16.5703125" bestFit="1" customWidth="1"/>
    <col min="1801" max="1801" width="16.140625" bestFit="1" customWidth="1"/>
    <col min="1802" max="1802" width="3.28515625" customWidth="1"/>
    <col min="2049" max="2049" width="2.5703125" customWidth="1"/>
    <col min="2050" max="2050" width="21.5703125" customWidth="1"/>
    <col min="2054" max="2054" width="19.140625" bestFit="1" customWidth="1"/>
    <col min="2055" max="2055" width="36.5703125" customWidth="1"/>
    <col min="2056" max="2056" width="16.5703125" bestFit="1" customWidth="1"/>
    <col min="2057" max="2057" width="16.140625" bestFit="1" customWidth="1"/>
    <col min="2058" max="2058" width="3.28515625" customWidth="1"/>
    <col min="2305" max="2305" width="2.5703125" customWidth="1"/>
    <col min="2306" max="2306" width="21.5703125" customWidth="1"/>
    <col min="2310" max="2310" width="19.140625" bestFit="1" customWidth="1"/>
    <col min="2311" max="2311" width="36.5703125" customWidth="1"/>
    <col min="2312" max="2312" width="16.5703125" bestFit="1" customWidth="1"/>
    <col min="2313" max="2313" width="16.140625" bestFit="1" customWidth="1"/>
    <col min="2314" max="2314" width="3.28515625" customWidth="1"/>
    <col min="2561" max="2561" width="2.5703125" customWidth="1"/>
    <col min="2562" max="2562" width="21.5703125" customWidth="1"/>
    <col min="2566" max="2566" width="19.140625" bestFit="1" customWidth="1"/>
    <col min="2567" max="2567" width="36.5703125" customWidth="1"/>
    <col min="2568" max="2568" width="16.5703125" bestFit="1" customWidth="1"/>
    <col min="2569" max="2569" width="16.140625" bestFit="1" customWidth="1"/>
    <col min="2570" max="2570" width="3.28515625" customWidth="1"/>
    <col min="2817" max="2817" width="2.5703125" customWidth="1"/>
    <col min="2818" max="2818" width="21.5703125" customWidth="1"/>
    <col min="2822" max="2822" width="19.140625" bestFit="1" customWidth="1"/>
    <col min="2823" max="2823" width="36.5703125" customWidth="1"/>
    <col min="2824" max="2824" width="16.5703125" bestFit="1" customWidth="1"/>
    <col min="2825" max="2825" width="16.140625" bestFit="1" customWidth="1"/>
    <col min="2826" max="2826" width="3.28515625" customWidth="1"/>
    <col min="3073" max="3073" width="2.5703125" customWidth="1"/>
    <col min="3074" max="3074" width="21.5703125" customWidth="1"/>
    <col min="3078" max="3078" width="19.140625" bestFit="1" customWidth="1"/>
    <col min="3079" max="3079" width="36.5703125" customWidth="1"/>
    <col min="3080" max="3080" width="16.5703125" bestFit="1" customWidth="1"/>
    <col min="3081" max="3081" width="16.140625" bestFit="1" customWidth="1"/>
    <col min="3082" max="3082" width="3.28515625" customWidth="1"/>
    <col min="3329" max="3329" width="2.5703125" customWidth="1"/>
    <col min="3330" max="3330" width="21.5703125" customWidth="1"/>
    <col min="3334" max="3334" width="19.140625" bestFit="1" customWidth="1"/>
    <col min="3335" max="3335" width="36.5703125" customWidth="1"/>
    <col min="3336" max="3336" width="16.5703125" bestFit="1" customWidth="1"/>
    <col min="3337" max="3337" width="16.140625" bestFit="1" customWidth="1"/>
    <col min="3338" max="3338" width="3.28515625" customWidth="1"/>
    <col min="3585" max="3585" width="2.5703125" customWidth="1"/>
    <col min="3586" max="3586" width="21.5703125" customWidth="1"/>
    <col min="3590" max="3590" width="19.140625" bestFit="1" customWidth="1"/>
    <col min="3591" max="3591" width="36.5703125" customWidth="1"/>
    <col min="3592" max="3592" width="16.5703125" bestFit="1" customWidth="1"/>
    <col min="3593" max="3593" width="16.140625" bestFit="1" customWidth="1"/>
    <col min="3594" max="3594" width="3.28515625" customWidth="1"/>
    <col min="3841" max="3841" width="2.5703125" customWidth="1"/>
    <col min="3842" max="3842" width="21.5703125" customWidth="1"/>
    <col min="3846" max="3846" width="19.140625" bestFit="1" customWidth="1"/>
    <col min="3847" max="3847" width="36.5703125" customWidth="1"/>
    <col min="3848" max="3848" width="16.5703125" bestFit="1" customWidth="1"/>
    <col min="3849" max="3849" width="16.140625" bestFit="1" customWidth="1"/>
    <col min="3850" max="3850" width="3.28515625" customWidth="1"/>
    <col min="4097" max="4097" width="2.5703125" customWidth="1"/>
    <col min="4098" max="4098" width="21.5703125" customWidth="1"/>
    <col min="4102" max="4102" width="19.140625" bestFit="1" customWidth="1"/>
    <col min="4103" max="4103" width="36.5703125" customWidth="1"/>
    <col min="4104" max="4104" width="16.5703125" bestFit="1" customWidth="1"/>
    <col min="4105" max="4105" width="16.140625" bestFit="1" customWidth="1"/>
    <col min="4106" max="4106" width="3.28515625" customWidth="1"/>
    <col min="4353" max="4353" width="2.5703125" customWidth="1"/>
    <col min="4354" max="4354" width="21.5703125" customWidth="1"/>
    <col min="4358" max="4358" width="19.140625" bestFit="1" customWidth="1"/>
    <col min="4359" max="4359" width="36.5703125" customWidth="1"/>
    <col min="4360" max="4360" width="16.5703125" bestFit="1" customWidth="1"/>
    <col min="4361" max="4361" width="16.140625" bestFit="1" customWidth="1"/>
    <col min="4362" max="4362" width="3.28515625" customWidth="1"/>
    <col min="4609" max="4609" width="2.5703125" customWidth="1"/>
    <col min="4610" max="4610" width="21.5703125" customWidth="1"/>
    <col min="4614" max="4614" width="19.140625" bestFit="1" customWidth="1"/>
    <col min="4615" max="4615" width="36.5703125" customWidth="1"/>
    <col min="4616" max="4616" width="16.5703125" bestFit="1" customWidth="1"/>
    <col min="4617" max="4617" width="16.140625" bestFit="1" customWidth="1"/>
    <col min="4618" max="4618" width="3.28515625" customWidth="1"/>
    <col min="4865" max="4865" width="2.5703125" customWidth="1"/>
    <col min="4866" max="4866" width="21.5703125" customWidth="1"/>
    <col min="4870" max="4870" width="19.140625" bestFit="1" customWidth="1"/>
    <col min="4871" max="4871" width="36.5703125" customWidth="1"/>
    <col min="4872" max="4872" width="16.5703125" bestFit="1" customWidth="1"/>
    <col min="4873" max="4873" width="16.140625" bestFit="1" customWidth="1"/>
    <col min="4874" max="4874" width="3.28515625" customWidth="1"/>
    <col min="5121" max="5121" width="2.5703125" customWidth="1"/>
    <col min="5122" max="5122" width="21.5703125" customWidth="1"/>
    <col min="5126" max="5126" width="19.140625" bestFit="1" customWidth="1"/>
    <col min="5127" max="5127" width="36.5703125" customWidth="1"/>
    <col min="5128" max="5128" width="16.5703125" bestFit="1" customWidth="1"/>
    <col min="5129" max="5129" width="16.140625" bestFit="1" customWidth="1"/>
    <col min="5130" max="5130" width="3.28515625" customWidth="1"/>
    <col min="5377" max="5377" width="2.5703125" customWidth="1"/>
    <col min="5378" max="5378" width="21.5703125" customWidth="1"/>
    <col min="5382" max="5382" width="19.140625" bestFit="1" customWidth="1"/>
    <col min="5383" max="5383" width="36.5703125" customWidth="1"/>
    <col min="5384" max="5384" width="16.5703125" bestFit="1" customWidth="1"/>
    <col min="5385" max="5385" width="16.140625" bestFit="1" customWidth="1"/>
    <col min="5386" max="5386" width="3.28515625" customWidth="1"/>
    <col min="5633" max="5633" width="2.5703125" customWidth="1"/>
    <col min="5634" max="5634" width="21.5703125" customWidth="1"/>
    <col min="5638" max="5638" width="19.140625" bestFit="1" customWidth="1"/>
    <col min="5639" max="5639" width="36.5703125" customWidth="1"/>
    <col min="5640" max="5640" width="16.5703125" bestFit="1" customWidth="1"/>
    <col min="5641" max="5641" width="16.140625" bestFit="1" customWidth="1"/>
    <col min="5642" max="5642" width="3.28515625" customWidth="1"/>
    <col min="5889" max="5889" width="2.5703125" customWidth="1"/>
    <col min="5890" max="5890" width="21.5703125" customWidth="1"/>
    <col min="5894" max="5894" width="19.140625" bestFit="1" customWidth="1"/>
    <col min="5895" max="5895" width="36.5703125" customWidth="1"/>
    <col min="5896" max="5896" width="16.5703125" bestFit="1" customWidth="1"/>
    <col min="5897" max="5897" width="16.140625" bestFit="1" customWidth="1"/>
    <col min="5898" max="5898" width="3.28515625" customWidth="1"/>
    <col min="6145" max="6145" width="2.5703125" customWidth="1"/>
    <col min="6146" max="6146" width="21.5703125" customWidth="1"/>
    <col min="6150" max="6150" width="19.140625" bestFit="1" customWidth="1"/>
    <col min="6151" max="6151" width="36.5703125" customWidth="1"/>
    <col min="6152" max="6152" width="16.5703125" bestFit="1" customWidth="1"/>
    <col min="6153" max="6153" width="16.140625" bestFit="1" customWidth="1"/>
    <col min="6154" max="6154" width="3.28515625" customWidth="1"/>
    <col min="6401" max="6401" width="2.5703125" customWidth="1"/>
    <col min="6402" max="6402" width="21.5703125" customWidth="1"/>
    <col min="6406" max="6406" width="19.140625" bestFit="1" customWidth="1"/>
    <col min="6407" max="6407" width="36.5703125" customWidth="1"/>
    <col min="6408" max="6408" width="16.5703125" bestFit="1" customWidth="1"/>
    <col min="6409" max="6409" width="16.140625" bestFit="1" customWidth="1"/>
    <col min="6410" max="6410" width="3.28515625" customWidth="1"/>
    <col min="6657" max="6657" width="2.5703125" customWidth="1"/>
    <col min="6658" max="6658" width="21.5703125" customWidth="1"/>
    <col min="6662" max="6662" width="19.140625" bestFit="1" customWidth="1"/>
    <col min="6663" max="6663" width="36.5703125" customWidth="1"/>
    <col min="6664" max="6664" width="16.5703125" bestFit="1" customWidth="1"/>
    <col min="6665" max="6665" width="16.140625" bestFit="1" customWidth="1"/>
    <col min="6666" max="6666" width="3.28515625" customWidth="1"/>
    <col min="6913" max="6913" width="2.5703125" customWidth="1"/>
    <col min="6914" max="6914" width="21.5703125" customWidth="1"/>
    <col min="6918" max="6918" width="19.140625" bestFit="1" customWidth="1"/>
    <col min="6919" max="6919" width="36.5703125" customWidth="1"/>
    <col min="6920" max="6920" width="16.5703125" bestFit="1" customWidth="1"/>
    <col min="6921" max="6921" width="16.140625" bestFit="1" customWidth="1"/>
    <col min="6922" max="6922" width="3.28515625" customWidth="1"/>
    <col min="7169" max="7169" width="2.5703125" customWidth="1"/>
    <col min="7170" max="7170" width="21.5703125" customWidth="1"/>
    <col min="7174" max="7174" width="19.140625" bestFit="1" customWidth="1"/>
    <col min="7175" max="7175" width="36.5703125" customWidth="1"/>
    <col min="7176" max="7176" width="16.5703125" bestFit="1" customWidth="1"/>
    <col min="7177" max="7177" width="16.140625" bestFit="1" customWidth="1"/>
    <col min="7178" max="7178" width="3.28515625" customWidth="1"/>
    <col min="7425" max="7425" width="2.5703125" customWidth="1"/>
    <col min="7426" max="7426" width="21.5703125" customWidth="1"/>
    <col min="7430" max="7430" width="19.140625" bestFit="1" customWidth="1"/>
    <col min="7431" max="7431" width="36.5703125" customWidth="1"/>
    <col min="7432" max="7432" width="16.5703125" bestFit="1" customWidth="1"/>
    <col min="7433" max="7433" width="16.140625" bestFit="1" customWidth="1"/>
    <col min="7434" max="7434" width="3.28515625" customWidth="1"/>
    <col min="7681" max="7681" width="2.5703125" customWidth="1"/>
    <col min="7682" max="7682" width="21.5703125" customWidth="1"/>
    <col min="7686" max="7686" width="19.140625" bestFit="1" customWidth="1"/>
    <col min="7687" max="7687" width="36.5703125" customWidth="1"/>
    <col min="7688" max="7688" width="16.5703125" bestFit="1" customWidth="1"/>
    <col min="7689" max="7689" width="16.140625" bestFit="1" customWidth="1"/>
    <col min="7690" max="7690" width="3.28515625" customWidth="1"/>
    <col min="7937" max="7937" width="2.5703125" customWidth="1"/>
    <col min="7938" max="7938" width="21.5703125" customWidth="1"/>
    <col min="7942" max="7942" width="19.140625" bestFit="1" customWidth="1"/>
    <col min="7943" max="7943" width="36.5703125" customWidth="1"/>
    <col min="7944" max="7944" width="16.5703125" bestFit="1" customWidth="1"/>
    <col min="7945" max="7945" width="16.140625" bestFit="1" customWidth="1"/>
    <col min="7946" max="7946" width="3.28515625" customWidth="1"/>
    <col min="8193" max="8193" width="2.5703125" customWidth="1"/>
    <col min="8194" max="8194" width="21.5703125" customWidth="1"/>
    <col min="8198" max="8198" width="19.140625" bestFit="1" customWidth="1"/>
    <col min="8199" max="8199" width="36.5703125" customWidth="1"/>
    <col min="8200" max="8200" width="16.5703125" bestFit="1" customWidth="1"/>
    <col min="8201" max="8201" width="16.140625" bestFit="1" customWidth="1"/>
    <col min="8202" max="8202" width="3.28515625" customWidth="1"/>
    <col min="8449" max="8449" width="2.5703125" customWidth="1"/>
    <col min="8450" max="8450" width="21.5703125" customWidth="1"/>
    <col min="8454" max="8454" width="19.140625" bestFit="1" customWidth="1"/>
    <col min="8455" max="8455" width="36.5703125" customWidth="1"/>
    <col min="8456" max="8456" width="16.5703125" bestFit="1" customWidth="1"/>
    <col min="8457" max="8457" width="16.140625" bestFit="1" customWidth="1"/>
    <col min="8458" max="8458" width="3.28515625" customWidth="1"/>
    <col min="8705" max="8705" width="2.5703125" customWidth="1"/>
    <col min="8706" max="8706" width="21.5703125" customWidth="1"/>
    <col min="8710" max="8710" width="19.140625" bestFit="1" customWidth="1"/>
    <col min="8711" max="8711" width="36.5703125" customWidth="1"/>
    <col min="8712" max="8712" width="16.5703125" bestFit="1" customWidth="1"/>
    <col min="8713" max="8713" width="16.140625" bestFit="1" customWidth="1"/>
    <col min="8714" max="8714" width="3.28515625" customWidth="1"/>
    <col min="8961" max="8961" width="2.5703125" customWidth="1"/>
    <col min="8962" max="8962" width="21.5703125" customWidth="1"/>
    <col min="8966" max="8966" width="19.140625" bestFit="1" customWidth="1"/>
    <col min="8967" max="8967" width="36.5703125" customWidth="1"/>
    <col min="8968" max="8968" width="16.5703125" bestFit="1" customWidth="1"/>
    <col min="8969" max="8969" width="16.140625" bestFit="1" customWidth="1"/>
    <col min="8970" max="8970" width="3.28515625" customWidth="1"/>
    <col min="9217" max="9217" width="2.5703125" customWidth="1"/>
    <col min="9218" max="9218" width="21.5703125" customWidth="1"/>
    <col min="9222" max="9222" width="19.140625" bestFit="1" customWidth="1"/>
    <col min="9223" max="9223" width="36.5703125" customWidth="1"/>
    <col min="9224" max="9224" width="16.5703125" bestFit="1" customWidth="1"/>
    <col min="9225" max="9225" width="16.140625" bestFit="1" customWidth="1"/>
    <col min="9226" max="9226" width="3.28515625" customWidth="1"/>
    <col min="9473" max="9473" width="2.5703125" customWidth="1"/>
    <col min="9474" max="9474" width="21.5703125" customWidth="1"/>
    <col min="9478" max="9478" width="19.140625" bestFit="1" customWidth="1"/>
    <col min="9479" max="9479" width="36.5703125" customWidth="1"/>
    <col min="9480" max="9480" width="16.5703125" bestFit="1" customWidth="1"/>
    <col min="9481" max="9481" width="16.140625" bestFit="1" customWidth="1"/>
    <col min="9482" max="9482" width="3.28515625" customWidth="1"/>
    <col min="9729" max="9729" width="2.5703125" customWidth="1"/>
    <col min="9730" max="9730" width="21.5703125" customWidth="1"/>
    <col min="9734" max="9734" width="19.140625" bestFit="1" customWidth="1"/>
    <col min="9735" max="9735" width="36.5703125" customWidth="1"/>
    <col min="9736" max="9736" width="16.5703125" bestFit="1" customWidth="1"/>
    <col min="9737" max="9737" width="16.140625" bestFit="1" customWidth="1"/>
    <col min="9738" max="9738" width="3.28515625" customWidth="1"/>
    <col min="9985" max="9985" width="2.5703125" customWidth="1"/>
    <col min="9986" max="9986" width="21.5703125" customWidth="1"/>
    <col min="9990" max="9990" width="19.140625" bestFit="1" customWidth="1"/>
    <col min="9991" max="9991" width="36.5703125" customWidth="1"/>
    <col min="9992" max="9992" width="16.5703125" bestFit="1" customWidth="1"/>
    <col min="9993" max="9993" width="16.140625" bestFit="1" customWidth="1"/>
    <col min="9994" max="9994" width="3.28515625" customWidth="1"/>
    <col min="10241" max="10241" width="2.5703125" customWidth="1"/>
    <col min="10242" max="10242" width="21.5703125" customWidth="1"/>
    <col min="10246" max="10246" width="19.140625" bestFit="1" customWidth="1"/>
    <col min="10247" max="10247" width="36.5703125" customWidth="1"/>
    <col min="10248" max="10248" width="16.5703125" bestFit="1" customWidth="1"/>
    <col min="10249" max="10249" width="16.140625" bestFit="1" customWidth="1"/>
    <col min="10250" max="10250" width="3.28515625" customWidth="1"/>
    <col min="10497" max="10497" width="2.5703125" customWidth="1"/>
    <col min="10498" max="10498" width="21.5703125" customWidth="1"/>
    <col min="10502" max="10502" width="19.140625" bestFit="1" customWidth="1"/>
    <col min="10503" max="10503" width="36.5703125" customWidth="1"/>
    <col min="10504" max="10504" width="16.5703125" bestFit="1" customWidth="1"/>
    <col min="10505" max="10505" width="16.140625" bestFit="1" customWidth="1"/>
    <col min="10506" max="10506" width="3.28515625" customWidth="1"/>
    <col min="10753" max="10753" width="2.5703125" customWidth="1"/>
    <col min="10754" max="10754" width="21.5703125" customWidth="1"/>
    <col min="10758" max="10758" width="19.140625" bestFit="1" customWidth="1"/>
    <col min="10759" max="10759" width="36.5703125" customWidth="1"/>
    <col min="10760" max="10760" width="16.5703125" bestFit="1" customWidth="1"/>
    <col min="10761" max="10761" width="16.140625" bestFit="1" customWidth="1"/>
    <col min="10762" max="10762" width="3.28515625" customWidth="1"/>
    <col min="11009" max="11009" width="2.5703125" customWidth="1"/>
    <col min="11010" max="11010" width="21.5703125" customWidth="1"/>
    <col min="11014" max="11014" width="19.140625" bestFit="1" customWidth="1"/>
    <col min="11015" max="11015" width="36.5703125" customWidth="1"/>
    <col min="11016" max="11016" width="16.5703125" bestFit="1" customWidth="1"/>
    <col min="11017" max="11017" width="16.140625" bestFit="1" customWidth="1"/>
    <col min="11018" max="11018" width="3.28515625" customWidth="1"/>
    <col min="11265" max="11265" width="2.5703125" customWidth="1"/>
    <col min="11266" max="11266" width="21.5703125" customWidth="1"/>
    <col min="11270" max="11270" width="19.140625" bestFit="1" customWidth="1"/>
    <col min="11271" max="11271" width="36.5703125" customWidth="1"/>
    <col min="11272" max="11272" width="16.5703125" bestFit="1" customWidth="1"/>
    <col min="11273" max="11273" width="16.140625" bestFit="1" customWidth="1"/>
    <col min="11274" max="11274" width="3.28515625" customWidth="1"/>
    <col min="11521" max="11521" width="2.5703125" customWidth="1"/>
    <col min="11522" max="11522" width="21.5703125" customWidth="1"/>
    <col min="11526" max="11526" width="19.140625" bestFit="1" customWidth="1"/>
    <col min="11527" max="11527" width="36.5703125" customWidth="1"/>
    <col min="11528" max="11528" width="16.5703125" bestFit="1" customWidth="1"/>
    <col min="11529" max="11529" width="16.140625" bestFit="1" customWidth="1"/>
    <col min="11530" max="11530" width="3.28515625" customWidth="1"/>
    <col min="11777" max="11777" width="2.5703125" customWidth="1"/>
    <col min="11778" max="11778" width="21.5703125" customWidth="1"/>
    <col min="11782" max="11782" width="19.140625" bestFit="1" customWidth="1"/>
    <col min="11783" max="11783" width="36.5703125" customWidth="1"/>
    <col min="11784" max="11784" width="16.5703125" bestFit="1" customWidth="1"/>
    <col min="11785" max="11785" width="16.140625" bestFit="1" customWidth="1"/>
    <col min="11786" max="11786" width="3.28515625" customWidth="1"/>
    <col min="12033" max="12033" width="2.5703125" customWidth="1"/>
    <col min="12034" max="12034" width="21.5703125" customWidth="1"/>
    <col min="12038" max="12038" width="19.140625" bestFit="1" customWidth="1"/>
    <col min="12039" max="12039" width="36.5703125" customWidth="1"/>
    <col min="12040" max="12040" width="16.5703125" bestFit="1" customWidth="1"/>
    <col min="12041" max="12041" width="16.140625" bestFit="1" customWidth="1"/>
    <col min="12042" max="12042" width="3.28515625" customWidth="1"/>
    <col min="12289" max="12289" width="2.5703125" customWidth="1"/>
    <col min="12290" max="12290" width="21.5703125" customWidth="1"/>
    <col min="12294" max="12294" width="19.140625" bestFit="1" customWidth="1"/>
    <col min="12295" max="12295" width="36.5703125" customWidth="1"/>
    <col min="12296" max="12296" width="16.5703125" bestFit="1" customWidth="1"/>
    <col min="12297" max="12297" width="16.140625" bestFit="1" customWidth="1"/>
    <col min="12298" max="12298" width="3.28515625" customWidth="1"/>
    <col min="12545" max="12545" width="2.5703125" customWidth="1"/>
    <col min="12546" max="12546" width="21.5703125" customWidth="1"/>
    <col min="12550" max="12550" width="19.140625" bestFit="1" customWidth="1"/>
    <col min="12551" max="12551" width="36.5703125" customWidth="1"/>
    <col min="12552" max="12552" width="16.5703125" bestFit="1" customWidth="1"/>
    <col min="12553" max="12553" width="16.140625" bestFit="1" customWidth="1"/>
    <col min="12554" max="12554" width="3.28515625" customWidth="1"/>
    <col min="12801" max="12801" width="2.5703125" customWidth="1"/>
    <col min="12802" max="12802" width="21.5703125" customWidth="1"/>
    <col min="12806" max="12806" width="19.140625" bestFit="1" customWidth="1"/>
    <col min="12807" max="12807" width="36.5703125" customWidth="1"/>
    <col min="12808" max="12808" width="16.5703125" bestFit="1" customWidth="1"/>
    <col min="12809" max="12809" width="16.140625" bestFit="1" customWidth="1"/>
    <col min="12810" max="12810" width="3.28515625" customWidth="1"/>
    <col min="13057" max="13057" width="2.5703125" customWidth="1"/>
    <col min="13058" max="13058" width="21.5703125" customWidth="1"/>
    <col min="13062" max="13062" width="19.140625" bestFit="1" customWidth="1"/>
    <col min="13063" max="13063" width="36.5703125" customWidth="1"/>
    <col min="13064" max="13064" width="16.5703125" bestFit="1" customWidth="1"/>
    <col min="13065" max="13065" width="16.140625" bestFit="1" customWidth="1"/>
    <col min="13066" max="13066" width="3.28515625" customWidth="1"/>
    <col min="13313" max="13313" width="2.5703125" customWidth="1"/>
    <col min="13314" max="13314" width="21.5703125" customWidth="1"/>
    <col min="13318" max="13318" width="19.140625" bestFit="1" customWidth="1"/>
    <col min="13319" max="13319" width="36.5703125" customWidth="1"/>
    <col min="13320" max="13320" width="16.5703125" bestFit="1" customWidth="1"/>
    <col min="13321" max="13321" width="16.140625" bestFit="1" customWidth="1"/>
    <col min="13322" max="13322" width="3.28515625" customWidth="1"/>
    <col min="13569" max="13569" width="2.5703125" customWidth="1"/>
    <col min="13570" max="13570" width="21.5703125" customWidth="1"/>
    <col min="13574" max="13574" width="19.140625" bestFit="1" customWidth="1"/>
    <col min="13575" max="13575" width="36.5703125" customWidth="1"/>
    <col min="13576" max="13576" width="16.5703125" bestFit="1" customWidth="1"/>
    <col min="13577" max="13577" width="16.140625" bestFit="1" customWidth="1"/>
    <col min="13578" max="13578" width="3.28515625" customWidth="1"/>
    <col min="13825" max="13825" width="2.5703125" customWidth="1"/>
    <col min="13826" max="13826" width="21.5703125" customWidth="1"/>
    <col min="13830" max="13830" width="19.140625" bestFit="1" customWidth="1"/>
    <col min="13831" max="13831" width="36.5703125" customWidth="1"/>
    <col min="13832" max="13832" width="16.5703125" bestFit="1" customWidth="1"/>
    <col min="13833" max="13833" width="16.140625" bestFit="1" customWidth="1"/>
    <col min="13834" max="13834" width="3.28515625" customWidth="1"/>
    <col min="14081" max="14081" width="2.5703125" customWidth="1"/>
    <col min="14082" max="14082" width="21.5703125" customWidth="1"/>
    <col min="14086" max="14086" width="19.140625" bestFit="1" customWidth="1"/>
    <col min="14087" max="14087" width="36.5703125" customWidth="1"/>
    <col min="14088" max="14088" width="16.5703125" bestFit="1" customWidth="1"/>
    <col min="14089" max="14089" width="16.140625" bestFit="1" customWidth="1"/>
    <col min="14090" max="14090" width="3.28515625" customWidth="1"/>
    <col min="14337" max="14337" width="2.5703125" customWidth="1"/>
    <col min="14338" max="14338" width="21.5703125" customWidth="1"/>
    <col min="14342" max="14342" width="19.140625" bestFit="1" customWidth="1"/>
    <col min="14343" max="14343" width="36.5703125" customWidth="1"/>
    <col min="14344" max="14344" width="16.5703125" bestFit="1" customWidth="1"/>
    <col min="14345" max="14345" width="16.140625" bestFit="1" customWidth="1"/>
    <col min="14346" max="14346" width="3.28515625" customWidth="1"/>
    <col min="14593" max="14593" width="2.5703125" customWidth="1"/>
    <col min="14594" max="14594" width="21.5703125" customWidth="1"/>
    <col min="14598" max="14598" width="19.140625" bestFit="1" customWidth="1"/>
    <col min="14599" max="14599" width="36.5703125" customWidth="1"/>
    <col min="14600" max="14600" width="16.5703125" bestFit="1" customWidth="1"/>
    <col min="14601" max="14601" width="16.140625" bestFit="1" customWidth="1"/>
    <col min="14602" max="14602" width="3.28515625" customWidth="1"/>
    <col min="14849" max="14849" width="2.5703125" customWidth="1"/>
    <col min="14850" max="14850" width="21.5703125" customWidth="1"/>
    <col min="14854" max="14854" width="19.140625" bestFit="1" customWidth="1"/>
    <col min="14855" max="14855" width="36.5703125" customWidth="1"/>
    <col min="14856" max="14856" width="16.5703125" bestFit="1" customWidth="1"/>
    <col min="14857" max="14857" width="16.140625" bestFit="1" customWidth="1"/>
    <col min="14858" max="14858" width="3.28515625" customWidth="1"/>
    <col min="15105" max="15105" width="2.5703125" customWidth="1"/>
    <col min="15106" max="15106" width="21.5703125" customWidth="1"/>
    <col min="15110" max="15110" width="19.140625" bestFit="1" customWidth="1"/>
    <col min="15111" max="15111" width="36.5703125" customWidth="1"/>
    <col min="15112" max="15112" width="16.5703125" bestFit="1" customWidth="1"/>
    <col min="15113" max="15113" width="16.140625" bestFit="1" customWidth="1"/>
    <col min="15114" max="15114" width="3.28515625" customWidth="1"/>
    <col min="15361" max="15361" width="2.5703125" customWidth="1"/>
    <col min="15362" max="15362" width="21.5703125" customWidth="1"/>
    <col min="15366" max="15366" width="19.140625" bestFit="1" customWidth="1"/>
    <col min="15367" max="15367" width="36.5703125" customWidth="1"/>
    <col min="15368" max="15368" width="16.5703125" bestFit="1" customWidth="1"/>
    <col min="15369" max="15369" width="16.140625" bestFit="1" customWidth="1"/>
    <col min="15370" max="15370" width="3.28515625" customWidth="1"/>
    <col min="15617" max="15617" width="2.5703125" customWidth="1"/>
    <col min="15618" max="15618" width="21.5703125" customWidth="1"/>
    <col min="15622" max="15622" width="19.140625" bestFit="1" customWidth="1"/>
    <col min="15623" max="15623" width="36.5703125" customWidth="1"/>
    <col min="15624" max="15624" width="16.5703125" bestFit="1" customWidth="1"/>
    <col min="15625" max="15625" width="16.140625" bestFit="1" customWidth="1"/>
    <col min="15626" max="15626" width="3.28515625" customWidth="1"/>
    <col min="15873" max="15873" width="2.5703125" customWidth="1"/>
    <col min="15874" max="15874" width="21.5703125" customWidth="1"/>
    <col min="15878" max="15878" width="19.140625" bestFit="1" customWidth="1"/>
    <col min="15879" max="15879" width="36.5703125" customWidth="1"/>
    <col min="15880" max="15880" width="16.5703125" bestFit="1" customWidth="1"/>
    <col min="15881" max="15881" width="16.140625" bestFit="1" customWidth="1"/>
    <col min="15882" max="15882" width="3.28515625" customWidth="1"/>
    <col min="16129" max="16129" width="2.5703125" customWidth="1"/>
    <col min="16130" max="16130" width="21.5703125" customWidth="1"/>
    <col min="16134" max="16134" width="19.140625" bestFit="1" customWidth="1"/>
    <col min="16135" max="16135" width="36.5703125" customWidth="1"/>
    <col min="16136" max="16136" width="16.5703125" bestFit="1" customWidth="1"/>
    <col min="16137" max="16137" width="16.140625" bestFit="1" customWidth="1"/>
    <col min="16138" max="16138" width="3.28515625" customWidth="1"/>
  </cols>
  <sheetData>
    <row r="1" spans="1:10" ht="15" customHeight="1" thickBot="1" x14ac:dyDescent="0.35">
      <c r="A1" s="109"/>
      <c r="B1" s="110"/>
      <c r="C1" s="110"/>
      <c r="D1" s="110"/>
      <c r="E1" s="110"/>
      <c r="F1" s="110"/>
      <c r="G1" s="111"/>
      <c r="H1" s="112"/>
      <c r="I1" s="113"/>
      <c r="J1" s="114"/>
    </row>
    <row r="2" spans="1:10" ht="61.5" customHeight="1" x14ac:dyDescent="0.25">
      <c r="A2" s="115"/>
      <c r="B2" s="295"/>
      <c r="C2" s="296"/>
      <c r="D2" s="296"/>
      <c r="E2" s="296"/>
      <c r="F2" s="296"/>
      <c r="G2" s="296"/>
      <c r="H2" s="296"/>
      <c r="I2" s="297"/>
      <c r="J2" s="116"/>
    </row>
    <row r="3" spans="1:10" ht="16.5" x14ac:dyDescent="0.25">
      <c r="A3" s="115"/>
      <c r="B3" s="298"/>
      <c r="C3" s="299"/>
      <c r="D3" s="299"/>
      <c r="E3" s="299"/>
      <c r="F3" s="299"/>
      <c r="G3" s="299"/>
      <c r="H3" s="299"/>
      <c r="I3" s="300"/>
      <c r="J3" s="116"/>
    </row>
    <row r="4" spans="1:10" ht="17.25" thickBot="1" x14ac:dyDescent="0.3">
      <c r="A4" s="115"/>
      <c r="B4" s="353" t="s">
        <v>27</v>
      </c>
      <c r="C4" s="354"/>
      <c r="D4" s="354"/>
      <c r="E4" s="354"/>
      <c r="F4" s="354"/>
      <c r="G4" s="354"/>
      <c r="H4" s="354"/>
      <c r="I4" s="355"/>
      <c r="J4" s="116"/>
    </row>
    <row r="5" spans="1:10" ht="39" customHeight="1" thickBot="1" x14ac:dyDescent="0.3">
      <c r="A5" s="115"/>
      <c r="B5" s="304" t="s">
        <v>44</v>
      </c>
      <c r="C5" s="305"/>
      <c r="D5" s="305"/>
      <c r="E5" s="305"/>
      <c r="F5" s="305"/>
      <c r="G5" s="305"/>
      <c r="H5" s="305"/>
      <c r="I5" s="306"/>
      <c r="J5" s="116"/>
    </row>
    <row r="6" spans="1:10" ht="17.25" thickBot="1" x14ac:dyDescent="0.3">
      <c r="A6" s="115"/>
      <c r="B6" s="118"/>
      <c r="C6" s="118"/>
      <c r="D6" s="118"/>
      <c r="E6" s="118"/>
      <c r="F6" s="118"/>
      <c r="G6" s="119"/>
      <c r="H6" s="120"/>
      <c r="I6" s="121"/>
      <c r="J6" s="122"/>
    </row>
    <row r="7" spans="1:10" ht="16.5" x14ac:dyDescent="0.25">
      <c r="A7" s="115"/>
      <c r="B7" s="123" t="s">
        <v>71</v>
      </c>
      <c r="C7" s="307" t="s">
        <v>72</v>
      </c>
      <c r="D7" s="308"/>
      <c r="E7" s="308"/>
      <c r="F7" s="308"/>
      <c r="G7" s="309"/>
      <c r="H7" s="124" t="s">
        <v>73</v>
      </c>
      <c r="I7" s="125" t="s">
        <v>98</v>
      </c>
      <c r="J7" s="126"/>
    </row>
    <row r="8" spans="1:10" ht="17.25" thickBot="1" x14ac:dyDescent="0.3">
      <c r="A8" s="115"/>
      <c r="B8" s="127" t="s">
        <v>75</v>
      </c>
      <c r="C8" s="310" t="s">
        <v>47</v>
      </c>
      <c r="D8" s="311"/>
      <c r="E8" s="311"/>
      <c r="F8" s="311"/>
      <c r="G8" s="312"/>
      <c r="H8" s="128" t="s">
        <v>77</v>
      </c>
      <c r="I8" s="129" t="s">
        <v>13</v>
      </c>
      <c r="J8" s="130"/>
    </row>
    <row r="9" spans="1:10" ht="17.25" thickBot="1" x14ac:dyDescent="0.3">
      <c r="A9" s="115"/>
      <c r="B9" s="131"/>
      <c r="C9" s="118"/>
      <c r="D9" s="118"/>
      <c r="E9" s="118"/>
      <c r="F9" s="118"/>
      <c r="G9" s="119"/>
      <c r="H9" s="132"/>
      <c r="I9" s="121"/>
      <c r="J9" s="122"/>
    </row>
    <row r="10" spans="1:10" ht="16.5" x14ac:dyDescent="0.25">
      <c r="A10" s="115"/>
      <c r="B10" s="133" t="s">
        <v>78</v>
      </c>
      <c r="C10" s="134"/>
      <c r="D10" s="134"/>
      <c r="E10" s="134"/>
      <c r="F10" s="134"/>
      <c r="G10" s="135"/>
      <c r="H10" s="136"/>
      <c r="I10" s="137"/>
      <c r="J10" s="138"/>
    </row>
    <row r="11" spans="1:10" ht="28.5" x14ac:dyDescent="0.25">
      <c r="A11" s="115"/>
      <c r="B11" s="292" t="s">
        <v>28</v>
      </c>
      <c r="C11" s="293"/>
      <c r="D11" s="294" t="s">
        <v>29</v>
      </c>
      <c r="E11" s="293"/>
      <c r="F11" s="139" t="s">
        <v>30</v>
      </c>
      <c r="G11" s="140" t="s">
        <v>79</v>
      </c>
      <c r="H11" s="141" t="s">
        <v>31</v>
      </c>
      <c r="I11" s="142" t="s">
        <v>80</v>
      </c>
      <c r="J11" s="143"/>
    </row>
    <row r="12" spans="1:10" ht="16.5" x14ac:dyDescent="0.25">
      <c r="A12" s="115"/>
      <c r="B12" s="313" t="s">
        <v>81</v>
      </c>
      <c r="C12" s="314"/>
      <c r="D12" s="315" t="s">
        <v>82</v>
      </c>
      <c r="E12" s="316"/>
      <c r="F12" s="144">
        <v>1</v>
      </c>
      <c r="G12" s="145">
        <f>I44</f>
        <v>2822.152452263912</v>
      </c>
      <c r="H12" s="146">
        <f>0.05</f>
        <v>0.05</v>
      </c>
      <c r="I12" s="147">
        <f>F12*G12*H12</f>
        <v>141.10762261319562</v>
      </c>
      <c r="J12" s="148"/>
    </row>
    <row r="13" spans="1:10" ht="16.5" customHeight="1" x14ac:dyDescent="0.25">
      <c r="A13" s="115"/>
      <c r="B13" s="313" t="s">
        <v>99</v>
      </c>
      <c r="C13" s="314"/>
      <c r="D13" s="315" t="s">
        <v>82</v>
      </c>
      <c r="E13" s="316"/>
      <c r="F13" s="144">
        <v>1</v>
      </c>
      <c r="G13" s="145">
        <v>156799</v>
      </c>
      <c r="H13" s="149">
        <v>0.16</v>
      </c>
      <c r="I13" s="147">
        <f>F13*G13*H13</f>
        <v>25087.84</v>
      </c>
      <c r="J13" s="148"/>
    </row>
    <row r="14" spans="1:10" ht="16.5" x14ac:dyDescent="0.25">
      <c r="A14" s="115"/>
      <c r="B14" s="313" t="s">
        <v>100</v>
      </c>
      <c r="C14" s="314"/>
      <c r="D14" s="315" t="s">
        <v>82</v>
      </c>
      <c r="E14" s="316"/>
      <c r="F14" s="144">
        <v>1</v>
      </c>
      <c r="G14" s="145">
        <v>235006</v>
      </c>
      <c r="H14" s="149">
        <v>0.16</v>
      </c>
      <c r="I14" s="147">
        <f>F14*G14*H14</f>
        <v>37600.959999999999</v>
      </c>
      <c r="J14" s="148"/>
    </row>
    <row r="15" spans="1:10" ht="16.5" x14ac:dyDescent="0.25">
      <c r="A15" s="115"/>
      <c r="B15" s="319"/>
      <c r="C15" s="320"/>
      <c r="D15" s="315"/>
      <c r="E15" s="316"/>
      <c r="F15" s="150"/>
      <c r="G15" s="145"/>
      <c r="H15" s="151"/>
      <c r="I15" s="147">
        <f>F15*G15*H15</f>
        <v>0</v>
      </c>
      <c r="J15" s="148"/>
    </row>
    <row r="16" spans="1:10" ht="17.25" thickBot="1" x14ac:dyDescent="0.3">
      <c r="A16" s="115"/>
      <c r="B16" s="321"/>
      <c r="C16" s="322"/>
      <c r="D16" s="152"/>
      <c r="E16" s="153"/>
      <c r="F16" s="154"/>
      <c r="G16" s="155"/>
      <c r="H16" s="156"/>
      <c r="I16" s="147">
        <f>F16*G16*H16</f>
        <v>0</v>
      </c>
      <c r="J16" s="148"/>
    </row>
    <row r="17" spans="1:10" ht="17.25" thickBot="1" x14ac:dyDescent="0.3">
      <c r="A17" s="115"/>
      <c r="B17" s="118"/>
      <c r="C17" s="118"/>
      <c r="D17" s="118"/>
      <c r="E17" s="118"/>
      <c r="F17" s="118"/>
      <c r="G17" s="119"/>
      <c r="H17" s="157" t="s">
        <v>84</v>
      </c>
      <c r="I17" s="158">
        <f>SUM(I12:I16)</f>
        <v>62829.907622613195</v>
      </c>
      <c r="J17" s="159"/>
    </row>
    <row r="18" spans="1:10" ht="17.25" thickBot="1" x14ac:dyDescent="0.3">
      <c r="A18" s="115"/>
      <c r="B18" s="118"/>
      <c r="C18" s="118"/>
      <c r="D18" s="118"/>
      <c r="E18" s="118"/>
      <c r="F18" s="118"/>
      <c r="G18" s="119"/>
      <c r="H18" s="160"/>
      <c r="I18" s="161"/>
      <c r="J18" s="162"/>
    </row>
    <row r="19" spans="1:10" ht="16.5" x14ac:dyDescent="0.25">
      <c r="A19" s="115"/>
      <c r="B19" s="163" t="s">
        <v>85</v>
      </c>
      <c r="C19" s="164"/>
      <c r="D19" s="164"/>
      <c r="E19" s="164"/>
      <c r="F19" s="164"/>
      <c r="G19" s="165"/>
      <c r="H19" s="166"/>
      <c r="I19" s="167"/>
      <c r="J19" s="122"/>
    </row>
    <row r="20" spans="1:10" ht="28.5" x14ac:dyDescent="0.25">
      <c r="A20" s="115"/>
      <c r="B20" s="323" t="s">
        <v>28</v>
      </c>
      <c r="C20" s="324"/>
      <c r="D20" s="324"/>
      <c r="E20" s="139" t="s">
        <v>29</v>
      </c>
      <c r="F20" s="139" t="s">
        <v>86</v>
      </c>
      <c r="G20" s="168" t="s">
        <v>87</v>
      </c>
      <c r="H20" s="141" t="s">
        <v>30</v>
      </c>
      <c r="I20" s="142" t="s">
        <v>80</v>
      </c>
      <c r="J20" s="143"/>
    </row>
    <row r="21" spans="1:10" ht="81.75" customHeight="1" x14ac:dyDescent="0.25">
      <c r="A21" s="115"/>
      <c r="B21" s="356" t="s">
        <v>101</v>
      </c>
      <c r="C21" s="357"/>
      <c r="D21" s="357"/>
      <c r="E21" s="175" t="s">
        <v>14</v>
      </c>
      <c r="F21" s="170">
        <v>7296.6941669240396</v>
      </c>
      <c r="G21" s="146">
        <v>0</v>
      </c>
      <c r="H21" s="227">
        <v>0.21</v>
      </c>
      <c r="I21" s="228">
        <f>+F21*H21+(F21*H21*G21)</f>
        <v>1532.3057750540484</v>
      </c>
      <c r="J21" s="173"/>
    </row>
    <row r="22" spans="1:10" ht="16.5" x14ac:dyDescent="0.3">
      <c r="A22" s="115"/>
      <c r="B22" s="325"/>
      <c r="C22" s="326"/>
      <c r="D22" s="326"/>
      <c r="E22" s="169"/>
      <c r="F22" s="170"/>
      <c r="G22" s="146"/>
      <c r="H22" s="171"/>
      <c r="I22" s="172">
        <f>+F22*H22+(F22*H22*G22)</f>
        <v>0</v>
      </c>
      <c r="J22" s="173"/>
    </row>
    <row r="23" spans="1:10" ht="16.5" x14ac:dyDescent="0.3">
      <c r="A23" s="115"/>
      <c r="B23" s="327"/>
      <c r="C23" s="328"/>
      <c r="D23" s="328"/>
      <c r="E23" s="174"/>
      <c r="F23" s="175"/>
      <c r="G23" s="146"/>
      <c r="H23" s="176"/>
      <c r="I23" s="172">
        <f>+F23*H23+(F23*H23*G23)</f>
        <v>0</v>
      </c>
      <c r="J23" s="173"/>
    </row>
    <row r="24" spans="1:10" ht="16.5" x14ac:dyDescent="0.3">
      <c r="A24" s="115"/>
      <c r="B24" s="327"/>
      <c r="C24" s="328"/>
      <c r="D24" s="328"/>
      <c r="E24" s="174"/>
      <c r="F24" s="175"/>
      <c r="G24" s="146"/>
      <c r="H24" s="176"/>
      <c r="I24" s="172">
        <f>+F24*H24+(F24*H24*G24)</f>
        <v>0</v>
      </c>
      <c r="J24" s="173"/>
    </row>
    <row r="25" spans="1:10" ht="16.5" x14ac:dyDescent="0.3">
      <c r="A25" s="115"/>
      <c r="B25" s="327"/>
      <c r="C25" s="328"/>
      <c r="D25" s="328"/>
      <c r="E25" s="174"/>
      <c r="F25" s="175"/>
      <c r="G25" s="146"/>
      <c r="H25" s="176"/>
      <c r="I25" s="172">
        <f>+F25*G25*H25</f>
        <v>0</v>
      </c>
      <c r="J25" s="173"/>
    </row>
    <row r="26" spans="1:10" ht="16.5" x14ac:dyDescent="0.3">
      <c r="A26" s="115"/>
      <c r="B26" s="327"/>
      <c r="C26" s="328"/>
      <c r="D26" s="328"/>
      <c r="E26" s="177"/>
      <c r="F26" s="178"/>
      <c r="G26" s="146"/>
      <c r="H26" s="179"/>
      <c r="I26" s="172">
        <f>+F26*G26*H26</f>
        <v>0</v>
      </c>
      <c r="J26" s="173"/>
    </row>
    <row r="27" spans="1:10" ht="16.5" x14ac:dyDescent="0.3">
      <c r="A27" s="115"/>
      <c r="B27" s="327"/>
      <c r="C27" s="328"/>
      <c r="D27" s="328"/>
      <c r="E27" s="177"/>
      <c r="F27" s="178"/>
      <c r="G27" s="146"/>
      <c r="H27" s="179"/>
      <c r="I27" s="172">
        <f>+F27*G27*H27</f>
        <v>0</v>
      </c>
      <c r="J27" s="173"/>
    </row>
    <row r="28" spans="1:10" ht="17.25" thickBot="1" x14ac:dyDescent="0.35">
      <c r="A28" s="115"/>
      <c r="B28" s="317"/>
      <c r="C28" s="318"/>
      <c r="D28" s="318"/>
      <c r="E28" s="180"/>
      <c r="F28" s="154"/>
      <c r="G28" s="181"/>
      <c r="H28" s="182"/>
      <c r="I28" s="183">
        <f>+F28*G28*H28</f>
        <v>0</v>
      </c>
      <c r="J28" s="173"/>
    </row>
    <row r="29" spans="1:10" ht="17.25" thickBot="1" x14ac:dyDescent="0.3">
      <c r="A29" s="115"/>
      <c r="B29" s="118"/>
      <c r="C29" s="118"/>
      <c r="D29" s="118"/>
      <c r="E29" s="118"/>
      <c r="F29" s="118"/>
      <c r="G29" s="184"/>
      <c r="H29" s="157" t="s">
        <v>84</v>
      </c>
      <c r="I29" s="185">
        <f>SUM(I21:I28)</f>
        <v>1532.3057750540484</v>
      </c>
      <c r="J29" s="186"/>
    </row>
    <row r="30" spans="1:10" ht="17.25" thickBot="1" x14ac:dyDescent="0.3">
      <c r="A30" s="115"/>
      <c r="B30" s="118"/>
      <c r="C30" s="118"/>
      <c r="D30" s="118"/>
      <c r="E30" s="118"/>
      <c r="F30" s="118"/>
      <c r="G30" s="119"/>
      <c r="H30" s="187"/>
      <c r="I30" s="161"/>
      <c r="J30" s="162"/>
    </row>
    <row r="31" spans="1:10" ht="16.5" x14ac:dyDescent="0.25">
      <c r="A31" s="115"/>
      <c r="B31" s="133" t="s">
        <v>32</v>
      </c>
      <c r="C31" s="134"/>
      <c r="D31" s="134"/>
      <c r="E31" s="134"/>
      <c r="F31" s="134"/>
      <c r="G31" s="135"/>
      <c r="H31" s="136"/>
      <c r="I31" s="137"/>
      <c r="J31" s="122"/>
    </row>
    <row r="32" spans="1:10" ht="28.5" x14ac:dyDescent="0.25">
      <c r="A32" s="115"/>
      <c r="B32" s="329" t="s">
        <v>28</v>
      </c>
      <c r="C32" s="330"/>
      <c r="D32" s="331"/>
      <c r="E32" s="188" t="s">
        <v>29</v>
      </c>
      <c r="F32" s="332" t="s">
        <v>90</v>
      </c>
      <c r="G32" s="331"/>
      <c r="H32" s="189" t="s">
        <v>30</v>
      </c>
      <c r="I32" s="142" t="s">
        <v>80</v>
      </c>
      <c r="J32" s="190"/>
    </row>
    <row r="33" spans="1:10" ht="16.5" x14ac:dyDescent="0.25">
      <c r="A33" s="115"/>
      <c r="B33" s="333" t="s">
        <v>102</v>
      </c>
      <c r="C33" s="334"/>
      <c r="D33" s="335"/>
      <c r="E33" s="191" t="s">
        <v>103</v>
      </c>
      <c r="F33" s="336">
        <v>1878</v>
      </c>
      <c r="G33" s="337"/>
      <c r="H33" s="192">
        <v>3</v>
      </c>
      <c r="I33" s="172">
        <f>F33*H33</f>
        <v>5634</v>
      </c>
      <c r="J33" s="193"/>
    </row>
    <row r="34" spans="1:10" ht="16.5" x14ac:dyDescent="0.25">
      <c r="A34" s="115"/>
      <c r="B34" s="333" t="s">
        <v>91</v>
      </c>
      <c r="C34" s="334"/>
      <c r="D34" s="335"/>
      <c r="E34" s="191" t="s">
        <v>91</v>
      </c>
      <c r="F34" s="336" t="s">
        <v>91</v>
      </c>
      <c r="G34" s="337"/>
      <c r="H34" s="192"/>
      <c r="I34" s="172"/>
      <c r="J34" s="193"/>
    </row>
    <row r="35" spans="1:10" ht="17.25" thickBot="1" x14ac:dyDescent="0.3">
      <c r="A35" s="115"/>
      <c r="B35" s="338" t="s">
        <v>91</v>
      </c>
      <c r="C35" s="339"/>
      <c r="D35" s="340"/>
      <c r="E35" s="194"/>
      <c r="F35" s="341"/>
      <c r="G35" s="342"/>
      <c r="H35" s="195"/>
      <c r="I35" s="196"/>
      <c r="J35" s="193"/>
    </row>
    <row r="36" spans="1:10" ht="17.25" thickBot="1" x14ac:dyDescent="0.3">
      <c r="A36" s="115"/>
      <c r="B36" s="118"/>
      <c r="C36" s="118"/>
      <c r="D36" s="118"/>
      <c r="E36" s="118"/>
      <c r="F36" s="118"/>
      <c r="G36" s="119"/>
      <c r="H36" s="157" t="s">
        <v>84</v>
      </c>
      <c r="I36" s="185">
        <f>SUM(I33:I35)</f>
        <v>5634</v>
      </c>
      <c r="J36" s="186"/>
    </row>
    <row r="37" spans="1:10" ht="17.25" thickBot="1" x14ac:dyDescent="0.3">
      <c r="A37" s="115"/>
      <c r="B37" s="118"/>
      <c r="C37" s="118"/>
      <c r="D37" s="118"/>
      <c r="E37" s="118"/>
      <c r="F37" s="118"/>
      <c r="G37" s="119"/>
      <c r="H37" s="187"/>
      <c r="I37" s="161"/>
      <c r="J37" s="162"/>
    </row>
    <row r="38" spans="1:10" ht="16.5" x14ac:dyDescent="0.25">
      <c r="A38" s="115"/>
      <c r="B38" s="133" t="s">
        <v>33</v>
      </c>
      <c r="C38" s="197"/>
      <c r="D38" s="197"/>
      <c r="E38" s="197"/>
      <c r="F38" s="197"/>
      <c r="G38" s="198"/>
      <c r="H38" s="199"/>
      <c r="I38" s="200"/>
      <c r="J38" s="122"/>
    </row>
    <row r="39" spans="1:10" ht="43.5" customHeight="1" x14ac:dyDescent="0.25">
      <c r="A39" s="115"/>
      <c r="B39" s="343" t="s">
        <v>28</v>
      </c>
      <c r="C39" s="344"/>
      <c r="D39" s="201" t="s">
        <v>29</v>
      </c>
      <c r="E39" s="202" t="s">
        <v>30</v>
      </c>
      <c r="F39" s="202" t="s">
        <v>92</v>
      </c>
      <c r="G39" s="203" t="s">
        <v>93</v>
      </c>
      <c r="H39" s="204" t="s">
        <v>31</v>
      </c>
      <c r="I39" s="205" t="s">
        <v>80</v>
      </c>
      <c r="J39" s="143"/>
    </row>
    <row r="40" spans="1:10" ht="43.5" customHeight="1" x14ac:dyDescent="0.25">
      <c r="A40" s="115"/>
      <c r="B40" s="345" t="s">
        <v>37</v>
      </c>
      <c r="C40" s="346"/>
      <c r="D40" s="206" t="s">
        <v>95</v>
      </c>
      <c r="E40" s="207">
        <v>1</v>
      </c>
      <c r="F40" s="208">
        <v>94900</v>
      </c>
      <c r="G40" s="209">
        <v>2.0391888861759413</v>
      </c>
      <c r="H40" s="210">
        <f>7/480</f>
        <v>1.4583333333333334E-2</v>
      </c>
      <c r="I40" s="172">
        <f>F40*G40*H40</f>
        <v>2822.152452263912</v>
      </c>
      <c r="J40" s="193"/>
    </row>
    <row r="41" spans="1:10" ht="16.5" x14ac:dyDescent="0.25">
      <c r="A41" s="115"/>
      <c r="B41" s="347"/>
      <c r="C41" s="348"/>
      <c r="D41" s="206"/>
      <c r="E41" s="191"/>
      <c r="F41" s="229"/>
      <c r="G41" s="230"/>
      <c r="H41" s="192"/>
      <c r="I41" s="172"/>
      <c r="J41" s="193"/>
    </row>
    <row r="42" spans="1:10" ht="16.5" x14ac:dyDescent="0.25">
      <c r="A42" s="115"/>
      <c r="B42" s="347"/>
      <c r="C42" s="348"/>
      <c r="D42" s="206"/>
      <c r="E42" s="191"/>
      <c r="F42" s="229"/>
      <c r="G42" s="230"/>
      <c r="H42" s="192"/>
      <c r="I42" s="172"/>
      <c r="J42" s="193"/>
    </row>
    <row r="43" spans="1:10" ht="17.25" thickBot="1" x14ac:dyDescent="0.3">
      <c r="A43" s="115"/>
      <c r="B43" s="349"/>
      <c r="C43" s="350"/>
      <c r="D43" s="211"/>
      <c r="E43" s="194"/>
      <c r="F43" s="212"/>
      <c r="G43" s="213"/>
      <c r="H43" s="195"/>
      <c r="I43" s="196"/>
      <c r="J43" s="193"/>
    </row>
    <row r="44" spans="1:10" ht="17.25" thickBot="1" x14ac:dyDescent="0.3">
      <c r="A44" s="115"/>
      <c r="B44" s="118"/>
      <c r="C44" s="118"/>
      <c r="D44" s="118"/>
      <c r="E44" s="118"/>
      <c r="F44" s="118"/>
      <c r="G44" s="119"/>
      <c r="H44" s="157" t="s">
        <v>84</v>
      </c>
      <c r="I44" s="214">
        <f>SUM(I40:I43)</f>
        <v>2822.152452263912</v>
      </c>
      <c r="J44" s="215"/>
    </row>
    <row r="45" spans="1:10" ht="17.25" thickBot="1" x14ac:dyDescent="0.3">
      <c r="A45" s="115"/>
      <c r="B45" s="118"/>
      <c r="C45" s="118"/>
      <c r="D45" s="118"/>
      <c r="E45" s="118"/>
      <c r="F45" s="118"/>
      <c r="G45" s="119"/>
      <c r="H45" s="132"/>
      <c r="I45" s="216"/>
      <c r="J45" s="217"/>
    </row>
    <row r="46" spans="1:10" ht="17.25" thickBot="1" x14ac:dyDescent="0.3">
      <c r="A46" s="115"/>
      <c r="B46" s="118"/>
      <c r="C46" s="118"/>
      <c r="D46" s="118"/>
      <c r="E46" s="118"/>
      <c r="F46" s="118"/>
      <c r="G46" s="351" t="s">
        <v>97</v>
      </c>
      <c r="H46" s="352"/>
      <c r="I46" s="214">
        <f>I17+I29+I36+I44</f>
        <v>72818.365849931157</v>
      </c>
      <c r="J46" s="218"/>
    </row>
    <row r="47" spans="1:10" ht="16.5" x14ac:dyDescent="0.25">
      <c r="A47" s="115"/>
      <c r="B47" s="118"/>
      <c r="C47" s="118"/>
      <c r="D47" s="118"/>
      <c r="E47" s="118"/>
      <c r="F47" s="118"/>
      <c r="G47" s="219"/>
      <c r="H47" s="219"/>
      <c r="I47" s="220"/>
      <c r="J47" s="218"/>
    </row>
    <row r="48" spans="1:10" ht="16.5" x14ac:dyDescent="0.3">
      <c r="A48" s="221"/>
      <c r="B48" s="222"/>
      <c r="C48" s="222"/>
      <c r="D48" s="222"/>
      <c r="E48" s="222"/>
      <c r="F48" s="222"/>
      <c r="G48" s="223"/>
      <c r="H48" s="224"/>
      <c r="I48" s="225"/>
      <c r="J48" s="226"/>
    </row>
  </sheetData>
  <mergeCells count="39">
    <mergeCell ref="B42:C42"/>
    <mergeCell ref="B43:C43"/>
    <mergeCell ref="G46:H46"/>
    <mergeCell ref="B35:D35"/>
    <mergeCell ref="F35:G35"/>
    <mergeCell ref="B39:C39"/>
    <mergeCell ref="B40:C40"/>
    <mergeCell ref="B41:C41"/>
    <mergeCell ref="B32:D32"/>
    <mergeCell ref="F32:G32"/>
    <mergeCell ref="B33:D33"/>
    <mergeCell ref="F33:G33"/>
    <mergeCell ref="B34:D34"/>
    <mergeCell ref="F34:G34"/>
    <mergeCell ref="B28:D28"/>
    <mergeCell ref="B15:C15"/>
    <mergeCell ref="D15:E15"/>
    <mergeCell ref="B16:C16"/>
    <mergeCell ref="B20:D20"/>
    <mergeCell ref="B21:D21"/>
    <mergeCell ref="B22:D22"/>
    <mergeCell ref="B23:D23"/>
    <mergeCell ref="B24:D24"/>
    <mergeCell ref="B25:D25"/>
    <mergeCell ref="B26:D26"/>
    <mergeCell ref="B27:D27"/>
    <mergeCell ref="B12:C12"/>
    <mergeCell ref="D12:E12"/>
    <mergeCell ref="B13:C13"/>
    <mergeCell ref="D13:E13"/>
    <mergeCell ref="B14:C14"/>
    <mergeCell ref="D14:E14"/>
    <mergeCell ref="B11:C11"/>
    <mergeCell ref="D11:E11"/>
    <mergeCell ref="B2:I3"/>
    <mergeCell ref="B4:I4"/>
    <mergeCell ref="B5:I5"/>
    <mergeCell ref="C7:G7"/>
    <mergeCell ref="C8:G8"/>
  </mergeCells>
  <pageMargins left="0.70866141732283472" right="0.70866141732283472" top="0.74803149606299213" bottom="0.74803149606299213" header="0.31496062992125984" footer="0.31496062992125984"/>
  <pageSetup scale="60" orientation="portrait" r:id="rId1"/>
  <rowBreaks count="2" manualBreakCount="2">
    <brk id="1" max="16383" man="1"/>
    <brk id="47" max="9" man="1"/>
  </rowBreaks>
  <colBreaks count="2" manualBreakCount="2">
    <brk id="9" max="53" man="1"/>
    <brk id="10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8"/>
  <sheetViews>
    <sheetView workbookViewId="0">
      <selection activeCell="B2" sqref="B2:I3"/>
    </sheetView>
  </sheetViews>
  <sheetFormatPr baseColWidth="10" defaultRowHeight="15" x14ac:dyDescent="0.25"/>
  <cols>
    <col min="1" max="1" width="2.5703125" customWidth="1"/>
    <col min="2" max="2" width="21.5703125" customWidth="1"/>
    <col min="6" max="6" width="19.140625" bestFit="1" customWidth="1"/>
    <col min="7" max="7" width="36.5703125" customWidth="1"/>
    <col min="8" max="8" width="16.5703125" bestFit="1" customWidth="1"/>
    <col min="9" max="9" width="16.140625" bestFit="1" customWidth="1"/>
    <col min="10" max="10" width="3.28515625" customWidth="1"/>
    <col min="257" max="257" width="2.5703125" customWidth="1"/>
    <col min="258" max="258" width="21.5703125" customWidth="1"/>
    <col min="262" max="262" width="19.140625" bestFit="1" customWidth="1"/>
    <col min="263" max="263" width="36.5703125" customWidth="1"/>
    <col min="264" max="264" width="16.5703125" bestFit="1" customWidth="1"/>
    <col min="265" max="265" width="16.140625" bestFit="1" customWidth="1"/>
    <col min="266" max="266" width="3.28515625" customWidth="1"/>
    <col min="513" max="513" width="2.5703125" customWidth="1"/>
    <col min="514" max="514" width="21.5703125" customWidth="1"/>
    <col min="518" max="518" width="19.140625" bestFit="1" customWidth="1"/>
    <col min="519" max="519" width="36.5703125" customWidth="1"/>
    <col min="520" max="520" width="16.5703125" bestFit="1" customWidth="1"/>
    <col min="521" max="521" width="16.140625" bestFit="1" customWidth="1"/>
    <col min="522" max="522" width="3.28515625" customWidth="1"/>
    <col min="769" max="769" width="2.5703125" customWidth="1"/>
    <col min="770" max="770" width="21.5703125" customWidth="1"/>
    <col min="774" max="774" width="19.140625" bestFit="1" customWidth="1"/>
    <col min="775" max="775" width="36.5703125" customWidth="1"/>
    <col min="776" max="776" width="16.5703125" bestFit="1" customWidth="1"/>
    <col min="777" max="777" width="16.140625" bestFit="1" customWidth="1"/>
    <col min="778" max="778" width="3.28515625" customWidth="1"/>
    <col min="1025" max="1025" width="2.5703125" customWidth="1"/>
    <col min="1026" max="1026" width="21.5703125" customWidth="1"/>
    <col min="1030" max="1030" width="19.140625" bestFit="1" customWidth="1"/>
    <col min="1031" max="1031" width="36.5703125" customWidth="1"/>
    <col min="1032" max="1032" width="16.5703125" bestFit="1" customWidth="1"/>
    <col min="1033" max="1033" width="16.140625" bestFit="1" customWidth="1"/>
    <col min="1034" max="1034" width="3.28515625" customWidth="1"/>
    <col min="1281" max="1281" width="2.5703125" customWidth="1"/>
    <col min="1282" max="1282" width="21.5703125" customWidth="1"/>
    <col min="1286" max="1286" width="19.140625" bestFit="1" customWidth="1"/>
    <col min="1287" max="1287" width="36.5703125" customWidth="1"/>
    <col min="1288" max="1288" width="16.5703125" bestFit="1" customWidth="1"/>
    <col min="1289" max="1289" width="16.140625" bestFit="1" customWidth="1"/>
    <col min="1290" max="1290" width="3.28515625" customWidth="1"/>
    <col min="1537" max="1537" width="2.5703125" customWidth="1"/>
    <col min="1538" max="1538" width="21.5703125" customWidth="1"/>
    <col min="1542" max="1542" width="19.140625" bestFit="1" customWidth="1"/>
    <col min="1543" max="1543" width="36.5703125" customWidth="1"/>
    <col min="1544" max="1544" width="16.5703125" bestFit="1" customWidth="1"/>
    <col min="1545" max="1545" width="16.140625" bestFit="1" customWidth="1"/>
    <col min="1546" max="1546" width="3.28515625" customWidth="1"/>
    <col min="1793" max="1793" width="2.5703125" customWidth="1"/>
    <col min="1794" max="1794" width="21.5703125" customWidth="1"/>
    <col min="1798" max="1798" width="19.140625" bestFit="1" customWidth="1"/>
    <col min="1799" max="1799" width="36.5703125" customWidth="1"/>
    <col min="1800" max="1800" width="16.5703125" bestFit="1" customWidth="1"/>
    <col min="1801" max="1801" width="16.140625" bestFit="1" customWidth="1"/>
    <col min="1802" max="1802" width="3.28515625" customWidth="1"/>
    <col min="2049" max="2049" width="2.5703125" customWidth="1"/>
    <col min="2050" max="2050" width="21.5703125" customWidth="1"/>
    <col min="2054" max="2054" width="19.140625" bestFit="1" customWidth="1"/>
    <col min="2055" max="2055" width="36.5703125" customWidth="1"/>
    <col min="2056" max="2056" width="16.5703125" bestFit="1" customWidth="1"/>
    <col min="2057" max="2057" width="16.140625" bestFit="1" customWidth="1"/>
    <col min="2058" max="2058" width="3.28515625" customWidth="1"/>
    <col min="2305" max="2305" width="2.5703125" customWidth="1"/>
    <col min="2306" max="2306" width="21.5703125" customWidth="1"/>
    <col min="2310" max="2310" width="19.140625" bestFit="1" customWidth="1"/>
    <col min="2311" max="2311" width="36.5703125" customWidth="1"/>
    <col min="2312" max="2312" width="16.5703125" bestFit="1" customWidth="1"/>
    <col min="2313" max="2313" width="16.140625" bestFit="1" customWidth="1"/>
    <col min="2314" max="2314" width="3.28515625" customWidth="1"/>
    <col min="2561" max="2561" width="2.5703125" customWidth="1"/>
    <col min="2562" max="2562" width="21.5703125" customWidth="1"/>
    <col min="2566" max="2566" width="19.140625" bestFit="1" customWidth="1"/>
    <col min="2567" max="2567" width="36.5703125" customWidth="1"/>
    <col min="2568" max="2568" width="16.5703125" bestFit="1" customWidth="1"/>
    <col min="2569" max="2569" width="16.140625" bestFit="1" customWidth="1"/>
    <col min="2570" max="2570" width="3.28515625" customWidth="1"/>
    <col min="2817" max="2817" width="2.5703125" customWidth="1"/>
    <col min="2818" max="2818" width="21.5703125" customWidth="1"/>
    <col min="2822" max="2822" width="19.140625" bestFit="1" customWidth="1"/>
    <col min="2823" max="2823" width="36.5703125" customWidth="1"/>
    <col min="2824" max="2824" width="16.5703125" bestFit="1" customWidth="1"/>
    <col min="2825" max="2825" width="16.140625" bestFit="1" customWidth="1"/>
    <col min="2826" max="2826" width="3.28515625" customWidth="1"/>
    <col min="3073" max="3073" width="2.5703125" customWidth="1"/>
    <col min="3074" max="3074" width="21.5703125" customWidth="1"/>
    <col min="3078" max="3078" width="19.140625" bestFit="1" customWidth="1"/>
    <col min="3079" max="3079" width="36.5703125" customWidth="1"/>
    <col min="3080" max="3080" width="16.5703125" bestFit="1" customWidth="1"/>
    <col min="3081" max="3081" width="16.140625" bestFit="1" customWidth="1"/>
    <col min="3082" max="3082" width="3.28515625" customWidth="1"/>
    <col min="3329" max="3329" width="2.5703125" customWidth="1"/>
    <col min="3330" max="3330" width="21.5703125" customWidth="1"/>
    <col min="3334" max="3334" width="19.140625" bestFit="1" customWidth="1"/>
    <col min="3335" max="3335" width="36.5703125" customWidth="1"/>
    <col min="3336" max="3336" width="16.5703125" bestFit="1" customWidth="1"/>
    <col min="3337" max="3337" width="16.140625" bestFit="1" customWidth="1"/>
    <col min="3338" max="3338" width="3.28515625" customWidth="1"/>
    <col min="3585" max="3585" width="2.5703125" customWidth="1"/>
    <col min="3586" max="3586" width="21.5703125" customWidth="1"/>
    <col min="3590" max="3590" width="19.140625" bestFit="1" customWidth="1"/>
    <col min="3591" max="3591" width="36.5703125" customWidth="1"/>
    <col min="3592" max="3592" width="16.5703125" bestFit="1" customWidth="1"/>
    <col min="3593" max="3593" width="16.140625" bestFit="1" customWidth="1"/>
    <col min="3594" max="3594" width="3.28515625" customWidth="1"/>
    <col min="3841" max="3841" width="2.5703125" customWidth="1"/>
    <col min="3842" max="3842" width="21.5703125" customWidth="1"/>
    <col min="3846" max="3846" width="19.140625" bestFit="1" customWidth="1"/>
    <col min="3847" max="3847" width="36.5703125" customWidth="1"/>
    <col min="3848" max="3848" width="16.5703125" bestFit="1" customWidth="1"/>
    <col min="3849" max="3849" width="16.140625" bestFit="1" customWidth="1"/>
    <col min="3850" max="3850" width="3.28515625" customWidth="1"/>
    <col min="4097" max="4097" width="2.5703125" customWidth="1"/>
    <col min="4098" max="4098" width="21.5703125" customWidth="1"/>
    <col min="4102" max="4102" width="19.140625" bestFit="1" customWidth="1"/>
    <col min="4103" max="4103" width="36.5703125" customWidth="1"/>
    <col min="4104" max="4104" width="16.5703125" bestFit="1" customWidth="1"/>
    <col min="4105" max="4105" width="16.140625" bestFit="1" customWidth="1"/>
    <col min="4106" max="4106" width="3.28515625" customWidth="1"/>
    <col min="4353" max="4353" width="2.5703125" customWidth="1"/>
    <col min="4354" max="4354" width="21.5703125" customWidth="1"/>
    <col min="4358" max="4358" width="19.140625" bestFit="1" customWidth="1"/>
    <col min="4359" max="4359" width="36.5703125" customWidth="1"/>
    <col min="4360" max="4360" width="16.5703125" bestFit="1" customWidth="1"/>
    <col min="4361" max="4361" width="16.140625" bestFit="1" customWidth="1"/>
    <col min="4362" max="4362" width="3.28515625" customWidth="1"/>
    <col min="4609" max="4609" width="2.5703125" customWidth="1"/>
    <col min="4610" max="4610" width="21.5703125" customWidth="1"/>
    <col min="4614" max="4614" width="19.140625" bestFit="1" customWidth="1"/>
    <col min="4615" max="4615" width="36.5703125" customWidth="1"/>
    <col min="4616" max="4616" width="16.5703125" bestFit="1" customWidth="1"/>
    <col min="4617" max="4617" width="16.140625" bestFit="1" customWidth="1"/>
    <col min="4618" max="4618" width="3.28515625" customWidth="1"/>
    <col min="4865" max="4865" width="2.5703125" customWidth="1"/>
    <col min="4866" max="4866" width="21.5703125" customWidth="1"/>
    <col min="4870" max="4870" width="19.140625" bestFit="1" customWidth="1"/>
    <col min="4871" max="4871" width="36.5703125" customWidth="1"/>
    <col min="4872" max="4872" width="16.5703125" bestFit="1" customWidth="1"/>
    <col min="4873" max="4873" width="16.140625" bestFit="1" customWidth="1"/>
    <col min="4874" max="4874" width="3.28515625" customWidth="1"/>
    <col min="5121" max="5121" width="2.5703125" customWidth="1"/>
    <col min="5122" max="5122" width="21.5703125" customWidth="1"/>
    <col min="5126" max="5126" width="19.140625" bestFit="1" customWidth="1"/>
    <col min="5127" max="5127" width="36.5703125" customWidth="1"/>
    <col min="5128" max="5128" width="16.5703125" bestFit="1" customWidth="1"/>
    <col min="5129" max="5129" width="16.140625" bestFit="1" customWidth="1"/>
    <col min="5130" max="5130" width="3.28515625" customWidth="1"/>
    <col min="5377" max="5377" width="2.5703125" customWidth="1"/>
    <col min="5378" max="5378" width="21.5703125" customWidth="1"/>
    <col min="5382" max="5382" width="19.140625" bestFit="1" customWidth="1"/>
    <col min="5383" max="5383" width="36.5703125" customWidth="1"/>
    <col min="5384" max="5384" width="16.5703125" bestFit="1" customWidth="1"/>
    <col min="5385" max="5385" width="16.140625" bestFit="1" customWidth="1"/>
    <col min="5386" max="5386" width="3.28515625" customWidth="1"/>
    <col min="5633" max="5633" width="2.5703125" customWidth="1"/>
    <col min="5634" max="5634" width="21.5703125" customWidth="1"/>
    <col min="5638" max="5638" width="19.140625" bestFit="1" customWidth="1"/>
    <col min="5639" max="5639" width="36.5703125" customWidth="1"/>
    <col min="5640" max="5640" width="16.5703125" bestFit="1" customWidth="1"/>
    <col min="5641" max="5641" width="16.140625" bestFit="1" customWidth="1"/>
    <col min="5642" max="5642" width="3.28515625" customWidth="1"/>
    <col min="5889" max="5889" width="2.5703125" customWidth="1"/>
    <col min="5890" max="5890" width="21.5703125" customWidth="1"/>
    <col min="5894" max="5894" width="19.140625" bestFit="1" customWidth="1"/>
    <col min="5895" max="5895" width="36.5703125" customWidth="1"/>
    <col min="5896" max="5896" width="16.5703125" bestFit="1" customWidth="1"/>
    <col min="5897" max="5897" width="16.140625" bestFit="1" customWidth="1"/>
    <col min="5898" max="5898" width="3.28515625" customWidth="1"/>
    <col min="6145" max="6145" width="2.5703125" customWidth="1"/>
    <col min="6146" max="6146" width="21.5703125" customWidth="1"/>
    <col min="6150" max="6150" width="19.140625" bestFit="1" customWidth="1"/>
    <col min="6151" max="6151" width="36.5703125" customWidth="1"/>
    <col min="6152" max="6152" width="16.5703125" bestFit="1" customWidth="1"/>
    <col min="6153" max="6153" width="16.140625" bestFit="1" customWidth="1"/>
    <col min="6154" max="6154" width="3.28515625" customWidth="1"/>
    <col min="6401" max="6401" width="2.5703125" customWidth="1"/>
    <col min="6402" max="6402" width="21.5703125" customWidth="1"/>
    <col min="6406" max="6406" width="19.140625" bestFit="1" customWidth="1"/>
    <col min="6407" max="6407" width="36.5703125" customWidth="1"/>
    <col min="6408" max="6408" width="16.5703125" bestFit="1" customWidth="1"/>
    <col min="6409" max="6409" width="16.140625" bestFit="1" customWidth="1"/>
    <col min="6410" max="6410" width="3.28515625" customWidth="1"/>
    <col min="6657" max="6657" width="2.5703125" customWidth="1"/>
    <col min="6658" max="6658" width="21.5703125" customWidth="1"/>
    <col min="6662" max="6662" width="19.140625" bestFit="1" customWidth="1"/>
    <col min="6663" max="6663" width="36.5703125" customWidth="1"/>
    <col min="6664" max="6664" width="16.5703125" bestFit="1" customWidth="1"/>
    <col min="6665" max="6665" width="16.140625" bestFit="1" customWidth="1"/>
    <col min="6666" max="6666" width="3.28515625" customWidth="1"/>
    <col min="6913" max="6913" width="2.5703125" customWidth="1"/>
    <col min="6914" max="6914" width="21.5703125" customWidth="1"/>
    <col min="6918" max="6918" width="19.140625" bestFit="1" customWidth="1"/>
    <col min="6919" max="6919" width="36.5703125" customWidth="1"/>
    <col min="6920" max="6920" width="16.5703125" bestFit="1" customWidth="1"/>
    <col min="6921" max="6921" width="16.140625" bestFit="1" customWidth="1"/>
    <col min="6922" max="6922" width="3.28515625" customWidth="1"/>
    <col min="7169" max="7169" width="2.5703125" customWidth="1"/>
    <col min="7170" max="7170" width="21.5703125" customWidth="1"/>
    <col min="7174" max="7174" width="19.140625" bestFit="1" customWidth="1"/>
    <col min="7175" max="7175" width="36.5703125" customWidth="1"/>
    <col min="7176" max="7176" width="16.5703125" bestFit="1" customWidth="1"/>
    <col min="7177" max="7177" width="16.140625" bestFit="1" customWidth="1"/>
    <col min="7178" max="7178" width="3.28515625" customWidth="1"/>
    <col min="7425" max="7425" width="2.5703125" customWidth="1"/>
    <col min="7426" max="7426" width="21.5703125" customWidth="1"/>
    <col min="7430" max="7430" width="19.140625" bestFit="1" customWidth="1"/>
    <col min="7431" max="7431" width="36.5703125" customWidth="1"/>
    <col min="7432" max="7432" width="16.5703125" bestFit="1" customWidth="1"/>
    <col min="7433" max="7433" width="16.140625" bestFit="1" customWidth="1"/>
    <col min="7434" max="7434" width="3.28515625" customWidth="1"/>
    <col min="7681" max="7681" width="2.5703125" customWidth="1"/>
    <col min="7682" max="7682" width="21.5703125" customWidth="1"/>
    <col min="7686" max="7686" width="19.140625" bestFit="1" customWidth="1"/>
    <col min="7687" max="7687" width="36.5703125" customWidth="1"/>
    <col min="7688" max="7688" width="16.5703125" bestFit="1" customWidth="1"/>
    <col min="7689" max="7689" width="16.140625" bestFit="1" customWidth="1"/>
    <col min="7690" max="7690" width="3.28515625" customWidth="1"/>
    <col min="7937" max="7937" width="2.5703125" customWidth="1"/>
    <col min="7938" max="7938" width="21.5703125" customWidth="1"/>
    <col min="7942" max="7942" width="19.140625" bestFit="1" customWidth="1"/>
    <col min="7943" max="7943" width="36.5703125" customWidth="1"/>
    <col min="7944" max="7944" width="16.5703125" bestFit="1" customWidth="1"/>
    <col min="7945" max="7945" width="16.140625" bestFit="1" customWidth="1"/>
    <col min="7946" max="7946" width="3.28515625" customWidth="1"/>
    <col min="8193" max="8193" width="2.5703125" customWidth="1"/>
    <col min="8194" max="8194" width="21.5703125" customWidth="1"/>
    <col min="8198" max="8198" width="19.140625" bestFit="1" customWidth="1"/>
    <col min="8199" max="8199" width="36.5703125" customWidth="1"/>
    <col min="8200" max="8200" width="16.5703125" bestFit="1" customWidth="1"/>
    <col min="8201" max="8201" width="16.140625" bestFit="1" customWidth="1"/>
    <col min="8202" max="8202" width="3.28515625" customWidth="1"/>
    <col min="8449" max="8449" width="2.5703125" customWidth="1"/>
    <col min="8450" max="8450" width="21.5703125" customWidth="1"/>
    <col min="8454" max="8454" width="19.140625" bestFit="1" customWidth="1"/>
    <col min="8455" max="8455" width="36.5703125" customWidth="1"/>
    <col min="8456" max="8456" width="16.5703125" bestFit="1" customWidth="1"/>
    <col min="8457" max="8457" width="16.140625" bestFit="1" customWidth="1"/>
    <col min="8458" max="8458" width="3.28515625" customWidth="1"/>
    <col min="8705" max="8705" width="2.5703125" customWidth="1"/>
    <col min="8706" max="8706" width="21.5703125" customWidth="1"/>
    <col min="8710" max="8710" width="19.140625" bestFit="1" customWidth="1"/>
    <col min="8711" max="8711" width="36.5703125" customWidth="1"/>
    <col min="8712" max="8712" width="16.5703125" bestFit="1" customWidth="1"/>
    <col min="8713" max="8713" width="16.140625" bestFit="1" customWidth="1"/>
    <col min="8714" max="8714" width="3.28515625" customWidth="1"/>
    <col min="8961" max="8961" width="2.5703125" customWidth="1"/>
    <col min="8962" max="8962" width="21.5703125" customWidth="1"/>
    <col min="8966" max="8966" width="19.140625" bestFit="1" customWidth="1"/>
    <col min="8967" max="8967" width="36.5703125" customWidth="1"/>
    <col min="8968" max="8968" width="16.5703125" bestFit="1" customWidth="1"/>
    <col min="8969" max="8969" width="16.140625" bestFit="1" customWidth="1"/>
    <col min="8970" max="8970" width="3.28515625" customWidth="1"/>
    <col min="9217" max="9217" width="2.5703125" customWidth="1"/>
    <col min="9218" max="9218" width="21.5703125" customWidth="1"/>
    <col min="9222" max="9222" width="19.140625" bestFit="1" customWidth="1"/>
    <col min="9223" max="9223" width="36.5703125" customWidth="1"/>
    <col min="9224" max="9224" width="16.5703125" bestFit="1" customWidth="1"/>
    <col min="9225" max="9225" width="16.140625" bestFit="1" customWidth="1"/>
    <col min="9226" max="9226" width="3.28515625" customWidth="1"/>
    <col min="9473" max="9473" width="2.5703125" customWidth="1"/>
    <col min="9474" max="9474" width="21.5703125" customWidth="1"/>
    <col min="9478" max="9478" width="19.140625" bestFit="1" customWidth="1"/>
    <col min="9479" max="9479" width="36.5703125" customWidth="1"/>
    <col min="9480" max="9480" width="16.5703125" bestFit="1" customWidth="1"/>
    <col min="9481" max="9481" width="16.140625" bestFit="1" customWidth="1"/>
    <col min="9482" max="9482" width="3.28515625" customWidth="1"/>
    <col min="9729" max="9729" width="2.5703125" customWidth="1"/>
    <col min="9730" max="9730" width="21.5703125" customWidth="1"/>
    <col min="9734" max="9734" width="19.140625" bestFit="1" customWidth="1"/>
    <col min="9735" max="9735" width="36.5703125" customWidth="1"/>
    <col min="9736" max="9736" width="16.5703125" bestFit="1" customWidth="1"/>
    <col min="9737" max="9737" width="16.140625" bestFit="1" customWidth="1"/>
    <col min="9738" max="9738" width="3.28515625" customWidth="1"/>
    <col min="9985" max="9985" width="2.5703125" customWidth="1"/>
    <col min="9986" max="9986" width="21.5703125" customWidth="1"/>
    <col min="9990" max="9990" width="19.140625" bestFit="1" customWidth="1"/>
    <col min="9991" max="9991" width="36.5703125" customWidth="1"/>
    <col min="9992" max="9992" width="16.5703125" bestFit="1" customWidth="1"/>
    <col min="9993" max="9993" width="16.140625" bestFit="1" customWidth="1"/>
    <col min="9994" max="9994" width="3.28515625" customWidth="1"/>
    <col min="10241" max="10241" width="2.5703125" customWidth="1"/>
    <col min="10242" max="10242" width="21.5703125" customWidth="1"/>
    <col min="10246" max="10246" width="19.140625" bestFit="1" customWidth="1"/>
    <col min="10247" max="10247" width="36.5703125" customWidth="1"/>
    <col min="10248" max="10248" width="16.5703125" bestFit="1" customWidth="1"/>
    <col min="10249" max="10249" width="16.140625" bestFit="1" customWidth="1"/>
    <col min="10250" max="10250" width="3.28515625" customWidth="1"/>
    <col min="10497" max="10497" width="2.5703125" customWidth="1"/>
    <col min="10498" max="10498" width="21.5703125" customWidth="1"/>
    <col min="10502" max="10502" width="19.140625" bestFit="1" customWidth="1"/>
    <col min="10503" max="10503" width="36.5703125" customWidth="1"/>
    <col min="10504" max="10504" width="16.5703125" bestFit="1" customWidth="1"/>
    <col min="10505" max="10505" width="16.140625" bestFit="1" customWidth="1"/>
    <col min="10506" max="10506" width="3.28515625" customWidth="1"/>
    <col min="10753" max="10753" width="2.5703125" customWidth="1"/>
    <col min="10754" max="10754" width="21.5703125" customWidth="1"/>
    <col min="10758" max="10758" width="19.140625" bestFit="1" customWidth="1"/>
    <col min="10759" max="10759" width="36.5703125" customWidth="1"/>
    <col min="10760" max="10760" width="16.5703125" bestFit="1" customWidth="1"/>
    <col min="10761" max="10761" width="16.140625" bestFit="1" customWidth="1"/>
    <col min="10762" max="10762" width="3.28515625" customWidth="1"/>
    <col min="11009" max="11009" width="2.5703125" customWidth="1"/>
    <col min="11010" max="11010" width="21.5703125" customWidth="1"/>
    <col min="11014" max="11014" width="19.140625" bestFit="1" customWidth="1"/>
    <col min="11015" max="11015" width="36.5703125" customWidth="1"/>
    <col min="11016" max="11016" width="16.5703125" bestFit="1" customWidth="1"/>
    <col min="11017" max="11017" width="16.140625" bestFit="1" customWidth="1"/>
    <col min="11018" max="11018" width="3.28515625" customWidth="1"/>
    <col min="11265" max="11265" width="2.5703125" customWidth="1"/>
    <col min="11266" max="11266" width="21.5703125" customWidth="1"/>
    <col min="11270" max="11270" width="19.140625" bestFit="1" customWidth="1"/>
    <col min="11271" max="11271" width="36.5703125" customWidth="1"/>
    <col min="11272" max="11272" width="16.5703125" bestFit="1" customWidth="1"/>
    <col min="11273" max="11273" width="16.140625" bestFit="1" customWidth="1"/>
    <col min="11274" max="11274" width="3.28515625" customWidth="1"/>
    <col min="11521" max="11521" width="2.5703125" customWidth="1"/>
    <col min="11522" max="11522" width="21.5703125" customWidth="1"/>
    <col min="11526" max="11526" width="19.140625" bestFit="1" customWidth="1"/>
    <col min="11527" max="11527" width="36.5703125" customWidth="1"/>
    <col min="11528" max="11528" width="16.5703125" bestFit="1" customWidth="1"/>
    <col min="11529" max="11529" width="16.140625" bestFit="1" customWidth="1"/>
    <col min="11530" max="11530" width="3.28515625" customWidth="1"/>
    <col min="11777" max="11777" width="2.5703125" customWidth="1"/>
    <col min="11778" max="11778" width="21.5703125" customWidth="1"/>
    <col min="11782" max="11782" width="19.140625" bestFit="1" customWidth="1"/>
    <col min="11783" max="11783" width="36.5703125" customWidth="1"/>
    <col min="11784" max="11784" width="16.5703125" bestFit="1" customWidth="1"/>
    <col min="11785" max="11785" width="16.140625" bestFit="1" customWidth="1"/>
    <col min="11786" max="11786" width="3.28515625" customWidth="1"/>
    <col min="12033" max="12033" width="2.5703125" customWidth="1"/>
    <col min="12034" max="12034" width="21.5703125" customWidth="1"/>
    <col min="12038" max="12038" width="19.140625" bestFit="1" customWidth="1"/>
    <col min="12039" max="12039" width="36.5703125" customWidth="1"/>
    <col min="12040" max="12040" width="16.5703125" bestFit="1" customWidth="1"/>
    <col min="12041" max="12041" width="16.140625" bestFit="1" customWidth="1"/>
    <col min="12042" max="12042" width="3.28515625" customWidth="1"/>
    <col min="12289" max="12289" width="2.5703125" customWidth="1"/>
    <col min="12290" max="12290" width="21.5703125" customWidth="1"/>
    <col min="12294" max="12294" width="19.140625" bestFit="1" customWidth="1"/>
    <col min="12295" max="12295" width="36.5703125" customWidth="1"/>
    <col min="12296" max="12296" width="16.5703125" bestFit="1" customWidth="1"/>
    <col min="12297" max="12297" width="16.140625" bestFit="1" customWidth="1"/>
    <col min="12298" max="12298" width="3.28515625" customWidth="1"/>
    <col min="12545" max="12545" width="2.5703125" customWidth="1"/>
    <col min="12546" max="12546" width="21.5703125" customWidth="1"/>
    <col min="12550" max="12550" width="19.140625" bestFit="1" customWidth="1"/>
    <col min="12551" max="12551" width="36.5703125" customWidth="1"/>
    <col min="12552" max="12552" width="16.5703125" bestFit="1" customWidth="1"/>
    <col min="12553" max="12553" width="16.140625" bestFit="1" customWidth="1"/>
    <col min="12554" max="12554" width="3.28515625" customWidth="1"/>
    <col min="12801" max="12801" width="2.5703125" customWidth="1"/>
    <col min="12802" max="12802" width="21.5703125" customWidth="1"/>
    <col min="12806" max="12806" width="19.140625" bestFit="1" customWidth="1"/>
    <col min="12807" max="12807" width="36.5703125" customWidth="1"/>
    <col min="12808" max="12808" width="16.5703125" bestFit="1" customWidth="1"/>
    <col min="12809" max="12809" width="16.140625" bestFit="1" customWidth="1"/>
    <col min="12810" max="12810" width="3.28515625" customWidth="1"/>
    <col min="13057" max="13057" width="2.5703125" customWidth="1"/>
    <col min="13058" max="13058" width="21.5703125" customWidth="1"/>
    <col min="13062" max="13062" width="19.140625" bestFit="1" customWidth="1"/>
    <col min="13063" max="13063" width="36.5703125" customWidth="1"/>
    <col min="13064" max="13064" width="16.5703125" bestFit="1" customWidth="1"/>
    <col min="13065" max="13065" width="16.140625" bestFit="1" customWidth="1"/>
    <col min="13066" max="13066" width="3.28515625" customWidth="1"/>
    <col min="13313" max="13313" width="2.5703125" customWidth="1"/>
    <col min="13314" max="13314" width="21.5703125" customWidth="1"/>
    <col min="13318" max="13318" width="19.140625" bestFit="1" customWidth="1"/>
    <col min="13319" max="13319" width="36.5703125" customWidth="1"/>
    <col min="13320" max="13320" width="16.5703125" bestFit="1" customWidth="1"/>
    <col min="13321" max="13321" width="16.140625" bestFit="1" customWidth="1"/>
    <col min="13322" max="13322" width="3.28515625" customWidth="1"/>
    <col min="13569" max="13569" width="2.5703125" customWidth="1"/>
    <col min="13570" max="13570" width="21.5703125" customWidth="1"/>
    <col min="13574" max="13574" width="19.140625" bestFit="1" customWidth="1"/>
    <col min="13575" max="13575" width="36.5703125" customWidth="1"/>
    <col min="13576" max="13576" width="16.5703125" bestFit="1" customWidth="1"/>
    <col min="13577" max="13577" width="16.140625" bestFit="1" customWidth="1"/>
    <col min="13578" max="13578" width="3.28515625" customWidth="1"/>
    <col min="13825" max="13825" width="2.5703125" customWidth="1"/>
    <col min="13826" max="13826" width="21.5703125" customWidth="1"/>
    <col min="13830" max="13830" width="19.140625" bestFit="1" customWidth="1"/>
    <col min="13831" max="13831" width="36.5703125" customWidth="1"/>
    <col min="13832" max="13832" width="16.5703125" bestFit="1" customWidth="1"/>
    <col min="13833" max="13833" width="16.140625" bestFit="1" customWidth="1"/>
    <col min="13834" max="13834" width="3.28515625" customWidth="1"/>
    <col min="14081" max="14081" width="2.5703125" customWidth="1"/>
    <col min="14082" max="14082" width="21.5703125" customWidth="1"/>
    <col min="14086" max="14086" width="19.140625" bestFit="1" customWidth="1"/>
    <col min="14087" max="14087" width="36.5703125" customWidth="1"/>
    <col min="14088" max="14088" width="16.5703125" bestFit="1" customWidth="1"/>
    <col min="14089" max="14089" width="16.140625" bestFit="1" customWidth="1"/>
    <col min="14090" max="14090" width="3.28515625" customWidth="1"/>
    <col min="14337" max="14337" width="2.5703125" customWidth="1"/>
    <col min="14338" max="14338" width="21.5703125" customWidth="1"/>
    <col min="14342" max="14342" width="19.140625" bestFit="1" customWidth="1"/>
    <col min="14343" max="14343" width="36.5703125" customWidth="1"/>
    <col min="14344" max="14344" width="16.5703125" bestFit="1" customWidth="1"/>
    <col min="14345" max="14345" width="16.140625" bestFit="1" customWidth="1"/>
    <col min="14346" max="14346" width="3.28515625" customWidth="1"/>
    <col min="14593" max="14593" width="2.5703125" customWidth="1"/>
    <col min="14594" max="14594" width="21.5703125" customWidth="1"/>
    <col min="14598" max="14598" width="19.140625" bestFit="1" customWidth="1"/>
    <col min="14599" max="14599" width="36.5703125" customWidth="1"/>
    <col min="14600" max="14600" width="16.5703125" bestFit="1" customWidth="1"/>
    <col min="14601" max="14601" width="16.140625" bestFit="1" customWidth="1"/>
    <col min="14602" max="14602" width="3.28515625" customWidth="1"/>
    <col min="14849" max="14849" width="2.5703125" customWidth="1"/>
    <col min="14850" max="14850" width="21.5703125" customWidth="1"/>
    <col min="14854" max="14854" width="19.140625" bestFit="1" customWidth="1"/>
    <col min="14855" max="14855" width="36.5703125" customWidth="1"/>
    <col min="14856" max="14856" width="16.5703125" bestFit="1" customWidth="1"/>
    <col min="14857" max="14857" width="16.140625" bestFit="1" customWidth="1"/>
    <col min="14858" max="14858" width="3.28515625" customWidth="1"/>
    <col min="15105" max="15105" width="2.5703125" customWidth="1"/>
    <col min="15106" max="15106" width="21.5703125" customWidth="1"/>
    <col min="15110" max="15110" width="19.140625" bestFit="1" customWidth="1"/>
    <col min="15111" max="15111" width="36.5703125" customWidth="1"/>
    <col min="15112" max="15112" width="16.5703125" bestFit="1" customWidth="1"/>
    <col min="15113" max="15113" width="16.140625" bestFit="1" customWidth="1"/>
    <col min="15114" max="15114" width="3.28515625" customWidth="1"/>
    <col min="15361" max="15361" width="2.5703125" customWidth="1"/>
    <col min="15362" max="15362" width="21.5703125" customWidth="1"/>
    <col min="15366" max="15366" width="19.140625" bestFit="1" customWidth="1"/>
    <col min="15367" max="15367" width="36.5703125" customWidth="1"/>
    <col min="15368" max="15368" width="16.5703125" bestFit="1" customWidth="1"/>
    <col min="15369" max="15369" width="16.140625" bestFit="1" customWidth="1"/>
    <col min="15370" max="15370" width="3.28515625" customWidth="1"/>
    <col min="15617" max="15617" width="2.5703125" customWidth="1"/>
    <col min="15618" max="15618" width="21.5703125" customWidth="1"/>
    <col min="15622" max="15622" width="19.140625" bestFit="1" customWidth="1"/>
    <col min="15623" max="15623" width="36.5703125" customWidth="1"/>
    <col min="15624" max="15624" width="16.5703125" bestFit="1" customWidth="1"/>
    <col min="15625" max="15625" width="16.140625" bestFit="1" customWidth="1"/>
    <col min="15626" max="15626" width="3.28515625" customWidth="1"/>
    <col min="15873" max="15873" width="2.5703125" customWidth="1"/>
    <col min="15874" max="15874" width="21.5703125" customWidth="1"/>
    <col min="15878" max="15878" width="19.140625" bestFit="1" customWidth="1"/>
    <col min="15879" max="15879" width="36.5703125" customWidth="1"/>
    <col min="15880" max="15880" width="16.5703125" bestFit="1" customWidth="1"/>
    <col min="15881" max="15881" width="16.140625" bestFit="1" customWidth="1"/>
    <col min="15882" max="15882" width="3.28515625" customWidth="1"/>
    <col min="16129" max="16129" width="2.5703125" customWidth="1"/>
    <col min="16130" max="16130" width="21.5703125" customWidth="1"/>
    <col min="16134" max="16134" width="19.140625" bestFit="1" customWidth="1"/>
    <col min="16135" max="16135" width="36.5703125" customWidth="1"/>
    <col min="16136" max="16136" width="16.5703125" bestFit="1" customWidth="1"/>
    <col min="16137" max="16137" width="16.140625" bestFit="1" customWidth="1"/>
    <col min="16138" max="16138" width="3.28515625" customWidth="1"/>
  </cols>
  <sheetData>
    <row r="1" spans="1:10" ht="15" customHeight="1" thickBot="1" x14ac:dyDescent="0.35">
      <c r="A1" s="109"/>
      <c r="B1" s="110"/>
      <c r="C1" s="110"/>
      <c r="D1" s="110"/>
      <c r="E1" s="110"/>
      <c r="F1" s="110"/>
      <c r="G1" s="111"/>
      <c r="H1" s="112"/>
      <c r="I1" s="113"/>
      <c r="J1" s="114"/>
    </row>
    <row r="2" spans="1:10" ht="61.5" customHeight="1" x14ac:dyDescent="0.25">
      <c r="A2" s="115"/>
      <c r="B2" s="295"/>
      <c r="C2" s="296"/>
      <c r="D2" s="296"/>
      <c r="E2" s="296"/>
      <c r="F2" s="296"/>
      <c r="G2" s="296"/>
      <c r="H2" s="296"/>
      <c r="I2" s="297"/>
      <c r="J2" s="116"/>
    </row>
    <row r="3" spans="1:10" ht="16.5" x14ac:dyDescent="0.25">
      <c r="A3" s="115"/>
      <c r="B3" s="298"/>
      <c r="C3" s="299"/>
      <c r="D3" s="299"/>
      <c r="E3" s="299"/>
      <c r="F3" s="299"/>
      <c r="G3" s="299"/>
      <c r="H3" s="299"/>
      <c r="I3" s="300"/>
      <c r="J3" s="116"/>
    </row>
    <row r="4" spans="1:10" ht="17.25" thickBot="1" x14ac:dyDescent="0.3">
      <c r="A4" s="115"/>
      <c r="B4" s="353" t="s">
        <v>27</v>
      </c>
      <c r="C4" s="354"/>
      <c r="D4" s="354"/>
      <c r="E4" s="354"/>
      <c r="F4" s="354"/>
      <c r="G4" s="354"/>
      <c r="H4" s="354"/>
      <c r="I4" s="355"/>
      <c r="J4" s="116"/>
    </row>
    <row r="5" spans="1:10" ht="39" customHeight="1" thickBot="1" x14ac:dyDescent="0.3">
      <c r="A5" s="115"/>
      <c r="B5" s="304" t="s">
        <v>44</v>
      </c>
      <c r="C5" s="305"/>
      <c r="D5" s="305"/>
      <c r="E5" s="305"/>
      <c r="F5" s="305"/>
      <c r="G5" s="305"/>
      <c r="H5" s="305"/>
      <c r="I5" s="306"/>
      <c r="J5" s="116"/>
    </row>
    <row r="6" spans="1:10" ht="17.25" thickBot="1" x14ac:dyDescent="0.3">
      <c r="A6" s="115"/>
      <c r="B6" s="118"/>
      <c r="C6" s="118"/>
      <c r="D6" s="118"/>
      <c r="E6" s="118"/>
      <c r="F6" s="118"/>
      <c r="G6" s="119"/>
      <c r="H6" s="120"/>
      <c r="I6" s="121"/>
      <c r="J6" s="122"/>
    </row>
    <row r="7" spans="1:10" ht="16.5" x14ac:dyDescent="0.25">
      <c r="A7" s="115"/>
      <c r="B7" s="123" t="s">
        <v>71</v>
      </c>
      <c r="C7" s="307" t="s">
        <v>72</v>
      </c>
      <c r="D7" s="308"/>
      <c r="E7" s="308"/>
      <c r="F7" s="308"/>
      <c r="G7" s="309"/>
      <c r="H7" s="124" t="s">
        <v>73</v>
      </c>
      <c r="I7" s="231">
        <v>600</v>
      </c>
      <c r="J7" s="126"/>
    </row>
    <row r="8" spans="1:10" ht="17.25" thickBot="1" x14ac:dyDescent="0.3">
      <c r="A8" s="115"/>
      <c r="B8" s="127" t="s">
        <v>75</v>
      </c>
      <c r="C8" s="310" t="s">
        <v>48</v>
      </c>
      <c r="D8" s="311"/>
      <c r="E8" s="311"/>
      <c r="F8" s="311"/>
      <c r="G8" s="312"/>
      <c r="H8" s="128" t="s">
        <v>77</v>
      </c>
      <c r="I8" s="232" t="s">
        <v>14</v>
      </c>
      <c r="J8" s="130"/>
    </row>
    <row r="9" spans="1:10" ht="17.25" thickBot="1" x14ac:dyDescent="0.3">
      <c r="A9" s="115"/>
      <c r="B9" s="131"/>
      <c r="C9" s="118"/>
      <c r="D9" s="118"/>
      <c r="E9" s="118"/>
      <c r="F9" s="118"/>
      <c r="G9" s="119"/>
      <c r="H9" s="132"/>
      <c r="I9" s="121"/>
      <c r="J9" s="122"/>
    </row>
    <row r="10" spans="1:10" ht="16.5" x14ac:dyDescent="0.25">
      <c r="A10" s="115"/>
      <c r="B10" s="133" t="s">
        <v>78</v>
      </c>
      <c r="C10" s="134"/>
      <c r="D10" s="134"/>
      <c r="E10" s="134"/>
      <c r="F10" s="134"/>
      <c r="G10" s="135"/>
      <c r="H10" s="136"/>
      <c r="I10" s="137"/>
      <c r="J10" s="138"/>
    </row>
    <row r="11" spans="1:10" ht="28.5" x14ac:dyDescent="0.25">
      <c r="A11" s="115"/>
      <c r="B11" s="292" t="s">
        <v>28</v>
      </c>
      <c r="C11" s="293"/>
      <c r="D11" s="294" t="s">
        <v>29</v>
      </c>
      <c r="E11" s="293"/>
      <c r="F11" s="139" t="s">
        <v>30</v>
      </c>
      <c r="G11" s="140" t="s">
        <v>79</v>
      </c>
      <c r="H11" s="141" t="s">
        <v>31</v>
      </c>
      <c r="I11" s="142" t="s">
        <v>80</v>
      </c>
      <c r="J11" s="143"/>
    </row>
    <row r="12" spans="1:10" ht="16.5" x14ac:dyDescent="0.25">
      <c r="A12" s="115"/>
      <c r="B12" s="313" t="s">
        <v>81</v>
      </c>
      <c r="C12" s="314"/>
      <c r="D12" s="315" t="s">
        <v>82</v>
      </c>
      <c r="E12" s="316"/>
      <c r="F12" s="144">
        <v>1</v>
      </c>
      <c r="G12" s="145">
        <f>I44</f>
        <v>4366.0807708670964</v>
      </c>
      <c r="H12" s="146">
        <f>0.05</f>
        <v>0.05</v>
      </c>
      <c r="I12" s="147">
        <f>F12*G12*H12</f>
        <v>218.30403854335484</v>
      </c>
      <c r="J12" s="148"/>
    </row>
    <row r="13" spans="1:10" ht="16.5" customHeight="1" x14ac:dyDescent="0.25">
      <c r="A13" s="115"/>
      <c r="B13" s="313" t="s">
        <v>104</v>
      </c>
      <c r="C13" s="314"/>
      <c r="D13" s="315" t="s">
        <v>82</v>
      </c>
      <c r="E13" s="316"/>
      <c r="F13" s="144">
        <v>1</v>
      </c>
      <c r="G13" s="145">
        <v>296799</v>
      </c>
      <c r="H13" s="149">
        <v>0.21</v>
      </c>
      <c r="I13" s="147">
        <f>F13*G13*H13</f>
        <v>62327.79</v>
      </c>
      <c r="J13" s="148"/>
    </row>
    <row r="14" spans="1:10" ht="16.5" x14ac:dyDescent="0.25">
      <c r="A14" s="115"/>
      <c r="B14" s="313" t="s">
        <v>105</v>
      </c>
      <c r="C14" s="314"/>
      <c r="D14" s="315" t="s">
        <v>82</v>
      </c>
      <c r="E14" s="316"/>
      <c r="F14" s="144">
        <v>1</v>
      </c>
      <c r="G14" s="145">
        <v>158700</v>
      </c>
      <c r="H14" s="149">
        <v>0.21</v>
      </c>
      <c r="I14" s="147">
        <f>F14*G14*H14</f>
        <v>33327</v>
      </c>
      <c r="J14" s="148"/>
    </row>
    <row r="15" spans="1:10" ht="16.5" x14ac:dyDescent="0.25">
      <c r="A15" s="115"/>
      <c r="B15" s="319"/>
      <c r="C15" s="320"/>
      <c r="D15" s="315"/>
      <c r="E15" s="316"/>
      <c r="F15" s="150"/>
      <c r="G15" s="233"/>
      <c r="H15" s="151"/>
      <c r="I15" s="147">
        <f>F15*G15*H15</f>
        <v>0</v>
      </c>
      <c r="J15" s="148"/>
    </row>
    <row r="16" spans="1:10" ht="17.25" thickBot="1" x14ac:dyDescent="0.3">
      <c r="A16" s="115"/>
      <c r="B16" s="321"/>
      <c r="C16" s="322"/>
      <c r="D16" s="152"/>
      <c r="E16" s="153"/>
      <c r="F16" s="154"/>
      <c r="G16" s="155"/>
      <c r="H16" s="156"/>
      <c r="I16" s="147">
        <f>F16*G16*H16</f>
        <v>0</v>
      </c>
      <c r="J16" s="148"/>
    </row>
    <row r="17" spans="1:10" ht="17.25" thickBot="1" x14ac:dyDescent="0.3">
      <c r="A17" s="115"/>
      <c r="B17" s="118"/>
      <c r="C17" s="118"/>
      <c r="D17" s="118"/>
      <c r="E17" s="118"/>
      <c r="F17" s="118"/>
      <c r="G17" s="119"/>
      <c r="H17" s="157" t="s">
        <v>84</v>
      </c>
      <c r="I17" s="158">
        <f>SUM(I12:I16)</f>
        <v>95873.09403854335</v>
      </c>
      <c r="J17" s="159"/>
    </row>
    <row r="18" spans="1:10" ht="17.25" thickBot="1" x14ac:dyDescent="0.3">
      <c r="A18" s="115"/>
      <c r="B18" s="118"/>
      <c r="C18" s="118"/>
      <c r="D18" s="118"/>
      <c r="E18" s="118"/>
      <c r="F18" s="118"/>
      <c r="G18" s="119"/>
      <c r="H18" s="160"/>
      <c r="I18" s="161"/>
      <c r="J18" s="162"/>
    </row>
    <row r="19" spans="1:10" ht="16.5" x14ac:dyDescent="0.25">
      <c r="A19" s="115"/>
      <c r="B19" s="163" t="s">
        <v>85</v>
      </c>
      <c r="C19" s="164"/>
      <c r="D19" s="164"/>
      <c r="E19" s="164"/>
      <c r="F19" s="164"/>
      <c r="G19" s="165"/>
      <c r="H19" s="166"/>
      <c r="I19" s="167"/>
      <c r="J19" s="122"/>
    </row>
    <row r="20" spans="1:10" ht="28.5" x14ac:dyDescent="0.25">
      <c r="A20" s="115"/>
      <c r="B20" s="323" t="s">
        <v>28</v>
      </c>
      <c r="C20" s="324"/>
      <c r="D20" s="324"/>
      <c r="E20" s="139" t="s">
        <v>29</v>
      </c>
      <c r="F20" s="139" t="s">
        <v>86</v>
      </c>
      <c r="G20" s="168" t="s">
        <v>87</v>
      </c>
      <c r="H20" s="141" t="s">
        <v>30</v>
      </c>
      <c r="I20" s="142" t="s">
        <v>80</v>
      </c>
      <c r="J20" s="143"/>
    </row>
    <row r="21" spans="1:10" ht="81.75" customHeight="1" x14ac:dyDescent="0.25">
      <c r="A21" s="115"/>
      <c r="B21" s="356" t="s">
        <v>101</v>
      </c>
      <c r="C21" s="357"/>
      <c r="D21" s="357"/>
      <c r="E21" s="175" t="s">
        <v>14</v>
      </c>
      <c r="F21" s="170">
        <v>8137.4894839840699</v>
      </c>
      <c r="G21" s="146">
        <v>0</v>
      </c>
      <c r="H21" s="227">
        <v>1.3</v>
      </c>
      <c r="I21" s="228">
        <f>+F21*H21+(F21*H21*G21)</f>
        <v>10578.736329179292</v>
      </c>
      <c r="J21" s="173"/>
    </row>
    <row r="22" spans="1:10" ht="16.5" x14ac:dyDescent="0.3">
      <c r="A22" s="115"/>
      <c r="B22" s="325"/>
      <c r="C22" s="326"/>
      <c r="D22" s="326"/>
      <c r="E22" s="169"/>
      <c r="F22" s="170"/>
      <c r="G22" s="146"/>
      <c r="H22" s="171"/>
      <c r="I22" s="172">
        <f>+F22*H22+(F22*H22*G22)</f>
        <v>0</v>
      </c>
      <c r="J22" s="173"/>
    </row>
    <row r="23" spans="1:10" ht="16.5" x14ac:dyDescent="0.3">
      <c r="A23" s="115"/>
      <c r="B23" s="327"/>
      <c r="C23" s="328"/>
      <c r="D23" s="328"/>
      <c r="E23" s="174"/>
      <c r="F23" s="175"/>
      <c r="G23" s="146"/>
      <c r="H23" s="176"/>
      <c r="I23" s="172">
        <f>+F23*H23+(F23*H23*G23)</f>
        <v>0</v>
      </c>
      <c r="J23" s="173"/>
    </row>
    <row r="24" spans="1:10" ht="16.5" x14ac:dyDescent="0.3">
      <c r="A24" s="115"/>
      <c r="B24" s="327"/>
      <c r="C24" s="328"/>
      <c r="D24" s="328"/>
      <c r="E24" s="174"/>
      <c r="F24" s="175"/>
      <c r="G24" s="146"/>
      <c r="H24" s="176"/>
      <c r="I24" s="172">
        <f>+F24*H24+(F24*H24*G24)</f>
        <v>0</v>
      </c>
      <c r="J24" s="173"/>
    </row>
    <row r="25" spans="1:10" ht="16.5" x14ac:dyDescent="0.3">
      <c r="A25" s="115"/>
      <c r="B25" s="327"/>
      <c r="C25" s="328"/>
      <c r="D25" s="328"/>
      <c r="E25" s="174"/>
      <c r="F25" s="175"/>
      <c r="G25" s="146"/>
      <c r="H25" s="176"/>
      <c r="I25" s="172">
        <f>+F25*G25*H25</f>
        <v>0</v>
      </c>
      <c r="J25" s="173"/>
    </row>
    <row r="26" spans="1:10" ht="16.5" x14ac:dyDescent="0.3">
      <c r="A26" s="115"/>
      <c r="B26" s="327"/>
      <c r="C26" s="328"/>
      <c r="D26" s="328"/>
      <c r="E26" s="177"/>
      <c r="F26" s="178"/>
      <c r="G26" s="146"/>
      <c r="H26" s="179"/>
      <c r="I26" s="172">
        <f>+F26*G26*H26</f>
        <v>0</v>
      </c>
      <c r="J26" s="173"/>
    </row>
    <row r="27" spans="1:10" ht="16.5" x14ac:dyDescent="0.3">
      <c r="A27" s="115"/>
      <c r="B27" s="327"/>
      <c r="C27" s="328"/>
      <c r="D27" s="328"/>
      <c r="E27" s="177"/>
      <c r="F27" s="178"/>
      <c r="G27" s="146"/>
      <c r="H27" s="179"/>
      <c r="I27" s="172">
        <f>+F27*G27*H27</f>
        <v>0</v>
      </c>
      <c r="J27" s="173"/>
    </row>
    <row r="28" spans="1:10" ht="17.25" thickBot="1" x14ac:dyDescent="0.35">
      <c r="A28" s="115"/>
      <c r="B28" s="317"/>
      <c r="C28" s="318"/>
      <c r="D28" s="318"/>
      <c r="E28" s="180"/>
      <c r="F28" s="154"/>
      <c r="G28" s="181"/>
      <c r="H28" s="182"/>
      <c r="I28" s="183">
        <f>+F28*G28*H28</f>
        <v>0</v>
      </c>
      <c r="J28" s="173"/>
    </row>
    <row r="29" spans="1:10" ht="17.25" thickBot="1" x14ac:dyDescent="0.3">
      <c r="A29" s="115"/>
      <c r="B29" s="118"/>
      <c r="C29" s="118"/>
      <c r="D29" s="118"/>
      <c r="E29" s="118"/>
      <c r="F29" s="118"/>
      <c r="G29" s="184"/>
      <c r="H29" s="157" t="s">
        <v>84</v>
      </c>
      <c r="I29" s="185">
        <f>SUM(I21:I28)</f>
        <v>10578.736329179292</v>
      </c>
      <c r="J29" s="186"/>
    </row>
    <row r="30" spans="1:10" ht="17.25" thickBot="1" x14ac:dyDescent="0.3">
      <c r="A30" s="115"/>
      <c r="B30" s="118"/>
      <c r="C30" s="118"/>
      <c r="D30" s="118"/>
      <c r="E30" s="118"/>
      <c r="F30" s="118"/>
      <c r="G30" s="119"/>
      <c r="H30" s="187"/>
      <c r="I30" s="161"/>
      <c r="J30" s="162"/>
    </row>
    <row r="31" spans="1:10" ht="16.5" x14ac:dyDescent="0.25">
      <c r="A31" s="115"/>
      <c r="B31" s="133" t="s">
        <v>32</v>
      </c>
      <c r="C31" s="134"/>
      <c r="D31" s="134"/>
      <c r="E31" s="134"/>
      <c r="F31" s="134"/>
      <c r="G31" s="135"/>
      <c r="H31" s="136"/>
      <c r="I31" s="137"/>
      <c r="J31" s="122"/>
    </row>
    <row r="32" spans="1:10" ht="28.5" x14ac:dyDescent="0.25">
      <c r="A32" s="115"/>
      <c r="B32" s="329" t="s">
        <v>28</v>
      </c>
      <c r="C32" s="330"/>
      <c r="D32" s="331"/>
      <c r="E32" s="188" t="s">
        <v>29</v>
      </c>
      <c r="F32" s="332" t="s">
        <v>90</v>
      </c>
      <c r="G32" s="331"/>
      <c r="H32" s="189" t="s">
        <v>30</v>
      </c>
      <c r="I32" s="142" t="s">
        <v>80</v>
      </c>
      <c r="J32" s="190"/>
    </row>
    <row r="33" spans="1:10" ht="16.5" x14ac:dyDescent="0.25">
      <c r="A33" s="115"/>
      <c r="B33" s="333" t="s">
        <v>106</v>
      </c>
      <c r="C33" s="334"/>
      <c r="D33" s="335"/>
      <c r="E33" s="191" t="s">
        <v>103</v>
      </c>
      <c r="F33" s="336">
        <v>1878</v>
      </c>
      <c r="G33" s="337"/>
      <c r="H33" s="192">
        <v>90</v>
      </c>
      <c r="I33" s="172">
        <f>F33*H33</f>
        <v>169020</v>
      </c>
      <c r="J33" s="193"/>
    </row>
    <row r="34" spans="1:10" ht="16.5" x14ac:dyDescent="0.25">
      <c r="A34" s="115"/>
      <c r="B34" s="333" t="s">
        <v>91</v>
      </c>
      <c r="C34" s="334"/>
      <c r="D34" s="335"/>
      <c r="E34" s="191" t="s">
        <v>91</v>
      </c>
      <c r="F34" s="336" t="s">
        <v>91</v>
      </c>
      <c r="G34" s="337"/>
      <c r="H34" s="192"/>
      <c r="I34" s="172"/>
      <c r="J34" s="193"/>
    </row>
    <row r="35" spans="1:10" ht="17.25" thickBot="1" x14ac:dyDescent="0.3">
      <c r="A35" s="115"/>
      <c r="B35" s="338" t="s">
        <v>91</v>
      </c>
      <c r="C35" s="339"/>
      <c r="D35" s="340"/>
      <c r="E35" s="194"/>
      <c r="F35" s="341"/>
      <c r="G35" s="342"/>
      <c r="H35" s="195"/>
      <c r="I35" s="196"/>
      <c r="J35" s="193"/>
    </row>
    <row r="36" spans="1:10" ht="17.25" thickBot="1" x14ac:dyDescent="0.3">
      <c r="A36" s="115"/>
      <c r="B36" s="118"/>
      <c r="C36" s="118"/>
      <c r="D36" s="118"/>
      <c r="E36" s="118"/>
      <c r="F36" s="118"/>
      <c r="G36" s="119"/>
      <c r="H36" s="157" t="s">
        <v>84</v>
      </c>
      <c r="I36" s="185">
        <f>SUM(I33:I35)</f>
        <v>169020</v>
      </c>
      <c r="J36" s="186"/>
    </row>
    <row r="37" spans="1:10" ht="17.25" thickBot="1" x14ac:dyDescent="0.3">
      <c r="A37" s="115"/>
      <c r="B37" s="118"/>
      <c r="C37" s="118"/>
      <c r="D37" s="118"/>
      <c r="E37" s="118"/>
      <c r="F37" s="118"/>
      <c r="G37" s="119"/>
      <c r="H37" s="187"/>
      <c r="I37" s="161"/>
      <c r="J37" s="162"/>
    </row>
    <row r="38" spans="1:10" ht="16.5" x14ac:dyDescent="0.25">
      <c r="A38" s="115"/>
      <c r="B38" s="133" t="s">
        <v>33</v>
      </c>
      <c r="C38" s="197"/>
      <c r="D38" s="197"/>
      <c r="E38" s="197"/>
      <c r="F38" s="197"/>
      <c r="G38" s="198"/>
      <c r="H38" s="199"/>
      <c r="I38" s="200"/>
      <c r="J38" s="122"/>
    </row>
    <row r="39" spans="1:10" ht="43.5" customHeight="1" x14ac:dyDescent="0.25">
      <c r="A39" s="115"/>
      <c r="B39" s="343" t="s">
        <v>28</v>
      </c>
      <c r="C39" s="344"/>
      <c r="D39" s="201" t="s">
        <v>29</v>
      </c>
      <c r="E39" s="202" t="s">
        <v>30</v>
      </c>
      <c r="F39" s="202" t="s">
        <v>92</v>
      </c>
      <c r="G39" s="203" t="s">
        <v>93</v>
      </c>
      <c r="H39" s="204" t="s">
        <v>31</v>
      </c>
      <c r="I39" s="205" t="s">
        <v>80</v>
      </c>
      <c r="J39" s="143"/>
    </row>
    <row r="40" spans="1:10" ht="43.5" customHeight="1" x14ac:dyDescent="0.25">
      <c r="A40" s="115"/>
      <c r="B40" s="345" t="s">
        <v>37</v>
      </c>
      <c r="C40" s="346"/>
      <c r="D40" s="206" t="s">
        <v>95</v>
      </c>
      <c r="E40" s="207">
        <v>1</v>
      </c>
      <c r="F40" s="208">
        <v>94900</v>
      </c>
      <c r="G40" s="209">
        <v>2.0391888861759413</v>
      </c>
      <c r="H40" s="210">
        <f>6/480</f>
        <v>1.2500000000000001E-2</v>
      </c>
      <c r="I40" s="172">
        <f>F40*G40*H40</f>
        <v>2418.9878162262103</v>
      </c>
      <c r="J40" s="193"/>
    </row>
    <row r="41" spans="1:10" ht="16.5" x14ac:dyDescent="0.25">
      <c r="A41" s="115"/>
      <c r="B41" s="345" t="s">
        <v>39</v>
      </c>
      <c r="C41" s="346"/>
      <c r="D41" s="206" t="s">
        <v>95</v>
      </c>
      <c r="E41" s="207">
        <v>1</v>
      </c>
      <c r="F41" s="208">
        <v>80665</v>
      </c>
      <c r="G41" s="209">
        <v>1.93104117487474</v>
      </c>
      <c r="H41" s="210">
        <f>6/480</f>
        <v>1.2500000000000001E-2</v>
      </c>
      <c r="I41" s="172">
        <f>F41*G41*H41</f>
        <v>1947.0929546408865</v>
      </c>
      <c r="J41" s="193"/>
    </row>
    <row r="42" spans="1:10" ht="16.5" x14ac:dyDescent="0.25">
      <c r="A42" s="115"/>
      <c r="B42" s="347"/>
      <c r="C42" s="348"/>
      <c r="D42" s="206"/>
      <c r="E42" s="191"/>
      <c r="F42" s="229"/>
      <c r="G42" s="230"/>
      <c r="H42" s="192"/>
      <c r="I42" s="172"/>
      <c r="J42" s="193"/>
    </row>
    <row r="43" spans="1:10" ht="17.25" thickBot="1" x14ac:dyDescent="0.3">
      <c r="A43" s="115"/>
      <c r="B43" s="349"/>
      <c r="C43" s="350"/>
      <c r="D43" s="211"/>
      <c r="E43" s="194"/>
      <c r="F43" s="212"/>
      <c r="G43" s="213"/>
      <c r="H43" s="195"/>
      <c r="I43" s="196"/>
      <c r="J43" s="193"/>
    </row>
    <row r="44" spans="1:10" ht="17.25" thickBot="1" x14ac:dyDescent="0.3">
      <c r="A44" s="115"/>
      <c r="B44" s="118"/>
      <c r="C44" s="118"/>
      <c r="D44" s="118"/>
      <c r="E44" s="118"/>
      <c r="F44" s="118"/>
      <c r="G44" s="119"/>
      <c r="H44" s="157" t="s">
        <v>84</v>
      </c>
      <c r="I44" s="214">
        <f>SUM(I40:I43)</f>
        <v>4366.0807708670964</v>
      </c>
      <c r="J44" s="215"/>
    </row>
    <row r="45" spans="1:10" ht="17.25" thickBot="1" x14ac:dyDescent="0.3">
      <c r="A45" s="115"/>
      <c r="B45" s="118"/>
      <c r="C45" s="118"/>
      <c r="D45" s="118"/>
      <c r="E45" s="118"/>
      <c r="F45" s="118"/>
      <c r="G45" s="119"/>
      <c r="H45" s="132"/>
      <c r="I45" s="216"/>
      <c r="J45" s="217"/>
    </row>
    <row r="46" spans="1:10" ht="17.25" thickBot="1" x14ac:dyDescent="0.3">
      <c r="A46" s="115"/>
      <c r="B46" s="118"/>
      <c r="C46" s="118"/>
      <c r="D46" s="118"/>
      <c r="E46" s="118"/>
      <c r="F46" s="118"/>
      <c r="G46" s="351" t="s">
        <v>97</v>
      </c>
      <c r="H46" s="352"/>
      <c r="I46" s="214">
        <f>I17+I29+I36+I44</f>
        <v>279837.91113858978</v>
      </c>
      <c r="J46" s="218"/>
    </row>
    <row r="47" spans="1:10" ht="16.5" x14ac:dyDescent="0.25">
      <c r="A47" s="115"/>
      <c r="B47" s="118"/>
      <c r="C47" s="118"/>
      <c r="D47" s="118"/>
      <c r="E47" s="118"/>
      <c r="F47" s="118"/>
      <c r="G47" s="219"/>
      <c r="H47" s="219"/>
      <c r="I47" s="220"/>
      <c r="J47" s="218"/>
    </row>
    <row r="48" spans="1:10" ht="16.5" x14ac:dyDescent="0.3">
      <c r="A48" s="221"/>
      <c r="B48" s="222"/>
      <c r="C48" s="222"/>
      <c r="D48" s="222"/>
      <c r="E48" s="222"/>
      <c r="F48" s="222"/>
      <c r="G48" s="223"/>
      <c r="H48" s="224"/>
      <c r="I48" s="225"/>
      <c r="J48" s="226"/>
    </row>
  </sheetData>
  <mergeCells count="39">
    <mergeCell ref="B42:C42"/>
    <mergeCell ref="B43:C43"/>
    <mergeCell ref="G46:H46"/>
    <mergeCell ref="B35:D35"/>
    <mergeCell ref="F35:G35"/>
    <mergeCell ref="B39:C39"/>
    <mergeCell ref="B40:C40"/>
    <mergeCell ref="B41:C41"/>
    <mergeCell ref="B32:D32"/>
    <mergeCell ref="F32:G32"/>
    <mergeCell ref="B33:D33"/>
    <mergeCell ref="F33:G33"/>
    <mergeCell ref="B34:D34"/>
    <mergeCell ref="F34:G34"/>
    <mergeCell ref="B28:D28"/>
    <mergeCell ref="B15:C15"/>
    <mergeCell ref="D15:E15"/>
    <mergeCell ref="B16:C16"/>
    <mergeCell ref="B20:D20"/>
    <mergeCell ref="B21:D21"/>
    <mergeCell ref="B22:D22"/>
    <mergeCell ref="B23:D23"/>
    <mergeCell ref="B24:D24"/>
    <mergeCell ref="B25:D25"/>
    <mergeCell ref="B26:D26"/>
    <mergeCell ref="B27:D27"/>
    <mergeCell ref="B12:C12"/>
    <mergeCell ref="D12:E12"/>
    <mergeCell ref="B13:C13"/>
    <mergeCell ref="D13:E13"/>
    <mergeCell ref="B14:C14"/>
    <mergeCell ref="D14:E14"/>
    <mergeCell ref="B11:C11"/>
    <mergeCell ref="D11:E11"/>
    <mergeCell ref="B2:I3"/>
    <mergeCell ref="B4:I4"/>
    <mergeCell ref="B5:I5"/>
    <mergeCell ref="C7:G7"/>
    <mergeCell ref="C8:G8"/>
  </mergeCells>
  <pageMargins left="0.70866141732283472" right="0.70866141732283472" top="0.74803149606299213" bottom="0.74803149606299213" header="0.31496062992125984" footer="0.31496062992125984"/>
  <pageSetup scale="60" orientation="portrait" r:id="rId1"/>
  <rowBreaks count="2" manualBreakCount="2">
    <brk id="1" max="16383" man="1"/>
    <brk id="47" max="9" man="1"/>
  </rowBreaks>
  <colBreaks count="2" manualBreakCount="2">
    <brk id="9" max="53" man="1"/>
    <brk id="10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8"/>
  <sheetViews>
    <sheetView workbookViewId="0">
      <selection activeCell="B2" sqref="B2:I3"/>
    </sheetView>
  </sheetViews>
  <sheetFormatPr baseColWidth="10" defaultRowHeight="15" x14ac:dyDescent="0.25"/>
  <cols>
    <col min="1" max="1" width="2.5703125" customWidth="1"/>
    <col min="2" max="2" width="21.5703125" customWidth="1"/>
    <col min="6" max="6" width="19.140625" bestFit="1" customWidth="1"/>
    <col min="7" max="7" width="36.5703125" customWidth="1"/>
    <col min="8" max="8" width="16.5703125" bestFit="1" customWidth="1"/>
    <col min="9" max="9" width="16.140625" bestFit="1" customWidth="1"/>
    <col min="10" max="10" width="3.28515625" customWidth="1"/>
    <col min="257" max="257" width="2.5703125" customWidth="1"/>
    <col min="258" max="258" width="21.5703125" customWidth="1"/>
    <col min="262" max="262" width="19.140625" bestFit="1" customWidth="1"/>
    <col min="263" max="263" width="36.5703125" customWidth="1"/>
    <col min="264" max="264" width="16.5703125" bestFit="1" customWidth="1"/>
    <col min="265" max="265" width="16.140625" bestFit="1" customWidth="1"/>
    <col min="266" max="266" width="3.28515625" customWidth="1"/>
    <col min="513" max="513" width="2.5703125" customWidth="1"/>
    <col min="514" max="514" width="21.5703125" customWidth="1"/>
    <col min="518" max="518" width="19.140625" bestFit="1" customWidth="1"/>
    <col min="519" max="519" width="36.5703125" customWidth="1"/>
    <col min="520" max="520" width="16.5703125" bestFit="1" customWidth="1"/>
    <col min="521" max="521" width="16.140625" bestFit="1" customWidth="1"/>
    <col min="522" max="522" width="3.28515625" customWidth="1"/>
    <col min="769" max="769" width="2.5703125" customWidth="1"/>
    <col min="770" max="770" width="21.5703125" customWidth="1"/>
    <col min="774" max="774" width="19.140625" bestFit="1" customWidth="1"/>
    <col min="775" max="775" width="36.5703125" customWidth="1"/>
    <col min="776" max="776" width="16.5703125" bestFit="1" customWidth="1"/>
    <col min="777" max="777" width="16.140625" bestFit="1" customWidth="1"/>
    <col min="778" max="778" width="3.28515625" customWidth="1"/>
    <col min="1025" max="1025" width="2.5703125" customWidth="1"/>
    <col min="1026" max="1026" width="21.5703125" customWidth="1"/>
    <col min="1030" max="1030" width="19.140625" bestFit="1" customWidth="1"/>
    <col min="1031" max="1031" width="36.5703125" customWidth="1"/>
    <col min="1032" max="1032" width="16.5703125" bestFit="1" customWidth="1"/>
    <col min="1033" max="1033" width="16.140625" bestFit="1" customWidth="1"/>
    <col min="1034" max="1034" width="3.28515625" customWidth="1"/>
    <col min="1281" max="1281" width="2.5703125" customWidth="1"/>
    <col min="1282" max="1282" width="21.5703125" customWidth="1"/>
    <col min="1286" max="1286" width="19.140625" bestFit="1" customWidth="1"/>
    <col min="1287" max="1287" width="36.5703125" customWidth="1"/>
    <col min="1288" max="1288" width="16.5703125" bestFit="1" customWidth="1"/>
    <col min="1289" max="1289" width="16.140625" bestFit="1" customWidth="1"/>
    <col min="1290" max="1290" width="3.28515625" customWidth="1"/>
    <col min="1537" max="1537" width="2.5703125" customWidth="1"/>
    <col min="1538" max="1538" width="21.5703125" customWidth="1"/>
    <col min="1542" max="1542" width="19.140625" bestFit="1" customWidth="1"/>
    <col min="1543" max="1543" width="36.5703125" customWidth="1"/>
    <col min="1544" max="1544" width="16.5703125" bestFit="1" customWidth="1"/>
    <col min="1545" max="1545" width="16.140625" bestFit="1" customWidth="1"/>
    <col min="1546" max="1546" width="3.28515625" customWidth="1"/>
    <col min="1793" max="1793" width="2.5703125" customWidth="1"/>
    <col min="1794" max="1794" width="21.5703125" customWidth="1"/>
    <col min="1798" max="1798" width="19.140625" bestFit="1" customWidth="1"/>
    <col min="1799" max="1799" width="36.5703125" customWidth="1"/>
    <col min="1800" max="1800" width="16.5703125" bestFit="1" customWidth="1"/>
    <col min="1801" max="1801" width="16.140625" bestFit="1" customWidth="1"/>
    <col min="1802" max="1802" width="3.28515625" customWidth="1"/>
    <col min="2049" max="2049" width="2.5703125" customWidth="1"/>
    <col min="2050" max="2050" width="21.5703125" customWidth="1"/>
    <col min="2054" max="2054" width="19.140625" bestFit="1" customWidth="1"/>
    <col min="2055" max="2055" width="36.5703125" customWidth="1"/>
    <col min="2056" max="2056" width="16.5703125" bestFit="1" customWidth="1"/>
    <col min="2057" max="2057" width="16.140625" bestFit="1" customWidth="1"/>
    <col min="2058" max="2058" width="3.28515625" customWidth="1"/>
    <col min="2305" max="2305" width="2.5703125" customWidth="1"/>
    <col min="2306" max="2306" width="21.5703125" customWidth="1"/>
    <col min="2310" max="2310" width="19.140625" bestFit="1" customWidth="1"/>
    <col min="2311" max="2311" width="36.5703125" customWidth="1"/>
    <col min="2312" max="2312" width="16.5703125" bestFit="1" customWidth="1"/>
    <col min="2313" max="2313" width="16.140625" bestFit="1" customWidth="1"/>
    <col min="2314" max="2314" width="3.28515625" customWidth="1"/>
    <col min="2561" max="2561" width="2.5703125" customWidth="1"/>
    <col min="2562" max="2562" width="21.5703125" customWidth="1"/>
    <col min="2566" max="2566" width="19.140625" bestFit="1" customWidth="1"/>
    <col min="2567" max="2567" width="36.5703125" customWidth="1"/>
    <col min="2568" max="2568" width="16.5703125" bestFit="1" customWidth="1"/>
    <col min="2569" max="2569" width="16.140625" bestFit="1" customWidth="1"/>
    <col min="2570" max="2570" width="3.28515625" customWidth="1"/>
    <col min="2817" max="2817" width="2.5703125" customWidth="1"/>
    <col min="2818" max="2818" width="21.5703125" customWidth="1"/>
    <col min="2822" max="2822" width="19.140625" bestFit="1" customWidth="1"/>
    <col min="2823" max="2823" width="36.5703125" customWidth="1"/>
    <col min="2824" max="2824" width="16.5703125" bestFit="1" customWidth="1"/>
    <col min="2825" max="2825" width="16.140625" bestFit="1" customWidth="1"/>
    <col min="2826" max="2826" width="3.28515625" customWidth="1"/>
    <col min="3073" max="3073" width="2.5703125" customWidth="1"/>
    <col min="3074" max="3074" width="21.5703125" customWidth="1"/>
    <col min="3078" max="3078" width="19.140625" bestFit="1" customWidth="1"/>
    <col min="3079" max="3079" width="36.5703125" customWidth="1"/>
    <col min="3080" max="3080" width="16.5703125" bestFit="1" customWidth="1"/>
    <col min="3081" max="3081" width="16.140625" bestFit="1" customWidth="1"/>
    <col min="3082" max="3082" width="3.28515625" customWidth="1"/>
    <col min="3329" max="3329" width="2.5703125" customWidth="1"/>
    <col min="3330" max="3330" width="21.5703125" customWidth="1"/>
    <col min="3334" max="3334" width="19.140625" bestFit="1" customWidth="1"/>
    <col min="3335" max="3335" width="36.5703125" customWidth="1"/>
    <col min="3336" max="3336" width="16.5703125" bestFit="1" customWidth="1"/>
    <col min="3337" max="3337" width="16.140625" bestFit="1" customWidth="1"/>
    <col min="3338" max="3338" width="3.28515625" customWidth="1"/>
    <col min="3585" max="3585" width="2.5703125" customWidth="1"/>
    <col min="3586" max="3586" width="21.5703125" customWidth="1"/>
    <col min="3590" max="3590" width="19.140625" bestFit="1" customWidth="1"/>
    <col min="3591" max="3591" width="36.5703125" customWidth="1"/>
    <col min="3592" max="3592" width="16.5703125" bestFit="1" customWidth="1"/>
    <col min="3593" max="3593" width="16.140625" bestFit="1" customWidth="1"/>
    <col min="3594" max="3594" width="3.28515625" customWidth="1"/>
    <col min="3841" max="3841" width="2.5703125" customWidth="1"/>
    <col min="3842" max="3842" width="21.5703125" customWidth="1"/>
    <col min="3846" max="3846" width="19.140625" bestFit="1" customWidth="1"/>
    <col min="3847" max="3847" width="36.5703125" customWidth="1"/>
    <col min="3848" max="3848" width="16.5703125" bestFit="1" customWidth="1"/>
    <col min="3849" max="3849" width="16.140625" bestFit="1" customWidth="1"/>
    <col min="3850" max="3850" width="3.28515625" customWidth="1"/>
    <col min="4097" max="4097" width="2.5703125" customWidth="1"/>
    <col min="4098" max="4098" width="21.5703125" customWidth="1"/>
    <col min="4102" max="4102" width="19.140625" bestFit="1" customWidth="1"/>
    <col min="4103" max="4103" width="36.5703125" customWidth="1"/>
    <col min="4104" max="4104" width="16.5703125" bestFit="1" customWidth="1"/>
    <col min="4105" max="4105" width="16.140625" bestFit="1" customWidth="1"/>
    <col min="4106" max="4106" width="3.28515625" customWidth="1"/>
    <col min="4353" max="4353" width="2.5703125" customWidth="1"/>
    <col min="4354" max="4354" width="21.5703125" customWidth="1"/>
    <col min="4358" max="4358" width="19.140625" bestFit="1" customWidth="1"/>
    <col min="4359" max="4359" width="36.5703125" customWidth="1"/>
    <col min="4360" max="4360" width="16.5703125" bestFit="1" customWidth="1"/>
    <col min="4361" max="4361" width="16.140625" bestFit="1" customWidth="1"/>
    <col min="4362" max="4362" width="3.28515625" customWidth="1"/>
    <col min="4609" max="4609" width="2.5703125" customWidth="1"/>
    <col min="4610" max="4610" width="21.5703125" customWidth="1"/>
    <col min="4614" max="4614" width="19.140625" bestFit="1" customWidth="1"/>
    <col min="4615" max="4615" width="36.5703125" customWidth="1"/>
    <col min="4616" max="4616" width="16.5703125" bestFit="1" customWidth="1"/>
    <col min="4617" max="4617" width="16.140625" bestFit="1" customWidth="1"/>
    <col min="4618" max="4618" width="3.28515625" customWidth="1"/>
    <col min="4865" max="4865" width="2.5703125" customWidth="1"/>
    <col min="4866" max="4866" width="21.5703125" customWidth="1"/>
    <col min="4870" max="4870" width="19.140625" bestFit="1" customWidth="1"/>
    <col min="4871" max="4871" width="36.5703125" customWidth="1"/>
    <col min="4872" max="4872" width="16.5703125" bestFit="1" customWidth="1"/>
    <col min="4873" max="4873" width="16.140625" bestFit="1" customWidth="1"/>
    <col min="4874" max="4874" width="3.28515625" customWidth="1"/>
    <col min="5121" max="5121" width="2.5703125" customWidth="1"/>
    <col min="5122" max="5122" width="21.5703125" customWidth="1"/>
    <col min="5126" max="5126" width="19.140625" bestFit="1" customWidth="1"/>
    <col min="5127" max="5127" width="36.5703125" customWidth="1"/>
    <col min="5128" max="5128" width="16.5703125" bestFit="1" customWidth="1"/>
    <col min="5129" max="5129" width="16.140625" bestFit="1" customWidth="1"/>
    <col min="5130" max="5130" width="3.28515625" customWidth="1"/>
    <col min="5377" max="5377" width="2.5703125" customWidth="1"/>
    <col min="5378" max="5378" width="21.5703125" customWidth="1"/>
    <col min="5382" max="5382" width="19.140625" bestFit="1" customWidth="1"/>
    <col min="5383" max="5383" width="36.5703125" customWidth="1"/>
    <col min="5384" max="5384" width="16.5703125" bestFit="1" customWidth="1"/>
    <col min="5385" max="5385" width="16.140625" bestFit="1" customWidth="1"/>
    <col min="5386" max="5386" width="3.28515625" customWidth="1"/>
    <col min="5633" max="5633" width="2.5703125" customWidth="1"/>
    <col min="5634" max="5634" width="21.5703125" customWidth="1"/>
    <col min="5638" max="5638" width="19.140625" bestFit="1" customWidth="1"/>
    <col min="5639" max="5639" width="36.5703125" customWidth="1"/>
    <col min="5640" max="5640" width="16.5703125" bestFit="1" customWidth="1"/>
    <col min="5641" max="5641" width="16.140625" bestFit="1" customWidth="1"/>
    <col min="5642" max="5642" width="3.28515625" customWidth="1"/>
    <col min="5889" max="5889" width="2.5703125" customWidth="1"/>
    <col min="5890" max="5890" width="21.5703125" customWidth="1"/>
    <col min="5894" max="5894" width="19.140625" bestFit="1" customWidth="1"/>
    <col min="5895" max="5895" width="36.5703125" customWidth="1"/>
    <col min="5896" max="5896" width="16.5703125" bestFit="1" customWidth="1"/>
    <col min="5897" max="5897" width="16.140625" bestFit="1" customWidth="1"/>
    <col min="5898" max="5898" width="3.28515625" customWidth="1"/>
    <col min="6145" max="6145" width="2.5703125" customWidth="1"/>
    <col min="6146" max="6146" width="21.5703125" customWidth="1"/>
    <col min="6150" max="6150" width="19.140625" bestFit="1" customWidth="1"/>
    <col min="6151" max="6151" width="36.5703125" customWidth="1"/>
    <col min="6152" max="6152" width="16.5703125" bestFit="1" customWidth="1"/>
    <col min="6153" max="6153" width="16.140625" bestFit="1" customWidth="1"/>
    <col min="6154" max="6154" width="3.28515625" customWidth="1"/>
    <col min="6401" max="6401" width="2.5703125" customWidth="1"/>
    <col min="6402" max="6402" width="21.5703125" customWidth="1"/>
    <col min="6406" max="6406" width="19.140625" bestFit="1" customWidth="1"/>
    <col min="6407" max="6407" width="36.5703125" customWidth="1"/>
    <col min="6408" max="6408" width="16.5703125" bestFit="1" customWidth="1"/>
    <col min="6409" max="6409" width="16.140625" bestFit="1" customWidth="1"/>
    <col min="6410" max="6410" width="3.28515625" customWidth="1"/>
    <col min="6657" max="6657" width="2.5703125" customWidth="1"/>
    <col min="6658" max="6658" width="21.5703125" customWidth="1"/>
    <col min="6662" max="6662" width="19.140625" bestFit="1" customWidth="1"/>
    <col min="6663" max="6663" width="36.5703125" customWidth="1"/>
    <col min="6664" max="6664" width="16.5703125" bestFit="1" customWidth="1"/>
    <col min="6665" max="6665" width="16.140625" bestFit="1" customWidth="1"/>
    <col min="6666" max="6666" width="3.28515625" customWidth="1"/>
    <col min="6913" max="6913" width="2.5703125" customWidth="1"/>
    <col min="6914" max="6914" width="21.5703125" customWidth="1"/>
    <col min="6918" max="6918" width="19.140625" bestFit="1" customWidth="1"/>
    <col min="6919" max="6919" width="36.5703125" customWidth="1"/>
    <col min="6920" max="6920" width="16.5703125" bestFit="1" customWidth="1"/>
    <col min="6921" max="6921" width="16.140625" bestFit="1" customWidth="1"/>
    <col min="6922" max="6922" width="3.28515625" customWidth="1"/>
    <col min="7169" max="7169" width="2.5703125" customWidth="1"/>
    <col min="7170" max="7170" width="21.5703125" customWidth="1"/>
    <col min="7174" max="7174" width="19.140625" bestFit="1" customWidth="1"/>
    <col min="7175" max="7175" width="36.5703125" customWidth="1"/>
    <col min="7176" max="7176" width="16.5703125" bestFit="1" customWidth="1"/>
    <col min="7177" max="7177" width="16.140625" bestFit="1" customWidth="1"/>
    <col min="7178" max="7178" width="3.28515625" customWidth="1"/>
    <col min="7425" max="7425" width="2.5703125" customWidth="1"/>
    <col min="7426" max="7426" width="21.5703125" customWidth="1"/>
    <col min="7430" max="7430" width="19.140625" bestFit="1" customWidth="1"/>
    <col min="7431" max="7431" width="36.5703125" customWidth="1"/>
    <col min="7432" max="7432" width="16.5703125" bestFit="1" customWidth="1"/>
    <col min="7433" max="7433" width="16.140625" bestFit="1" customWidth="1"/>
    <col min="7434" max="7434" width="3.28515625" customWidth="1"/>
    <col min="7681" max="7681" width="2.5703125" customWidth="1"/>
    <col min="7682" max="7682" width="21.5703125" customWidth="1"/>
    <col min="7686" max="7686" width="19.140625" bestFit="1" customWidth="1"/>
    <col min="7687" max="7687" width="36.5703125" customWidth="1"/>
    <col min="7688" max="7688" width="16.5703125" bestFit="1" customWidth="1"/>
    <col min="7689" max="7689" width="16.140625" bestFit="1" customWidth="1"/>
    <col min="7690" max="7690" width="3.28515625" customWidth="1"/>
    <col min="7937" max="7937" width="2.5703125" customWidth="1"/>
    <col min="7938" max="7938" width="21.5703125" customWidth="1"/>
    <col min="7942" max="7942" width="19.140625" bestFit="1" customWidth="1"/>
    <col min="7943" max="7943" width="36.5703125" customWidth="1"/>
    <col min="7944" max="7944" width="16.5703125" bestFit="1" customWidth="1"/>
    <col min="7945" max="7945" width="16.140625" bestFit="1" customWidth="1"/>
    <col min="7946" max="7946" width="3.28515625" customWidth="1"/>
    <col min="8193" max="8193" width="2.5703125" customWidth="1"/>
    <col min="8194" max="8194" width="21.5703125" customWidth="1"/>
    <col min="8198" max="8198" width="19.140625" bestFit="1" customWidth="1"/>
    <col min="8199" max="8199" width="36.5703125" customWidth="1"/>
    <col min="8200" max="8200" width="16.5703125" bestFit="1" customWidth="1"/>
    <col min="8201" max="8201" width="16.140625" bestFit="1" customWidth="1"/>
    <col min="8202" max="8202" width="3.28515625" customWidth="1"/>
    <col min="8449" max="8449" width="2.5703125" customWidth="1"/>
    <col min="8450" max="8450" width="21.5703125" customWidth="1"/>
    <col min="8454" max="8454" width="19.140625" bestFit="1" customWidth="1"/>
    <col min="8455" max="8455" width="36.5703125" customWidth="1"/>
    <col min="8456" max="8456" width="16.5703125" bestFit="1" customWidth="1"/>
    <col min="8457" max="8457" width="16.140625" bestFit="1" customWidth="1"/>
    <col min="8458" max="8458" width="3.28515625" customWidth="1"/>
    <col min="8705" max="8705" width="2.5703125" customWidth="1"/>
    <col min="8706" max="8706" width="21.5703125" customWidth="1"/>
    <col min="8710" max="8710" width="19.140625" bestFit="1" customWidth="1"/>
    <col min="8711" max="8711" width="36.5703125" customWidth="1"/>
    <col min="8712" max="8712" width="16.5703125" bestFit="1" customWidth="1"/>
    <col min="8713" max="8713" width="16.140625" bestFit="1" customWidth="1"/>
    <col min="8714" max="8714" width="3.28515625" customWidth="1"/>
    <col min="8961" max="8961" width="2.5703125" customWidth="1"/>
    <col min="8962" max="8962" width="21.5703125" customWidth="1"/>
    <col min="8966" max="8966" width="19.140625" bestFit="1" customWidth="1"/>
    <col min="8967" max="8967" width="36.5703125" customWidth="1"/>
    <col min="8968" max="8968" width="16.5703125" bestFit="1" customWidth="1"/>
    <col min="8969" max="8969" width="16.140625" bestFit="1" customWidth="1"/>
    <col min="8970" max="8970" width="3.28515625" customWidth="1"/>
    <col min="9217" max="9217" width="2.5703125" customWidth="1"/>
    <col min="9218" max="9218" width="21.5703125" customWidth="1"/>
    <col min="9222" max="9222" width="19.140625" bestFit="1" customWidth="1"/>
    <col min="9223" max="9223" width="36.5703125" customWidth="1"/>
    <col min="9224" max="9224" width="16.5703125" bestFit="1" customWidth="1"/>
    <col min="9225" max="9225" width="16.140625" bestFit="1" customWidth="1"/>
    <col min="9226" max="9226" width="3.28515625" customWidth="1"/>
    <col min="9473" max="9473" width="2.5703125" customWidth="1"/>
    <col min="9474" max="9474" width="21.5703125" customWidth="1"/>
    <col min="9478" max="9478" width="19.140625" bestFit="1" customWidth="1"/>
    <col min="9479" max="9479" width="36.5703125" customWidth="1"/>
    <col min="9480" max="9480" width="16.5703125" bestFit="1" customWidth="1"/>
    <col min="9481" max="9481" width="16.140625" bestFit="1" customWidth="1"/>
    <col min="9482" max="9482" width="3.28515625" customWidth="1"/>
    <col min="9729" max="9729" width="2.5703125" customWidth="1"/>
    <col min="9730" max="9730" width="21.5703125" customWidth="1"/>
    <col min="9734" max="9734" width="19.140625" bestFit="1" customWidth="1"/>
    <col min="9735" max="9735" width="36.5703125" customWidth="1"/>
    <col min="9736" max="9736" width="16.5703125" bestFit="1" customWidth="1"/>
    <col min="9737" max="9737" width="16.140625" bestFit="1" customWidth="1"/>
    <col min="9738" max="9738" width="3.28515625" customWidth="1"/>
    <col min="9985" max="9985" width="2.5703125" customWidth="1"/>
    <col min="9986" max="9986" width="21.5703125" customWidth="1"/>
    <col min="9990" max="9990" width="19.140625" bestFit="1" customWidth="1"/>
    <col min="9991" max="9991" width="36.5703125" customWidth="1"/>
    <col min="9992" max="9992" width="16.5703125" bestFit="1" customWidth="1"/>
    <col min="9993" max="9993" width="16.140625" bestFit="1" customWidth="1"/>
    <col min="9994" max="9994" width="3.28515625" customWidth="1"/>
    <col min="10241" max="10241" width="2.5703125" customWidth="1"/>
    <col min="10242" max="10242" width="21.5703125" customWidth="1"/>
    <col min="10246" max="10246" width="19.140625" bestFit="1" customWidth="1"/>
    <col min="10247" max="10247" width="36.5703125" customWidth="1"/>
    <col min="10248" max="10248" width="16.5703125" bestFit="1" customWidth="1"/>
    <col min="10249" max="10249" width="16.140625" bestFit="1" customWidth="1"/>
    <col min="10250" max="10250" width="3.28515625" customWidth="1"/>
    <col min="10497" max="10497" width="2.5703125" customWidth="1"/>
    <col min="10498" max="10498" width="21.5703125" customWidth="1"/>
    <col min="10502" max="10502" width="19.140625" bestFit="1" customWidth="1"/>
    <col min="10503" max="10503" width="36.5703125" customWidth="1"/>
    <col min="10504" max="10504" width="16.5703125" bestFit="1" customWidth="1"/>
    <col min="10505" max="10505" width="16.140625" bestFit="1" customWidth="1"/>
    <col min="10506" max="10506" width="3.28515625" customWidth="1"/>
    <col min="10753" max="10753" width="2.5703125" customWidth="1"/>
    <col min="10754" max="10754" width="21.5703125" customWidth="1"/>
    <col min="10758" max="10758" width="19.140625" bestFit="1" customWidth="1"/>
    <col min="10759" max="10759" width="36.5703125" customWidth="1"/>
    <col min="10760" max="10760" width="16.5703125" bestFit="1" customWidth="1"/>
    <col min="10761" max="10761" width="16.140625" bestFit="1" customWidth="1"/>
    <col min="10762" max="10762" width="3.28515625" customWidth="1"/>
    <col min="11009" max="11009" width="2.5703125" customWidth="1"/>
    <col min="11010" max="11010" width="21.5703125" customWidth="1"/>
    <col min="11014" max="11014" width="19.140625" bestFit="1" customWidth="1"/>
    <col min="11015" max="11015" width="36.5703125" customWidth="1"/>
    <col min="11016" max="11016" width="16.5703125" bestFit="1" customWidth="1"/>
    <col min="11017" max="11017" width="16.140625" bestFit="1" customWidth="1"/>
    <col min="11018" max="11018" width="3.28515625" customWidth="1"/>
    <col min="11265" max="11265" width="2.5703125" customWidth="1"/>
    <col min="11266" max="11266" width="21.5703125" customWidth="1"/>
    <col min="11270" max="11270" width="19.140625" bestFit="1" customWidth="1"/>
    <col min="11271" max="11271" width="36.5703125" customWidth="1"/>
    <col min="11272" max="11272" width="16.5703125" bestFit="1" customWidth="1"/>
    <col min="11273" max="11273" width="16.140625" bestFit="1" customWidth="1"/>
    <col min="11274" max="11274" width="3.28515625" customWidth="1"/>
    <col min="11521" max="11521" width="2.5703125" customWidth="1"/>
    <col min="11522" max="11522" width="21.5703125" customWidth="1"/>
    <col min="11526" max="11526" width="19.140625" bestFit="1" customWidth="1"/>
    <col min="11527" max="11527" width="36.5703125" customWidth="1"/>
    <col min="11528" max="11528" width="16.5703125" bestFit="1" customWidth="1"/>
    <col min="11529" max="11529" width="16.140625" bestFit="1" customWidth="1"/>
    <col min="11530" max="11530" width="3.28515625" customWidth="1"/>
    <col min="11777" max="11777" width="2.5703125" customWidth="1"/>
    <col min="11778" max="11778" width="21.5703125" customWidth="1"/>
    <col min="11782" max="11782" width="19.140625" bestFit="1" customWidth="1"/>
    <col min="11783" max="11783" width="36.5703125" customWidth="1"/>
    <col min="11784" max="11784" width="16.5703125" bestFit="1" customWidth="1"/>
    <col min="11785" max="11785" width="16.140625" bestFit="1" customWidth="1"/>
    <col min="11786" max="11786" width="3.28515625" customWidth="1"/>
    <col min="12033" max="12033" width="2.5703125" customWidth="1"/>
    <col min="12034" max="12034" width="21.5703125" customWidth="1"/>
    <col min="12038" max="12038" width="19.140625" bestFit="1" customWidth="1"/>
    <col min="12039" max="12039" width="36.5703125" customWidth="1"/>
    <col min="12040" max="12040" width="16.5703125" bestFit="1" customWidth="1"/>
    <col min="12041" max="12041" width="16.140625" bestFit="1" customWidth="1"/>
    <col min="12042" max="12042" width="3.28515625" customWidth="1"/>
    <col min="12289" max="12289" width="2.5703125" customWidth="1"/>
    <col min="12290" max="12290" width="21.5703125" customWidth="1"/>
    <col min="12294" max="12294" width="19.140625" bestFit="1" customWidth="1"/>
    <col min="12295" max="12295" width="36.5703125" customWidth="1"/>
    <col min="12296" max="12296" width="16.5703125" bestFit="1" customWidth="1"/>
    <col min="12297" max="12297" width="16.140625" bestFit="1" customWidth="1"/>
    <col min="12298" max="12298" width="3.28515625" customWidth="1"/>
    <col min="12545" max="12545" width="2.5703125" customWidth="1"/>
    <col min="12546" max="12546" width="21.5703125" customWidth="1"/>
    <col min="12550" max="12550" width="19.140625" bestFit="1" customWidth="1"/>
    <col min="12551" max="12551" width="36.5703125" customWidth="1"/>
    <col min="12552" max="12552" width="16.5703125" bestFit="1" customWidth="1"/>
    <col min="12553" max="12553" width="16.140625" bestFit="1" customWidth="1"/>
    <col min="12554" max="12554" width="3.28515625" customWidth="1"/>
    <col min="12801" max="12801" width="2.5703125" customWidth="1"/>
    <col min="12802" max="12802" width="21.5703125" customWidth="1"/>
    <col min="12806" max="12806" width="19.140625" bestFit="1" customWidth="1"/>
    <col min="12807" max="12807" width="36.5703125" customWidth="1"/>
    <col min="12808" max="12808" width="16.5703125" bestFit="1" customWidth="1"/>
    <col min="12809" max="12809" width="16.140625" bestFit="1" customWidth="1"/>
    <col min="12810" max="12810" width="3.28515625" customWidth="1"/>
    <col min="13057" max="13057" width="2.5703125" customWidth="1"/>
    <col min="13058" max="13058" width="21.5703125" customWidth="1"/>
    <col min="13062" max="13062" width="19.140625" bestFit="1" customWidth="1"/>
    <col min="13063" max="13063" width="36.5703125" customWidth="1"/>
    <col min="13064" max="13064" width="16.5703125" bestFit="1" customWidth="1"/>
    <col min="13065" max="13065" width="16.140625" bestFit="1" customWidth="1"/>
    <col min="13066" max="13066" width="3.28515625" customWidth="1"/>
    <col min="13313" max="13313" width="2.5703125" customWidth="1"/>
    <col min="13314" max="13314" width="21.5703125" customWidth="1"/>
    <col min="13318" max="13318" width="19.140625" bestFit="1" customWidth="1"/>
    <col min="13319" max="13319" width="36.5703125" customWidth="1"/>
    <col min="13320" max="13320" width="16.5703125" bestFit="1" customWidth="1"/>
    <col min="13321" max="13321" width="16.140625" bestFit="1" customWidth="1"/>
    <col min="13322" max="13322" width="3.28515625" customWidth="1"/>
    <col min="13569" max="13569" width="2.5703125" customWidth="1"/>
    <col min="13570" max="13570" width="21.5703125" customWidth="1"/>
    <col min="13574" max="13574" width="19.140625" bestFit="1" customWidth="1"/>
    <col min="13575" max="13575" width="36.5703125" customWidth="1"/>
    <col min="13576" max="13576" width="16.5703125" bestFit="1" customWidth="1"/>
    <col min="13577" max="13577" width="16.140625" bestFit="1" customWidth="1"/>
    <col min="13578" max="13578" width="3.28515625" customWidth="1"/>
    <col min="13825" max="13825" width="2.5703125" customWidth="1"/>
    <col min="13826" max="13826" width="21.5703125" customWidth="1"/>
    <col min="13830" max="13830" width="19.140625" bestFit="1" customWidth="1"/>
    <col min="13831" max="13831" width="36.5703125" customWidth="1"/>
    <col min="13832" max="13832" width="16.5703125" bestFit="1" customWidth="1"/>
    <col min="13833" max="13833" width="16.140625" bestFit="1" customWidth="1"/>
    <col min="13834" max="13834" width="3.28515625" customWidth="1"/>
    <col min="14081" max="14081" width="2.5703125" customWidth="1"/>
    <col min="14082" max="14082" width="21.5703125" customWidth="1"/>
    <col min="14086" max="14086" width="19.140625" bestFit="1" customWidth="1"/>
    <col min="14087" max="14087" width="36.5703125" customWidth="1"/>
    <col min="14088" max="14088" width="16.5703125" bestFit="1" customWidth="1"/>
    <col min="14089" max="14089" width="16.140625" bestFit="1" customWidth="1"/>
    <col min="14090" max="14090" width="3.28515625" customWidth="1"/>
    <col min="14337" max="14337" width="2.5703125" customWidth="1"/>
    <col min="14338" max="14338" width="21.5703125" customWidth="1"/>
    <col min="14342" max="14342" width="19.140625" bestFit="1" customWidth="1"/>
    <col min="14343" max="14343" width="36.5703125" customWidth="1"/>
    <col min="14344" max="14344" width="16.5703125" bestFit="1" customWidth="1"/>
    <col min="14345" max="14345" width="16.140625" bestFit="1" customWidth="1"/>
    <col min="14346" max="14346" width="3.28515625" customWidth="1"/>
    <col min="14593" max="14593" width="2.5703125" customWidth="1"/>
    <col min="14594" max="14594" width="21.5703125" customWidth="1"/>
    <col min="14598" max="14598" width="19.140625" bestFit="1" customWidth="1"/>
    <col min="14599" max="14599" width="36.5703125" customWidth="1"/>
    <col min="14600" max="14600" width="16.5703125" bestFit="1" customWidth="1"/>
    <col min="14601" max="14601" width="16.140625" bestFit="1" customWidth="1"/>
    <col min="14602" max="14602" width="3.28515625" customWidth="1"/>
    <col min="14849" max="14849" width="2.5703125" customWidth="1"/>
    <col min="14850" max="14850" width="21.5703125" customWidth="1"/>
    <col min="14854" max="14854" width="19.140625" bestFit="1" customWidth="1"/>
    <col min="14855" max="14855" width="36.5703125" customWidth="1"/>
    <col min="14856" max="14856" width="16.5703125" bestFit="1" customWidth="1"/>
    <col min="14857" max="14857" width="16.140625" bestFit="1" customWidth="1"/>
    <col min="14858" max="14858" width="3.28515625" customWidth="1"/>
    <col min="15105" max="15105" width="2.5703125" customWidth="1"/>
    <col min="15106" max="15106" width="21.5703125" customWidth="1"/>
    <col min="15110" max="15110" width="19.140625" bestFit="1" customWidth="1"/>
    <col min="15111" max="15111" width="36.5703125" customWidth="1"/>
    <col min="15112" max="15112" width="16.5703125" bestFit="1" customWidth="1"/>
    <col min="15113" max="15113" width="16.140625" bestFit="1" customWidth="1"/>
    <col min="15114" max="15114" width="3.28515625" customWidth="1"/>
    <col min="15361" max="15361" width="2.5703125" customWidth="1"/>
    <col min="15362" max="15362" width="21.5703125" customWidth="1"/>
    <col min="15366" max="15366" width="19.140625" bestFit="1" customWidth="1"/>
    <col min="15367" max="15367" width="36.5703125" customWidth="1"/>
    <col min="15368" max="15368" width="16.5703125" bestFit="1" customWidth="1"/>
    <col min="15369" max="15369" width="16.140625" bestFit="1" customWidth="1"/>
    <col min="15370" max="15370" width="3.28515625" customWidth="1"/>
    <col min="15617" max="15617" width="2.5703125" customWidth="1"/>
    <col min="15618" max="15618" width="21.5703125" customWidth="1"/>
    <col min="15622" max="15622" width="19.140625" bestFit="1" customWidth="1"/>
    <col min="15623" max="15623" width="36.5703125" customWidth="1"/>
    <col min="15624" max="15624" width="16.5703125" bestFit="1" customWidth="1"/>
    <col min="15625" max="15625" width="16.140625" bestFit="1" customWidth="1"/>
    <col min="15626" max="15626" width="3.28515625" customWidth="1"/>
    <col min="15873" max="15873" width="2.5703125" customWidth="1"/>
    <col min="15874" max="15874" width="21.5703125" customWidth="1"/>
    <col min="15878" max="15878" width="19.140625" bestFit="1" customWidth="1"/>
    <col min="15879" max="15879" width="36.5703125" customWidth="1"/>
    <col min="15880" max="15880" width="16.5703125" bestFit="1" customWidth="1"/>
    <col min="15881" max="15881" width="16.140625" bestFit="1" customWidth="1"/>
    <col min="15882" max="15882" width="3.28515625" customWidth="1"/>
    <col min="16129" max="16129" width="2.5703125" customWidth="1"/>
    <col min="16130" max="16130" width="21.5703125" customWidth="1"/>
    <col min="16134" max="16134" width="19.140625" bestFit="1" customWidth="1"/>
    <col min="16135" max="16135" width="36.5703125" customWidth="1"/>
    <col min="16136" max="16136" width="16.5703125" bestFit="1" customWidth="1"/>
    <col min="16137" max="16137" width="16.140625" bestFit="1" customWidth="1"/>
    <col min="16138" max="16138" width="3.28515625" customWidth="1"/>
  </cols>
  <sheetData>
    <row r="1" spans="1:10" ht="15" customHeight="1" thickBot="1" x14ac:dyDescent="0.35">
      <c r="A1" s="109"/>
      <c r="B1" s="110"/>
      <c r="C1" s="110"/>
      <c r="D1" s="110"/>
      <c r="E1" s="110"/>
      <c r="F1" s="110"/>
      <c r="G1" s="111"/>
      <c r="H1" s="112"/>
      <c r="I1" s="113"/>
      <c r="J1" s="114"/>
    </row>
    <row r="2" spans="1:10" ht="61.5" customHeight="1" x14ac:dyDescent="0.25">
      <c r="A2" s="115"/>
      <c r="B2" s="295"/>
      <c r="C2" s="296"/>
      <c r="D2" s="296"/>
      <c r="E2" s="296"/>
      <c r="F2" s="296"/>
      <c r="G2" s="296"/>
      <c r="H2" s="296"/>
      <c r="I2" s="297"/>
      <c r="J2" s="116"/>
    </row>
    <row r="3" spans="1:10" ht="16.5" x14ac:dyDescent="0.25">
      <c r="A3" s="115"/>
      <c r="B3" s="298"/>
      <c r="C3" s="299"/>
      <c r="D3" s="299"/>
      <c r="E3" s="299"/>
      <c r="F3" s="299"/>
      <c r="G3" s="299"/>
      <c r="H3" s="299"/>
      <c r="I3" s="300"/>
      <c r="J3" s="116"/>
    </row>
    <row r="4" spans="1:10" ht="17.25" thickBot="1" x14ac:dyDescent="0.3">
      <c r="A4" s="115"/>
      <c r="B4" s="353" t="s">
        <v>27</v>
      </c>
      <c r="C4" s="354"/>
      <c r="D4" s="354"/>
      <c r="E4" s="354"/>
      <c r="F4" s="354"/>
      <c r="G4" s="354"/>
      <c r="H4" s="354"/>
      <c r="I4" s="355"/>
      <c r="J4" s="116"/>
    </row>
    <row r="5" spans="1:10" ht="39" customHeight="1" thickBot="1" x14ac:dyDescent="0.3">
      <c r="A5" s="115"/>
      <c r="B5" s="304" t="s">
        <v>44</v>
      </c>
      <c r="C5" s="305"/>
      <c r="D5" s="305"/>
      <c r="E5" s="305"/>
      <c r="F5" s="305"/>
      <c r="G5" s="305"/>
      <c r="H5" s="305"/>
      <c r="I5" s="306"/>
      <c r="J5" s="116"/>
    </row>
    <row r="6" spans="1:10" ht="17.25" thickBot="1" x14ac:dyDescent="0.3">
      <c r="A6" s="115"/>
      <c r="B6" s="118"/>
      <c r="C6" s="118"/>
      <c r="D6" s="118"/>
      <c r="E6" s="118"/>
      <c r="F6" s="118"/>
      <c r="G6" s="119"/>
      <c r="H6" s="120"/>
      <c r="I6" s="121"/>
      <c r="J6" s="122"/>
    </row>
    <row r="7" spans="1:10" ht="16.5" x14ac:dyDescent="0.25">
      <c r="A7" s="115"/>
      <c r="B7" s="123" t="s">
        <v>71</v>
      </c>
      <c r="C7" s="307" t="s">
        <v>72</v>
      </c>
      <c r="D7" s="308"/>
      <c r="E7" s="308"/>
      <c r="F7" s="308"/>
      <c r="G7" s="309"/>
      <c r="H7" s="124" t="s">
        <v>73</v>
      </c>
      <c r="I7" s="231">
        <v>231</v>
      </c>
      <c r="J7" s="126"/>
    </row>
    <row r="8" spans="1:10" ht="17.25" thickBot="1" x14ac:dyDescent="0.3">
      <c r="A8" s="115"/>
      <c r="B8" s="127" t="s">
        <v>75</v>
      </c>
      <c r="C8" s="310" t="s">
        <v>107</v>
      </c>
      <c r="D8" s="311"/>
      <c r="E8" s="311"/>
      <c r="F8" s="311"/>
      <c r="G8" s="312"/>
      <c r="H8" s="128" t="s">
        <v>77</v>
      </c>
      <c r="I8" s="232" t="s">
        <v>13</v>
      </c>
      <c r="J8" s="130"/>
    </row>
    <row r="9" spans="1:10" ht="17.25" thickBot="1" x14ac:dyDescent="0.3">
      <c r="A9" s="115"/>
      <c r="B9" s="131"/>
      <c r="C9" s="118"/>
      <c r="D9" s="118"/>
      <c r="E9" s="118"/>
      <c r="F9" s="118"/>
      <c r="G9" s="119"/>
      <c r="H9" s="132"/>
      <c r="I9" s="121"/>
      <c r="J9" s="122"/>
    </row>
    <row r="10" spans="1:10" ht="16.5" x14ac:dyDescent="0.25">
      <c r="A10" s="115"/>
      <c r="B10" s="133" t="s">
        <v>78</v>
      </c>
      <c r="C10" s="134"/>
      <c r="D10" s="134"/>
      <c r="E10" s="134"/>
      <c r="F10" s="134"/>
      <c r="G10" s="135"/>
      <c r="H10" s="136"/>
      <c r="I10" s="137"/>
      <c r="J10" s="138"/>
    </row>
    <row r="11" spans="1:10" ht="28.5" x14ac:dyDescent="0.25">
      <c r="A11" s="115"/>
      <c r="B11" s="292" t="s">
        <v>28</v>
      </c>
      <c r="C11" s="293"/>
      <c r="D11" s="294" t="s">
        <v>29</v>
      </c>
      <c r="E11" s="293"/>
      <c r="F11" s="139" t="s">
        <v>30</v>
      </c>
      <c r="G11" s="140" t="s">
        <v>79</v>
      </c>
      <c r="H11" s="141" t="s">
        <v>31</v>
      </c>
      <c r="I11" s="142" t="s">
        <v>80</v>
      </c>
      <c r="J11" s="143"/>
    </row>
    <row r="12" spans="1:10" ht="16.5" x14ac:dyDescent="0.25">
      <c r="A12" s="115"/>
      <c r="B12" s="313" t="s">
        <v>81</v>
      </c>
      <c r="C12" s="314"/>
      <c r="D12" s="315" t="s">
        <v>82</v>
      </c>
      <c r="E12" s="316"/>
      <c r="F12" s="144">
        <v>1</v>
      </c>
      <c r="G12" s="145">
        <f>I44</f>
        <v>4366.0807708670964</v>
      </c>
      <c r="H12" s="146">
        <f>0.05</f>
        <v>0.05</v>
      </c>
      <c r="I12" s="147">
        <f>F12*G12*H12</f>
        <v>218.30403854335484</v>
      </c>
      <c r="J12" s="148"/>
    </row>
    <row r="13" spans="1:10" ht="16.5" customHeight="1" x14ac:dyDescent="0.25">
      <c r="A13" s="115"/>
      <c r="B13" s="313"/>
      <c r="C13" s="314"/>
      <c r="D13" s="315"/>
      <c r="E13" s="316"/>
      <c r="F13" s="144"/>
      <c r="G13" s="145"/>
      <c r="H13" s="151"/>
      <c r="I13" s="147">
        <f>F13*G13*H13</f>
        <v>0</v>
      </c>
      <c r="J13" s="148"/>
    </row>
    <row r="14" spans="1:10" ht="16.5" x14ac:dyDescent="0.25">
      <c r="A14" s="115"/>
      <c r="B14" s="313"/>
      <c r="C14" s="314"/>
      <c r="D14" s="315"/>
      <c r="E14" s="316"/>
      <c r="F14" s="144"/>
      <c r="G14" s="145"/>
      <c r="H14" s="151"/>
      <c r="I14" s="147">
        <f>F14*G14*H14</f>
        <v>0</v>
      </c>
      <c r="J14" s="148"/>
    </row>
    <row r="15" spans="1:10" ht="16.5" x14ac:dyDescent="0.25">
      <c r="A15" s="115"/>
      <c r="B15" s="319"/>
      <c r="C15" s="320"/>
      <c r="D15" s="315"/>
      <c r="E15" s="316"/>
      <c r="F15" s="150"/>
      <c r="G15" s="145"/>
      <c r="H15" s="151"/>
      <c r="I15" s="147">
        <f>F15*G15*H15</f>
        <v>0</v>
      </c>
      <c r="J15" s="148"/>
    </row>
    <row r="16" spans="1:10" ht="17.25" thickBot="1" x14ac:dyDescent="0.3">
      <c r="A16" s="115"/>
      <c r="B16" s="321"/>
      <c r="C16" s="322"/>
      <c r="D16" s="152"/>
      <c r="E16" s="153"/>
      <c r="F16" s="154"/>
      <c r="G16" s="155"/>
      <c r="H16" s="156"/>
      <c r="I16" s="147">
        <f>F16*G16*H16</f>
        <v>0</v>
      </c>
      <c r="J16" s="148"/>
    </row>
    <row r="17" spans="1:10" ht="17.25" thickBot="1" x14ac:dyDescent="0.3">
      <c r="A17" s="115"/>
      <c r="B17" s="118"/>
      <c r="C17" s="118"/>
      <c r="D17" s="118"/>
      <c r="E17" s="118"/>
      <c r="F17" s="118"/>
      <c r="G17" s="119"/>
      <c r="H17" s="157" t="s">
        <v>84</v>
      </c>
      <c r="I17" s="158">
        <f>SUM(I12:I16)</f>
        <v>218.30403854335484</v>
      </c>
      <c r="J17" s="159"/>
    </row>
    <row r="18" spans="1:10" ht="17.25" thickBot="1" x14ac:dyDescent="0.3">
      <c r="A18" s="115"/>
      <c r="B18" s="118"/>
      <c r="C18" s="118"/>
      <c r="D18" s="118"/>
      <c r="E18" s="118"/>
      <c r="F18" s="118"/>
      <c r="G18" s="119"/>
      <c r="H18" s="160"/>
      <c r="I18" s="161"/>
      <c r="J18" s="162"/>
    </row>
    <row r="19" spans="1:10" ht="16.5" x14ac:dyDescent="0.25">
      <c r="A19" s="115"/>
      <c r="B19" s="163" t="s">
        <v>85</v>
      </c>
      <c r="C19" s="164"/>
      <c r="D19" s="164"/>
      <c r="E19" s="164"/>
      <c r="F19" s="164"/>
      <c r="G19" s="165"/>
      <c r="H19" s="166"/>
      <c r="I19" s="167"/>
      <c r="J19" s="122"/>
    </row>
    <row r="20" spans="1:10" ht="28.5" x14ac:dyDescent="0.25">
      <c r="A20" s="115"/>
      <c r="B20" s="323" t="s">
        <v>28</v>
      </c>
      <c r="C20" s="324"/>
      <c r="D20" s="324"/>
      <c r="E20" s="139" t="s">
        <v>29</v>
      </c>
      <c r="F20" s="139" t="s">
        <v>86</v>
      </c>
      <c r="G20" s="168" t="s">
        <v>87</v>
      </c>
      <c r="H20" s="141" t="s">
        <v>30</v>
      </c>
      <c r="I20" s="142" t="s">
        <v>80</v>
      </c>
      <c r="J20" s="143"/>
    </row>
    <row r="21" spans="1:10" ht="16.5" x14ac:dyDescent="0.25">
      <c r="A21" s="115"/>
      <c r="B21" s="356" t="s">
        <v>108</v>
      </c>
      <c r="C21" s="357"/>
      <c r="D21" s="357"/>
      <c r="E21" s="175" t="s">
        <v>13</v>
      </c>
      <c r="F21" s="170">
        <v>22356</v>
      </c>
      <c r="G21" s="146">
        <v>0</v>
      </c>
      <c r="H21" s="227">
        <v>1.2</v>
      </c>
      <c r="I21" s="228">
        <f>+F21*H21+(F21*H21*G21)</f>
        <v>26827.200000000001</v>
      </c>
      <c r="J21" s="173"/>
    </row>
    <row r="22" spans="1:10" ht="16.5" x14ac:dyDescent="0.3">
      <c r="A22" s="115"/>
      <c r="B22" s="325"/>
      <c r="C22" s="326"/>
      <c r="D22" s="326"/>
      <c r="E22" s="169"/>
      <c r="F22" s="170"/>
      <c r="G22" s="146"/>
      <c r="H22" s="171"/>
      <c r="I22" s="172">
        <f>+F22*H22+(F22*H22*G22)</f>
        <v>0</v>
      </c>
      <c r="J22" s="173"/>
    </row>
    <row r="23" spans="1:10" ht="16.5" x14ac:dyDescent="0.3">
      <c r="A23" s="115"/>
      <c r="B23" s="327"/>
      <c r="C23" s="328"/>
      <c r="D23" s="328"/>
      <c r="E23" s="174"/>
      <c r="F23" s="175"/>
      <c r="G23" s="146"/>
      <c r="H23" s="176"/>
      <c r="I23" s="172">
        <f>+F23*H23+(F23*H23*G23)</f>
        <v>0</v>
      </c>
      <c r="J23" s="173"/>
    </row>
    <row r="24" spans="1:10" ht="16.5" x14ac:dyDescent="0.3">
      <c r="A24" s="115"/>
      <c r="B24" s="327"/>
      <c r="C24" s="328"/>
      <c r="D24" s="328"/>
      <c r="E24" s="174"/>
      <c r="F24" s="175"/>
      <c r="G24" s="146"/>
      <c r="H24" s="176"/>
      <c r="I24" s="172">
        <f>+F24*H24+(F24*H24*G24)</f>
        <v>0</v>
      </c>
      <c r="J24" s="173"/>
    </row>
    <row r="25" spans="1:10" ht="16.5" x14ac:dyDescent="0.3">
      <c r="A25" s="115"/>
      <c r="B25" s="327"/>
      <c r="C25" s="328"/>
      <c r="D25" s="328"/>
      <c r="E25" s="174"/>
      <c r="F25" s="175"/>
      <c r="G25" s="146"/>
      <c r="H25" s="176"/>
      <c r="I25" s="172">
        <f>+F25*G25*H25</f>
        <v>0</v>
      </c>
      <c r="J25" s="173"/>
    </row>
    <row r="26" spans="1:10" ht="16.5" x14ac:dyDescent="0.3">
      <c r="A26" s="115"/>
      <c r="B26" s="327"/>
      <c r="C26" s="328"/>
      <c r="D26" s="328"/>
      <c r="E26" s="177"/>
      <c r="F26" s="178"/>
      <c r="G26" s="146"/>
      <c r="H26" s="179"/>
      <c r="I26" s="172">
        <f>+F26*G26*H26</f>
        <v>0</v>
      </c>
      <c r="J26" s="173"/>
    </row>
    <row r="27" spans="1:10" ht="16.5" x14ac:dyDescent="0.3">
      <c r="A27" s="115"/>
      <c r="B27" s="327"/>
      <c r="C27" s="328"/>
      <c r="D27" s="328"/>
      <c r="E27" s="177"/>
      <c r="F27" s="178"/>
      <c r="G27" s="146"/>
      <c r="H27" s="179"/>
      <c r="I27" s="172">
        <f>+F27*G27*H27</f>
        <v>0</v>
      </c>
      <c r="J27" s="173"/>
    </row>
    <row r="28" spans="1:10" ht="17.25" thickBot="1" x14ac:dyDescent="0.35">
      <c r="A28" s="115"/>
      <c r="B28" s="317"/>
      <c r="C28" s="318"/>
      <c r="D28" s="318"/>
      <c r="E28" s="180"/>
      <c r="F28" s="154"/>
      <c r="G28" s="181"/>
      <c r="H28" s="182"/>
      <c r="I28" s="183">
        <f>+F28*G28*H28</f>
        <v>0</v>
      </c>
      <c r="J28" s="173"/>
    </row>
    <row r="29" spans="1:10" ht="17.25" thickBot="1" x14ac:dyDescent="0.3">
      <c r="A29" s="115"/>
      <c r="B29" s="118"/>
      <c r="C29" s="118"/>
      <c r="D29" s="118"/>
      <c r="E29" s="118"/>
      <c r="F29" s="118"/>
      <c r="G29" s="184"/>
      <c r="H29" s="157" t="s">
        <v>84</v>
      </c>
      <c r="I29" s="185">
        <f>SUM(I21:I28)</f>
        <v>26827.200000000001</v>
      </c>
      <c r="J29" s="186"/>
    </row>
    <row r="30" spans="1:10" ht="17.25" thickBot="1" x14ac:dyDescent="0.3">
      <c r="A30" s="115"/>
      <c r="B30" s="118"/>
      <c r="C30" s="118"/>
      <c r="D30" s="118"/>
      <c r="E30" s="118"/>
      <c r="F30" s="118"/>
      <c r="G30" s="119"/>
      <c r="H30" s="187"/>
      <c r="I30" s="161"/>
      <c r="J30" s="162"/>
    </row>
    <row r="31" spans="1:10" ht="16.5" x14ac:dyDescent="0.25">
      <c r="A31" s="115"/>
      <c r="B31" s="133" t="s">
        <v>32</v>
      </c>
      <c r="C31" s="134"/>
      <c r="D31" s="134"/>
      <c r="E31" s="134"/>
      <c r="F31" s="134"/>
      <c r="G31" s="135"/>
      <c r="H31" s="136"/>
      <c r="I31" s="137"/>
      <c r="J31" s="122"/>
    </row>
    <row r="32" spans="1:10" ht="28.5" x14ac:dyDescent="0.25">
      <c r="A32" s="115"/>
      <c r="B32" s="329" t="s">
        <v>28</v>
      </c>
      <c r="C32" s="330"/>
      <c r="D32" s="331"/>
      <c r="E32" s="188" t="s">
        <v>29</v>
      </c>
      <c r="F32" s="332" t="s">
        <v>90</v>
      </c>
      <c r="G32" s="331"/>
      <c r="H32" s="189" t="s">
        <v>30</v>
      </c>
      <c r="I32" s="142" t="s">
        <v>80</v>
      </c>
      <c r="J32" s="190"/>
    </row>
    <row r="33" spans="1:10" ht="16.5" x14ac:dyDescent="0.25">
      <c r="A33" s="115"/>
      <c r="B33" s="333"/>
      <c r="C33" s="334"/>
      <c r="D33" s="335"/>
      <c r="E33" s="191"/>
      <c r="F33" s="336"/>
      <c r="G33" s="337"/>
      <c r="H33" s="192"/>
      <c r="I33" s="172">
        <f>F33*H33</f>
        <v>0</v>
      </c>
      <c r="J33" s="193"/>
    </row>
    <row r="34" spans="1:10" ht="16.5" x14ac:dyDescent="0.25">
      <c r="A34" s="115"/>
      <c r="B34" s="333" t="s">
        <v>91</v>
      </c>
      <c r="C34" s="334"/>
      <c r="D34" s="335"/>
      <c r="E34" s="191" t="s">
        <v>91</v>
      </c>
      <c r="F34" s="336" t="s">
        <v>91</v>
      </c>
      <c r="G34" s="337"/>
      <c r="H34" s="192"/>
      <c r="I34" s="172"/>
      <c r="J34" s="193"/>
    </row>
    <row r="35" spans="1:10" ht="17.25" thickBot="1" x14ac:dyDescent="0.3">
      <c r="A35" s="115"/>
      <c r="B35" s="338" t="s">
        <v>91</v>
      </c>
      <c r="C35" s="339"/>
      <c r="D35" s="340"/>
      <c r="E35" s="194"/>
      <c r="F35" s="341"/>
      <c r="G35" s="342"/>
      <c r="H35" s="195"/>
      <c r="I35" s="196"/>
      <c r="J35" s="193"/>
    </row>
    <row r="36" spans="1:10" ht="17.25" thickBot="1" x14ac:dyDescent="0.3">
      <c r="A36" s="115"/>
      <c r="B36" s="118"/>
      <c r="C36" s="118"/>
      <c r="D36" s="118"/>
      <c r="E36" s="118"/>
      <c r="F36" s="118"/>
      <c r="G36" s="119"/>
      <c r="H36" s="157" t="s">
        <v>84</v>
      </c>
      <c r="I36" s="185">
        <f>SUM(I33:I35)</f>
        <v>0</v>
      </c>
      <c r="J36" s="186"/>
    </row>
    <row r="37" spans="1:10" ht="17.25" thickBot="1" x14ac:dyDescent="0.3">
      <c r="A37" s="115"/>
      <c r="B37" s="118"/>
      <c r="C37" s="118"/>
      <c r="D37" s="118"/>
      <c r="E37" s="118"/>
      <c r="F37" s="118"/>
      <c r="G37" s="119"/>
      <c r="H37" s="187"/>
      <c r="I37" s="161"/>
      <c r="J37" s="162"/>
    </row>
    <row r="38" spans="1:10" ht="16.5" x14ac:dyDescent="0.25">
      <c r="A38" s="115"/>
      <c r="B38" s="133" t="s">
        <v>33</v>
      </c>
      <c r="C38" s="197"/>
      <c r="D38" s="197"/>
      <c r="E38" s="197"/>
      <c r="F38" s="197"/>
      <c r="G38" s="198"/>
      <c r="H38" s="199"/>
      <c r="I38" s="200"/>
      <c r="J38" s="122"/>
    </row>
    <row r="39" spans="1:10" ht="43.5" customHeight="1" x14ac:dyDescent="0.25">
      <c r="A39" s="115"/>
      <c r="B39" s="343" t="s">
        <v>28</v>
      </c>
      <c r="C39" s="344"/>
      <c r="D39" s="201" t="s">
        <v>29</v>
      </c>
      <c r="E39" s="202" t="s">
        <v>30</v>
      </c>
      <c r="F39" s="202" t="s">
        <v>92</v>
      </c>
      <c r="G39" s="203" t="s">
        <v>93</v>
      </c>
      <c r="H39" s="204" t="s">
        <v>31</v>
      </c>
      <c r="I39" s="205" t="s">
        <v>80</v>
      </c>
      <c r="J39" s="143"/>
    </row>
    <row r="40" spans="1:10" ht="43.5" customHeight="1" x14ac:dyDescent="0.25">
      <c r="A40" s="115"/>
      <c r="B40" s="345" t="s">
        <v>37</v>
      </c>
      <c r="C40" s="346"/>
      <c r="D40" s="206" t="s">
        <v>95</v>
      </c>
      <c r="E40" s="207">
        <v>1</v>
      </c>
      <c r="F40" s="208">
        <v>94900</v>
      </c>
      <c r="G40" s="209">
        <v>2.0391888861759413</v>
      </c>
      <c r="H40" s="234">
        <f>6/480</f>
        <v>1.2500000000000001E-2</v>
      </c>
      <c r="I40" s="172">
        <f>F40*G40*H40</f>
        <v>2418.9878162262103</v>
      </c>
      <c r="J40" s="193"/>
    </row>
    <row r="41" spans="1:10" ht="16.5" x14ac:dyDescent="0.25">
      <c r="A41" s="115"/>
      <c r="B41" s="345" t="s">
        <v>39</v>
      </c>
      <c r="C41" s="346"/>
      <c r="D41" s="206" t="s">
        <v>95</v>
      </c>
      <c r="E41" s="207">
        <v>1</v>
      </c>
      <c r="F41" s="208">
        <v>80665</v>
      </c>
      <c r="G41" s="209">
        <v>1.93104117487474</v>
      </c>
      <c r="H41" s="234">
        <f>6/480</f>
        <v>1.2500000000000001E-2</v>
      </c>
      <c r="I41" s="172">
        <f>F41*G41*H41</f>
        <v>1947.0929546408865</v>
      </c>
      <c r="J41" s="193"/>
    </row>
    <row r="42" spans="1:10" ht="16.5" x14ac:dyDescent="0.25">
      <c r="A42" s="115"/>
      <c r="B42" s="347"/>
      <c r="C42" s="348"/>
      <c r="D42" s="206"/>
      <c r="E42" s="191"/>
      <c r="F42" s="229"/>
      <c r="G42" s="230"/>
      <c r="H42" s="192"/>
      <c r="I42" s="172"/>
      <c r="J42" s="193"/>
    </row>
    <row r="43" spans="1:10" ht="17.25" thickBot="1" x14ac:dyDescent="0.3">
      <c r="A43" s="115"/>
      <c r="B43" s="349"/>
      <c r="C43" s="350"/>
      <c r="D43" s="211"/>
      <c r="E43" s="194"/>
      <c r="F43" s="212"/>
      <c r="G43" s="213"/>
      <c r="H43" s="195"/>
      <c r="I43" s="196"/>
      <c r="J43" s="193"/>
    </row>
    <row r="44" spans="1:10" ht="17.25" thickBot="1" x14ac:dyDescent="0.3">
      <c r="A44" s="115"/>
      <c r="B44" s="118"/>
      <c r="C44" s="118"/>
      <c r="D44" s="118"/>
      <c r="E44" s="118"/>
      <c r="F44" s="118"/>
      <c r="G44" s="119"/>
      <c r="H44" s="157" t="s">
        <v>84</v>
      </c>
      <c r="I44" s="214">
        <f>SUM(I40:I43)</f>
        <v>4366.0807708670964</v>
      </c>
      <c r="J44" s="215"/>
    </row>
    <row r="45" spans="1:10" ht="17.25" thickBot="1" x14ac:dyDescent="0.3">
      <c r="A45" s="115"/>
      <c r="B45" s="118"/>
      <c r="C45" s="118"/>
      <c r="D45" s="118"/>
      <c r="E45" s="118"/>
      <c r="F45" s="118"/>
      <c r="G45" s="119"/>
      <c r="H45" s="132"/>
      <c r="I45" s="216"/>
      <c r="J45" s="217"/>
    </row>
    <row r="46" spans="1:10" ht="17.25" thickBot="1" x14ac:dyDescent="0.3">
      <c r="A46" s="115"/>
      <c r="B46" s="118"/>
      <c r="C46" s="118"/>
      <c r="D46" s="118"/>
      <c r="E46" s="118"/>
      <c r="F46" s="118"/>
      <c r="G46" s="351" t="s">
        <v>97</v>
      </c>
      <c r="H46" s="352"/>
      <c r="I46" s="214">
        <f>I17+I29+I36+I44</f>
        <v>31411.584809410451</v>
      </c>
      <c r="J46" s="218"/>
    </row>
    <row r="47" spans="1:10" ht="16.5" x14ac:dyDescent="0.25">
      <c r="A47" s="115"/>
      <c r="B47" s="118"/>
      <c r="C47" s="118"/>
      <c r="D47" s="118"/>
      <c r="E47" s="118"/>
      <c r="F47" s="118"/>
      <c r="G47" s="219"/>
      <c r="H47" s="219"/>
      <c r="I47" s="220"/>
      <c r="J47" s="218"/>
    </row>
    <row r="48" spans="1:10" ht="16.5" x14ac:dyDescent="0.3">
      <c r="A48" s="221"/>
      <c r="B48" s="222"/>
      <c r="C48" s="222"/>
      <c r="D48" s="222"/>
      <c r="E48" s="222"/>
      <c r="F48" s="222"/>
      <c r="G48" s="223"/>
      <c r="H48" s="224"/>
      <c r="I48" s="225"/>
      <c r="J48" s="226"/>
    </row>
  </sheetData>
  <mergeCells count="39">
    <mergeCell ref="B42:C42"/>
    <mergeCell ref="B43:C43"/>
    <mergeCell ref="G46:H46"/>
    <mergeCell ref="B35:D35"/>
    <mergeCell ref="F35:G35"/>
    <mergeCell ref="B39:C39"/>
    <mergeCell ref="B40:C40"/>
    <mergeCell ref="B41:C41"/>
    <mergeCell ref="B32:D32"/>
    <mergeCell ref="F32:G32"/>
    <mergeCell ref="B33:D33"/>
    <mergeCell ref="F33:G33"/>
    <mergeCell ref="B34:D34"/>
    <mergeCell ref="F34:G34"/>
    <mergeCell ref="B28:D28"/>
    <mergeCell ref="B15:C15"/>
    <mergeCell ref="D15:E15"/>
    <mergeCell ref="B16:C16"/>
    <mergeCell ref="B20:D20"/>
    <mergeCell ref="B21:D21"/>
    <mergeCell ref="B22:D22"/>
    <mergeCell ref="B23:D23"/>
    <mergeCell ref="B24:D24"/>
    <mergeCell ref="B25:D25"/>
    <mergeCell ref="B26:D26"/>
    <mergeCell ref="B27:D27"/>
    <mergeCell ref="B12:C12"/>
    <mergeCell ref="D12:E12"/>
    <mergeCell ref="B13:C13"/>
    <mergeCell ref="D13:E13"/>
    <mergeCell ref="B14:C14"/>
    <mergeCell ref="D14:E14"/>
    <mergeCell ref="B11:C11"/>
    <mergeCell ref="D11:E11"/>
    <mergeCell ref="B2:I3"/>
    <mergeCell ref="B4:I4"/>
    <mergeCell ref="B5:I5"/>
    <mergeCell ref="C7:G7"/>
    <mergeCell ref="C8:G8"/>
  </mergeCells>
  <pageMargins left="0.70866141732283472" right="0.70866141732283472" top="0.74803149606299213" bottom="0.74803149606299213" header="0.31496062992125984" footer="0.31496062992125984"/>
  <pageSetup scale="60" orientation="portrait" r:id="rId1"/>
  <rowBreaks count="2" manualBreakCount="2">
    <brk id="1" max="16383" man="1"/>
    <brk id="47" max="9" man="1"/>
  </rowBreaks>
  <colBreaks count="2" manualBreakCount="2">
    <brk id="9" max="53" man="1"/>
    <brk id="10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8"/>
  <sheetViews>
    <sheetView workbookViewId="0">
      <selection activeCell="B2" sqref="B2:I3"/>
    </sheetView>
  </sheetViews>
  <sheetFormatPr baseColWidth="10" defaultRowHeight="15" x14ac:dyDescent="0.25"/>
  <cols>
    <col min="1" max="1" width="2.5703125" customWidth="1"/>
    <col min="2" max="2" width="21.5703125" customWidth="1"/>
    <col min="6" max="6" width="19.140625" bestFit="1" customWidth="1"/>
    <col min="7" max="7" width="36.5703125" customWidth="1"/>
    <col min="8" max="8" width="16.5703125" bestFit="1" customWidth="1"/>
    <col min="9" max="9" width="16.140625" bestFit="1" customWidth="1"/>
    <col min="10" max="10" width="3.28515625" customWidth="1"/>
    <col min="257" max="257" width="2.5703125" customWidth="1"/>
    <col min="258" max="258" width="21.5703125" customWidth="1"/>
    <col min="262" max="262" width="19.140625" bestFit="1" customWidth="1"/>
    <col min="263" max="263" width="36.5703125" customWidth="1"/>
    <col min="264" max="264" width="16.5703125" bestFit="1" customWidth="1"/>
    <col min="265" max="265" width="16.140625" bestFit="1" customWidth="1"/>
    <col min="266" max="266" width="3.28515625" customWidth="1"/>
    <col min="513" max="513" width="2.5703125" customWidth="1"/>
    <col min="514" max="514" width="21.5703125" customWidth="1"/>
    <col min="518" max="518" width="19.140625" bestFit="1" customWidth="1"/>
    <col min="519" max="519" width="36.5703125" customWidth="1"/>
    <col min="520" max="520" width="16.5703125" bestFit="1" customWidth="1"/>
    <col min="521" max="521" width="16.140625" bestFit="1" customWidth="1"/>
    <col min="522" max="522" width="3.28515625" customWidth="1"/>
    <col min="769" max="769" width="2.5703125" customWidth="1"/>
    <col min="770" max="770" width="21.5703125" customWidth="1"/>
    <col min="774" max="774" width="19.140625" bestFit="1" customWidth="1"/>
    <col min="775" max="775" width="36.5703125" customWidth="1"/>
    <col min="776" max="776" width="16.5703125" bestFit="1" customWidth="1"/>
    <col min="777" max="777" width="16.140625" bestFit="1" customWidth="1"/>
    <col min="778" max="778" width="3.28515625" customWidth="1"/>
    <col min="1025" max="1025" width="2.5703125" customWidth="1"/>
    <col min="1026" max="1026" width="21.5703125" customWidth="1"/>
    <col min="1030" max="1030" width="19.140625" bestFit="1" customWidth="1"/>
    <col min="1031" max="1031" width="36.5703125" customWidth="1"/>
    <col min="1032" max="1032" width="16.5703125" bestFit="1" customWidth="1"/>
    <col min="1033" max="1033" width="16.140625" bestFit="1" customWidth="1"/>
    <col min="1034" max="1034" width="3.28515625" customWidth="1"/>
    <col min="1281" max="1281" width="2.5703125" customWidth="1"/>
    <col min="1282" max="1282" width="21.5703125" customWidth="1"/>
    <col min="1286" max="1286" width="19.140625" bestFit="1" customWidth="1"/>
    <col min="1287" max="1287" width="36.5703125" customWidth="1"/>
    <col min="1288" max="1288" width="16.5703125" bestFit="1" customWidth="1"/>
    <col min="1289" max="1289" width="16.140625" bestFit="1" customWidth="1"/>
    <col min="1290" max="1290" width="3.28515625" customWidth="1"/>
    <col min="1537" max="1537" width="2.5703125" customWidth="1"/>
    <col min="1538" max="1538" width="21.5703125" customWidth="1"/>
    <col min="1542" max="1542" width="19.140625" bestFit="1" customWidth="1"/>
    <col min="1543" max="1543" width="36.5703125" customWidth="1"/>
    <col min="1544" max="1544" width="16.5703125" bestFit="1" customWidth="1"/>
    <col min="1545" max="1545" width="16.140625" bestFit="1" customWidth="1"/>
    <col min="1546" max="1546" width="3.28515625" customWidth="1"/>
    <col min="1793" max="1793" width="2.5703125" customWidth="1"/>
    <col min="1794" max="1794" width="21.5703125" customWidth="1"/>
    <col min="1798" max="1798" width="19.140625" bestFit="1" customWidth="1"/>
    <col min="1799" max="1799" width="36.5703125" customWidth="1"/>
    <col min="1800" max="1800" width="16.5703125" bestFit="1" customWidth="1"/>
    <col min="1801" max="1801" width="16.140625" bestFit="1" customWidth="1"/>
    <col min="1802" max="1802" width="3.28515625" customWidth="1"/>
    <col min="2049" max="2049" width="2.5703125" customWidth="1"/>
    <col min="2050" max="2050" width="21.5703125" customWidth="1"/>
    <col min="2054" max="2054" width="19.140625" bestFit="1" customWidth="1"/>
    <col min="2055" max="2055" width="36.5703125" customWidth="1"/>
    <col min="2056" max="2056" width="16.5703125" bestFit="1" customWidth="1"/>
    <col min="2057" max="2057" width="16.140625" bestFit="1" customWidth="1"/>
    <col min="2058" max="2058" width="3.28515625" customWidth="1"/>
    <col min="2305" max="2305" width="2.5703125" customWidth="1"/>
    <col min="2306" max="2306" width="21.5703125" customWidth="1"/>
    <col min="2310" max="2310" width="19.140625" bestFit="1" customWidth="1"/>
    <col min="2311" max="2311" width="36.5703125" customWidth="1"/>
    <col min="2312" max="2312" width="16.5703125" bestFit="1" customWidth="1"/>
    <col min="2313" max="2313" width="16.140625" bestFit="1" customWidth="1"/>
    <col min="2314" max="2314" width="3.28515625" customWidth="1"/>
    <col min="2561" max="2561" width="2.5703125" customWidth="1"/>
    <col min="2562" max="2562" width="21.5703125" customWidth="1"/>
    <col min="2566" max="2566" width="19.140625" bestFit="1" customWidth="1"/>
    <col min="2567" max="2567" width="36.5703125" customWidth="1"/>
    <col min="2568" max="2568" width="16.5703125" bestFit="1" customWidth="1"/>
    <col min="2569" max="2569" width="16.140625" bestFit="1" customWidth="1"/>
    <col min="2570" max="2570" width="3.28515625" customWidth="1"/>
    <col min="2817" max="2817" width="2.5703125" customWidth="1"/>
    <col min="2818" max="2818" width="21.5703125" customWidth="1"/>
    <col min="2822" max="2822" width="19.140625" bestFit="1" customWidth="1"/>
    <col min="2823" max="2823" width="36.5703125" customWidth="1"/>
    <col min="2824" max="2824" width="16.5703125" bestFit="1" customWidth="1"/>
    <col min="2825" max="2825" width="16.140625" bestFit="1" customWidth="1"/>
    <col min="2826" max="2826" width="3.28515625" customWidth="1"/>
    <col min="3073" max="3073" width="2.5703125" customWidth="1"/>
    <col min="3074" max="3074" width="21.5703125" customWidth="1"/>
    <col min="3078" max="3078" width="19.140625" bestFit="1" customWidth="1"/>
    <col min="3079" max="3079" width="36.5703125" customWidth="1"/>
    <col min="3080" max="3080" width="16.5703125" bestFit="1" customWidth="1"/>
    <col min="3081" max="3081" width="16.140625" bestFit="1" customWidth="1"/>
    <col min="3082" max="3082" width="3.28515625" customWidth="1"/>
    <col min="3329" max="3329" width="2.5703125" customWidth="1"/>
    <col min="3330" max="3330" width="21.5703125" customWidth="1"/>
    <col min="3334" max="3334" width="19.140625" bestFit="1" customWidth="1"/>
    <col min="3335" max="3335" width="36.5703125" customWidth="1"/>
    <col min="3336" max="3336" width="16.5703125" bestFit="1" customWidth="1"/>
    <col min="3337" max="3337" width="16.140625" bestFit="1" customWidth="1"/>
    <col min="3338" max="3338" width="3.28515625" customWidth="1"/>
    <col min="3585" max="3585" width="2.5703125" customWidth="1"/>
    <col min="3586" max="3586" width="21.5703125" customWidth="1"/>
    <col min="3590" max="3590" width="19.140625" bestFit="1" customWidth="1"/>
    <col min="3591" max="3591" width="36.5703125" customWidth="1"/>
    <col min="3592" max="3592" width="16.5703125" bestFit="1" customWidth="1"/>
    <col min="3593" max="3593" width="16.140625" bestFit="1" customWidth="1"/>
    <col min="3594" max="3594" width="3.28515625" customWidth="1"/>
    <col min="3841" max="3841" width="2.5703125" customWidth="1"/>
    <col min="3842" max="3842" width="21.5703125" customWidth="1"/>
    <col min="3846" max="3846" width="19.140625" bestFit="1" customWidth="1"/>
    <col min="3847" max="3847" width="36.5703125" customWidth="1"/>
    <col min="3848" max="3848" width="16.5703125" bestFit="1" customWidth="1"/>
    <col min="3849" max="3849" width="16.140625" bestFit="1" customWidth="1"/>
    <col min="3850" max="3850" width="3.28515625" customWidth="1"/>
    <col min="4097" max="4097" width="2.5703125" customWidth="1"/>
    <col min="4098" max="4098" width="21.5703125" customWidth="1"/>
    <col min="4102" max="4102" width="19.140625" bestFit="1" customWidth="1"/>
    <col min="4103" max="4103" width="36.5703125" customWidth="1"/>
    <col min="4104" max="4104" width="16.5703125" bestFit="1" customWidth="1"/>
    <col min="4105" max="4105" width="16.140625" bestFit="1" customWidth="1"/>
    <col min="4106" max="4106" width="3.28515625" customWidth="1"/>
    <col min="4353" max="4353" width="2.5703125" customWidth="1"/>
    <col min="4354" max="4354" width="21.5703125" customWidth="1"/>
    <col min="4358" max="4358" width="19.140625" bestFit="1" customWidth="1"/>
    <col min="4359" max="4359" width="36.5703125" customWidth="1"/>
    <col min="4360" max="4360" width="16.5703125" bestFit="1" customWidth="1"/>
    <col min="4361" max="4361" width="16.140625" bestFit="1" customWidth="1"/>
    <col min="4362" max="4362" width="3.28515625" customWidth="1"/>
    <col min="4609" max="4609" width="2.5703125" customWidth="1"/>
    <col min="4610" max="4610" width="21.5703125" customWidth="1"/>
    <col min="4614" max="4614" width="19.140625" bestFit="1" customWidth="1"/>
    <col min="4615" max="4615" width="36.5703125" customWidth="1"/>
    <col min="4616" max="4616" width="16.5703125" bestFit="1" customWidth="1"/>
    <col min="4617" max="4617" width="16.140625" bestFit="1" customWidth="1"/>
    <col min="4618" max="4618" width="3.28515625" customWidth="1"/>
    <col min="4865" max="4865" width="2.5703125" customWidth="1"/>
    <col min="4866" max="4866" width="21.5703125" customWidth="1"/>
    <col min="4870" max="4870" width="19.140625" bestFit="1" customWidth="1"/>
    <col min="4871" max="4871" width="36.5703125" customWidth="1"/>
    <col min="4872" max="4872" width="16.5703125" bestFit="1" customWidth="1"/>
    <col min="4873" max="4873" width="16.140625" bestFit="1" customWidth="1"/>
    <col min="4874" max="4874" width="3.28515625" customWidth="1"/>
    <col min="5121" max="5121" width="2.5703125" customWidth="1"/>
    <col min="5122" max="5122" width="21.5703125" customWidth="1"/>
    <col min="5126" max="5126" width="19.140625" bestFit="1" customWidth="1"/>
    <col min="5127" max="5127" width="36.5703125" customWidth="1"/>
    <col min="5128" max="5128" width="16.5703125" bestFit="1" customWidth="1"/>
    <col min="5129" max="5129" width="16.140625" bestFit="1" customWidth="1"/>
    <col min="5130" max="5130" width="3.28515625" customWidth="1"/>
    <col min="5377" max="5377" width="2.5703125" customWidth="1"/>
    <col min="5378" max="5378" width="21.5703125" customWidth="1"/>
    <col min="5382" max="5382" width="19.140625" bestFit="1" customWidth="1"/>
    <col min="5383" max="5383" width="36.5703125" customWidth="1"/>
    <col min="5384" max="5384" width="16.5703125" bestFit="1" customWidth="1"/>
    <col min="5385" max="5385" width="16.140625" bestFit="1" customWidth="1"/>
    <col min="5386" max="5386" width="3.28515625" customWidth="1"/>
    <col min="5633" max="5633" width="2.5703125" customWidth="1"/>
    <col min="5634" max="5634" width="21.5703125" customWidth="1"/>
    <col min="5638" max="5638" width="19.140625" bestFit="1" customWidth="1"/>
    <col min="5639" max="5639" width="36.5703125" customWidth="1"/>
    <col min="5640" max="5640" width="16.5703125" bestFit="1" customWidth="1"/>
    <col min="5641" max="5641" width="16.140625" bestFit="1" customWidth="1"/>
    <col min="5642" max="5642" width="3.28515625" customWidth="1"/>
    <col min="5889" max="5889" width="2.5703125" customWidth="1"/>
    <col min="5890" max="5890" width="21.5703125" customWidth="1"/>
    <col min="5894" max="5894" width="19.140625" bestFit="1" customWidth="1"/>
    <col min="5895" max="5895" width="36.5703125" customWidth="1"/>
    <col min="5896" max="5896" width="16.5703125" bestFit="1" customWidth="1"/>
    <col min="5897" max="5897" width="16.140625" bestFit="1" customWidth="1"/>
    <col min="5898" max="5898" width="3.28515625" customWidth="1"/>
    <col min="6145" max="6145" width="2.5703125" customWidth="1"/>
    <col min="6146" max="6146" width="21.5703125" customWidth="1"/>
    <col min="6150" max="6150" width="19.140625" bestFit="1" customWidth="1"/>
    <col min="6151" max="6151" width="36.5703125" customWidth="1"/>
    <col min="6152" max="6152" width="16.5703125" bestFit="1" customWidth="1"/>
    <col min="6153" max="6153" width="16.140625" bestFit="1" customWidth="1"/>
    <col min="6154" max="6154" width="3.28515625" customWidth="1"/>
    <col min="6401" max="6401" width="2.5703125" customWidth="1"/>
    <col min="6402" max="6402" width="21.5703125" customWidth="1"/>
    <col min="6406" max="6406" width="19.140625" bestFit="1" customWidth="1"/>
    <col min="6407" max="6407" width="36.5703125" customWidth="1"/>
    <col min="6408" max="6408" width="16.5703125" bestFit="1" customWidth="1"/>
    <col min="6409" max="6409" width="16.140625" bestFit="1" customWidth="1"/>
    <col min="6410" max="6410" width="3.28515625" customWidth="1"/>
    <col min="6657" max="6657" width="2.5703125" customWidth="1"/>
    <col min="6658" max="6658" width="21.5703125" customWidth="1"/>
    <col min="6662" max="6662" width="19.140625" bestFit="1" customWidth="1"/>
    <col min="6663" max="6663" width="36.5703125" customWidth="1"/>
    <col min="6664" max="6664" width="16.5703125" bestFit="1" customWidth="1"/>
    <col min="6665" max="6665" width="16.140625" bestFit="1" customWidth="1"/>
    <col min="6666" max="6666" width="3.28515625" customWidth="1"/>
    <col min="6913" max="6913" width="2.5703125" customWidth="1"/>
    <col min="6914" max="6914" width="21.5703125" customWidth="1"/>
    <col min="6918" max="6918" width="19.140625" bestFit="1" customWidth="1"/>
    <col min="6919" max="6919" width="36.5703125" customWidth="1"/>
    <col min="6920" max="6920" width="16.5703125" bestFit="1" customWidth="1"/>
    <col min="6921" max="6921" width="16.140625" bestFit="1" customWidth="1"/>
    <col min="6922" max="6922" width="3.28515625" customWidth="1"/>
    <col min="7169" max="7169" width="2.5703125" customWidth="1"/>
    <col min="7170" max="7170" width="21.5703125" customWidth="1"/>
    <col min="7174" max="7174" width="19.140625" bestFit="1" customWidth="1"/>
    <col min="7175" max="7175" width="36.5703125" customWidth="1"/>
    <col min="7176" max="7176" width="16.5703125" bestFit="1" customWidth="1"/>
    <col min="7177" max="7177" width="16.140625" bestFit="1" customWidth="1"/>
    <col min="7178" max="7178" width="3.28515625" customWidth="1"/>
    <col min="7425" max="7425" width="2.5703125" customWidth="1"/>
    <col min="7426" max="7426" width="21.5703125" customWidth="1"/>
    <col min="7430" max="7430" width="19.140625" bestFit="1" customWidth="1"/>
    <col min="7431" max="7431" width="36.5703125" customWidth="1"/>
    <col min="7432" max="7432" width="16.5703125" bestFit="1" customWidth="1"/>
    <col min="7433" max="7433" width="16.140625" bestFit="1" customWidth="1"/>
    <col min="7434" max="7434" width="3.28515625" customWidth="1"/>
    <col min="7681" max="7681" width="2.5703125" customWidth="1"/>
    <col min="7682" max="7682" width="21.5703125" customWidth="1"/>
    <col min="7686" max="7686" width="19.140625" bestFit="1" customWidth="1"/>
    <col min="7687" max="7687" width="36.5703125" customWidth="1"/>
    <col min="7688" max="7688" width="16.5703125" bestFit="1" customWidth="1"/>
    <col min="7689" max="7689" width="16.140625" bestFit="1" customWidth="1"/>
    <col min="7690" max="7690" width="3.28515625" customWidth="1"/>
    <col min="7937" max="7937" width="2.5703125" customWidth="1"/>
    <col min="7938" max="7938" width="21.5703125" customWidth="1"/>
    <col min="7942" max="7942" width="19.140625" bestFit="1" customWidth="1"/>
    <col min="7943" max="7943" width="36.5703125" customWidth="1"/>
    <col min="7944" max="7944" width="16.5703125" bestFit="1" customWidth="1"/>
    <col min="7945" max="7945" width="16.140625" bestFit="1" customWidth="1"/>
    <col min="7946" max="7946" width="3.28515625" customWidth="1"/>
    <col min="8193" max="8193" width="2.5703125" customWidth="1"/>
    <col min="8194" max="8194" width="21.5703125" customWidth="1"/>
    <col min="8198" max="8198" width="19.140625" bestFit="1" customWidth="1"/>
    <col min="8199" max="8199" width="36.5703125" customWidth="1"/>
    <col min="8200" max="8200" width="16.5703125" bestFit="1" customWidth="1"/>
    <col min="8201" max="8201" width="16.140625" bestFit="1" customWidth="1"/>
    <col min="8202" max="8202" width="3.28515625" customWidth="1"/>
    <col min="8449" max="8449" width="2.5703125" customWidth="1"/>
    <col min="8450" max="8450" width="21.5703125" customWidth="1"/>
    <col min="8454" max="8454" width="19.140625" bestFit="1" customWidth="1"/>
    <col min="8455" max="8455" width="36.5703125" customWidth="1"/>
    <col min="8456" max="8456" width="16.5703125" bestFit="1" customWidth="1"/>
    <col min="8457" max="8457" width="16.140625" bestFit="1" customWidth="1"/>
    <col min="8458" max="8458" width="3.28515625" customWidth="1"/>
    <col min="8705" max="8705" width="2.5703125" customWidth="1"/>
    <col min="8706" max="8706" width="21.5703125" customWidth="1"/>
    <col min="8710" max="8710" width="19.140625" bestFit="1" customWidth="1"/>
    <col min="8711" max="8711" width="36.5703125" customWidth="1"/>
    <col min="8712" max="8712" width="16.5703125" bestFit="1" customWidth="1"/>
    <col min="8713" max="8713" width="16.140625" bestFit="1" customWidth="1"/>
    <col min="8714" max="8714" width="3.28515625" customWidth="1"/>
    <col min="8961" max="8961" width="2.5703125" customWidth="1"/>
    <col min="8962" max="8962" width="21.5703125" customWidth="1"/>
    <col min="8966" max="8966" width="19.140625" bestFit="1" customWidth="1"/>
    <col min="8967" max="8967" width="36.5703125" customWidth="1"/>
    <col min="8968" max="8968" width="16.5703125" bestFit="1" customWidth="1"/>
    <col min="8969" max="8969" width="16.140625" bestFit="1" customWidth="1"/>
    <col min="8970" max="8970" width="3.28515625" customWidth="1"/>
    <col min="9217" max="9217" width="2.5703125" customWidth="1"/>
    <col min="9218" max="9218" width="21.5703125" customWidth="1"/>
    <col min="9222" max="9222" width="19.140625" bestFit="1" customWidth="1"/>
    <col min="9223" max="9223" width="36.5703125" customWidth="1"/>
    <col min="9224" max="9224" width="16.5703125" bestFit="1" customWidth="1"/>
    <col min="9225" max="9225" width="16.140625" bestFit="1" customWidth="1"/>
    <col min="9226" max="9226" width="3.28515625" customWidth="1"/>
    <col min="9473" max="9473" width="2.5703125" customWidth="1"/>
    <col min="9474" max="9474" width="21.5703125" customWidth="1"/>
    <col min="9478" max="9478" width="19.140625" bestFit="1" customWidth="1"/>
    <col min="9479" max="9479" width="36.5703125" customWidth="1"/>
    <col min="9480" max="9480" width="16.5703125" bestFit="1" customWidth="1"/>
    <col min="9481" max="9481" width="16.140625" bestFit="1" customWidth="1"/>
    <col min="9482" max="9482" width="3.28515625" customWidth="1"/>
    <col min="9729" max="9729" width="2.5703125" customWidth="1"/>
    <col min="9730" max="9730" width="21.5703125" customWidth="1"/>
    <col min="9734" max="9734" width="19.140625" bestFit="1" customWidth="1"/>
    <col min="9735" max="9735" width="36.5703125" customWidth="1"/>
    <col min="9736" max="9736" width="16.5703125" bestFit="1" customWidth="1"/>
    <col min="9737" max="9737" width="16.140625" bestFit="1" customWidth="1"/>
    <col min="9738" max="9738" width="3.28515625" customWidth="1"/>
    <col min="9985" max="9985" width="2.5703125" customWidth="1"/>
    <col min="9986" max="9986" width="21.5703125" customWidth="1"/>
    <col min="9990" max="9990" width="19.140625" bestFit="1" customWidth="1"/>
    <col min="9991" max="9991" width="36.5703125" customWidth="1"/>
    <col min="9992" max="9992" width="16.5703125" bestFit="1" customWidth="1"/>
    <col min="9993" max="9993" width="16.140625" bestFit="1" customWidth="1"/>
    <col min="9994" max="9994" width="3.28515625" customWidth="1"/>
    <col min="10241" max="10241" width="2.5703125" customWidth="1"/>
    <col min="10242" max="10242" width="21.5703125" customWidth="1"/>
    <col min="10246" max="10246" width="19.140625" bestFit="1" customWidth="1"/>
    <col min="10247" max="10247" width="36.5703125" customWidth="1"/>
    <col min="10248" max="10248" width="16.5703125" bestFit="1" customWidth="1"/>
    <col min="10249" max="10249" width="16.140625" bestFit="1" customWidth="1"/>
    <col min="10250" max="10250" width="3.28515625" customWidth="1"/>
    <col min="10497" max="10497" width="2.5703125" customWidth="1"/>
    <col min="10498" max="10498" width="21.5703125" customWidth="1"/>
    <col min="10502" max="10502" width="19.140625" bestFit="1" customWidth="1"/>
    <col min="10503" max="10503" width="36.5703125" customWidth="1"/>
    <col min="10504" max="10504" width="16.5703125" bestFit="1" customWidth="1"/>
    <col min="10505" max="10505" width="16.140625" bestFit="1" customWidth="1"/>
    <col min="10506" max="10506" width="3.28515625" customWidth="1"/>
    <col min="10753" max="10753" width="2.5703125" customWidth="1"/>
    <col min="10754" max="10754" width="21.5703125" customWidth="1"/>
    <col min="10758" max="10758" width="19.140625" bestFit="1" customWidth="1"/>
    <col min="10759" max="10759" width="36.5703125" customWidth="1"/>
    <col min="10760" max="10760" width="16.5703125" bestFit="1" customWidth="1"/>
    <col min="10761" max="10761" width="16.140625" bestFit="1" customWidth="1"/>
    <col min="10762" max="10762" width="3.28515625" customWidth="1"/>
    <col min="11009" max="11009" width="2.5703125" customWidth="1"/>
    <col min="11010" max="11010" width="21.5703125" customWidth="1"/>
    <col min="11014" max="11014" width="19.140625" bestFit="1" customWidth="1"/>
    <col min="11015" max="11015" width="36.5703125" customWidth="1"/>
    <col min="11016" max="11016" width="16.5703125" bestFit="1" customWidth="1"/>
    <col min="11017" max="11017" width="16.140625" bestFit="1" customWidth="1"/>
    <col min="11018" max="11018" width="3.28515625" customWidth="1"/>
    <col min="11265" max="11265" width="2.5703125" customWidth="1"/>
    <col min="11266" max="11266" width="21.5703125" customWidth="1"/>
    <col min="11270" max="11270" width="19.140625" bestFit="1" customWidth="1"/>
    <col min="11271" max="11271" width="36.5703125" customWidth="1"/>
    <col min="11272" max="11272" width="16.5703125" bestFit="1" customWidth="1"/>
    <col min="11273" max="11273" width="16.140625" bestFit="1" customWidth="1"/>
    <col min="11274" max="11274" width="3.28515625" customWidth="1"/>
    <col min="11521" max="11521" width="2.5703125" customWidth="1"/>
    <col min="11522" max="11522" width="21.5703125" customWidth="1"/>
    <col min="11526" max="11526" width="19.140625" bestFit="1" customWidth="1"/>
    <col min="11527" max="11527" width="36.5703125" customWidth="1"/>
    <col min="11528" max="11528" width="16.5703125" bestFit="1" customWidth="1"/>
    <col min="11529" max="11529" width="16.140625" bestFit="1" customWidth="1"/>
    <col min="11530" max="11530" width="3.28515625" customWidth="1"/>
    <col min="11777" max="11777" width="2.5703125" customWidth="1"/>
    <col min="11778" max="11778" width="21.5703125" customWidth="1"/>
    <col min="11782" max="11782" width="19.140625" bestFit="1" customWidth="1"/>
    <col min="11783" max="11783" width="36.5703125" customWidth="1"/>
    <col min="11784" max="11784" width="16.5703125" bestFit="1" customWidth="1"/>
    <col min="11785" max="11785" width="16.140625" bestFit="1" customWidth="1"/>
    <col min="11786" max="11786" width="3.28515625" customWidth="1"/>
    <col min="12033" max="12033" width="2.5703125" customWidth="1"/>
    <col min="12034" max="12034" width="21.5703125" customWidth="1"/>
    <col min="12038" max="12038" width="19.140625" bestFit="1" customWidth="1"/>
    <col min="12039" max="12039" width="36.5703125" customWidth="1"/>
    <col min="12040" max="12040" width="16.5703125" bestFit="1" customWidth="1"/>
    <col min="12041" max="12041" width="16.140625" bestFit="1" customWidth="1"/>
    <col min="12042" max="12042" width="3.28515625" customWidth="1"/>
    <col min="12289" max="12289" width="2.5703125" customWidth="1"/>
    <col min="12290" max="12290" width="21.5703125" customWidth="1"/>
    <col min="12294" max="12294" width="19.140625" bestFit="1" customWidth="1"/>
    <col min="12295" max="12295" width="36.5703125" customWidth="1"/>
    <col min="12296" max="12296" width="16.5703125" bestFit="1" customWidth="1"/>
    <col min="12297" max="12297" width="16.140625" bestFit="1" customWidth="1"/>
    <col min="12298" max="12298" width="3.28515625" customWidth="1"/>
    <col min="12545" max="12545" width="2.5703125" customWidth="1"/>
    <col min="12546" max="12546" width="21.5703125" customWidth="1"/>
    <col min="12550" max="12550" width="19.140625" bestFit="1" customWidth="1"/>
    <col min="12551" max="12551" width="36.5703125" customWidth="1"/>
    <col min="12552" max="12552" width="16.5703125" bestFit="1" customWidth="1"/>
    <col min="12553" max="12553" width="16.140625" bestFit="1" customWidth="1"/>
    <col min="12554" max="12554" width="3.28515625" customWidth="1"/>
    <col min="12801" max="12801" width="2.5703125" customWidth="1"/>
    <col min="12802" max="12802" width="21.5703125" customWidth="1"/>
    <col min="12806" max="12806" width="19.140625" bestFit="1" customWidth="1"/>
    <col min="12807" max="12807" width="36.5703125" customWidth="1"/>
    <col min="12808" max="12808" width="16.5703125" bestFit="1" customWidth="1"/>
    <col min="12809" max="12809" width="16.140625" bestFit="1" customWidth="1"/>
    <col min="12810" max="12810" width="3.28515625" customWidth="1"/>
    <col min="13057" max="13057" width="2.5703125" customWidth="1"/>
    <col min="13058" max="13058" width="21.5703125" customWidth="1"/>
    <col min="13062" max="13062" width="19.140625" bestFit="1" customWidth="1"/>
    <col min="13063" max="13063" width="36.5703125" customWidth="1"/>
    <col min="13064" max="13064" width="16.5703125" bestFit="1" customWidth="1"/>
    <col min="13065" max="13065" width="16.140625" bestFit="1" customWidth="1"/>
    <col min="13066" max="13066" width="3.28515625" customWidth="1"/>
    <col min="13313" max="13313" width="2.5703125" customWidth="1"/>
    <col min="13314" max="13314" width="21.5703125" customWidth="1"/>
    <col min="13318" max="13318" width="19.140625" bestFit="1" customWidth="1"/>
    <col min="13319" max="13319" width="36.5703125" customWidth="1"/>
    <col min="13320" max="13320" width="16.5703125" bestFit="1" customWidth="1"/>
    <col min="13321" max="13321" width="16.140625" bestFit="1" customWidth="1"/>
    <col min="13322" max="13322" width="3.28515625" customWidth="1"/>
    <col min="13569" max="13569" width="2.5703125" customWidth="1"/>
    <col min="13570" max="13570" width="21.5703125" customWidth="1"/>
    <col min="13574" max="13574" width="19.140625" bestFit="1" customWidth="1"/>
    <col min="13575" max="13575" width="36.5703125" customWidth="1"/>
    <col min="13576" max="13576" width="16.5703125" bestFit="1" customWidth="1"/>
    <col min="13577" max="13577" width="16.140625" bestFit="1" customWidth="1"/>
    <col min="13578" max="13578" width="3.28515625" customWidth="1"/>
    <col min="13825" max="13825" width="2.5703125" customWidth="1"/>
    <col min="13826" max="13826" width="21.5703125" customWidth="1"/>
    <col min="13830" max="13830" width="19.140625" bestFit="1" customWidth="1"/>
    <col min="13831" max="13831" width="36.5703125" customWidth="1"/>
    <col min="13832" max="13832" width="16.5703125" bestFit="1" customWidth="1"/>
    <col min="13833" max="13833" width="16.140625" bestFit="1" customWidth="1"/>
    <col min="13834" max="13834" width="3.28515625" customWidth="1"/>
    <col min="14081" max="14081" width="2.5703125" customWidth="1"/>
    <col min="14082" max="14082" width="21.5703125" customWidth="1"/>
    <col min="14086" max="14086" width="19.140625" bestFit="1" customWidth="1"/>
    <col min="14087" max="14087" width="36.5703125" customWidth="1"/>
    <col min="14088" max="14088" width="16.5703125" bestFit="1" customWidth="1"/>
    <col min="14089" max="14089" width="16.140625" bestFit="1" customWidth="1"/>
    <col min="14090" max="14090" width="3.28515625" customWidth="1"/>
    <col min="14337" max="14337" width="2.5703125" customWidth="1"/>
    <col min="14338" max="14338" width="21.5703125" customWidth="1"/>
    <col min="14342" max="14342" width="19.140625" bestFit="1" customWidth="1"/>
    <col min="14343" max="14343" width="36.5703125" customWidth="1"/>
    <col min="14344" max="14344" width="16.5703125" bestFit="1" customWidth="1"/>
    <col min="14345" max="14345" width="16.140625" bestFit="1" customWidth="1"/>
    <col min="14346" max="14346" width="3.28515625" customWidth="1"/>
    <col min="14593" max="14593" width="2.5703125" customWidth="1"/>
    <col min="14594" max="14594" width="21.5703125" customWidth="1"/>
    <col min="14598" max="14598" width="19.140625" bestFit="1" customWidth="1"/>
    <col min="14599" max="14599" width="36.5703125" customWidth="1"/>
    <col min="14600" max="14600" width="16.5703125" bestFit="1" customWidth="1"/>
    <col min="14601" max="14601" width="16.140625" bestFit="1" customWidth="1"/>
    <col min="14602" max="14602" width="3.28515625" customWidth="1"/>
    <col min="14849" max="14849" width="2.5703125" customWidth="1"/>
    <col min="14850" max="14850" width="21.5703125" customWidth="1"/>
    <col min="14854" max="14854" width="19.140625" bestFit="1" customWidth="1"/>
    <col min="14855" max="14855" width="36.5703125" customWidth="1"/>
    <col min="14856" max="14856" width="16.5703125" bestFit="1" customWidth="1"/>
    <col min="14857" max="14857" width="16.140625" bestFit="1" customWidth="1"/>
    <col min="14858" max="14858" width="3.28515625" customWidth="1"/>
    <col min="15105" max="15105" width="2.5703125" customWidth="1"/>
    <col min="15106" max="15106" width="21.5703125" customWidth="1"/>
    <col min="15110" max="15110" width="19.140625" bestFit="1" customWidth="1"/>
    <col min="15111" max="15111" width="36.5703125" customWidth="1"/>
    <col min="15112" max="15112" width="16.5703125" bestFit="1" customWidth="1"/>
    <col min="15113" max="15113" width="16.140625" bestFit="1" customWidth="1"/>
    <col min="15114" max="15114" width="3.28515625" customWidth="1"/>
    <col min="15361" max="15361" width="2.5703125" customWidth="1"/>
    <col min="15362" max="15362" width="21.5703125" customWidth="1"/>
    <col min="15366" max="15366" width="19.140625" bestFit="1" customWidth="1"/>
    <col min="15367" max="15367" width="36.5703125" customWidth="1"/>
    <col min="15368" max="15368" width="16.5703125" bestFit="1" customWidth="1"/>
    <col min="15369" max="15369" width="16.140625" bestFit="1" customWidth="1"/>
    <col min="15370" max="15370" width="3.28515625" customWidth="1"/>
    <col min="15617" max="15617" width="2.5703125" customWidth="1"/>
    <col min="15618" max="15618" width="21.5703125" customWidth="1"/>
    <col min="15622" max="15622" width="19.140625" bestFit="1" customWidth="1"/>
    <col min="15623" max="15623" width="36.5703125" customWidth="1"/>
    <col min="15624" max="15624" width="16.5703125" bestFit="1" customWidth="1"/>
    <col min="15625" max="15625" width="16.140625" bestFit="1" customWidth="1"/>
    <col min="15626" max="15626" width="3.28515625" customWidth="1"/>
    <col min="15873" max="15873" width="2.5703125" customWidth="1"/>
    <col min="15874" max="15874" width="21.5703125" customWidth="1"/>
    <col min="15878" max="15878" width="19.140625" bestFit="1" customWidth="1"/>
    <col min="15879" max="15879" width="36.5703125" customWidth="1"/>
    <col min="15880" max="15880" width="16.5703125" bestFit="1" customWidth="1"/>
    <col min="15881" max="15881" width="16.140625" bestFit="1" customWidth="1"/>
    <col min="15882" max="15882" width="3.28515625" customWidth="1"/>
    <col min="16129" max="16129" width="2.5703125" customWidth="1"/>
    <col min="16130" max="16130" width="21.5703125" customWidth="1"/>
    <col min="16134" max="16134" width="19.140625" bestFit="1" customWidth="1"/>
    <col min="16135" max="16135" width="36.5703125" customWidth="1"/>
    <col min="16136" max="16136" width="16.5703125" bestFit="1" customWidth="1"/>
    <col min="16137" max="16137" width="16.140625" bestFit="1" customWidth="1"/>
    <col min="16138" max="16138" width="3.28515625" customWidth="1"/>
  </cols>
  <sheetData>
    <row r="1" spans="1:10" ht="15" customHeight="1" thickBot="1" x14ac:dyDescent="0.35">
      <c r="A1" s="109"/>
      <c r="B1" s="110"/>
      <c r="C1" s="110"/>
      <c r="D1" s="110"/>
      <c r="E1" s="110"/>
      <c r="F1" s="110"/>
      <c r="G1" s="111"/>
      <c r="H1" s="112"/>
      <c r="I1" s="113"/>
      <c r="J1" s="114"/>
    </row>
    <row r="2" spans="1:10" ht="61.5" customHeight="1" x14ac:dyDescent="0.25">
      <c r="A2" s="115"/>
      <c r="B2" s="295"/>
      <c r="C2" s="296"/>
      <c r="D2" s="296"/>
      <c r="E2" s="296"/>
      <c r="F2" s="296"/>
      <c r="G2" s="296"/>
      <c r="H2" s="296"/>
      <c r="I2" s="297"/>
      <c r="J2" s="116"/>
    </row>
    <row r="3" spans="1:10" ht="16.5" x14ac:dyDescent="0.25">
      <c r="A3" s="115"/>
      <c r="B3" s="298"/>
      <c r="C3" s="299"/>
      <c r="D3" s="299"/>
      <c r="E3" s="299"/>
      <c r="F3" s="299"/>
      <c r="G3" s="299"/>
      <c r="H3" s="299"/>
      <c r="I3" s="300"/>
      <c r="J3" s="116"/>
    </row>
    <row r="4" spans="1:10" ht="17.25" thickBot="1" x14ac:dyDescent="0.3">
      <c r="A4" s="115"/>
      <c r="B4" s="353" t="s">
        <v>27</v>
      </c>
      <c r="C4" s="354"/>
      <c r="D4" s="354"/>
      <c r="E4" s="354"/>
      <c r="F4" s="354"/>
      <c r="G4" s="354"/>
      <c r="H4" s="354"/>
      <c r="I4" s="355"/>
      <c r="J4" s="116"/>
    </row>
    <row r="5" spans="1:10" ht="39" customHeight="1" thickBot="1" x14ac:dyDescent="0.3">
      <c r="A5" s="115"/>
      <c r="B5" s="304" t="s">
        <v>44</v>
      </c>
      <c r="C5" s="305"/>
      <c r="D5" s="305"/>
      <c r="E5" s="305"/>
      <c r="F5" s="305"/>
      <c r="G5" s="305"/>
      <c r="H5" s="305"/>
      <c r="I5" s="306"/>
      <c r="J5" s="116"/>
    </row>
    <row r="6" spans="1:10" ht="17.25" thickBot="1" x14ac:dyDescent="0.3">
      <c r="A6" s="115"/>
      <c r="B6" s="118"/>
      <c r="C6" s="118"/>
      <c r="D6" s="118"/>
      <c r="E6" s="118"/>
      <c r="F6" s="118"/>
      <c r="G6" s="119"/>
      <c r="H6" s="120"/>
      <c r="I6" s="121"/>
      <c r="J6" s="122"/>
    </row>
    <row r="7" spans="1:10" ht="16.5" x14ac:dyDescent="0.25">
      <c r="A7" s="115"/>
      <c r="B7" s="123" t="s">
        <v>71</v>
      </c>
      <c r="C7" s="307" t="s">
        <v>72</v>
      </c>
      <c r="D7" s="308"/>
      <c r="E7" s="308"/>
      <c r="F7" s="308"/>
      <c r="G7" s="309"/>
      <c r="H7" s="124" t="s">
        <v>73</v>
      </c>
      <c r="I7" s="231">
        <v>610</v>
      </c>
      <c r="J7" s="126"/>
    </row>
    <row r="8" spans="1:10" ht="17.25" thickBot="1" x14ac:dyDescent="0.3">
      <c r="A8" s="115"/>
      <c r="B8" s="127" t="s">
        <v>75</v>
      </c>
      <c r="C8" s="310" t="s">
        <v>51</v>
      </c>
      <c r="D8" s="311"/>
      <c r="E8" s="311"/>
      <c r="F8" s="311"/>
      <c r="G8" s="312"/>
      <c r="H8" s="128" t="s">
        <v>77</v>
      </c>
      <c r="I8" s="232" t="s">
        <v>14</v>
      </c>
      <c r="J8" s="130"/>
    </row>
    <row r="9" spans="1:10" ht="17.25" thickBot="1" x14ac:dyDescent="0.3">
      <c r="A9" s="115"/>
      <c r="B9" s="131"/>
      <c r="C9" s="118"/>
      <c r="D9" s="118"/>
      <c r="E9" s="118"/>
      <c r="F9" s="118"/>
      <c r="G9" s="119"/>
      <c r="H9" s="132"/>
      <c r="I9" s="121"/>
      <c r="J9" s="122"/>
    </row>
    <row r="10" spans="1:10" ht="16.5" x14ac:dyDescent="0.25">
      <c r="A10" s="115"/>
      <c r="B10" s="133" t="s">
        <v>78</v>
      </c>
      <c r="C10" s="134"/>
      <c r="D10" s="134"/>
      <c r="E10" s="134"/>
      <c r="F10" s="134"/>
      <c r="G10" s="135"/>
      <c r="H10" s="136"/>
      <c r="I10" s="137"/>
      <c r="J10" s="138"/>
    </row>
    <row r="11" spans="1:10" ht="28.5" x14ac:dyDescent="0.25">
      <c r="A11" s="115"/>
      <c r="B11" s="292" t="s">
        <v>28</v>
      </c>
      <c r="C11" s="293"/>
      <c r="D11" s="294" t="s">
        <v>29</v>
      </c>
      <c r="E11" s="293"/>
      <c r="F11" s="139" t="s">
        <v>30</v>
      </c>
      <c r="G11" s="140" t="s">
        <v>79</v>
      </c>
      <c r="H11" s="141" t="s">
        <v>31</v>
      </c>
      <c r="I11" s="142" t="s">
        <v>80</v>
      </c>
      <c r="J11" s="143"/>
    </row>
    <row r="12" spans="1:10" ht="16.5" x14ac:dyDescent="0.25">
      <c r="A12" s="115"/>
      <c r="B12" s="313" t="s">
        <v>81</v>
      </c>
      <c r="C12" s="314"/>
      <c r="D12" s="315" t="s">
        <v>82</v>
      </c>
      <c r="E12" s="316"/>
      <c r="F12" s="144">
        <v>1</v>
      </c>
      <c r="G12" s="145">
        <f>I44</f>
        <v>17655.986483437307</v>
      </c>
      <c r="H12" s="146">
        <f>0.05</f>
        <v>0.05</v>
      </c>
      <c r="I12" s="147">
        <f>F12*G12*H12</f>
        <v>882.79932417186546</v>
      </c>
      <c r="J12" s="148"/>
    </row>
    <row r="13" spans="1:10" ht="33.75" customHeight="1" x14ac:dyDescent="0.25">
      <c r="A13" s="115"/>
      <c r="B13" s="313" t="s">
        <v>109</v>
      </c>
      <c r="C13" s="314"/>
      <c r="D13" s="315" t="s">
        <v>82</v>
      </c>
      <c r="E13" s="316"/>
      <c r="F13" s="144">
        <v>1</v>
      </c>
      <c r="G13" s="145">
        <v>47799</v>
      </c>
      <c r="H13" s="146">
        <v>0.3</v>
      </c>
      <c r="I13" s="147">
        <f>F13*G13*H13</f>
        <v>14339.699999999999</v>
      </c>
      <c r="J13" s="148"/>
    </row>
    <row r="14" spans="1:10" ht="16.5" x14ac:dyDescent="0.25">
      <c r="A14" s="115"/>
      <c r="B14" s="313"/>
      <c r="C14" s="314"/>
      <c r="D14" s="315"/>
      <c r="E14" s="316"/>
      <c r="F14" s="144"/>
      <c r="G14" s="145"/>
      <c r="H14" s="151"/>
      <c r="I14" s="147">
        <f>F14*G14*H14</f>
        <v>0</v>
      </c>
      <c r="J14" s="148"/>
    </row>
    <row r="15" spans="1:10" ht="16.5" x14ac:dyDescent="0.25">
      <c r="A15" s="115"/>
      <c r="B15" s="319"/>
      <c r="C15" s="320"/>
      <c r="D15" s="315"/>
      <c r="E15" s="316"/>
      <c r="F15" s="150"/>
      <c r="G15" s="145"/>
      <c r="H15" s="151"/>
      <c r="I15" s="147">
        <f>F15*G15*H15</f>
        <v>0</v>
      </c>
      <c r="J15" s="148"/>
    </row>
    <row r="16" spans="1:10" ht="17.25" thickBot="1" x14ac:dyDescent="0.3">
      <c r="A16" s="115"/>
      <c r="B16" s="321"/>
      <c r="C16" s="322"/>
      <c r="D16" s="152"/>
      <c r="E16" s="153"/>
      <c r="F16" s="154"/>
      <c r="G16" s="155"/>
      <c r="H16" s="156"/>
      <c r="I16" s="147">
        <f>F16*G16*H16</f>
        <v>0</v>
      </c>
      <c r="J16" s="148"/>
    </row>
    <row r="17" spans="1:10" ht="17.25" thickBot="1" x14ac:dyDescent="0.3">
      <c r="A17" s="115"/>
      <c r="B17" s="118"/>
      <c r="C17" s="118"/>
      <c r="D17" s="118"/>
      <c r="E17" s="118"/>
      <c r="F17" s="118"/>
      <c r="G17" s="119"/>
      <c r="H17" s="157" t="s">
        <v>84</v>
      </c>
      <c r="I17" s="158">
        <f>SUM(I12:I16)</f>
        <v>15222.499324171864</v>
      </c>
      <c r="J17" s="159"/>
    </row>
    <row r="18" spans="1:10" ht="17.25" thickBot="1" x14ac:dyDescent="0.3">
      <c r="A18" s="115"/>
      <c r="B18" s="118"/>
      <c r="C18" s="118"/>
      <c r="D18" s="118"/>
      <c r="E18" s="118"/>
      <c r="F18" s="118"/>
      <c r="G18" s="119"/>
      <c r="H18" s="160"/>
      <c r="I18" s="161"/>
      <c r="J18" s="162"/>
    </row>
    <row r="19" spans="1:10" ht="16.5" x14ac:dyDescent="0.25">
      <c r="A19" s="115"/>
      <c r="B19" s="163" t="s">
        <v>85</v>
      </c>
      <c r="C19" s="164"/>
      <c r="D19" s="164"/>
      <c r="E19" s="164"/>
      <c r="F19" s="164"/>
      <c r="G19" s="165"/>
      <c r="H19" s="166"/>
      <c r="I19" s="167"/>
      <c r="J19" s="122"/>
    </row>
    <row r="20" spans="1:10" ht="28.5" x14ac:dyDescent="0.25">
      <c r="A20" s="115"/>
      <c r="B20" s="323" t="s">
        <v>28</v>
      </c>
      <c r="C20" s="324"/>
      <c r="D20" s="324"/>
      <c r="E20" s="139" t="s">
        <v>29</v>
      </c>
      <c r="F20" s="139" t="s">
        <v>86</v>
      </c>
      <c r="G20" s="168" t="s">
        <v>87</v>
      </c>
      <c r="H20" s="141" t="s">
        <v>30</v>
      </c>
      <c r="I20" s="142" t="s">
        <v>80</v>
      </c>
      <c r="J20" s="143"/>
    </row>
    <row r="21" spans="1:10" ht="16.5" x14ac:dyDescent="0.25">
      <c r="A21" s="115"/>
      <c r="B21" s="356" t="s">
        <v>110</v>
      </c>
      <c r="C21" s="357"/>
      <c r="D21" s="357"/>
      <c r="E21" s="175" t="s">
        <v>14</v>
      </c>
      <c r="F21" s="170">
        <v>78600</v>
      </c>
      <c r="G21" s="146">
        <v>0</v>
      </c>
      <c r="H21" s="227">
        <v>1.3</v>
      </c>
      <c r="I21" s="147">
        <f>+F21*H21+(F21*H21*G21)</f>
        <v>102180</v>
      </c>
      <c r="J21" s="173"/>
    </row>
    <row r="22" spans="1:10" ht="16.5" x14ac:dyDescent="0.3">
      <c r="A22" s="115"/>
      <c r="B22" s="325" t="s">
        <v>35</v>
      </c>
      <c r="C22" s="326"/>
      <c r="D22" s="326"/>
      <c r="E22" s="169" t="s">
        <v>111</v>
      </c>
      <c r="F22" s="170">
        <v>140</v>
      </c>
      <c r="G22" s="146"/>
      <c r="H22" s="227">
        <v>30</v>
      </c>
      <c r="I22" s="147">
        <f>+F22*H22+(F22*H22*G22)</f>
        <v>4200</v>
      </c>
      <c r="J22" s="173"/>
    </row>
    <row r="23" spans="1:10" ht="16.5" x14ac:dyDescent="0.3">
      <c r="A23" s="115"/>
      <c r="B23" s="327"/>
      <c r="C23" s="328"/>
      <c r="D23" s="328"/>
      <c r="E23" s="174"/>
      <c r="F23" s="175"/>
      <c r="G23" s="146"/>
      <c r="H23" s="176"/>
      <c r="I23" s="172">
        <f>+F23*H23+(F23*H23*G23)</f>
        <v>0</v>
      </c>
      <c r="J23" s="173"/>
    </row>
    <row r="24" spans="1:10" ht="16.5" x14ac:dyDescent="0.3">
      <c r="A24" s="115"/>
      <c r="B24" s="327"/>
      <c r="C24" s="328"/>
      <c r="D24" s="328"/>
      <c r="E24" s="174"/>
      <c r="F24" s="175"/>
      <c r="G24" s="146"/>
      <c r="H24" s="176"/>
      <c r="I24" s="172">
        <f>+F24*H24+(F24*H24*G24)</f>
        <v>0</v>
      </c>
      <c r="J24" s="173"/>
    </row>
    <row r="25" spans="1:10" ht="16.5" x14ac:dyDescent="0.3">
      <c r="A25" s="115"/>
      <c r="B25" s="327"/>
      <c r="C25" s="328"/>
      <c r="D25" s="328"/>
      <c r="E25" s="174"/>
      <c r="F25" s="175"/>
      <c r="G25" s="146"/>
      <c r="H25" s="176"/>
      <c r="I25" s="172">
        <f>+F25*G25*H25</f>
        <v>0</v>
      </c>
      <c r="J25" s="173"/>
    </row>
    <row r="26" spans="1:10" ht="16.5" x14ac:dyDescent="0.3">
      <c r="A26" s="115"/>
      <c r="B26" s="327"/>
      <c r="C26" s="328"/>
      <c r="D26" s="328"/>
      <c r="E26" s="177"/>
      <c r="F26" s="178"/>
      <c r="G26" s="146"/>
      <c r="H26" s="179"/>
      <c r="I26" s="172">
        <f>+F26*G26*H26</f>
        <v>0</v>
      </c>
      <c r="J26" s="173"/>
    </row>
    <row r="27" spans="1:10" ht="16.5" x14ac:dyDescent="0.3">
      <c r="A27" s="115"/>
      <c r="B27" s="327"/>
      <c r="C27" s="328"/>
      <c r="D27" s="328"/>
      <c r="E27" s="177"/>
      <c r="F27" s="178"/>
      <c r="G27" s="146"/>
      <c r="H27" s="179"/>
      <c r="I27" s="172">
        <f>+F27*G27*H27</f>
        <v>0</v>
      </c>
      <c r="J27" s="173"/>
    </row>
    <row r="28" spans="1:10" ht="17.25" thickBot="1" x14ac:dyDescent="0.35">
      <c r="A28" s="115"/>
      <c r="B28" s="317"/>
      <c r="C28" s="318"/>
      <c r="D28" s="318"/>
      <c r="E28" s="180"/>
      <c r="F28" s="154"/>
      <c r="G28" s="181"/>
      <c r="H28" s="182"/>
      <c r="I28" s="183">
        <f>+F28*G28*H28</f>
        <v>0</v>
      </c>
      <c r="J28" s="173"/>
    </row>
    <row r="29" spans="1:10" ht="17.25" thickBot="1" x14ac:dyDescent="0.3">
      <c r="A29" s="115"/>
      <c r="B29" s="118"/>
      <c r="C29" s="118"/>
      <c r="D29" s="118"/>
      <c r="E29" s="118"/>
      <c r="F29" s="118"/>
      <c r="G29" s="184"/>
      <c r="H29" s="157" t="s">
        <v>84</v>
      </c>
      <c r="I29" s="185">
        <f>SUM(I21:I28)</f>
        <v>106380</v>
      </c>
      <c r="J29" s="186"/>
    </row>
    <row r="30" spans="1:10" ht="17.25" thickBot="1" x14ac:dyDescent="0.3">
      <c r="A30" s="115"/>
      <c r="B30" s="118"/>
      <c r="C30" s="118"/>
      <c r="D30" s="118"/>
      <c r="E30" s="118"/>
      <c r="F30" s="118"/>
      <c r="G30" s="119"/>
      <c r="H30" s="187"/>
      <c r="I30" s="161"/>
      <c r="J30" s="162"/>
    </row>
    <row r="31" spans="1:10" ht="16.5" x14ac:dyDescent="0.25">
      <c r="A31" s="115"/>
      <c r="B31" s="133" t="s">
        <v>32</v>
      </c>
      <c r="C31" s="134"/>
      <c r="D31" s="134"/>
      <c r="E31" s="134"/>
      <c r="F31" s="134"/>
      <c r="G31" s="135"/>
      <c r="H31" s="136"/>
      <c r="I31" s="137"/>
      <c r="J31" s="122"/>
    </row>
    <row r="32" spans="1:10" ht="28.5" x14ac:dyDescent="0.25">
      <c r="A32" s="115"/>
      <c r="B32" s="329" t="s">
        <v>28</v>
      </c>
      <c r="C32" s="330"/>
      <c r="D32" s="331"/>
      <c r="E32" s="188" t="s">
        <v>29</v>
      </c>
      <c r="F32" s="332" t="s">
        <v>90</v>
      </c>
      <c r="G32" s="331"/>
      <c r="H32" s="189" t="s">
        <v>30</v>
      </c>
      <c r="I32" s="142" t="s">
        <v>80</v>
      </c>
      <c r="J32" s="190"/>
    </row>
    <row r="33" spans="1:10" ht="16.5" x14ac:dyDescent="0.25">
      <c r="A33" s="115"/>
      <c r="B33" s="333" t="s">
        <v>110</v>
      </c>
      <c r="C33" s="334"/>
      <c r="D33" s="335"/>
      <c r="E33" s="191" t="s">
        <v>103</v>
      </c>
      <c r="F33" s="336">
        <v>1878</v>
      </c>
      <c r="G33" s="337"/>
      <c r="H33" s="192">
        <v>90</v>
      </c>
      <c r="I33" s="172">
        <f>F33*H33</f>
        <v>169020</v>
      </c>
      <c r="J33" s="193"/>
    </row>
    <row r="34" spans="1:10" ht="16.5" x14ac:dyDescent="0.25">
      <c r="A34" s="115"/>
      <c r="B34" s="333" t="s">
        <v>91</v>
      </c>
      <c r="C34" s="334"/>
      <c r="D34" s="335"/>
      <c r="E34" s="191" t="s">
        <v>91</v>
      </c>
      <c r="F34" s="336" t="s">
        <v>91</v>
      </c>
      <c r="G34" s="337"/>
      <c r="H34" s="192"/>
      <c r="I34" s="172"/>
      <c r="J34" s="193"/>
    </row>
    <row r="35" spans="1:10" ht="17.25" thickBot="1" x14ac:dyDescent="0.3">
      <c r="A35" s="115"/>
      <c r="B35" s="338" t="s">
        <v>91</v>
      </c>
      <c r="C35" s="339"/>
      <c r="D35" s="340"/>
      <c r="E35" s="194"/>
      <c r="F35" s="341"/>
      <c r="G35" s="342"/>
      <c r="H35" s="195"/>
      <c r="I35" s="196"/>
      <c r="J35" s="193"/>
    </row>
    <row r="36" spans="1:10" ht="17.25" thickBot="1" x14ac:dyDescent="0.3">
      <c r="A36" s="115"/>
      <c r="B36" s="118"/>
      <c r="C36" s="118"/>
      <c r="D36" s="118"/>
      <c r="E36" s="118"/>
      <c r="F36" s="118"/>
      <c r="G36" s="119"/>
      <c r="H36" s="157" t="s">
        <v>84</v>
      </c>
      <c r="I36" s="185">
        <f>SUM(I33:I35)</f>
        <v>169020</v>
      </c>
      <c r="J36" s="186"/>
    </row>
    <row r="37" spans="1:10" ht="17.25" thickBot="1" x14ac:dyDescent="0.3">
      <c r="A37" s="115"/>
      <c r="B37" s="118"/>
      <c r="C37" s="118"/>
      <c r="D37" s="118"/>
      <c r="E37" s="118"/>
      <c r="F37" s="118"/>
      <c r="G37" s="119"/>
      <c r="H37" s="187"/>
      <c r="I37" s="161"/>
      <c r="J37" s="162"/>
    </row>
    <row r="38" spans="1:10" ht="16.5" x14ac:dyDescent="0.25">
      <c r="A38" s="115"/>
      <c r="B38" s="133" t="s">
        <v>33</v>
      </c>
      <c r="C38" s="197"/>
      <c r="D38" s="197"/>
      <c r="E38" s="197"/>
      <c r="F38" s="197"/>
      <c r="G38" s="198"/>
      <c r="H38" s="199"/>
      <c r="I38" s="200"/>
      <c r="J38" s="122"/>
    </row>
    <row r="39" spans="1:10" ht="43.5" customHeight="1" x14ac:dyDescent="0.25">
      <c r="A39" s="115"/>
      <c r="B39" s="343" t="s">
        <v>28</v>
      </c>
      <c r="C39" s="344"/>
      <c r="D39" s="201" t="s">
        <v>29</v>
      </c>
      <c r="E39" s="202" t="s">
        <v>30</v>
      </c>
      <c r="F39" s="202" t="s">
        <v>92</v>
      </c>
      <c r="G39" s="203" t="s">
        <v>93</v>
      </c>
      <c r="H39" s="204" t="s">
        <v>31</v>
      </c>
      <c r="I39" s="205" t="s">
        <v>80</v>
      </c>
      <c r="J39" s="143"/>
    </row>
    <row r="40" spans="1:10" ht="43.5" customHeight="1" x14ac:dyDescent="0.25">
      <c r="A40" s="115"/>
      <c r="B40" s="345" t="s">
        <v>40</v>
      </c>
      <c r="C40" s="346"/>
      <c r="D40" s="206" t="s">
        <v>95</v>
      </c>
      <c r="E40" s="207">
        <v>1</v>
      </c>
      <c r="F40" s="208">
        <v>142350</v>
      </c>
      <c r="G40" s="209">
        <v>2.0391888861759413</v>
      </c>
      <c r="H40" s="234">
        <f>19/480</f>
        <v>3.9583333333333331E-2</v>
      </c>
      <c r="I40" s="172">
        <f>F40*G40*H40</f>
        <v>11490.192127074499</v>
      </c>
      <c r="J40" s="193"/>
    </row>
    <row r="41" spans="1:10" ht="16.5" x14ac:dyDescent="0.25">
      <c r="A41" s="115"/>
      <c r="B41" s="345" t="s">
        <v>39</v>
      </c>
      <c r="C41" s="346"/>
      <c r="D41" s="206" t="s">
        <v>95</v>
      </c>
      <c r="E41" s="207">
        <v>1</v>
      </c>
      <c r="F41" s="208">
        <v>80665</v>
      </c>
      <c r="G41" s="209">
        <v>1.93104117487474</v>
      </c>
      <c r="H41" s="234">
        <f>19/480</f>
        <v>3.9583333333333331E-2</v>
      </c>
      <c r="I41" s="172">
        <f>F41*G41*H41</f>
        <v>6165.7943563628069</v>
      </c>
      <c r="J41" s="193"/>
    </row>
    <row r="42" spans="1:10" ht="16.5" x14ac:dyDescent="0.25">
      <c r="A42" s="115"/>
      <c r="B42" s="347"/>
      <c r="C42" s="348"/>
      <c r="D42" s="206"/>
      <c r="E42" s="191"/>
      <c r="F42" s="229"/>
      <c r="G42" s="230"/>
      <c r="H42" s="192"/>
      <c r="I42" s="172"/>
      <c r="J42" s="193"/>
    </row>
    <row r="43" spans="1:10" ht="17.25" thickBot="1" x14ac:dyDescent="0.3">
      <c r="A43" s="115"/>
      <c r="B43" s="349"/>
      <c r="C43" s="350"/>
      <c r="D43" s="211"/>
      <c r="E43" s="194"/>
      <c r="F43" s="212"/>
      <c r="G43" s="213"/>
      <c r="H43" s="195"/>
      <c r="I43" s="196"/>
      <c r="J43" s="193"/>
    </row>
    <row r="44" spans="1:10" ht="17.25" thickBot="1" x14ac:dyDescent="0.3">
      <c r="A44" s="115"/>
      <c r="B44" s="118"/>
      <c r="C44" s="118"/>
      <c r="D44" s="118"/>
      <c r="E44" s="118"/>
      <c r="F44" s="118"/>
      <c r="G44" s="119"/>
      <c r="H44" s="157" t="s">
        <v>84</v>
      </c>
      <c r="I44" s="214">
        <f>SUM(I40:I43)</f>
        <v>17655.986483437307</v>
      </c>
      <c r="J44" s="215"/>
    </row>
    <row r="45" spans="1:10" ht="17.25" thickBot="1" x14ac:dyDescent="0.3">
      <c r="A45" s="115"/>
      <c r="B45" s="118"/>
      <c r="C45" s="118"/>
      <c r="D45" s="118"/>
      <c r="E45" s="118"/>
      <c r="F45" s="118"/>
      <c r="G45" s="119"/>
      <c r="H45" s="132"/>
      <c r="I45" s="216"/>
      <c r="J45" s="217"/>
    </row>
    <row r="46" spans="1:10" ht="17.25" thickBot="1" x14ac:dyDescent="0.3">
      <c r="A46" s="115"/>
      <c r="B46" s="118"/>
      <c r="C46" s="118"/>
      <c r="D46" s="118"/>
      <c r="E46" s="118"/>
      <c r="F46" s="118"/>
      <c r="G46" s="351" t="s">
        <v>97</v>
      </c>
      <c r="H46" s="352"/>
      <c r="I46" s="214">
        <f>I17+I29+I36+I44</f>
        <v>308278.48580760916</v>
      </c>
      <c r="J46" s="218"/>
    </row>
    <row r="47" spans="1:10" ht="16.5" x14ac:dyDescent="0.25">
      <c r="A47" s="115"/>
      <c r="B47" s="118"/>
      <c r="C47" s="118"/>
      <c r="D47" s="118"/>
      <c r="E47" s="118"/>
      <c r="F47" s="118"/>
      <c r="G47" s="219"/>
      <c r="H47" s="219"/>
      <c r="I47" s="220"/>
      <c r="J47" s="218"/>
    </row>
    <row r="48" spans="1:10" ht="16.5" x14ac:dyDescent="0.3">
      <c r="A48" s="221"/>
      <c r="B48" s="222"/>
      <c r="C48" s="222"/>
      <c r="D48" s="222"/>
      <c r="E48" s="222"/>
      <c r="F48" s="222"/>
      <c r="G48" s="223"/>
      <c r="H48" s="224"/>
      <c r="I48" s="225"/>
      <c r="J48" s="226"/>
    </row>
  </sheetData>
  <mergeCells count="39">
    <mergeCell ref="B42:C42"/>
    <mergeCell ref="B43:C43"/>
    <mergeCell ref="G46:H46"/>
    <mergeCell ref="B35:D35"/>
    <mergeCell ref="F35:G35"/>
    <mergeCell ref="B39:C39"/>
    <mergeCell ref="B40:C40"/>
    <mergeCell ref="B41:C41"/>
    <mergeCell ref="B32:D32"/>
    <mergeCell ref="F32:G32"/>
    <mergeCell ref="B33:D33"/>
    <mergeCell ref="F33:G33"/>
    <mergeCell ref="B34:D34"/>
    <mergeCell ref="F34:G34"/>
    <mergeCell ref="B28:D28"/>
    <mergeCell ref="B15:C15"/>
    <mergeCell ref="D15:E15"/>
    <mergeCell ref="B16:C16"/>
    <mergeCell ref="B20:D20"/>
    <mergeCell ref="B21:D21"/>
    <mergeCell ref="B22:D22"/>
    <mergeCell ref="B23:D23"/>
    <mergeCell ref="B24:D24"/>
    <mergeCell ref="B25:D25"/>
    <mergeCell ref="B26:D26"/>
    <mergeCell ref="B27:D27"/>
    <mergeCell ref="B12:C12"/>
    <mergeCell ref="D12:E12"/>
    <mergeCell ref="B13:C13"/>
    <mergeCell ref="D13:E13"/>
    <mergeCell ref="B14:C14"/>
    <mergeCell ref="D14:E14"/>
    <mergeCell ref="B11:C11"/>
    <mergeCell ref="D11:E11"/>
    <mergeCell ref="B2:I3"/>
    <mergeCell ref="B4:I4"/>
    <mergeCell ref="B5:I5"/>
    <mergeCell ref="C7:G7"/>
    <mergeCell ref="C8:G8"/>
  </mergeCells>
  <pageMargins left="0.70866141732283472" right="0.70866141732283472" top="0.74803149606299213" bottom="0.74803149606299213" header="0.31496062992125984" footer="0.31496062992125984"/>
  <pageSetup scale="60" orientation="portrait" r:id="rId1"/>
  <rowBreaks count="2" manualBreakCount="2">
    <brk id="1" max="16383" man="1"/>
    <brk id="47" max="9" man="1"/>
  </rowBreaks>
  <colBreaks count="2" manualBreakCount="2">
    <brk id="9" max="53" man="1"/>
    <brk id="10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8"/>
  <sheetViews>
    <sheetView topLeftCell="A4" workbookViewId="0">
      <selection activeCell="B2" sqref="B2:I3"/>
    </sheetView>
  </sheetViews>
  <sheetFormatPr baseColWidth="10" defaultRowHeight="15" x14ac:dyDescent="0.25"/>
  <cols>
    <col min="1" max="1" width="2.5703125" customWidth="1"/>
    <col min="2" max="2" width="21.5703125" customWidth="1"/>
    <col min="6" max="6" width="19.140625" bestFit="1" customWidth="1"/>
    <col min="7" max="7" width="36.5703125" customWidth="1"/>
    <col min="8" max="8" width="16.5703125" bestFit="1" customWidth="1"/>
    <col min="9" max="9" width="16.140625" bestFit="1" customWidth="1"/>
    <col min="10" max="10" width="3.28515625" customWidth="1"/>
    <col min="257" max="257" width="2.5703125" customWidth="1"/>
    <col min="258" max="258" width="21.5703125" customWidth="1"/>
    <col min="262" max="262" width="19.140625" bestFit="1" customWidth="1"/>
    <col min="263" max="263" width="36.5703125" customWidth="1"/>
    <col min="264" max="264" width="16.5703125" bestFit="1" customWidth="1"/>
    <col min="265" max="265" width="16.140625" bestFit="1" customWidth="1"/>
    <col min="266" max="266" width="3.28515625" customWidth="1"/>
    <col min="513" max="513" width="2.5703125" customWidth="1"/>
    <col min="514" max="514" width="21.5703125" customWidth="1"/>
    <col min="518" max="518" width="19.140625" bestFit="1" customWidth="1"/>
    <col min="519" max="519" width="36.5703125" customWidth="1"/>
    <col min="520" max="520" width="16.5703125" bestFit="1" customWidth="1"/>
    <col min="521" max="521" width="16.140625" bestFit="1" customWidth="1"/>
    <col min="522" max="522" width="3.28515625" customWidth="1"/>
    <col min="769" max="769" width="2.5703125" customWidth="1"/>
    <col min="770" max="770" width="21.5703125" customWidth="1"/>
    <col min="774" max="774" width="19.140625" bestFit="1" customWidth="1"/>
    <col min="775" max="775" width="36.5703125" customWidth="1"/>
    <col min="776" max="776" width="16.5703125" bestFit="1" customWidth="1"/>
    <col min="777" max="777" width="16.140625" bestFit="1" customWidth="1"/>
    <col min="778" max="778" width="3.28515625" customWidth="1"/>
    <col min="1025" max="1025" width="2.5703125" customWidth="1"/>
    <col min="1026" max="1026" width="21.5703125" customWidth="1"/>
    <col min="1030" max="1030" width="19.140625" bestFit="1" customWidth="1"/>
    <col min="1031" max="1031" width="36.5703125" customWidth="1"/>
    <col min="1032" max="1032" width="16.5703125" bestFit="1" customWidth="1"/>
    <col min="1033" max="1033" width="16.140625" bestFit="1" customWidth="1"/>
    <col min="1034" max="1034" width="3.28515625" customWidth="1"/>
    <col min="1281" max="1281" width="2.5703125" customWidth="1"/>
    <col min="1282" max="1282" width="21.5703125" customWidth="1"/>
    <col min="1286" max="1286" width="19.140625" bestFit="1" customWidth="1"/>
    <col min="1287" max="1287" width="36.5703125" customWidth="1"/>
    <col min="1288" max="1288" width="16.5703125" bestFit="1" customWidth="1"/>
    <col min="1289" max="1289" width="16.140625" bestFit="1" customWidth="1"/>
    <col min="1290" max="1290" width="3.28515625" customWidth="1"/>
    <col min="1537" max="1537" width="2.5703125" customWidth="1"/>
    <col min="1538" max="1538" width="21.5703125" customWidth="1"/>
    <col min="1542" max="1542" width="19.140625" bestFit="1" customWidth="1"/>
    <col min="1543" max="1543" width="36.5703125" customWidth="1"/>
    <col min="1544" max="1544" width="16.5703125" bestFit="1" customWidth="1"/>
    <col min="1545" max="1545" width="16.140625" bestFit="1" customWidth="1"/>
    <col min="1546" max="1546" width="3.28515625" customWidth="1"/>
    <col min="1793" max="1793" width="2.5703125" customWidth="1"/>
    <col min="1794" max="1794" width="21.5703125" customWidth="1"/>
    <col min="1798" max="1798" width="19.140625" bestFit="1" customWidth="1"/>
    <col min="1799" max="1799" width="36.5703125" customWidth="1"/>
    <col min="1800" max="1800" width="16.5703125" bestFit="1" customWidth="1"/>
    <col min="1801" max="1801" width="16.140625" bestFit="1" customWidth="1"/>
    <col min="1802" max="1802" width="3.28515625" customWidth="1"/>
    <col min="2049" max="2049" width="2.5703125" customWidth="1"/>
    <col min="2050" max="2050" width="21.5703125" customWidth="1"/>
    <col min="2054" max="2054" width="19.140625" bestFit="1" customWidth="1"/>
    <col min="2055" max="2055" width="36.5703125" customWidth="1"/>
    <col min="2056" max="2056" width="16.5703125" bestFit="1" customWidth="1"/>
    <col min="2057" max="2057" width="16.140625" bestFit="1" customWidth="1"/>
    <col min="2058" max="2058" width="3.28515625" customWidth="1"/>
    <col min="2305" max="2305" width="2.5703125" customWidth="1"/>
    <col min="2306" max="2306" width="21.5703125" customWidth="1"/>
    <col min="2310" max="2310" width="19.140625" bestFit="1" customWidth="1"/>
    <col min="2311" max="2311" width="36.5703125" customWidth="1"/>
    <col min="2312" max="2312" width="16.5703125" bestFit="1" customWidth="1"/>
    <col min="2313" max="2313" width="16.140625" bestFit="1" customWidth="1"/>
    <col min="2314" max="2314" width="3.28515625" customWidth="1"/>
    <col min="2561" max="2561" width="2.5703125" customWidth="1"/>
    <col min="2562" max="2562" width="21.5703125" customWidth="1"/>
    <col min="2566" max="2566" width="19.140625" bestFit="1" customWidth="1"/>
    <col min="2567" max="2567" width="36.5703125" customWidth="1"/>
    <col min="2568" max="2568" width="16.5703125" bestFit="1" customWidth="1"/>
    <col min="2569" max="2569" width="16.140625" bestFit="1" customWidth="1"/>
    <col min="2570" max="2570" width="3.28515625" customWidth="1"/>
    <col min="2817" max="2817" width="2.5703125" customWidth="1"/>
    <col min="2818" max="2818" width="21.5703125" customWidth="1"/>
    <col min="2822" max="2822" width="19.140625" bestFit="1" customWidth="1"/>
    <col min="2823" max="2823" width="36.5703125" customWidth="1"/>
    <col min="2824" max="2824" width="16.5703125" bestFit="1" customWidth="1"/>
    <col min="2825" max="2825" width="16.140625" bestFit="1" customWidth="1"/>
    <col min="2826" max="2826" width="3.28515625" customWidth="1"/>
    <col min="3073" max="3073" width="2.5703125" customWidth="1"/>
    <col min="3074" max="3074" width="21.5703125" customWidth="1"/>
    <col min="3078" max="3078" width="19.140625" bestFit="1" customWidth="1"/>
    <col min="3079" max="3079" width="36.5703125" customWidth="1"/>
    <col min="3080" max="3080" width="16.5703125" bestFit="1" customWidth="1"/>
    <col min="3081" max="3081" width="16.140625" bestFit="1" customWidth="1"/>
    <col min="3082" max="3082" width="3.28515625" customWidth="1"/>
    <col min="3329" max="3329" width="2.5703125" customWidth="1"/>
    <col min="3330" max="3330" width="21.5703125" customWidth="1"/>
    <col min="3334" max="3334" width="19.140625" bestFit="1" customWidth="1"/>
    <col min="3335" max="3335" width="36.5703125" customWidth="1"/>
    <col min="3336" max="3336" width="16.5703125" bestFit="1" customWidth="1"/>
    <col min="3337" max="3337" width="16.140625" bestFit="1" customWidth="1"/>
    <col min="3338" max="3338" width="3.28515625" customWidth="1"/>
    <col min="3585" max="3585" width="2.5703125" customWidth="1"/>
    <col min="3586" max="3586" width="21.5703125" customWidth="1"/>
    <col min="3590" max="3590" width="19.140625" bestFit="1" customWidth="1"/>
    <col min="3591" max="3591" width="36.5703125" customWidth="1"/>
    <col min="3592" max="3592" width="16.5703125" bestFit="1" customWidth="1"/>
    <col min="3593" max="3593" width="16.140625" bestFit="1" customWidth="1"/>
    <col min="3594" max="3594" width="3.28515625" customWidth="1"/>
    <col min="3841" max="3841" width="2.5703125" customWidth="1"/>
    <col min="3842" max="3842" width="21.5703125" customWidth="1"/>
    <col min="3846" max="3846" width="19.140625" bestFit="1" customWidth="1"/>
    <col min="3847" max="3847" width="36.5703125" customWidth="1"/>
    <col min="3848" max="3848" width="16.5703125" bestFit="1" customWidth="1"/>
    <col min="3849" max="3849" width="16.140625" bestFit="1" customWidth="1"/>
    <col min="3850" max="3850" width="3.28515625" customWidth="1"/>
    <col min="4097" max="4097" width="2.5703125" customWidth="1"/>
    <col min="4098" max="4098" width="21.5703125" customWidth="1"/>
    <col min="4102" max="4102" width="19.140625" bestFit="1" customWidth="1"/>
    <col min="4103" max="4103" width="36.5703125" customWidth="1"/>
    <col min="4104" max="4104" width="16.5703125" bestFit="1" customWidth="1"/>
    <col min="4105" max="4105" width="16.140625" bestFit="1" customWidth="1"/>
    <col min="4106" max="4106" width="3.28515625" customWidth="1"/>
    <col min="4353" max="4353" width="2.5703125" customWidth="1"/>
    <col min="4354" max="4354" width="21.5703125" customWidth="1"/>
    <col min="4358" max="4358" width="19.140625" bestFit="1" customWidth="1"/>
    <col min="4359" max="4359" width="36.5703125" customWidth="1"/>
    <col min="4360" max="4360" width="16.5703125" bestFit="1" customWidth="1"/>
    <col min="4361" max="4361" width="16.140625" bestFit="1" customWidth="1"/>
    <col min="4362" max="4362" width="3.28515625" customWidth="1"/>
    <col min="4609" max="4609" width="2.5703125" customWidth="1"/>
    <col min="4610" max="4610" width="21.5703125" customWidth="1"/>
    <col min="4614" max="4614" width="19.140625" bestFit="1" customWidth="1"/>
    <col min="4615" max="4615" width="36.5703125" customWidth="1"/>
    <col min="4616" max="4616" width="16.5703125" bestFit="1" customWidth="1"/>
    <col min="4617" max="4617" width="16.140625" bestFit="1" customWidth="1"/>
    <col min="4618" max="4618" width="3.28515625" customWidth="1"/>
    <col min="4865" max="4865" width="2.5703125" customWidth="1"/>
    <col min="4866" max="4866" width="21.5703125" customWidth="1"/>
    <col min="4870" max="4870" width="19.140625" bestFit="1" customWidth="1"/>
    <col min="4871" max="4871" width="36.5703125" customWidth="1"/>
    <col min="4872" max="4872" width="16.5703125" bestFit="1" customWidth="1"/>
    <col min="4873" max="4873" width="16.140625" bestFit="1" customWidth="1"/>
    <col min="4874" max="4874" width="3.28515625" customWidth="1"/>
    <col min="5121" max="5121" width="2.5703125" customWidth="1"/>
    <col min="5122" max="5122" width="21.5703125" customWidth="1"/>
    <col min="5126" max="5126" width="19.140625" bestFit="1" customWidth="1"/>
    <col min="5127" max="5127" width="36.5703125" customWidth="1"/>
    <col min="5128" max="5128" width="16.5703125" bestFit="1" customWidth="1"/>
    <col min="5129" max="5129" width="16.140625" bestFit="1" customWidth="1"/>
    <col min="5130" max="5130" width="3.28515625" customWidth="1"/>
    <col min="5377" max="5377" width="2.5703125" customWidth="1"/>
    <col min="5378" max="5378" width="21.5703125" customWidth="1"/>
    <col min="5382" max="5382" width="19.140625" bestFit="1" customWidth="1"/>
    <col min="5383" max="5383" width="36.5703125" customWidth="1"/>
    <col min="5384" max="5384" width="16.5703125" bestFit="1" customWidth="1"/>
    <col min="5385" max="5385" width="16.140625" bestFit="1" customWidth="1"/>
    <col min="5386" max="5386" width="3.28515625" customWidth="1"/>
    <col min="5633" max="5633" width="2.5703125" customWidth="1"/>
    <col min="5634" max="5634" width="21.5703125" customWidth="1"/>
    <col min="5638" max="5638" width="19.140625" bestFit="1" customWidth="1"/>
    <col min="5639" max="5639" width="36.5703125" customWidth="1"/>
    <col min="5640" max="5640" width="16.5703125" bestFit="1" customWidth="1"/>
    <col min="5641" max="5641" width="16.140625" bestFit="1" customWidth="1"/>
    <col min="5642" max="5642" width="3.28515625" customWidth="1"/>
    <col min="5889" max="5889" width="2.5703125" customWidth="1"/>
    <col min="5890" max="5890" width="21.5703125" customWidth="1"/>
    <col min="5894" max="5894" width="19.140625" bestFit="1" customWidth="1"/>
    <col min="5895" max="5895" width="36.5703125" customWidth="1"/>
    <col min="5896" max="5896" width="16.5703125" bestFit="1" customWidth="1"/>
    <col min="5897" max="5897" width="16.140625" bestFit="1" customWidth="1"/>
    <col min="5898" max="5898" width="3.28515625" customWidth="1"/>
    <col min="6145" max="6145" width="2.5703125" customWidth="1"/>
    <col min="6146" max="6146" width="21.5703125" customWidth="1"/>
    <col min="6150" max="6150" width="19.140625" bestFit="1" customWidth="1"/>
    <col min="6151" max="6151" width="36.5703125" customWidth="1"/>
    <col min="6152" max="6152" width="16.5703125" bestFit="1" customWidth="1"/>
    <col min="6153" max="6153" width="16.140625" bestFit="1" customWidth="1"/>
    <col min="6154" max="6154" width="3.28515625" customWidth="1"/>
    <col min="6401" max="6401" width="2.5703125" customWidth="1"/>
    <col min="6402" max="6402" width="21.5703125" customWidth="1"/>
    <col min="6406" max="6406" width="19.140625" bestFit="1" customWidth="1"/>
    <col min="6407" max="6407" width="36.5703125" customWidth="1"/>
    <col min="6408" max="6408" width="16.5703125" bestFit="1" customWidth="1"/>
    <col min="6409" max="6409" width="16.140625" bestFit="1" customWidth="1"/>
    <col min="6410" max="6410" width="3.28515625" customWidth="1"/>
    <col min="6657" max="6657" width="2.5703125" customWidth="1"/>
    <col min="6658" max="6658" width="21.5703125" customWidth="1"/>
    <col min="6662" max="6662" width="19.140625" bestFit="1" customWidth="1"/>
    <col min="6663" max="6663" width="36.5703125" customWidth="1"/>
    <col min="6664" max="6664" width="16.5703125" bestFit="1" customWidth="1"/>
    <col min="6665" max="6665" width="16.140625" bestFit="1" customWidth="1"/>
    <col min="6666" max="6666" width="3.28515625" customWidth="1"/>
    <col min="6913" max="6913" width="2.5703125" customWidth="1"/>
    <col min="6914" max="6914" width="21.5703125" customWidth="1"/>
    <col min="6918" max="6918" width="19.140625" bestFit="1" customWidth="1"/>
    <col min="6919" max="6919" width="36.5703125" customWidth="1"/>
    <col min="6920" max="6920" width="16.5703125" bestFit="1" customWidth="1"/>
    <col min="6921" max="6921" width="16.140625" bestFit="1" customWidth="1"/>
    <col min="6922" max="6922" width="3.28515625" customWidth="1"/>
    <col min="7169" max="7169" width="2.5703125" customWidth="1"/>
    <col min="7170" max="7170" width="21.5703125" customWidth="1"/>
    <col min="7174" max="7174" width="19.140625" bestFit="1" customWidth="1"/>
    <col min="7175" max="7175" width="36.5703125" customWidth="1"/>
    <col min="7176" max="7176" width="16.5703125" bestFit="1" customWidth="1"/>
    <col min="7177" max="7177" width="16.140625" bestFit="1" customWidth="1"/>
    <col min="7178" max="7178" width="3.28515625" customWidth="1"/>
    <col min="7425" max="7425" width="2.5703125" customWidth="1"/>
    <col min="7426" max="7426" width="21.5703125" customWidth="1"/>
    <col min="7430" max="7430" width="19.140625" bestFit="1" customWidth="1"/>
    <col min="7431" max="7431" width="36.5703125" customWidth="1"/>
    <col min="7432" max="7432" width="16.5703125" bestFit="1" customWidth="1"/>
    <col min="7433" max="7433" width="16.140625" bestFit="1" customWidth="1"/>
    <col min="7434" max="7434" width="3.28515625" customWidth="1"/>
    <col min="7681" max="7681" width="2.5703125" customWidth="1"/>
    <col min="7682" max="7682" width="21.5703125" customWidth="1"/>
    <col min="7686" max="7686" width="19.140625" bestFit="1" customWidth="1"/>
    <col min="7687" max="7687" width="36.5703125" customWidth="1"/>
    <col min="7688" max="7688" width="16.5703125" bestFit="1" customWidth="1"/>
    <col min="7689" max="7689" width="16.140625" bestFit="1" customWidth="1"/>
    <col min="7690" max="7690" width="3.28515625" customWidth="1"/>
    <col min="7937" max="7937" width="2.5703125" customWidth="1"/>
    <col min="7938" max="7938" width="21.5703125" customWidth="1"/>
    <col min="7942" max="7942" width="19.140625" bestFit="1" customWidth="1"/>
    <col min="7943" max="7943" width="36.5703125" customWidth="1"/>
    <col min="7944" max="7944" width="16.5703125" bestFit="1" customWidth="1"/>
    <col min="7945" max="7945" width="16.140625" bestFit="1" customWidth="1"/>
    <col min="7946" max="7946" width="3.28515625" customWidth="1"/>
    <col min="8193" max="8193" width="2.5703125" customWidth="1"/>
    <col min="8194" max="8194" width="21.5703125" customWidth="1"/>
    <col min="8198" max="8198" width="19.140625" bestFit="1" customWidth="1"/>
    <col min="8199" max="8199" width="36.5703125" customWidth="1"/>
    <col min="8200" max="8200" width="16.5703125" bestFit="1" customWidth="1"/>
    <col min="8201" max="8201" width="16.140625" bestFit="1" customWidth="1"/>
    <col min="8202" max="8202" width="3.28515625" customWidth="1"/>
    <col min="8449" max="8449" width="2.5703125" customWidth="1"/>
    <col min="8450" max="8450" width="21.5703125" customWidth="1"/>
    <col min="8454" max="8454" width="19.140625" bestFit="1" customWidth="1"/>
    <col min="8455" max="8455" width="36.5703125" customWidth="1"/>
    <col min="8456" max="8456" width="16.5703125" bestFit="1" customWidth="1"/>
    <col min="8457" max="8457" width="16.140625" bestFit="1" customWidth="1"/>
    <col min="8458" max="8458" width="3.28515625" customWidth="1"/>
    <col min="8705" max="8705" width="2.5703125" customWidth="1"/>
    <col min="8706" max="8706" width="21.5703125" customWidth="1"/>
    <col min="8710" max="8710" width="19.140625" bestFit="1" customWidth="1"/>
    <col min="8711" max="8711" width="36.5703125" customWidth="1"/>
    <col min="8712" max="8712" width="16.5703125" bestFit="1" customWidth="1"/>
    <col min="8713" max="8713" width="16.140625" bestFit="1" customWidth="1"/>
    <col min="8714" max="8714" width="3.28515625" customWidth="1"/>
    <col min="8961" max="8961" width="2.5703125" customWidth="1"/>
    <col min="8962" max="8962" width="21.5703125" customWidth="1"/>
    <col min="8966" max="8966" width="19.140625" bestFit="1" customWidth="1"/>
    <col min="8967" max="8967" width="36.5703125" customWidth="1"/>
    <col min="8968" max="8968" width="16.5703125" bestFit="1" customWidth="1"/>
    <col min="8969" max="8969" width="16.140625" bestFit="1" customWidth="1"/>
    <col min="8970" max="8970" width="3.28515625" customWidth="1"/>
    <col min="9217" max="9217" width="2.5703125" customWidth="1"/>
    <col min="9218" max="9218" width="21.5703125" customWidth="1"/>
    <col min="9222" max="9222" width="19.140625" bestFit="1" customWidth="1"/>
    <col min="9223" max="9223" width="36.5703125" customWidth="1"/>
    <col min="9224" max="9224" width="16.5703125" bestFit="1" customWidth="1"/>
    <col min="9225" max="9225" width="16.140625" bestFit="1" customWidth="1"/>
    <col min="9226" max="9226" width="3.28515625" customWidth="1"/>
    <col min="9473" max="9473" width="2.5703125" customWidth="1"/>
    <col min="9474" max="9474" width="21.5703125" customWidth="1"/>
    <col min="9478" max="9478" width="19.140625" bestFit="1" customWidth="1"/>
    <col min="9479" max="9479" width="36.5703125" customWidth="1"/>
    <col min="9480" max="9480" width="16.5703125" bestFit="1" customWidth="1"/>
    <col min="9481" max="9481" width="16.140625" bestFit="1" customWidth="1"/>
    <col min="9482" max="9482" width="3.28515625" customWidth="1"/>
    <col min="9729" max="9729" width="2.5703125" customWidth="1"/>
    <col min="9730" max="9730" width="21.5703125" customWidth="1"/>
    <col min="9734" max="9734" width="19.140625" bestFit="1" customWidth="1"/>
    <col min="9735" max="9735" width="36.5703125" customWidth="1"/>
    <col min="9736" max="9736" width="16.5703125" bestFit="1" customWidth="1"/>
    <col min="9737" max="9737" width="16.140625" bestFit="1" customWidth="1"/>
    <col min="9738" max="9738" width="3.28515625" customWidth="1"/>
    <col min="9985" max="9985" width="2.5703125" customWidth="1"/>
    <col min="9986" max="9986" width="21.5703125" customWidth="1"/>
    <col min="9990" max="9990" width="19.140625" bestFit="1" customWidth="1"/>
    <col min="9991" max="9991" width="36.5703125" customWidth="1"/>
    <col min="9992" max="9992" width="16.5703125" bestFit="1" customWidth="1"/>
    <col min="9993" max="9993" width="16.140625" bestFit="1" customWidth="1"/>
    <col min="9994" max="9994" width="3.28515625" customWidth="1"/>
    <col min="10241" max="10241" width="2.5703125" customWidth="1"/>
    <col min="10242" max="10242" width="21.5703125" customWidth="1"/>
    <col min="10246" max="10246" width="19.140625" bestFit="1" customWidth="1"/>
    <col min="10247" max="10247" width="36.5703125" customWidth="1"/>
    <col min="10248" max="10248" width="16.5703125" bestFit="1" customWidth="1"/>
    <col min="10249" max="10249" width="16.140625" bestFit="1" customWidth="1"/>
    <col min="10250" max="10250" width="3.28515625" customWidth="1"/>
    <col min="10497" max="10497" width="2.5703125" customWidth="1"/>
    <col min="10498" max="10498" width="21.5703125" customWidth="1"/>
    <col min="10502" max="10502" width="19.140625" bestFit="1" customWidth="1"/>
    <col min="10503" max="10503" width="36.5703125" customWidth="1"/>
    <col min="10504" max="10504" width="16.5703125" bestFit="1" customWidth="1"/>
    <col min="10505" max="10505" width="16.140625" bestFit="1" customWidth="1"/>
    <col min="10506" max="10506" width="3.28515625" customWidth="1"/>
    <col min="10753" max="10753" width="2.5703125" customWidth="1"/>
    <col min="10754" max="10754" width="21.5703125" customWidth="1"/>
    <col min="10758" max="10758" width="19.140625" bestFit="1" customWidth="1"/>
    <col min="10759" max="10759" width="36.5703125" customWidth="1"/>
    <col min="10760" max="10760" width="16.5703125" bestFit="1" customWidth="1"/>
    <col min="10761" max="10761" width="16.140625" bestFit="1" customWidth="1"/>
    <col min="10762" max="10762" width="3.28515625" customWidth="1"/>
    <col min="11009" max="11009" width="2.5703125" customWidth="1"/>
    <col min="11010" max="11010" width="21.5703125" customWidth="1"/>
    <col min="11014" max="11014" width="19.140625" bestFit="1" customWidth="1"/>
    <col min="11015" max="11015" width="36.5703125" customWidth="1"/>
    <col min="11016" max="11016" width="16.5703125" bestFit="1" customWidth="1"/>
    <col min="11017" max="11017" width="16.140625" bestFit="1" customWidth="1"/>
    <col min="11018" max="11018" width="3.28515625" customWidth="1"/>
    <col min="11265" max="11265" width="2.5703125" customWidth="1"/>
    <col min="11266" max="11266" width="21.5703125" customWidth="1"/>
    <col min="11270" max="11270" width="19.140625" bestFit="1" customWidth="1"/>
    <col min="11271" max="11271" width="36.5703125" customWidth="1"/>
    <col min="11272" max="11272" width="16.5703125" bestFit="1" customWidth="1"/>
    <col min="11273" max="11273" width="16.140625" bestFit="1" customWidth="1"/>
    <col min="11274" max="11274" width="3.28515625" customWidth="1"/>
    <col min="11521" max="11521" width="2.5703125" customWidth="1"/>
    <col min="11522" max="11522" width="21.5703125" customWidth="1"/>
    <col min="11526" max="11526" width="19.140625" bestFit="1" customWidth="1"/>
    <col min="11527" max="11527" width="36.5703125" customWidth="1"/>
    <col min="11528" max="11528" width="16.5703125" bestFit="1" customWidth="1"/>
    <col min="11529" max="11529" width="16.140625" bestFit="1" customWidth="1"/>
    <col min="11530" max="11530" width="3.28515625" customWidth="1"/>
    <col min="11777" max="11777" width="2.5703125" customWidth="1"/>
    <col min="11778" max="11778" width="21.5703125" customWidth="1"/>
    <col min="11782" max="11782" width="19.140625" bestFit="1" customWidth="1"/>
    <col min="11783" max="11783" width="36.5703125" customWidth="1"/>
    <col min="11784" max="11784" width="16.5703125" bestFit="1" customWidth="1"/>
    <col min="11785" max="11785" width="16.140625" bestFit="1" customWidth="1"/>
    <col min="11786" max="11786" width="3.28515625" customWidth="1"/>
    <col min="12033" max="12033" width="2.5703125" customWidth="1"/>
    <col min="12034" max="12034" width="21.5703125" customWidth="1"/>
    <col min="12038" max="12038" width="19.140625" bestFit="1" customWidth="1"/>
    <col min="12039" max="12039" width="36.5703125" customWidth="1"/>
    <col min="12040" max="12040" width="16.5703125" bestFit="1" customWidth="1"/>
    <col min="12041" max="12041" width="16.140625" bestFit="1" customWidth="1"/>
    <col min="12042" max="12042" width="3.28515625" customWidth="1"/>
    <col min="12289" max="12289" width="2.5703125" customWidth="1"/>
    <col min="12290" max="12290" width="21.5703125" customWidth="1"/>
    <col min="12294" max="12294" width="19.140625" bestFit="1" customWidth="1"/>
    <col min="12295" max="12295" width="36.5703125" customWidth="1"/>
    <col min="12296" max="12296" width="16.5703125" bestFit="1" customWidth="1"/>
    <col min="12297" max="12297" width="16.140625" bestFit="1" customWidth="1"/>
    <col min="12298" max="12298" width="3.28515625" customWidth="1"/>
    <col min="12545" max="12545" width="2.5703125" customWidth="1"/>
    <col min="12546" max="12546" width="21.5703125" customWidth="1"/>
    <col min="12550" max="12550" width="19.140625" bestFit="1" customWidth="1"/>
    <col min="12551" max="12551" width="36.5703125" customWidth="1"/>
    <col min="12552" max="12552" width="16.5703125" bestFit="1" customWidth="1"/>
    <col min="12553" max="12553" width="16.140625" bestFit="1" customWidth="1"/>
    <col min="12554" max="12554" width="3.28515625" customWidth="1"/>
    <col min="12801" max="12801" width="2.5703125" customWidth="1"/>
    <col min="12802" max="12802" width="21.5703125" customWidth="1"/>
    <col min="12806" max="12806" width="19.140625" bestFit="1" customWidth="1"/>
    <col min="12807" max="12807" width="36.5703125" customWidth="1"/>
    <col min="12808" max="12808" width="16.5703125" bestFit="1" customWidth="1"/>
    <col min="12809" max="12809" width="16.140625" bestFit="1" customWidth="1"/>
    <col min="12810" max="12810" width="3.28515625" customWidth="1"/>
    <col min="13057" max="13057" width="2.5703125" customWidth="1"/>
    <col min="13058" max="13058" width="21.5703125" customWidth="1"/>
    <col min="13062" max="13062" width="19.140625" bestFit="1" customWidth="1"/>
    <col min="13063" max="13063" width="36.5703125" customWidth="1"/>
    <col min="13064" max="13064" width="16.5703125" bestFit="1" customWidth="1"/>
    <col min="13065" max="13065" width="16.140625" bestFit="1" customWidth="1"/>
    <col min="13066" max="13066" width="3.28515625" customWidth="1"/>
    <col min="13313" max="13313" width="2.5703125" customWidth="1"/>
    <col min="13314" max="13314" width="21.5703125" customWidth="1"/>
    <col min="13318" max="13318" width="19.140625" bestFit="1" customWidth="1"/>
    <col min="13319" max="13319" width="36.5703125" customWidth="1"/>
    <col min="13320" max="13320" width="16.5703125" bestFit="1" customWidth="1"/>
    <col min="13321" max="13321" width="16.140625" bestFit="1" customWidth="1"/>
    <col min="13322" max="13322" width="3.28515625" customWidth="1"/>
    <col min="13569" max="13569" width="2.5703125" customWidth="1"/>
    <col min="13570" max="13570" width="21.5703125" customWidth="1"/>
    <col min="13574" max="13574" width="19.140625" bestFit="1" customWidth="1"/>
    <col min="13575" max="13575" width="36.5703125" customWidth="1"/>
    <col min="13576" max="13576" width="16.5703125" bestFit="1" customWidth="1"/>
    <col min="13577" max="13577" width="16.140625" bestFit="1" customWidth="1"/>
    <col min="13578" max="13578" width="3.28515625" customWidth="1"/>
    <col min="13825" max="13825" width="2.5703125" customWidth="1"/>
    <col min="13826" max="13826" width="21.5703125" customWidth="1"/>
    <col min="13830" max="13830" width="19.140625" bestFit="1" customWidth="1"/>
    <col min="13831" max="13831" width="36.5703125" customWidth="1"/>
    <col min="13832" max="13832" width="16.5703125" bestFit="1" customWidth="1"/>
    <col min="13833" max="13833" width="16.140625" bestFit="1" customWidth="1"/>
    <col min="13834" max="13834" width="3.28515625" customWidth="1"/>
    <col min="14081" max="14081" width="2.5703125" customWidth="1"/>
    <col min="14082" max="14082" width="21.5703125" customWidth="1"/>
    <col min="14086" max="14086" width="19.140625" bestFit="1" customWidth="1"/>
    <col min="14087" max="14087" width="36.5703125" customWidth="1"/>
    <col min="14088" max="14088" width="16.5703125" bestFit="1" customWidth="1"/>
    <col min="14089" max="14089" width="16.140625" bestFit="1" customWidth="1"/>
    <col min="14090" max="14090" width="3.28515625" customWidth="1"/>
    <col min="14337" max="14337" width="2.5703125" customWidth="1"/>
    <col min="14338" max="14338" width="21.5703125" customWidth="1"/>
    <col min="14342" max="14342" width="19.140625" bestFit="1" customWidth="1"/>
    <col min="14343" max="14343" width="36.5703125" customWidth="1"/>
    <col min="14344" max="14344" width="16.5703125" bestFit="1" customWidth="1"/>
    <col min="14345" max="14345" width="16.140625" bestFit="1" customWidth="1"/>
    <col min="14346" max="14346" width="3.28515625" customWidth="1"/>
    <col min="14593" max="14593" width="2.5703125" customWidth="1"/>
    <col min="14594" max="14594" width="21.5703125" customWidth="1"/>
    <col min="14598" max="14598" width="19.140625" bestFit="1" customWidth="1"/>
    <col min="14599" max="14599" width="36.5703125" customWidth="1"/>
    <col min="14600" max="14600" width="16.5703125" bestFit="1" customWidth="1"/>
    <col min="14601" max="14601" width="16.140625" bestFit="1" customWidth="1"/>
    <col min="14602" max="14602" width="3.28515625" customWidth="1"/>
    <col min="14849" max="14849" width="2.5703125" customWidth="1"/>
    <col min="14850" max="14850" width="21.5703125" customWidth="1"/>
    <col min="14854" max="14854" width="19.140625" bestFit="1" customWidth="1"/>
    <col min="14855" max="14855" width="36.5703125" customWidth="1"/>
    <col min="14856" max="14856" width="16.5703125" bestFit="1" customWidth="1"/>
    <col min="14857" max="14857" width="16.140625" bestFit="1" customWidth="1"/>
    <col min="14858" max="14858" width="3.28515625" customWidth="1"/>
    <col min="15105" max="15105" width="2.5703125" customWidth="1"/>
    <col min="15106" max="15106" width="21.5703125" customWidth="1"/>
    <col min="15110" max="15110" width="19.140625" bestFit="1" customWidth="1"/>
    <col min="15111" max="15111" width="36.5703125" customWidth="1"/>
    <col min="15112" max="15112" width="16.5703125" bestFit="1" customWidth="1"/>
    <col min="15113" max="15113" width="16.140625" bestFit="1" customWidth="1"/>
    <col min="15114" max="15114" width="3.28515625" customWidth="1"/>
    <col min="15361" max="15361" width="2.5703125" customWidth="1"/>
    <col min="15362" max="15362" width="21.5703125" customWidth="1"/>
    <col min="15366" max="15366" width="19.140625" bestFit="1" customWidth="1"/>
    <col min="15367" max="15367" width="36.5703125" customWidth="1"/>
    <col min="15368" max="15368" width="16.5703125" bestFit="1" customWidth="1"/>
    <col min="15369" max="15369" width="16.140625" bestFit="1" customWidth="1"/>
    <col min="15370" max="15370" width="3.28515625" customWidth="1"/>
    <col min="15617" max="15617" width="2.5703125" customWidth="1"/>
    <col min="15618" max="15618" width="21.5703125" customWidth="1"/>
    <col min="15622" max="15622" width="19.140625" bestFit="1" customWidth="1"/>
    <col min="15623" max="15623" width="36.5703125" customWidth="1"/>
    <col min="15624" max="15624" width="16.5703125" bestFit="1" customWidth="1"/>
    <col min="15625" max="15625" width="16.140625" bestFit="1" customWidth="1"/>
    <col min="15626" max="15626" width="3.28515625" customWidth="1"/>
    <col min="15873" max="15873" width="2.5703125" customWidth="1"/>
    <col min="15874" max="15874" width="21.5703125" customWidth="1"/>
    <col min="15878" max="15878" width="19.140625" bestFit="1" customWidth="1"/>
    <col min="15879" max="15879" width="36.5703125" customWidth="1"/>
    <col min="15880" max="15880" width="16.5703125" bestFit="1" customWidth="1"/>
    <col min="15881" max="15881" width="16.140625" bestFit="1" customWidth="1"/>
    <col min="15882" max="15882" width="3.28515625" customWidth="1"/>
    <col min="16129" max="16129" width="2.5703125" customWidth="1"/>
    <col min="16130" max="16130" width="21.5703125" customWidth="1"/>
    <col min="16134" max="16134" width="19.140625" bestFit="1" customWidth="1"/>
    <col min="16135" max="16135" width="36.5703125" customWidth="1"/>
    <col min="16136" max="16136" width="16.5703125" bestFit="1" customWidth="1"/>
    <col min="16137" max="16137" width="16.140625" bestFit="1" customWidth="1"/>
    <col min="16138" max="16138" width="3.28515625" customWidth="1"/>
  </cols>
  <sheetData>
    <row r="1" spans="1:10" ht="15" customHeight="1" thickBot="1" x14ac:dyDescent="0.35">
      <c r="A1" s="109"/>
      <c r="B1" s="110"/>
      <c r="C1" s="110"/>
      <c r="D1" s="110"/>
      <c r="E1" s="110"/>
      <c r="F1" s="110"/>
      <c r="G1" s="111"/>
      <c r="H1" s="112"/>
      <c r="I1" s="113"/>
      <c r="J1" s="114"/>
    </row>
    <row r="2" spans="1:10" ht="61.5" customHeight="1" x14ac:dyDescent="0.25">
      <c r="A2" s="115"/>
      <c r="B2" s="295"/>
      <c r="C2" s="296"/>
      <c r="D2" s="296"/>
      <c r="E2" s="296"/>
      <c r="F2" s="296"/>
      <c r="G2" s="296"/>
      <c r="H2" s="296"/>
      <c r="I2" s="297"/>
      <c r="J2" s="116"/>
    </row>
    <row r="3" spans="1:10" ht="16.5" x14ac:dyDescent="0.25">
      <c r="A3" s="115"/>
      <c r="B3" s="298"/>
      <c r="C3" s="299"/>
      <c r="D3" s="299"/>
      <c r="E3" s="299"/>
      <c r="F3" s="299"/>
      <c r="G3" s="299"/>
      <c r="H3" s="299"/>
      <c r="I3" s="300"/>
      <c r="J3" s="116"/>
    </row>
    <row r="4" spans="1:10" ht="17.25" thickBot="1" x14ac:dyDescent="0.3">
      <c r="A4" s="115"/>
      <c r="B4" s="353" t="s">
        <v>27</v>
      </c>
      <c r="C4" s="354"/>
      <c r="D4" s="354"/>
      <c r="E4" s="354"/>
      <c r="F4" s="354"/>
      <c r="G4" s="354"/>
      <c r="H4" s="354"/>
      <c r="I4" s="355"/>
      <c r="J4" s="116"/>
    </row>
    <row r="5" spans="1:10" ht="39" customHeight="1" thickBot="1" x14ac:dyDescent="0.3">
      <c r="A5" s="115"/>
      <c r="B5" s="304" t="s">
        <v>44</v>
      </c>
      <c r="C5" s="305"/>
      <c r="D5" s="305"/>
      <c r="E5" s="305"/>
      <c r="F5" s="305"/>
      <c r="G5" s="305"/>
      <c r="H5" s="305"/>
      <c r="I5" s="306"/>
      <c r="J5" s="116"/>
    </row>
    <row r="6" spans="1:10" ht="17.25" thickBot="1" x14ac:dyDescent="0.3">
      <c r="A6" s="115"/>
      <c r="B6" s="118"/>
      <c r="C6" s="118"/>
      <c r="D6" s="118"/>
      <c r="E6" s="118"/>
      <c r="F6" s="118"/>
      <c r="G6" s="119"/>
      <c r="H6" s="120"/>
      <c r="I6" s="121"/>
      <c r="J6" s="122"/>
    </row>
    <row r="7" spans="1:10" ht="16.5" x14ac:dyDescent="0.25">
      <c r="A7" s="115"/>
      <c r="B7" s="123" t="s">
        <v>71</v>
      </c>
      <c r="C7" s="307" t="s">
        <v>72</v>
      </c>
      <c r="D7" s="308"/>
      <c r="E7" s="308"/>
      <c r="F7" s="308"/>
      <c r="G7" s="309"/>
      <c r="H7" s="124" t="s">
        <v>73</v>
      </c>
      <c r="I7" s="231">
        <v>320</v>
      </c>
      <c r="J7" s="126"/>
    </row>
    <row r="8" spans="1:10" ht="17.25" thickBot="1" x14ac:dyDescent="0.3">
      <c r="A8" s="115"/>
      <c r="B8" s="127" t="s">
        <v>75</v>
      </c>
      <c r="C8" s="310" t="s">
        <v>53</v>
      </c>
      <c r="D8" s="311"/>
      <c r="E8" s="311"/>
      <c r="F8" s="311"/>
      <c r="G8" s="312"/>
      <c r="H8" s="128" t="s">
        <v>77</v>
      </c>
      <c r="I8" s="232" t="s">
        <v>14</v>
      </c>
      <c r="J8" s="130"/>
    </row>
    <row r="9" spans="1:10" ht="17.25" thickBot="1" x14ac:dyDescent="0.3">
      <c r="A9" s="115"/>
      <c r="B9" s="131"/>
      <c r="C9" s="118"/>
      <c r="D9" s="118"/>
      <c r="E9" s="118"/>
      <c r="F9" s="118"/>
      <c r="G9" s="119"/>
      <c r="H9" s="132"/>
      <c r="I9" s="121"/>
      <c r="J9" s="122"/>
    </row>
    <row r="10" spans="1:10" ht="16.5" x14ac:dyDescent="0.25">
      <c r="A10" s="115"/>
      <c r="B10" s="133" t="s">
        <v>78</v>
      </c>
      <c r="C10" s="134"/>
      <c r="D10" s="134"/>
      <c r="E10" s="134"/>
      <c r="F10" s="134"/>
      <c r="G10" s="135"/>
      <c r="H10" s="136"/>
      <c r="I10" s="137"/>
      <c r="J10" s="138"/>
    </row>
    <row r="11" spans="1:10" ht="28.5" x14ac:dyDescent="0.25">
      <c r="A11" s="115"/>
      <c r="B11" s="292" t="s">
        <v>28</v>
      </c>
      <c r="C11" s="293"/>
      <c r="D11" s="294" t="s">
        <v>29</v>
      </c>
      <c r="E11" s="293"/>
      <c r="F11" s="139" t="s">
        <v>30</v>
      </c>
      <c r="G11" s="140" t="s">
        <v>79</v>
      </c>
      <c r="H11" s="141" t="s">
        <v>31</v>
      </c>
      <c r="I11" s="142" t="s">
        <v>80</v>
      </c>
      <c r="J11" s="143"/>
    </row>
    <row r="12" spans="1:10" ht="31.5" customHeight="1" x14ac:dyDescent="0.25">
      <c r="A12" s="115"/>
      <c r="B12" s="313" t="s">
        <v>112</v>
      </c>
      <c r="C12" s="314"/>
      <c r="D12" s="315" t="s">
        <v>82</v>
      </c>
      <c r="E12" s="316"/>
      <c r="F12" s="144">
        <v>1</v>
      </c>
      <c r="G12" s="145">
        <v>147095</v>
      </c>
      <c r="H12" s="235">
        <f>0.06</f>
        <v>0.06</v>
      </c>
      <c r="I12" s="147">
        <f>F12*G12*H12</f>
        <v>8825.6999999999989</v>
      </c>
      <c r="J12" s="148"/>
    </row>
    <row r="13" spans="1:10" ht="33.75" customHeight="1" x14ac:dyDescent="0.25">
      <c r="A13" s="115"/>
      <c r="B13" s="313" t="s">
        <v>113</v>
      </c>
      <c r="C13" s="314"/>
      <c r="D13" s="315" t="s">
        <v>82</v>
      </c>
      <c r="E13" s="316"/>
      <c r="F13" s="144">
        <v>1</v>
      </c>
      <c r="G13" s="145">
        <v>286920</v>
      </c>
      <c r="H13" s="235">
        <f>0.06</f>
        <v>0.06</v>
      </c>
      <c r="I13" s="147">
        <f>F13*G13*H13</f>
        <v>17215.2</v>
      </c>
      <c r="J13" s="148"/>
    </row>
    <row r="14" spans="1:10" ht="16.5" x14ac:dyDescent="0.25">
      <c r="A14" s="115"/>
      <c r="B14" s="313" t="s">
        <v>114</v>
      </c>
      <c r="C14" s="314"/>
      <c r="D14" s="315" t="s">
        <v>82</v>
      </c>
      <c r="E14" s="316"/>
      <c r="F14" s="144">
        <v>1</v>
      </c>
      <c r="G14" s="145">
        <v>265710</v>
      </c>
      <c r="H14" s="235">
        <f>0.06</f>
        <v>0.06</v>
      </c>
      <c r="I14" s="147">
        <f>F14*G14*H14</f>
        <v>15942.599999999999</v>
      </c>
      <c r="J14" s="148"/>
    </row>
    <row r="15" spans="1:10" ht="16.5" x14ac:dyDescent="0.25">
      <c r="A15" s="115"/>
      <c r="B15" s="319"/>
      <c r="C15" s="320"/>
      <c r="D15" s="315"/>
      <c r="E15" s="316"/>
      <c r="F15" s="150"/>
      <c r="G15" s="145"/>
      <c r="H15" s="151"/>
      <c r="I15" s="147">
        <f>F15*G15*H15</f>
        <v>0</v>
      </c>
      <c r="J15" s="148"/>
    </row>
    <row r="16" spans="1:10" ht="17.25" thickBot="1" x14ac:dyDescent="0.3">
      <c r="A16" s="115"/>
      <c r="B16" s="321"/>
      <c r="C16" s="322"/>
      <c r="D16" s="152"/>
      <c r="E16" s="153"/>
      <c r="F16" s="154"/>
      <c r="G16" s="155"/>
      <c r="H16" s="156"/>
      <c r="I16" s="147">
        <f>F16*G16*H16</f>
        <v>0</v>
      </c>
      <c r="J16" s="148"/>
    </row>
    <row r="17" spans="1:10" ht="17.25" thickBot="1" x14ac:dyDescent="0.3">
      <c r="A17" s="115"/>
      <c r="B17" s="118"/>
      <c r="C17" s="118"/>
      <c r="D17" s="118"/>
      <c r="E17" s="118"/>
      <c r="F17" s="118"/>
      <c r="G17" s="119"/>
      <c r="H17" s="157" t="s">
        <v>84</v>
      </c>
      <c r="I17" s="158">
        <f>SUM(I12:I16)</f>
        <v>41983.5</v>
      </c>
      <c r="J17" s="159"/>
    </row>
    <row r="18" spans="1:10" ht="17.25" thickBot="1" x14ac:dyDescent="0.3">
      <c r="A18" s="115"/>
      <c r="B18" s="118"/>
      <c r="C18" s="118"/>
      <c r="D18" s="118"/>
      <c r="E18" s="118"/>
      <c r="F18" s="118"/>
      <c r="G18" s="119"/>
      <c r="H18" s="160"/>
      <c r="I18" s="161"/>
      <c r="J18" s="162"/>
    </row>
    <row r="19" spans="1:10" ht="16.5" x14ac:dyDescent="0.25">
      <c r="A19" s="115"/>
      <c r="B19" s="163" t="s">
        <v>85</v>
      </c>
      <c r="C19" s="164"/>
      <c r="D19" s="164"/>
      <c r="E19" s="164"/>
      <c r="F19" s="164"/>
      <c r="G19" s="165"/>
      <c r="H19" s="166"/>
      <c r="I19" s="167"/>
      <c r="J19" s="122"/>
    </row>
    <row r="20" spans="1:10" ht="28.5" x14ac:dyDescent="0.25">
      <c r="A20" s="115"/>
      <c r="B20" s="323" t="s">
        <v>28</v>
      </c>
      <c r="C20" s="324"/>
      <c r="D20" s="324"/>
      <c r="E20" s="139" t="s">
        <v>29</v>
      </c>
      <c r="F20" s="139" t="s">
        <v>86</v>
      </c>
      <c r="G20" s="168" t="s">
        <v>87</v>
      </c>
      <c r="H20" s="141" t="s">
        <v>30</v>
      </c>
      <c r="I20" s="142" t="s">
        <v>80</v>
      </c>
      <c r="J20" s="143"/>
    </row>
    <row r="21" spans="1:10" ht="16.5" x14ac:dyDescent="0.25">
      <c r="A21" s="115"/>
      <c r="B21" s="356" t="s">
        <v>115</v>
      </c>
      <c r="C21" s="357"/>
      <c r="D21" s="357"/>
      <c r="E21" s="175" t="s">
        <v>14</v>
      </c>
      <c r="F21" s="170">
        <v>57890</v>
      </c>
      <c r="G21" s="146">
        <v>0</v>
      </c>
      <c r="H21" s="227">
        <v>1.35</v>
      </c>
      <c r="I21" s="147">
        <f>+F21*H21+(F21*H21*G21)</f>
        <v>78151.5</v>
      </c>
      <c r="J21" s="173"/>
    </row>
    <row r="22" spans="1:10" ht="16.5" x14ac:dyDescent="0.3">
      <c r="A22" s="115"/>
      <c r="B22" s="325" t="s">
        <v>35</v>
      </c>
      <c r="C22" s="326"/>
      <c r="D22" s="326"/>
      <c r="E22" s="236" t="s">
        <v>111</v>
      </c>
      <c r="F22" s="170">
        <v>140</v>
      </c>
      <c r="G22" s="146">
        <v>0</v>
      </c>
      <c r="H22" s="227">
        <v>19</v>
      </c>
      <c r="I22" s="147">
        <f>+F22*H22+(F22*H22*G22)</f>
        <v>2660</v>
      </c>
      <c r="J22" s="173"/>
    </row>
    <row r="23" spans="1:10" ht="16.5" x14ac:dyDescent="0.3">
      <c r="A23" s="115"/>
      <c r="B23" s="325" t="s">
        <v>116</v>
      </c>
      <c r="C23" s="326"/>
      <c r="D23" s="326"/>
      <c r="E23" s="236" t="s">
        <v>38</v>
      </c>
      <c r="F23" s="170">
        <v>8100</v>
      </c>
      <c r="G23" s="146">
        <v>0</v>
      </c>
      <c r="H23" s="227">
        <v>1</v>
      </c>
      <c r="I23" s="147">
        <f>+F23*H23+(F23*H23*G23)</f>
        <v>8100</v>
      </c>
      <c r="J23" s="173"/>
    </row>
    <row r="24" spans="1:10" ht="16.5" x14ac:dyDescent="0.3">
      <c r="A24" s="115"/>
      <c r="B24" s="327"/>
      <c r="C24" s="328"/>
      <c r="D24" s="328"/>
      <c r="E24" s="174"/>
      <c r="F24" s="175"/>
      <c r="G24" s="146"/>
      <c r="H24" s="176"/>
      <c r="I24" s="172">
        <f>+F24*H24+(F24*H24*G24)</f>
        <v>0</v>
      </c>
      <c r="J24" s="173"/>
    </row>
    <row r="25" spans="1:10" ht="16.5" x14ac:dyDescent="0.3">
      <c r="A25" s="115"/>
      <c r="B25" s="327"/>
      <c r="C25" s="328"/>
      <c r="D25" s="328"/>
      <c r="E25" s="174"/>
      <c r="F25" s="175"/>
      <c r="G25" s="146"/>
      <c r="H25" s="176"/>
      <c r="I25" s="172">
        <f>+F25*G25*H25</f>
        <v>0</v>
      </c>
      <c r="J25" s="173"/>
    </row>
    <row r="26" spans="1:10" ht="16.5" x14ac:dyDescent="0.3">
      <c r="A26" s="115"/>
      <c r="B26" s="327"/>
      <c r="C26" s="328"/>
      <c r="D26" s="328"/>
      <c r="E26" s="177"/>
      <c r="F26" s="178"/>
      <c r="G26" s="146"/>
      <c r="H26" s="179"/>
      <c r="I26" s="172">
        <f>+F26*G26*H26</f>
        <v>0</v>
      </c>
      <c r="J26" s="173"/>
    </row>
    <row r="27" spans="1:10" ht="16.5" x14ac:dyDescent="0.3">
      <c r="A27" s="115"/>
      <c r="B27" s="327"/>
      <c r="C27" s="328"/>
      <c r="D27" s="328"/>
      <c r="E27" s="177"/>
      <c r="F27" s="178"/>
      <c r="G27" s="146"/>
      <c r="H27" s="179"/>
      <c r="I27" s="172">
        <f>+F27*G27*H27</f>
        <v>0</v>
      </c>
      <c r="J27" s="173"/>
    </row>
    <row r="28" spans="1:10" ht="17.25" thickBot="1" x14ac:dyDescent="0.35">
      <c r="A28" s="115"/>
      <c r="B28" s="317"/>
      <c r="C28" s="318"/>
      <c r="D28" s="318"/>
      <c r="E28" s="180"/>
      <c r="F28" s="154"/>
      <c r="G28" s="181"/>
      <c r="H28" s="182"/>
      <c r="I28" s="183">
        <f>+F28*G28*H28</f>
        <v>0</v>
      </c>
      <c r="J28" s="173"/>
    </row>
    <row r="29" spans="1:10" ht="17.25" thickBot="1" x14ac:dyDescent="0.3">
      <c r="A29" s="115"/>
      <c r="B29" s="118"/>
      <c r="C29" s="118"/>
      <c r="D29" s="118"/>
      <c r="E29" s="118"/>
      <c r="F29" s="118"/>
      <c r="G29" s="184"/>
      <c r="H29" s="157" t="s">
        <v>84</v>
      </c>
      <c r="I29" s="185">
        <f>SUM(I21:I28)</f>
        <v>88911.5</v>
      </c>
      <c r="J29" s="186"/>
    </row>
    <row r="30" spans="1:10" ht="17.25" thickBot="1" x14ac:dyDescent="0.3">
      <c r="A30" s="115"/>
      <c r="B30" s="118"/>
      <c r="C30" s="118"/>
      <c r="D30" s="118"/>
      <c r="E30" s="118"/>
      <c r="F30" s="118"/>
      <c r="G30" s="119"/>
      <c r="H30" s="187"/>
      <c r="I30" s="161"/>
      <c r="J30" s="162"/>
    </row>
    <row r="31" spans="1:10" ht="16.5" x14ac:dyDescent="0.25">
      <c r="A31" s="115"/>
      <c r="B31" s="133" t="s">
        <v>32</v>
      </c>
      <c r="C31" s="134"/>
      <c r="D31" s="134"/>
      <c r="E31" s="134"/>
      <c r="F31" s="134"/>
      <c r="G31" s="135"/>
      <c r="H31" s="136"/>
      <c r="I31" s="137"/>
      <c r="J31" s="122"/>
    </row>
    <row r="32" spans="1:10" ht="28.5" x14ac:dyDescent="0.25">
      <c r="A32" s="115"/>
      <c r="B32" s="329" t="s">
        <v>28</v>
      </c>
      <c r="C32" s="330"/>
      <c r="D32" s="331"/>
      <c r="E32" s="188" t="s">
        <v>29</v>
      </c>
      <c r="F32" s="332" t="s">
        <v>90</v>
      </c>
      <c r="G32" s="331"/>
      <c r="H32" s="189" t="s">
        <v>30</v>
      </c>
      <c r="I32" s="142" t="s">
        <v>80</v>
      </c>
      <c r="J32" s="190"/>
    </row>
    <row r="33" spans="1:10" ht="16.5" x14ac:dyDescent="0.25">
      <c r="A33" s="115"/>
      <c r="B33" s="356" t="s">
        <v>115</v>
      </c>
      <c r="C33" s="357"/>
      <c r="D33" s="357"/>
      <c r="E33" s="191" t="s">
        <v>103</v>
      </c>
      <c r="F33" s="336">
        <v>1878</v>
      </c>
      <c r="G33" s="337"/>
      <c r="H33" s="235">
        <v>90</v>
      </c>
      <c r="I33" s="172">
        <f>F33*H33</f>
        <v>169020</v>
      </c>
      <c r="J33" s="193"/>
    </row>
    <row r="34" spans="1:10" ht="16.5" x14ac:dyDescent="0.25">
      <c r="A34" s="115"/>
      <c r="B34" s="333" t="s">
        <v>91</v>
      </c>
      <c r="C34" s="334"/>
      <c r="D34" s="335"/>
      <c r="E34" s="191" t="s">
        <v>91</v>
      </c>
      <c r="F34" s="336" t="s">
        <v>91</v>
      </c>
      <c r="G34" s="337"/>
      <c r="H34" s="192"/>
      <c r="I34" s="172"/>
      <c r="J34" s="193"/>
    </row>
    <row r="35" spans="1:10" ht="17.25" thickBot="1" x14ac:dyDescent="0.3">
      <c r="A35" s="115"/>
      <c r="B35" s="338" t="s">
        <v>91</v>
      </c>
      <c r="C35" s="339"/>
      <c r="D35" s="340"/>
      <c r="E35" s="194"/>
      <c r="F35" s="341"/>
      <c r="G35" s="342"/>
      <c r="H35" s="195"/>
      <c r="I35" s="196"/>
      <c r="J35" s="193"/>
    </row>
    <row r="36" spans="1:10" ht="17.25" thickBot="1" x14ac:dyDescent="0.3">
      <c r="A36" s="115"/>
      <c r="B36" s="118"/>
      <c r="C36" s="118"/>
      <c r="D36" s="118"/>
      <c r="E36" s="118"/>
      <c r="F36" s="118"/>
      <c r="G36" s="119"/>
      <c r="H36" s="157" t="s">
        <v>84</v>
      </c>
      <c r="I36" s="185">
        <f>SUM(I33:I35)</f>
        <v>169020</v>
      </c>
      <c r="J36" s="186"/>
    </row>
    <row r="37" spans="1:10" ht="17.25" thickBot="1" x14ac:dyDescent="0.3">
      <c r="A37" s="115"/>
      <c r="B37" s="118"/>
      <c r="C37" s="118"/>
      <c r="D37" s="118"/>
      <c r="E37" s="118"/>
      <c r="F37" s="118"/>
      <c r="G37" s="119"/>
      <c r="H37" s="187"/>
      <c r="I37" s="161"/>
      <c r="J37" s="162"/>
    </row>
    <row r="38" spans="1:10" ht="16.5" x14ac:dyDescent="0.25">
      <c r="A38" s="115"/>
      <c r="B38" s="133" t="s">
        <v>33</v>
      </c>
      <c r="C38" s="197"/>
      <c r="D38" s="197"/>
      <c r="E38" s="197"/>
      <c r="F38" s="197"/>
      <c r="G38" s="198"/>
      <c r="H38" s="199"/>
      <c r="I38" s="200"/>
      <c r="J38" s="122"/>
    </row>
    <row r="39" spans="1:10" ht="43.5" customHeight="1" x14ac:dyDescent="0.25">
      <c r="A39" s="115"/>
      <c r="B39" s="343" t="s">
        <v>28</v>
      </c>
      <c r="C39" s="344"/>
      <c r="D39" s="201" t="s">
        <v>29</v>
      </c>
      <c r="E39" s="202" t="s">
        <v>30</v>
      </c>
      <c r="F39" s="202" t="s">
        <v>92</v>
      </c>
      <c r="G39" s="203" t="s">
        <v>93</v>
      </c>
      <c r="H39" s="204" t="s">
        <v>31</v>
      </c>
      <c r="I39" s="205" t="s">
        <v>80</v>
      </c>
      <c r="J39" s="143"/>
    </row>
    <row r="40" spans="1:10" ht="43.5" customHeight="1" x14ac:dyDescent="0.25">
      <c r="A40" s="115"/>
      <c r="B40" s="345" t="s">
        <v>37</v>
      </c>
      <c r="C40" s="346"/>
      <c r="D40" s="206" t="s">
        <v>95</v>
      </c>
      <c r="E40" s="207">
        <v>1</v>
      </c>
      <c r="F40" s="208">
        <v>94900</v>
      </c>
      <c r="G40" s="209">
        <v>2.0391888861759413</v>
      </c>
      <c r="H40" s="234">
        <f>20/480</f>
        <v>4.1666666666666664E-2</v>
      </c>
      <c r="I40" s="172">
        <f>F40*G40*H40</f>
        <v>8063.2927207540342</v>
      </c>
      <c r="J40" s="193"/>
    </row>
    <row r="41" spans="1:10" ht="16.5" x14ac:dyDescent="0.25">
      <c r="A41" s="115"/>
      <c r="B41" s="345" t="s">
        <v>39</v>
      </c>
      <c r="C41" s="346"/>
      <c r="D41" s="206" t="s">
        <v>95</v>
      </c>
      <c r="E41" s="207">
        <v>1</v>
      </c>
      <c r="F41" s="208">
        <v>80665</v>
      </c>
      <c r="G41" s="209">
        <v>1.93104117487474</v>
      </c>
      <c r="H41" s="234">
        <f>20/480</f>
        <v>4.1666666666666664E-2</v>
      </c>
      <c r="I41" s="172">
        <f>F41*G41*H41</f>
        <v>6490.3098488029545</v>
      </c>
      <c r="J41" s="193"/>
    </row>
    <row r="42" spans="1:10" ht="16.5" x14ac:dyDescent="0.25">
      <c r="A42" s="115"/>
      <c r="B42" s="347"/>
      <c r="C42" s="348"/>
      <c r="D42" s="206"/>
      <c r="E42" s="191"/>
      <c r="F42" s="229"/>
      <c r="G42" s="230"/>
      <c r="H42" s="192"/>
      <c r="I42" s="172"/>
      <c r="J42" s="193"/>
    </row>
    <row r="43" spans="1:10" ht="17.25" thickBot="1" x14ac:dyDescent="0.3">
      <c r="A43" s="115"/>
      <c r="B43" s="349"/>
      <c r="C43" s="350"/>
      <c r="D43" s="211"/>
      <c r="E43" s="194"/>
      <c r="F43" s="212"/>
      <c r="G43" s="213"/>
      <c r="H43" s="195"/>
      <c r="I43" s="196"/>
      <c r="J43" s="193"/>
    </row>
    <row r="44" spans="1:10" ht="17.25" thickBot="1" x14ac:dyDescent="0.3">
      <c r="A44" s="115"/>
      <c r="B44" s="118"/>
      <c r="C44" s="118"/>
      <c r="D44" s="118"/>
      <c r="E44" s="118"/>
      <c r="F44" s="118"/>
      <c r="G44" s="119"/>
      <c r="H44" s="157" t="s">
        <v>84</v>
      </c>
      <c r="I44" s="214">
        <f>SUM(I40:I43)</f>
        <v>14553.602569556988</v>
      </c>
      <c r="J44" s="215"/>
    </row>
    <row r="45" spans="1:10" ht="17.25" thickBot="1" x14ac:dyDescent="0.3">
      <c r="A45" s="115"/>
      <c r="B45" s="118"/>
      <c r="C45" s="118"/>
      <c r="D45" s="118"/>
      <c r="E45" s="118"/>
      <c r="F45" s="118"/>
      <c r="G45" s="119"/>
      <c r="H45" s="132"/>
      <c r="I45" s="216"/>
      <c r="J45" s="217"/>
    </row>
    <row r="46" spans="1:10" ht="17.25" thickBot="1" x14ac:dyDescent="0.3">
      <c r="A46" s="115"/>
      <c r="B46" s="118"/>
      <c r="C46" s="118"/>
      <c r="D46" s="118"/>
      <c r="E46" s="118"/>
      <c r="F46" s="118"/>
      <c r="G46" s="351" t="s">
        <v>97</v>
      </c>
      <c r="H46" s="352"/>
      <c r="I46" s="214">
        <f>I17+I29+I36+I44</f>
        <v>314468.60256955697</v>
      </c>
      <c r="J46" s="218"/>
    </row>
    <row r="47" spans="1:10" ht="16.5" x14ac:dyDescent="0.25">
      <c r="A47" s="115"/>
      <c r="B47" s="118"/>
      <c r="C47" s="118"/>
      <c r="D47" s="118"/>
      <c r="E47" s="118"/>
      <c r="F47" s="118"/>
      <c r="G47" s="219"/>
      <c r="H47" s="219"/>
      <c r="I47" s="220"/>
      <c r="J47" s="218"/>
    </row>
    <row r="48" spans="1:10" ht="16.5" x14ac:dyDescent="0.3">
      <c r="A48" s="221"/>
      <c r="B48" s="222"/>
      <c r="C48" s="222"/>
      <c r="D48" s="222"/>
      <c r="E48" s="222"/>
      <c r="F48" s="222"/>
      <c r="G48" s="223"/>
      <c r="H48" s="224"/>
      <c r="I48" s="225"/>
      <c r="J48" s="226"/>
    </row>
  </sheetData>
  <mergeCells count="39">
    <mergeCell ref="B42:C42"/>
    <mergeCell ref="B43:C43"/>
    <mergeCell ref="G46:H46"/>
    <mergeCell ref="B35:D35"/>
    <mergeCell ref="F35:G35"/>
    <mergeCell ref="B39:C39"/>
    <mergeCell ref="B40:C40"/>
    <mergeCell ref="B41:C41"/>
    <mergeCell ref="B32:D32"/>
    <mergeCell ref="F32:G32"/>
    <mergeCell ref="B33:D33"/>
    <mergeCell ref="F33:G33"/>
    <mergeCell ref="B34:D34"/>
    <mergeCell ref="F34:G34"/>
    <mergeCell ref="B28:D28"/>
    <mergeCell ref="B15:C15"/>
    <mergeCell ref="D15:E15"/>
    <mergeCell ref="B16:C16"/>
    <mergeCell ref="B20:D20"/>
    <mergeCell ref="B21:D21"/>
    <mergeCell ref="B22:D22"/>
    <mergeCell ref="B23:D23"/>
    <mergeCell ref="B24:D24"/>
    <mergeCell ref="B25:D25"/>
    <mergeCell ref="B26:D26"/>
    <mergeCell ref="B27:D27"/>
    <mergeCell ref="B12:C12"/>
    <mergeCell ref="D12:E12"/>
    <mergeCell ref="B13:C13"/>
    <mergeCell ref="D13:E13"/>
    <mergeCell ref="B14:C14"/>
    <mergeCell ref="D14:E14"/>
    <mergeCell ref="B11:C11"/>
    <mergeCell ref="D11:E11"/>
    <mergeCell ref="B2:I3"/>
    <mergeCell ref="B4:I4"/>
    <mergeCell ref="B5:I5"/>
    <mergeCell ref="C7:G7"/>
    <mergeCell ref="C8:G8"/>
  </mergeCells>
  <pageMargins left="0.70866141732283472" right="0.70866141732283472" top="0.74803149606299213" bottom="0.74803149606299213" header="0.31496062992125984" footer="0.31496062992125984"/>
  <pageSetup scale="60" orientation="portrait" r:id="rId1"/>
  <rowBreaks count="2" manualBreakCount="2">
    <brk id="1" max="16383" man="1"/>
    <brk id="47" max="9" man="1"/>
  </rowBreaks>
  <colBreaks count="2" manualBreakCount="2">
    <brk id="9" max="53" man="1"/>
    <brk id="10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8"/>
  <sheetViews>
    <sheetView workbookViewId="0">
      <selection activeCell="B2" sqref="B2:I3"/>
    </sheetView>
  </sheetViews>
  <sheetFormatPr baseColWidth="10" defaultRowHeight="15" x14ac:dyDescent="0.25"/>
  <cols>
    <col min="1" max="1" width="2.5703125" customWidth="1"/>
    <col min="2" max="2" width="21.5703125" customWidth="1"/>
    <col min="6" max="6" width="19.140625" bestFit="1" customWidth="1"/>
    <col min="7" max="7" width="36.5703125" customWidth="1"/>
    <col min="8" max="8" width="16.5703125" bestFit="1" customWidth="1"/>
    <col min="9" max="9" width="16.140625" bestFit="1" customWidth="1"/>
    <col min="10" max="10" width="3.28515625" customWidth="1"/>
    <col min="257" max="257" width="2.5703125" customWidth="1"/>
    <col min="258" max="258" width="21.5703125" customWidth="1"/>
    <col min="262" max="262" width="19.140625" bestFit="1" customWidth="1"/>
    <col min="263" max="263" width="36.5703125" customWidth="1"/>
    <col min="264" max="264" width="16.5703125" bestFit="1" customWidth="1"/>
    <col min="265" max="265" width="16.140625" bestFit="1" customWidth="1"/>
    <col min="266" max="266" width="3.28515625" customWidth="1"/>
    <col min="513" max="513" width="2.5703125" customWidth="1"/>
    <col min="514" max="514" width="21.5703125" customWidth="1"/>
    <col min="518" max="518" width="19.140625" bestFit="1" customWidth="1"/>
    <col min="519" max="519" width="36.5703125" customWidth="1"/>
    <col min="520" max="520" width="16.5703125" bestFit="1" customWidth="1"/>
    <col min="521" max="521" width="16.140625" bestFit="1" customWidth="1"/>
    <col min="522" max="522" width="3.28515625" customWidth="1"/>
    <col min="769" max="769" width="2.5703125" customWidth="1"/>
    <col min="770" max="770" width="21.5703125" customWidth="1"/>
    <col min="774" max="774" width="19.140625" bestFit="1" customWidth="1"/>
    <col min="775" max="775" width="36.5703125" customWidth="1"/>
    <col min="776" max="776" width="16.5703125" bestFit="1" customWidth="1"/>
    <col min="777" max="777" width="16.140625" bestFit="1" customWidth="1"/>
    <col min="778" max="778" width="3.28515625" customWidth="1"/>
    <col min="1025" max="1025" width="2.5703125" customWidth="1"/>
    <col min="1026" max="1026" width="21.5703125" customWidth="1"/>
    <col min="1030" max="1030" width="19.140625" bestFit="1" customWidth="1"/>
    <col min="1031" max="1031" width="36.5703125" customWidth="1"/>
    <col min="1032" max="1032" width="16.5703125" bestFit="1" customWidth="1"/>
    <col min="1033" max="1033" width="16.140625" bestFit="1" customWidth="1"/>
    <col min="1034" max="1034" width="3.28515625" customWidth="1"/>
    <col min="1281" max="1281" width="2.5703125" customWidth="1"/>
    <col min="1282" max="1282" width="21.5703125" customWidth="1"/>
    <col min="1286" max="1286" width="19.140625" bestFit="1" customWidth="1"/>
    <col min="1287" max="1287" width="36.5703125" customWidth="1"/>
    <col min="1288" max="1288" width="16.5703125" bestFit="1" customWidth="1"/>
    <col min="1289" max="1289" width="16.140625" bestFit="1" customWidth="1"/>
    <col min="1290" max="1290" width="3.28515625" customWidth="1"/>
    <col min="1537" max="1537" width="2.5703125" customWidth="1"/>
    <col min="1538" max="1538" width="21.5703125" customWidth="1"/>
    <col min="1542" max="1542" width="19.140625" bestFit="1" customWidth="1"/>
    <col min="1543" max="1543" width="36.5703125" customWidth="1"/>
    <col min="1544" max="1544" width="16.5703125" bestFit="1" customWidth="1"/>
    <col min="1545" max="1545" width="16.140625" bestFit="1" customWidth="1"/>
    <col min="1546" max="1546" width="3.28515625" customWidth="1"/>
    <col min="1793" max="1793" width="2.5703125" customWidth="1"/>
    <col min="1794" max="1794" width="21.5703125" customWidth="1"/>
    <col min="1798" max="1798" width="19.140625" bestFit="1" customWidth="1"/>
    <col min="1799" max="1799" width="36.5703125" customWidth="1"/>
    <col min="1800" max="1800" width="16.5703125" bestFit="1" customWidth="1"/>
    <col min="1801" max="1801" width="16.140625" bestFit="1" customWidth="1"/>
    <col min="1802" max="1802" width="3.28515625" customWidth="1"/>
    <col min="2049" max="2049" width="2.5703125" customWidth="1"/>
    <col min="2050" max="2050" width="21.5703125" customWidth="1"/>
    <col min="2054" max="2054" width="19.140625" bestFit="1" customWidth="1"/>
    <col min="2055" max="2055" width="36.5703125" customWidth="1"/>
    <col min="2056" max="2056" width="16.5703125" bestFit="1" customWidth="1"/>
    <col min="2057" max="2057" width="16.140625" bestFit="1" customWidth="1"/>
    <col min="2058" max="2058" width="3.28515625" customWidth="1"/>
    <col min="2305" max="2305" width="2.5703125" customWidth="1"/>
    <col min="2306" max="2306" width="21.5703125" customWidth="1"/>
    <col min="2310" max="2310" width="19.140625" bestFit="1" customWidth="1"/>
    <col min="2311" max="2311" width="36.5703125" customWidth="1"/>
    <col min="2312" max="2312" width="16.5703125" bestFit="1" customWidth="1"/>
    <col min="2313" max="2313" width="16.140625" bestFit="1" customWidth="1"/>
    <col min="2314" max="2314" width="3.28515625" customWidth="1"/>
    <col min="2561" max="2561" width="2.5703125" customWidth="1"/>
    <col min="2562" max="2562" width="21.5703125" customWidth="1"/>
    <col min="2566" max="2566" width="19.140625" bestFit="1" customWidth="1"/>
    <col min="2567" max="2567" width="36.5703125" customWidth="1"/>
    <col min="2568" max="2568" width="16.5703125" bestFit="1" customWidth="1"/>
    <col min="2569" max="2569" width="16.140625" bestFit="1" customWidth="1"/>
    <col min="2570" max="2570" width="3.28515625" customWidth="1"/>
    <col min="2817" max="2817" width="2.5703125" customWidth="1"/>
    <col min="2818" max="2818" width="21.5703125" customWidth="1"/>
    <col min="2822" max="2822" width="19.140625" bestFit="1" customWidth="1"/>
    <col min="2823" max="2823" width="36.5703125" customWidth="1"/>
    <col min="2824" max="2824" width="16.5703125" bestFit="1" customWidth="1"/>
    <col min="2825" max="2825" width="16.140625" bestFit="1" customWidth="1"/>
    <col min="2826" max="2826" width="3.28515625" customWidth="1"/>
    <col min="3073" max="3073" width="2.5703125" customWidth="1"/>
    <col min="3074" max="3074" width="21.5703125" customWidth="1"/>
    <col min="3078" max="3078" width="19.140625" bestFit="1" customWidth="1"/>
    <col min="3079" max="3079" width="36.5703125" customWidth="1"/>
    <col min="3080" max="3080" width="16.5703125" bestFit="1" customWidth="1"/>
    <col min="3081" max="3081" width="16.140625" bestFit="1" customWidth="1"/>
    <col min="3082" max="3082" width="3.28515625" customWidth="1"/>
    <col min="3329" max="3329" width="2.5703125" customWidth="1"/>
    <col min="3330" max="3330" width="21.5703125" customWidth="1"/>
    <col min="3334" max="3334" width="19.140625" bestFit="1" customWidth="1"/>
    <col min="3335" max="3335" width="36.5703125" customWidth="1"/>
    <col min="3336" max="3336" width="16.5703125" bestFit="1" customWidth="1"/>
    <col min="3337" max="3337" width="16.140625" bestFit="1" customWidth="1"/>
    <col min="3338" max="3338" width="3.28515625" customWidth="1"/>
    <col min="3585" max="3585" width="2.5703125" customWidth="1"/>
    <col min="3586" max="3586" width="21.5703125" customWidth="1"/>
    <col min="3590" max="3590" width="19.140625" bestFit="1" customWidth="1"/>
    <col min="3591" max="3591" width="36.5703125" customWidth="1"/>
    <col min="3592" max="3592" width="16.5703125" bestFit="1" customWidth="1"/>
    <col min="3593" max="3593" width="16.140625" bestFit="1" customWidth="1"/>
    <col min="3594" max="3594" width="3.28515625" customWidth="1"/>
    <col min="3841" max="3841" width="2.5703125" customWidth="1"/>
    <col min="3842" max="3842" width="21.5703125" customWidth="1"/>
    <col min="3846" max="3846" width="19.140625" bestFit="1" customWidth="1"/>
    <col min="3847" max="3847" width="36.5703125" customWidth="1"/>
    <col min="3848" max="3848" width="16.5703125" bestFit="1" customWidth="1"/>
    <col min="3849" max="3849" width="16.140625" bestFit="1" customWidth="1"/>
    <col min="3850" max="3850" width="3.28515625" customWidth="1"/>
    <col min="4097" max="4097" width="2.5703125" customWidth="1"/>
    <col min="4098" max="4098" width="21.5703125" customWidth="1"/>
    <col min="4102" max="4102" width="19.140625" bestFit="1" customWidth="1"/>
    <col min="4103" max="4103" width="36.5703125" customWidth="1"/>
    <col min="4104" max="4104" width="16.5703125" bestFit="1" customWidth="1"/>
    <col min="4105" max="4105" width="16.140625" bestFit="1" customWidth="1"/>
    <col min="4106" max="4106" width="3.28515625" customWidth="1"/>
    <col min="4353" max="4353" width="2.5703125" customWidth="1"/>
    <col min="4354" max="4354" width="21.5703125" customWidth="1"/>
    <col min="4358" max="4358" width="19.140625" bestFit="1" customWidth="1"/>
    <col min="4359" max="4359" width="36.5703125" customWidth="1"/>
    <col min="4360" max="4360" width="16.5703125" bestFit="1" customWidth="1"/>
    <col min="4361" max="4361" width="16.140625" bestFit="1" customWidth="1"/>
    <col min="4362" max="4362" width="3.28515625" customWidth="1"/>
    <col min="4609" max="4609" width="2.5703125" customWidth="1"/>
    <col min="4610" max="4610" width="21.5703125" customWidth="1"/>
    <col min="4614" max="4614" width="19.140625" bestFit="1" customWidth="1"/>
    <col min="4615" max="4615" width="36.5703125" customWidth="1"/>
    <col min="4616" max="4616" width="16.5703125" bestFit="1" customWidth="1"/>
    <col min="4617" max="4617" width="16.140625" bestFit="1" customWidth="1"/>
    <col min="4618" max="4618" width="3.28515625" customWidth="1"/>
    <col min="4865" max="4865" width="2.5703125" customWidth="1"/>
    <col min="4866" max="4866" width="21.5703125" customWidth="1"/>
    <col min="4870" max="4870" width="19.140625" bestFit="1" customWidth="1"/>
    <col min="4871" max="4871" width="36.5703125" customWidth="1"/>
    <col min="4872" max="4872" width="16.5703125" bestFit="1" customWidth="1"/>
    <col min="4873" max="4873" width="16.140625" bestFit="1" customWidth="1"/>
    <col min="4874" max="4874" width="3.28515625" customWidth="1"/>
    <col min="5121" max="5121" width="2.5703125" customWidth="1"/>
    <col min="5122" max="5122" width="21.5703125" customWidth="1"/>
    <col min="5126" max="5126" width="19.140625" bestFit="1" customWidth="1"/>
    <col min="5127" max="5127" width="36.5703125" customWidth="1"/>
    <col min="5128" max="5128" width="16.5703125" bestFit="1" customWidth="1"/>
    <col min="5129" max="5129" width="16.140625" bestFit="1" customWidth="1"/>
    <col min="5130" max="5130" width="3.28515625" customWidth="1"/>
    <col min="5377" max="5377" width="2.5703125" customWidth="1"/>
    <col min="5378" max="5378" width="21.5703125" customWidth="1"/>
    <col min="5382" max="5382" width="19.140625" bestFit="1" customWidth="1"/>
    <col min="5383" max="5383" width="36.5703125" customWidth="1"/>
    <col min="5384" max="5384" width="16.5703125" bestFit="1" customWidth="1"/>
    <col min="5385" max="5385" width="16.140625" bestFit="1" customWidth="1"/>
    <col min="5386" max="5386" width="3.28515625" customWidth="1"/>
    <col min="5633" max="5633" width="2.5703125" customWidth="1"/>
    <col min="5634" max="5634" width="21.5703125" customWidth="1"/>
    <col min="5638" max="5638" width="19.140625" bestFit="1" customWidth="1"/>
    <col min="5639" max="5639" width="36.5703125" customWidth="1"/>
    <col min="5640" max="5640" width="16.5703125" bestFit="1" customWidth="1"/>
    <col min="5641" max="5641" width="16.140625" bestFit="1" customWidth="1"/>
    <col min="5642" max="5642" width="3.28515625" customWidth="1"/>
    <col min="5889" max="5889" width="2.5703125" customWidth="1"/>
    <col min="5890" max="5890" width="21.5703125" customWidth="1"/>
    <col min="5894" max="5894" width="19.140625" bestFit="1" customWidth="1"/>
    <col min="5895" max="5895" width="36.5703125" customWidth="1"/>
    <col min="5896" max="5896" width="16.5703125" bestFit="1" customWidth="1"/>
    <col min="5897" max="5897" width="16.140625" bestFit="1" customWidth="1"/>
    <col min="5898" max="5898" width="3.28515625" customWidth="1"/>
    <col min="6145" max="6145" width="2.5703125" customWidth="1"/>
    <col min="6146" max="6146" width="21.5703125" customWidth="1"/>
    <col min="6150" max="6150" width="19.140625" bestFit="1" customWidth="1"/>
    <col min="6151" max="6151" width="36.5703125" customWidth="1"/>
    <col min="6152" max="6152" width="16.5703125" bestFit="1" customWidth="1"/>
    <col min="6153" max="6153" width="16.140625" bestFit="1" customWidth="1"/>
    <col min="6154" max="6154" width="3.28515625" customWidth="1"/>
    <col min="6401" max="6401" width="2.5703125" customWidth="1"/>
    <col min="6402" max="6402" width="21.5703125" customWidth="1"/>
    <col min="6406" max="6406" width="19.140625" bestFit="1" customWidth="1"/>
    <col min="6407" max="6407" width="36.5703125" customWidth="1"/>
    <col min="6408" max="6408" width="16.5703125" bestFit="1" customWidth="1"/>
    <col min="6409" max="6409" width="16.140625" bestFit="1" customWidth="1"/>
    <col min="6410" max="6410" width="3.28515625" customWidth="1"/>
    <col min="6657" max="6657" width="2.5703125" customWidth="1"/>
    <col min="6658" max="6658" width="21.5703125" customWidth="1"/>
    <col min="6662" max="6662" width="19.140625" bestFit="1" customWidth="1"/>
    <col min="6663" max="6663" width="36.5703125" customWidth="1"/>
    <col min="6664" max="6664" width="16.5703125" bestFit="1" customWidth="1"/>
    <col min="6665" max="6665" width="16.140625" bestFit="1" customWidth="1"/>
    <col min="6666" max="6666" width="3.28515625" customWidth="1"/>
    <col min="6913" max="6913" width="2.5703125" customWidth="1"/>
    <col min="6914" max="6914" width="21.5703125" customWidth="1"/>
    <col min="6918" max="6918" width="19.140625" bestFit="1" customWidth="1"/>
    <col min="6919" max="6919" width="36.5703125" customWidth="1"/>
    <col min="6920" max="6920" width="16.5703125" bestFit="1" customWidth="1"/>
    <col min="6921" max="6921" width="16.140625" bestFit="1" customWidth="1"/>
    <col min="6922" max="6922" width="3.28515625" customWidth="1"/>
    <col min="7169" max="7169" width="2.5703125" customWidth="1"/>
    <col min="7170" max="7170" width="21.5703125" customWidth="1"/>
    <col min="7174" max="7174" width="19.140625" bestFit="1" customWidth="1"/>
    <col min="7175" max="7175" width="36.5703125" customWidth="1"/>
    <col min="7176" max="7176" width="16.5703125" bestFit="1" customWidth="1"/>
    <col min="7177" max="7177" width="16.140625" bestFit="1" customWidth="1"/>
    <col min="7178" max="7178" width="3.28515625" customWidth="1"/>
    <col min="7425" max="7425" width="2.5703125" customWidth="1"/>
    <col min="7426" max="7426" width="21.5703125" customWidth="1"/>
    <col min="7430" max="7430" width="19.140625" bestFit="1" customWidth="1"/>
    <col min="7431" max="7431" width="36.5703125" customWidth="1"/>
    <col min="7432" max="7432" width="16.5703125" bestFit="1" customWidth="1"/>
    <col min="7433" max="7433" width="16.140625" bestFit="1" customWidth="1"/>
    <col min="7434" max="7434" width="3.28515625" customWidth="1"/>
    <col min="7681" max="7681" width="2.5703125" customWidth="1"/>
    <col min="7682" max="7682" width="21.5703125" customWidth="1"/>
    <col min="7686" max="7686" width="19.140625" bestFit="1" customWidth="1"/>
    <col min="7687" max="7687" width="36.5703125" customWidth="1"/>
    <col min="7688" max="7688" width="16.5703125" bestFit="1" customWidth="1"/>
    <col min="7689" max="7689" width="16.140625" bestFit="1" customWidth="1"/>
    <col min="7690" max="7690" width="3.28515625" customWidth="1"/>
    <col min="7937" max="7937" width="2.5703125" customWidth="1"/>
    <col min="7938" max="7938" width="21.5703125" customWidth="1"/>
    <col min="7942" max="7942" width="19.140625" bestFit="1" customWidth="1"/>
    <col min="7943" max="7943" width="36.5703125" customWidth="1"/>
    <col min="7944" max="7944" width="16.5703125" bestFit="1" customWidth="1"/>
    <col min="7945" max="7945" width="16.140625" bestFit="1" customWidth="1"/>
    <col min="7946" max="7946" width="3.28515625" customWidth="1"/>
    <col min="8193" max="8193" width="2.5703125" customWidth="1"/>
    <col min="8194" max="8194" width="21.5703125" customWidth="1"/>
    <col min="8198" max="8198" width="19.140625" bestFit="1" customWidth="1"/>
    <col min="8199" max="8199" width="36.5703125" customWidth="1"/>
    <col min="8200" max="8200" width="16.5703125" bestFit="1" customWidth="1"/>
    <col min="8201" max="8201" width="16.140625" bestFit="1" customWidth="1"/>
    <col min="8202" max="8202" width="3.28515625" customWidth="1"/>
    <col min="8449" max="8449" width="2.5703125" customWidth="1"/>
    <col min="8450" max="8450" width="21.5703125" customWidth="1"/>
    <col min="8454" max="8454" width="19.140625" bestFit="1" customWidth="1"/>
    <col min="8455" max="8455" width="36.5703125" customWidth="1"/>
    <col min="8456" max="8456" width="16.5703125" bestFit="1" customWidth="1"/>
    <col min="8457" max="8457" width="16.140625" bestFit="1" customWidth="1"/>
    <col min="8458" max="8458" width="3.28515625" customWidth="1"/>
    <col min="8705" max="8705" width="2.5703125" customWidth="1"/>
    <col min="8706" max="8706" width="21.5703125" customWidth="1"/>
    <col min="8710" max="8710" width="19.140625" bestFit="1" customWidth="1"/>
    <col min="8711" max="8711" width="36.5703125" customWidth="1"/>
    <col min="8712" max="8712" width="16.5703125" bestFit="1" customWidth="1"/>
    <col min="8713" max="8713" width="16.140625" bestFit="1" customWidth="1"/>
    <col min="8714" max="8714" width="3.28515625" customWidth="1"/>
    <col min="8961" max="8961" width="2.5703125" customWidth="1"/>
    <col min="8962" max="8962" width="21.5703125" customWidth="1"/>
    <col min="8966" max="8966" width="19.140625" bestFit="1" customWidth="1"/>
    <col min="8967" max="8967" width="36.5703125" customWidth="1"/>
    <col min="8968" max="8968" width="16.5703125" bestFit="1" customWidth="1"/>
    <col min="8969" max="8969" width="16.140625" bestFit="1" customWidth="1"/>
    <col min="8970" max="8970" width="3.28515625" customWidth="1"/>
    <col min="9217" max="9217" width="2.5703125" customWidth="1"/>
    <col min="9218" max="9218" width="21.5703125" customWidth="1"/>
    <col min="9222" max="9222" width="19.140625" bestFit="1" customWidth="1"/>
    <col min="9223" max="9223" width="36.5703125" customWidth="1"/>
    <col min="9224" max="9224" width="16.5703125" bestFit="1" customWidth="1"/>
    <col min="9225" max="9225" width="16.140625" bestFit="1" customWidth="1"/>
    <col min="9226" max="9226" width="3.28515625" customWidth="1"/>
    <col min="9473" max="9473" width="2.5703125" customWidth="1"/>
    <col min="9474" max="9474" width="21.5703125" customWidth="1"/>
    <col min="9478" max="9478" width="19.140625" bestFit="1" customWidth="1"/>
    <col min="9479" max="9479" width="36.5703125" customWidth="1"/>
    <col min="9480" max="9480" width="16.5703125" bestFit="1" customWidth="1"/>
    <col min="9481" max="9481" width="16.140625" bestFit="1" customWidth="1"/>
    <col min="9482" max="9482" width="3.28515625" customWidth="1"/>
    <col min="9729" max="9729" width="2.5703125" customWidth="1"/>
    <col min="9730" max="9730" width="21.5703125" customWidth="1"/>
    <col min="9734" max="9734" width="19.140625" bestFit="1" customWidth="1"/>
    <col min="9735" max="9735" width="36.5703125" customWidth="1"/>
    <col min="9736" max="9736" width="16.5703125" bestFit="1" customWidth="1"/>
    <col min="9737" max="9737" width="16.140625" bestFit="1" customWidth="1"/>
    <col min="9738" max="9738" width="3.28515625" customWidth="1"/>
    <col min="9985" max="9985" width="2.5703125" customWidth="1"/>
    <col min="9986" max="9986" width="21.5703125" customWidth="1"/>
    <col min="9990" max="9990" width="19.140625" bestFit="1" customWidth="1"/>
    <col min="9991" max="9991" width="36.5703125" customWidth="1"/>
    <col min="9992" max="9992" width="16.5703125" bestFit="1" customWidth="1"/>
    <col min="9993" max="9993" width="16.140625" bestFit="1" customWidth="1"/>
    <col min="9994" max="9994" width="3.28515625" customWidth="1"/>
    <col min="10241" max="10241" width="2.5703125" customWidth="1"/>
    <col min="10242" max="10242" width="21.5703125" customWidth="1"/>
    <col min="10246" max="10246" width="19.140625" bestFit="1" customWidth="1"/>
    <col min="10247" max="10247" width="36.5703125" customWidth="1"/>
    <col min="10248" max="10248" width="16.5703125" bestFit="1" customWidth="1"/>
    <col min="10249" max="10249" width="16.140625" bestFit="1" customWidth="1"/>
    <col min="10250" max="10250" width="3.28515625" customWidth="1"/>
    <col min="10497" max="10497" width="2.5703125" customWidth="1"/>
    <col min="10498" max="10498" width="21.5703125" customWidth="1"/>
    <col min="10502" max="10502" width="19.140625" bestFit="1" customWidth="1"/>
    <col min="10503" max="10503" width="36.5703125" customWidth="1"/>
    <col min="10504" max="10504" width="16.5703125" bestFit="1" customWidth="1"/>
    <col min="10505" max="10505" width="16.140625" bestFit="1" customWidth="1"/>
    <col min="10506" max="10506" width="3.28515625" customWidth="1"/>
    <col min="10753" max="10753" width="2.5703125" customWidth="1"/>
    <col min="10754" max="10754" width="21.5703125" customWidth="1"/>
    <col min="10758" max="10758" width="19.140625" bestFit="1" customWidth="1"/>
    <col min="10759" max="10759" width="36.5703125" customWidth="1"/>
    <col min="10760" max="10760" width="16.5703125" bestFit="1" customWidth="1"/>
    <col min="10761" max="10761" width="16.140625" bestFit="1" customWidth="1"/>
    <col min="10762" max="10762" width="3.28515625" customWidth="1"/>
    <col min="11009" max="11009" width="2.5703125" customWidth="1"/>
    <col min="11010" max="11010" width="21.5703125" customWidth="1"/>
    <col min="11014" max="11014" width="19.140625" bestFit="1" customWidth="1"/>
    <col min="11015" max="11015" width="36.5703125" customWidth="1"/>
    <col min="11016" max="11016" width="16.5703125" bestFit="1" customWidth="1"/>
    <col min="11017" max="11017" width="16.140625" bestFit="1" customWidth="1"/>
    <col min="11018" max="11018" width="3.28515625" customWidth="1"/>
    <col min="11265" max="11265" width="2.5703125" customWidth="1"/>
    <col min="11266" max="11266" width="21.5703125" customWidth="1"/>
    <col min="11270" max="11270" width="19.140625" bestFit="1" customWidth="1"/>
    <col min="11271" max="11271" width="36.5703125" customWidth="1"/>
    <col min="11272" max="11272" width="16.5703125" bestFit="1" customWidth="1"/>
    <col min="11273" max="11273" width="16.140625" bestFit="1" customWidth="1"/>
    <col min="11274" max="11274" width="3.28515625" customWidth="1"/>
    <col min="11521" max="11521" width="2.5703125" customWidth="1"/>
    <col min="11522" max="11522" width="21.5703125" customWidth="1"/>
    <col min="11526" max="11526" width="19.140625" bestFit="1" customWidth="1"/>
    <col min="11527" max="11527" width="36.5703125" customWidth="1"/>
    <col min="11528" max="11528" width="16.5703125" bestFit="1" customWidth="1"/>
    <col min="11529" max="11529" width="16.140625" bestFit="1" customWidth="1"/>
    <col min="11530" max="11530" width="3.28515625" customWidth="1"/>
    <col min="11777" max="11777" width="2.5703125" customWidth="1"/>
    <col min="11778" max="11778" width="21.5703125" customWidth="1"/>
    <col min="11782" max="11782" width="19.140625" bestFit="1" customWidth="1"/>
    <col min="11783" max="11783" width="36.5703125" customWidth="1"/>
    <col min="11784" max="11784" width="16.5703125" bestFit="1" customWidth="1"/>
    <col min="11785" max="11785" width="16.140625" bestFit="1" customWidth="1"/>
    <col min="11786" max="11786" width="3.28515625" customWidth="1"/>
    <col min="12033" max="12033" width="2.5703125" customWidth="1"/>
    <col min="12034" max="12034" width="21.5703125" customWidth="1"/>
    <col min="12038" max="12038" width="19.140625" bestFit="1" customWidth="1"/>
    <col min="12039" max="12039" width="36.5703125" customWidth="1"/>
    <col min="12040" max="12040" width="16.5703125" bestFit="1" customWidth="1"/>
    <col min="12041" max="12041" width="16.140625" bestFit="1" customWidth="1"/>
    <col min="12042" max="12042" width="3.28515625" customWidth="1"/>
    <col min="12289" max="12289" width="2.5703125" customWidth="1"/>
    <col min="12290" max="12290" width="21.5703125" customWidth="1"/>
    <col min="12294" max="12294" width="19.140625" bestFit="1" customWidth="1"/>
    <col min="12295" max="12295" width="36.5703125" customWidth="1"/>
    <col min="12296" max="12296" width="16.5703125" bestFit="1" customWidth="1"/>
    <col min="12297" max="12297" width="16.140625" bestFit="1" customWidth="1"/>
    <col min="12298" max="12298" width="3.28515625" customWidth="1"/>
    <col min="12545" max="12545" width="2.5703125" customWidth="1"/>
    <col min="12546" max="12546" width="21.5703125" customWidth="1"/>
    <col min="12550" max="12550" width="19.140625" bestFit="1" customWidth="1"/>
    <col min="12551" max="12551" width="36.5703125" customWidth="1"/>
    <col min="12552" max="12552" width="16.5703125" bestFit="1" customWidth="1"/>
    <col min="12553" max="12553" width="16.140625" bestFit="1" customWidth="1"/>
    <col min="12554" max="12554" width="3.28515625" customWidth="1"/>
    <col min="12801" max="12801" width="2.5703125" customWidth="1"/>
    <col min="12802" max="12802" width="21.5703125" customWidth="1"/>
    <col min="12806" max="12806" width="19.140625" bestFit="1" customWidth="1"/>
    <col min="12807" max="12807" width="36.5703125" customWidth="1"/>
    <col min="12808" max="12808" width="16.5703125" bestFit="1" customWidth="1"/>
    <col min="12809" max="12809" width="16.140625" bestFit="1" customWidth="1"/>
    <col min="12810" max="12810" width="3.28515625" customWidth="1"/>
    <col min="13057" max="13057" width="2.5703125" customWidth="1"/>
    <col min="13058" max="13058" width="21.5703125" customWidth="1"/>
    <col min="13062" max="13062" width="19.140625" bestFit="1" customWidth="1"/>
    <col min="13063" max="13063" width="36.5703125" customWidth="1"/>
    <col min="13064" max="13064" width="16.5703125" bestFit="1" customWidth="1"/>
    <col min="13065" max="13065" width="16.140625" bestFit="1" customWidth="1"/>
    <col min="13066" max="13066" width="3.28515625" customWidth="1"/>
    <col min="13313" max="13313" width="2.5703125" customWidth="1"/>
    <col min="13314" max="13314" width="21.5703125" customWidth="1"/>
    <col min="13318" max="13318" width="19.140625" bestFit="1" customWidth="1"/>
    <col min="13319" max="13319" width="36.5703125" customWidth="1"/>
    <col min="13320" max="13320" width="16.5703125" bestFit="1" customWidth="1"/>
    <col min="13321" max="13321" width="16.140625" bestFit="1" customWidth="1"/>
    <col min="13322" max="13322" width="3.28515625" customWidth="1"/>
    <col min="13569" max="13569" width="2.5703125" customWidth="1"/>
    <col min="13570" max="13570" width="21.5703125" customWidth="1"/>
    <col min="13574" max="13574" width="19.140625" bestFit="1" customWidth="1"/>
    <col min="13575" max="13575" width="36.5703125" customWidth="1"/>
    <col min="13576" max="13576" width="16.5703125" bestFit="1" customWidth="1"/>
    <col min="13577" max="13577" width="16.140625" bestFit="1" customWidth="1"/>
    <col min="13578" max="13578" width="3.28515625" customWidth="1"/>
    <col min="13825" max="13825" width="2.5703125" customWidth="1"/>
    <col min="13826" max="13826" width="21.5703125" customWidth="1"/>
    <col min="13830" max="13830" width="19.140625" bestFit="1" customWidth="1"/>
    <col min="13831" max="13831" width="36.5703125" customWidth="1"/>
    <col min="13832" max="13832" width="16.5703125" bestFit="1" customWidth="1"/>
    <col min="13833" max="13833" width="16.140625" bestFit="1" customWidth="1"/>
    <col min="13834" max="13834" width="3.28515625" customWidth="1"/>
    <col min="14081" max="14081" width="2.5703125" customWidth="1"/>
    <col min="14082" max="14082" width="21.5703125" customWidth="1"/>
    <col min="14086" max="14086" width="19.140625" bestFit="1" customWidth="1"/>
    <col min="14087" max="14087" width="36.5703125" customWidth="1"/>
    <col min="14088" max="14088" width="16.5703125" bestFit="1" customWidth="1"/>
    <col min="14089" max="14089" width="16.140625" bestFit="1" customWidth="1"/>
    <col min="14090" max="14090" width="3.28515625" customWidth="1"/>
    <col min="14337" max="14337" width="2.5703125" customWidth="1"/>
    <col min="14338" max="14338" width="21.5703125" customWidth="1"/>
    <col min="14342" max="14342" width="19.140625" bestFit="1" customWidth="1"/>
    <col min="14343" max="14343" width="36.5703125" customWidth="1"/>
    <col min="14344" max="14344" width="16.5703125" bestFit="1" customWidth="1"/>
    <col min="14345" max="14345" width="16.140625" bestFit="1" customWidth="1"/>
    <col min="14346" max="14346" width="3.28515625" customWidth="1"/>
    <col min="14593" max="14593" width="2.5703125" customWidth="1"/>
    <col min="14594" max="14594" width="21.5703125" customWidth="1"/>
    <col min="14598" max="14598" width="19.140625" bestFit="1" customWidth="1"/>
    <col min="14599" max="14599" width="36.5703125" customWidth="1"/>
    <col min="14600" max="14600" width="16.5703125" bestFit="1" customWidth="1"/>
    <col min="14601" max="14601" width="16.140625" bestFit="1" customWidth="1"/>
    <col min="14602" max="14602" width="3.28515625" customWidth="1"/>
    <col min="14849" max="14849" width="2.5703125" customWidth="1"/>
    <col min="14850" max="14850" width="21.5703125" customWidth="1"/>
    <col min="14854" max="14854" width="19.140625" bestFit="1" customWidth="1"/>
    <col min="14855" max="14855" width="36.5703125" customWidth="1"/>
    <col min="14856" max="14856" width="16.5703125" bestFit="1" customWidth="1"/>
    <col min="14857" max="14857" width="16.140625" bestFit="1" customWidth="1"/>
    <col min="14858" max="14858" width="3.28515625" customWidth="1"/>
    <col min="15105" max="15105" width="2.5703125" customWidth="1"/>
    <col min="15106" max="15106" width="21.5703125" customWidth="1"/>
    <col min="15110" max="15110" width="19.140625" bestFit="1" customWidth="1"/>
    <col min="15111" max="15111" width="36.5703125" customWidth="1"/>
    <col min="15112" max="15112" width="16.5703125" bestFit="1" customWidth="1"/>
    <col min="15113" max="15113" width="16.140625" bestFit="1" customWidth="1"/>
    <col min="15114" max="15114" width="3.28515625" customWidth="1"/>
    <col min="15361" max="15361" width="2.5703125" customWidth="1"/>
    <col min="15362" max="15362" width="21.5703125" customWidth="1"/>
    <col min="15366" max="15366" width="19.140625" bestFit="1" customWidth="1"/>
    <col min="15367" max="15367" width="36.5703125" customWidth="1"/>
    <col min="15368" max="15368" width="16.5703125" bestFit="1" customWidth="1"/>
    <col min="15369" max="15369" width="16.140625" bestFit="1" customWidth="1"/>
    <col min="15370" max="15370" width="3.28515625" customWidth="1"/>
    <col min="15617" max="15617" width="2.5703125" customWidth="1"/>
    <col min="15618" max="15618" width="21.5703125" customWidth="1"/>
    <col min="15622" max="15622" width="19.140625" bestFit="1" customWidth="1"/>
    <col min="15623" max="15623" width="36.5703125" customWidth="1"/>
    <col min="15624" max="15624" width="16.5703125" bestFit="1" customWidth="1"/>
    <col min="15625" max="15625" width="16.140625" bestFit="1" customWidth="1"/>
    <col min="15626" max="15626" width="3.28515625" customWidth="1"/>
    <col min="15873" max="15873" width="2.5703125" customWidth="1"/>
    <col min="15874" max="15874" width="21.5703125" customWidth="1"/>
    <col min="15878" max="15878" width="19.140625" bestFit="1" customWidth="1"/>
    <col min="15879" max="15879" width="36.5703125" customWidth="1"/>
    <col min="15880" max="15880" width="16.5703125" bestFit="1" customWidth="1"/>
    <col min="15881" max="15881" width="16.140625" bestFit="1" customWidth="1"/>
    <col min="15882" max="15882" width="3.28515625" customWidth="1"/>
    <col min="16129" max="16129" width="2.5703125" customWidth="1"/>
    <col min="16130" max="16130" width="21.5703125" customWidth="1"/>
    <col min="16134" max="16134" width="19.140625" bestFit="1" customWidth="1"/>
    <col min="16135" max="16135" width="36.5703125" customWidth="1"/>
    <col min="16136" max="16136" width="16.5703125" bestFit="1" customWidth="1"/>
    <col min="16137" max="16137" width="16.140625" bestFit="1" customWidth="1"/>
    <col min="16138" max="16138" width="3.28515625" customWidth="1"/>
  </cols>
  <sheetData>
    <row r="1" spans="1:10" ht="15" customHeight="1" thickBot="1" x14ac:dyDescent="0.35">
      <c r="A1" s="109"/>
      <c r="B1" s="110"/>
      <c r="C1" s="110"/>
      <c r="D1" s="110"/>
      <c r="E1" s="110"/>
      <c r="F1" s="110"/>
      <c r="G1" s="111"/>
      <c r="H1" s="112"/>
      <c r="I1" s="113"/>
      <c r="J1" s="114"/>
    </row>
    <row r="2" spans="1:10" ht="61.5" customHeight="1" x14ac:dyDescent="0.25">
      <c r="A2" s="115"/>
      <c r="B2" s="295"/>
      <c r="C2" s="296"/>
      <c r="D2" s="296"/>
      <c r="E2" s="296"/>
      <c r="F2" s="296"/>
      <c r="G2" s="296"/>
      <c r="H2" s="296"/>
      <c r="I2" s="297"/>
      <c r="J2" s="116"/>
    </row>
    <row r="3" spans="1:10" ht="16.5" x14ac:dyDescent="0.25">
      <c r="A3" s="115"/>
      <c r="B3" s="298"/>
      <c r="C3" s="299"/>
      <c r="D3" s="299"/>
      <c r="E3" s="299"/>
      <c r="F3" s="299"/>
      <c r="G3" s="299"/>
      <c r="H3" s="299"/>
      <c r="I3" s="300"/>
      <c r="J3" s="116"/>
    </row>
    <row r="4" spans="1:10" ht="17.25" thickBot="1" x14ac:dyDescent="0.3">
      <c r="A4" s="115"/>
      <c r="B4" s="353" t="s">
        <v>27</v>
      </c>
      <c r="C4" s="354"/>
      <c r="D4" s="354"/>
      <c r="E4" s="354"/>
      <c r="F4" s="354"/>
      <c r="G4" s="354"/>
      <c r="H4" s="354"/>
      <c r="I4" s="355"/>
      <c r="J4" s="116"/>
    </row>
    <row r="5" spans="1:10" ht="39" customHeight="1" thickBot="1" x14ac:dyDescent="0.3">
      <c r="A5" s="115"/>
      <c r="B5" s="304" t="s">
        <v>44</v>
      </c>
      <c r="C5" s="305"/>
      <c r="D5" s="305"/>
      <c r="E5" s="305"/>
      <c r="F5" s="305"/>
      <c r="G5" s="305"/>
      <c r="H5" s="305"/>
      <c r="I5" s="306"/>
      <c r="J5" s="116"/>
    </row>
    <row r="6" spans="1:10" ht="17.25" thickBot="1" x14ac:dyDescent="0.3">
      <c r="A6" s="115"/>
      <c r="B6" s="118"/>
      <c r="C6" s="118"/>
      <c r="D6" s="118"/>
      <c r="E6" s="118"/>
      <c r="F6" s="118"/>
      <c r="G6" s="119"/>
      <c r="H6" s="120"/>
      <c r="I6" s="121"/>
      <c r="J6" s="122"/>
    </row>
    <row r="7" spans="1:10" ht="16.5" x14ac:dyDescent="0.25">
      <c r="A7" s="115"/>
      <c r="B7" s="123" t="s">
        <v>71</v>
      </c>
      <c r="C7" s="307" t="s">
        <v>72</v>
      </c>
      <c r="D7" s="308"/>
      <c r="E7" s="308"/>
      <c r="F7" s="308"/>
      <c r="G7" s="309"/>
      <c r="H7" s="124" t="s">
        <v>73</v>
      </c>
      <c r="I7" s="231">
        <v>350</v>
      </c>
      <c r="J7" s="126"/>
    </row>
    <row r="8" spans="1:10" ht="17.25" thickBot="1" x14ac:dyDescent="0.3">
      <c r="A8" s="115"/>
      <c r="B8" s="127" t="s">
        <v>75</v>
      </c>
      <c r="C8" s="310" t="s">
        <v>54</v>
      </c>
      <c r="D8" s="311"/>
      <c r="E8" s="311"/>
      <c r="F8" s="311"/>
      <c r="G8" s="312"/>
      <c r="H8" s="128" t="s">
        <v>77</v>
      </c>
      <c r="I8" s="232" t="s">
        <v>14</v>
      </c>
      <c r="J8" s="130"/>
    </row>
    <row r="9" spans="1:10" ht="17.25" thickBot="1" x14ac:dyDescent="0.3">
      <c r="A9" s="115"/>
      <c r="B9" s="131"/>
      <c r="C9" s="118"/>
      <c r="D9" s="118"/>
      <c r="E9" s="118"/>
      <c r="F9" s="118"/>
      <c r="G9" s="119"/>
      <c r="H9" s="132"/>
      <c r="I9" s="121"/>
      <c r="J9" s="122"/>
    </row>
    <row r="10" spans="1:10" ht="16.5" x14ac:dyDescent="0.25">
      <c r="A10" s="115"/>
      <c r="B10" s="133" t="s">
        <v>78</v>
      </c>
      <c r="C10" s="134"/>
      <c r="D10" s="134"/>
      <c r="E10" s="134"/>
      <c r="F10" s="134"/>
      <c r="G10" s="135"/>
      <c r="H10" s="136"/>
      <c r="I10" s="137"/>
      <c r="J10" s="138"/>
    </row>
    <row r="11" spans="1:10" ht="28.5" x14ac:dyDescent="0.25">
      <c r="A11" s="115"/>
      <c r="B11" s="292" t="s">
        <v>28</v>
      </c>
      <c r="C11" s="293"/>
      <c r="D11" s="294" t="s">
        <v>29</v>
      </c>
      <c r="E11" s="293"/>
      <c r="F11" s="139" t="s">
        <v>30</v>
      </c>
      <c r="G11" s="140" t="s">
        <v>79</v>
      </c>
      <c r="H11" s="141" t="s">
        <v>31</v>
      </c>
      <c r="I11" s="142" t="s">
        <v>80</v>
      </c>
      <c r="J11" s="143"/>
    </row>
    <row r="12" spans="1:10" ht="31.5" customHeight="1" x14ac:dyDescent="0.25">
      <c r="A12" s="115"/>
      <c r="B12" s="313" t="s">
        <v>112</v>
      </c>
      <c r="C12" s="314"/>
      <c r="D12" s="315" t="s">
        <v>82</v>
      </c>
      <c r="E12" s="316"/>
      <c r="F12" s="144">
        <v>1</v>
      </c>
      <c r="G12" s="145">
        <v>142095</v>
      </c>
      <c r="H12" s="235">
        <f>0.12</f>
        <v>0.12</v>
      </c>
      <c r="I12" s="147">
        <f>F12*G12*H12</f>
        <v>17051.399999999998</v>
      </c>
      <c r="J12" s="148"/>
    </row>
    <row r="13" spans="1:10" ht="33.75" customHeight="1" x14ac:dyDescent="0.25">
      <c r="A13" s="115"/>
      <c r="B13" s="313" t="s">
        <v>113</v>
      </c>
      <c r="C13" s="314"/>
      <c r="D13" s="315" t="s">
        <v>82</v>
      </c>
      <c r="E13" s="316"/>
      <c r="F13" s="144">
        <v>1</v>
      </c>
      <c r="G13" s="145">
        <v>296920</v>
      </c>
      <c r="H13" s="235">
        <f>0.12</f>
        <v>0.12</v>
      </c>
      <c r="I13" s="147">
        <f>F13*G13*H13</f>
        <v>35630.400000000001</v>
      </c>
      <c r="J13" s="148"/>
    </row>
    <row r="14" spans="1:10" ht="16.5" x14ac:dyDescent="0.25">
      <c r="A14" s="115"/>
      <c r="B14" s="313" t="s">
        <v>117</v>
      </c>
      <c r="C14" s="314"/>
      <c r="D14" s="315" t="s">
        <v>82</v>
      </c>
      <c r="E14" s="316"/>
      <c r="F14" s="144">
        <v>1</v>
      </c>
      <c r="G14" s="145">
        <v>295710</v>
      </c>
      <c r="H14" s="235">
        <f>0.12</f>
        <v>0.12</v>
      </c>
      <c r="I14" s="147">
        <f>F14*G14*H14</f>
        <v>35485.199999999997</v>
      </c>
      <c r="J14" s="148"/>
    </row>
    <row r="15" spans="1:10" ht="16.5" x14ac:dyDescent="0.25">
      <c r="A15" s="115"/>
      <c r="B15" s="319" t="s">
        <v>118</v>
      </c>
      <c r="C15" s="320"/>
      <c r="D15" s="315" t="s">
        <v>82</v>
      </c>
      <c r="E15" s="316"/>
      <c r="F15" s="144">
        <v>1</v>
      </c>
      <c r="G15" s="145">
        <v>135602</v>
      </c>
      <c r="H15" s="235">
        <f>0.12</f>
        <v>0.12</v>
      </c>
      <c r="I15" s="147">
        <f>F15*G15*H15</f>
        <v>16272.24</v>
      </c>
      <c r="J15" s="148"/>
    </row>
    <row r="16" spans="1:10" ht="17.25" thickBot="1" x14ac:dyDescent="0.3">
      <c r="A16" s="115"/>
      <c r="B16" s="321" t="s">
        <v>119</v>
      </c>
      <c r="C16" s="322"/>
      <c r="D16" s="315" t="s">
        <v>82</v>
      </c>
      <c r="E16" s="316"/>
      <c r="F16" s="144">
        <v>1</v>
      </c>
      <c r="G16" s="145">
        <f>I44</f>
        <v>32931.95862204623</v>
      </c>
      <c r="H16" s="146">
        <f>0.05</f>
        <v>0.05</v>
      </c>
      <c r="I16" s="147">
        <f>F16*G16*H16</f>
        <v>1646.5979311023116</v>
      </c>
      <c r="J16" s="148"/>
    </row>
    <row r="17" spans="1:10" ht="17.25" thickBot="1" x14ac:dyDescent="0.3">
      <c r="A17" s="115"/>
      <c r="B17" s="118"/>
      <c r="C17" s="118"/>
      <c r="D17" s="118"/>
      <c r="E17" s="118"/>
      <c r="F17" s="118"/>
      <c r="G17" s="119"/>
      <c r="H17" s="157" t="s">
        <v>84</v>
      </c>
      <c r="I17" s="158">
        <f>SUM(I12:I16)</f>
        <v>106085.83793110232</v>
      </c>
      <c r="J17" s="159"/>
    </row>
    <row r="18" spans="1:10" ht="17.25" thickBot="1" x14ac:dyDescent="0.3">
      <c r="A18" s="115"/>
      <c r="B18" s="118"/>
      <c r="C18" s="118"/>
      <c r="D18" s="118"/>
      <c r="E18" s="118"/>
      <c r="F18" s="118"/>
      <c r="G18" s="119"/>
      <c r="H18" s="160"/>
      <c r="I18" s="161"/>
      <c r="J18" s="162"/>
    </row>
    <row r="19" spans="1:10" ht="16.5" x14ac:dyDescent="0.25">
      <c r="A19" s="115"/>
      <c r="B19" s="163" t="s">
        <v>85</v>
      </c>
      <c r="C19" s="164"/>
      <c r="D19" s="164"/>
      <c r="E19" s="164"/>
      <c r="F19" s="164"/>
      <c r="G19" s="165"/>
      <c r="H19" s="166"/>
      <c r="I19" s="167"/>
      <c r="J19" s="122"/>
    </row>
    <row r="20" spans="1:10" ht="28.5" x14ac:dyDescent="0.25">
      <c r="A20" s="115"/>
      <c r="B20" s="323" t="s">
        <v>28</v>
      </c>
      <c r="C20" s="324"/>
      <c r="D20" s="324"/>
      <c r="E20" s="139" t="s">
        <v>29</v>
      </c>
      <c r="F20" s="139" t="s">
        <v>86</v>
      </c>
      <c r="G20" s="168" t="s">
        <v>87</v>
      </c>
      <c r="H20" s="141" t="s">
        <v>30</v>
      </c>
      <c r="I20" s="142" t="s">
        <v>80</v>
      </c>
      <c r="J20" s="143"/>
    </row>
    <row r="21" spans="1:10" ht="16.5" x14ac:dyDescent="0.25">
      <c r="A21" s="115"/>
      <c r="B21" s="356" t="s">
        <v>120</v>
      </c>
      <c r="C21" s="357"/>
      <c r="D21" s="357"/>
      <c r="E21" s="175" t="s">
        <v>14</v>
      </c>
      <c r="F21" s="170">
        <v>77890</v>
      </c>
      <c r="G21" s="146">
        <v>0</v>
      </c>
      <c r="H21" s="227">
        <v>1.35</v>
      </c>
      <c r="I21" s="147">
        <f>+F21*H21+(F21*H21*G21)</f>
        <v>105151.5</v>
      </c>
      <c r="J21" s="173"/>
    </row>
    <row r="22" spans="1:10" ht="16.5" x14ac:dyDescent="0.3">
      <c r="A22" s="115"/>
      <c r="B22" s="325" t="s">
        <v>36</v>
      </c>
      <c r="C22" s="326"/>
      <c r="D22" s="326"/>
      <c r="E22" s="236" t="s">
        <v>23</v>
      </c>
      <c r="F22" s="170">
        <v>850</v>
      </c>
      <c r="G22" s="146">
        <v>0</v>
      </c>
      <c r="H22" s="227">
        <v>100</v>
      </c>
      <c r="I22" s="147">
        <f>+F22*H22+(F22*H22*G22)</f>
        <v>85000</v>
      </c>
      <c r="J22" s="173"/>
    </row>
    <row r="23" spans="1:10" ht="16.5" x14ac:dyDescent="0.3">
      <c r="A23" s="115"/>
      <c r="B23" s="325" t="s">
        <v>116</v>
      </c>
      <c r="C23" s="326"/>
      <c r="D23" s="326"/>
      <c r="E23" s="236" t="s">
        <v>38</v>
      </c>
      <c r="F23" s="170">
        <v>34100</v>
      </c>
      <c r="G23" s="146">
        <v>0</v>
      </c>
      <c r="H23" s="227">
        <v>1</v>
      </c>
      <c r="I23" s="147">
        <f>+F23*H23+(F23*H23*G23)</f>
        <v>34100</v>
      </c>
      <c r="J23" s="173"/>
    </row>
    <row r="24" spans="1:10" ht="16.5" x14ac:dyDescent="0.3">
      <c r="A24" s="115"/>
      <c r="B24" s="327"/>
      <c r="C24" s="328"/>
      <c r="D24" s="328"/>
      <c r="E24" s="174"/>
      <c r="F24" s="175"/>
      <c r="G24" s="146"/>
      <c r="H24" s="176"/>
      <c r="I24" s="172">
        <f>+F24*H24+(F24*H24*G24)</f>
        <v>0</v>
      </c>
      <c r="J24" s="173"/>
    </row>
    <row r="25" spans="1:10" ht="16.5" x14ac:dyDescent="0.3">
      <c r="A25" s="115"/>
      <c r="B25" s="327"/>
      <c r="C25" s="328"/>
      <c r="D25" s="328"/>
      <c r="E25" s="174"/>
      <c r="F25" s="175"/>
      <c r="G25" s="146"/>
      <c r="H25" s="176"/>
      <c r="I25" s="172">
        <f>+F25*G25*H25</f>
        <v>0</v>
      </c>
      <c r="J25" s="173"/>
    </row>
    <row r="26" spans="1:10" ht="16.5" x14ac:dyDescent="0.3">
      <c r="A26" s="115"/>
      <c r="B26" s="327"/>
      <c r="C26" s="328"/>
      <c r="D26" s="328"/>
      <c r="E26" s="177"/>
      <c r="F26" s="178"/>
      <c r="G26" s="146"/>
      <c r="H26" s="179"/>
      <c r="I26" s="172">
        <f>+F26*G26*H26</f>
        <v>0</v>
      </c>
      <c r="J26" s="173"/>
    </row>
    <row r="27" spans="1:10" ht="16.5" x14ac:dyDescent="0.3">
      <c r="A27" s="115"/>
      <c r="B27" s="327"/>
      <c r="C27" s="328"/>
      <c r="D27" s="328"/>
      <c r="E27" s="177"/>
      <c r="F27" s="178"/>
      <c r="G27" s="146"/>
      <c r="H27" s="179"/>
      <c r="I27" s="172">
        <f>+F27*G27*H27</f>
        <v>0</v>
      </c>
      <c r="J27" s="173"/>
    </row>
    <row r="28" spans="1:10" ht="17.25" thickBot="1" x14ac:dyDescent="0.35">
      <c r="A28" s="115"/>
      <c r="B28" s="317"/>
      <c r="C28" s="318"/>
      <c r="D28" s="318"/>
      <c r="E28" s="180"/>
      <c r="F28" s="154"/>
      <c r="G28" s="181"/>
      <c r="H28" s="182"/>
      <c r="I28" s="183">
        <f>+F28*G28*H28</f>
        <v>0</v>
      </c>
      <c r="J28" s="173"/>
    </row>
    <row r="29" spans="1:10" ht="17.25" thickBot="1" x14ac:dyDescent="0.3">
      <c r="A29" s="115"/>
      <c r="B29" s="118"/>
      <c r="C29" s="118"/>
      <c r="D29" s="118"/>
      <c r="E29" s="118"/>
      <c r="F29" s="118"/>
      <c r="G29" s="184"/>
      <c r="H29" s="157" t="s">
        <v>84</v>
      </c>
      <c r="I29" s="185">
        <f>SUM(I21:I28)</f>
        <v>224251.5</v>
      </c>
      <c r="J29" s="186"/>
    </row>
    <row r="30" spans="1:10" ht="17.25" thickBot="1" x14ac:dyDescent="0.3">
      <c r="A30" s="115"/>
      <c r="B30" s="118"/>
      <c r="C30" s="118"/>
      <c r="D30" s="118"/>
      <c r="E30" s="118"/>
      <c r="F30" s="118"/>
      <c r="G30" s="119"/>
      <c r="H30" s="187"/>
      <c r="I30" s="161"/>
      <c r="J30" s="162"/>
    </row>
    <row r="31" spans="1:10" ht="16.5" x14ac:dyDescent="0.25">
      <c r="A31" s="115"/>
      <c r="B31" s="133" t="s">
        <v>32</v>
      </c>
      <c r="C31" s="134"/>
      <c r="D31" s="134"/>
      <c r="E31" s="134"/>
      <c r="F31" s="134"/>
      <c r="G31" s="135"/>
      <c r="H31" s="136"/>
      <c r="I31" s="137"/>
      <c r="J31" s="122"/>
    </row>
    <row r="32" spans="1:10" ht="28.5" x14ac:dyDescent="0.25">
      <c r="A32" s="115"/>
      <c r="B32" s="329" t="s">
        <v>28</v>
      </c>
      <c r="C32" s="330"/>
      <c r="D32" s="331"/>
      <c r="E32" s="188" t="s">
        <v>29</v>
      </c>
      <c r="F32" s="332" t="s">
        <v>90</v>
      </c>
      <c r="G32" s="331"/>
      <c r="H32" s="189" t="s">
        <v>30</v>
      </c>
      <c r="I32" s="142" t="s">
        <v>80</v>
      </c>
      <c r="J32" s="190"/>
    </row>
    <row r="33" spans="1:10" ht="16.5" customHeight="1" x14ac:dyDescent="0.25">
      <c r="A33" s="115"/>
      <c r="B33" s="356" t="s">
        <v>120</v>
      </c>
      <c r="C33" s="357"/>
      <c r="D33" s="357"/>
      <c r="E33" s="191" t="s">
        <v>103</v>
      </c>
      <c r="F33" s="336">
        <v>1878</v>
      </c>
      <c r="G33" s="337"/>
      <c r="H33" s="192">
        <v>90</v>
      </c>
      <c r="I33" s="172">
        <f>F33*H33</f>
        <v>169020</v>
      </c>
      <c r="J33" s="193"/>
    </row>
    <row r="34" spans="1:10" ht="16.5" x14ac:dyDescent="0.25">
      <c r="A34" s="115"/>
      <c r="B34" s="333" t="s">
        <v>91</v>
      </c>
      <c r="C34" s="334"/>
      <c r="D34" s="335"/>
      <c r="E34" s="191" t="s">
        <v>91</v>
      </c>
      <c r="F34" s="336" t="s">
        <v>91</v>
      </c>
      <c r="G34" s="337"/>
      <c r="H34" s="192"/>
      <c r="I34" s="172"/>
      <c r="J34" s="193"/>
    </row>
    <row r="35" spans="1:10" ht="17.25" thickBot="1" x14ac:dyDescent="0.3">
      <c r="A35" s="115"/>
      <c r="B35" s="338" t="s">
        <v>91</v>
      </c>
      <c r="C35" s="339"/>
      <c r="D35" s="340"/>
      <c r="E35" s="194"/>
      <c r="F35" s="341"/>
      <c r="G35" s="342"/>
      <c r="H35" s="195"/>
      <c r="I35" s="196"/>
      <c r="J35" s="193"/>
    </row>
    <row r="36" spans="1:10" ht="17.25" thickBot="1" x14ac:dyDescent="0.3">
      <c r="A36" s="115"/>
      <c r="B36" s="118"/>
      <c r="C36" s="118"/>
      <c r="D36" s="118"/>
      <c r="E36" s="118"/>
      <c r="F36" s="118"/>
      <c r="G36" s="119"/>
      <c r="H36" s="157" t="s">
        <v>84</v>
      </c>
      <c r="I36" s="185">
        <f>SUM(I33:I35)</f>
        <v>169020</v>
      </c>
      <c r="J36" s="186"/>
    </row>
    <row r="37" spans="1:10" ht="17.25" thickBot="1" x14ac:dyDescent="0.3">
      <c r="A37" s="115"/>
      <c r="B37" s="118"/>
      <c r="C37" s="118"/>
      <c r="D37" s="118"/>
      <c r="E37" s="118"/>
      <c r="F37" s="118"/>
      <c r="G37" s="119"/>
      <c r="H37" s="187"/>
      <c r="I37" s="161"/>
      <c r="J37" s="162"/>
    </row>
    <row r="38" spans="1:10" ht="16.5" x14ac:dyDescent="0.25">
      <c r="A38" s="115"/>
      <c r="B38" s="133" t="s">
        <v>33</v>
      </c>
      <c r="C38" s="197"/>
      <c r="D38" s="197"/>
      <c r="E38" s="197"/>
      <c r="F38" s="197"/>
      <c r="G38" s="198"/>
      <c r="H38" s="199"/>
      <c r="I38" s="200"/>
      <c r="J38" s="122"/>
    </row>
    <row r="39" spans="1:10" ht="43.5" customHeight="1" x14ac:dyDescent="0.25">
      <c r="A39" s="115"/>
      <c r="B39" s="343" t="s">
        <v>28</v>
      </c>
      <c r="C39" s="344"/>
      <c r="D39" s="201" t="s">
        <v>29</v>
      </c>
      <c r="E39" s="202" t="s">
        <v>30</v>
      </c>
      <c r="F39" s="202" t="s">
        <v>92</v>
      </c>
      <c r="G39" s="203" t="s">
        <v>93</v>
      </c>
      <c r="H39" s="204" t="s">
        <v>31</v>
      </c>
      <c r="I39" s="205" t="s">
        <v>80</v>
      </c>
      <c r="J39" s="143"/>
    </row>
    <row r="40" spans="1:10" ht="43.5" customHeight="1" x14ac:dyDescent="0.25">
      <c r="A40" s="115"/>
      <c r="B40" s="345" t="s">
        <v>121</v>
      </c>
      <c r="C40" s="346"/>
      <c r="D40" s="206" t="s">
        <v>95</v>
      </c>
      <c r="E40" s="207">
        <v>1</v>
      </c>
      <c r="F40" s="208">
        <v>379600</v>
      </c>
      <c r="G40" s="209">
        <v>2.0391888861759413</v>
      </c>
      <c r="H40" s="234">
        <f>17/480</f>
        <v>3.5416666666666666E-2</v>
      </c>
      <c r="I40" s="172">
        <f>F40*G40*H40</f>
        <v>27415.195250563716</v>
      </c>
      <c r="J40" s="193"/>
    </row>
    <row r="41" spans="1:10" ht="16.5" x14ac:dyDescent="0.25">
      <c r="A41" s="115"/>
      <c r="B41" s="345" t="s">
        <v>39</v>
      </c>
      <c r="C41" s="346"/>
      <c r="D41" s="206" t="s">
        <v>95</v>
      </c>
      <c r="E41" s="207">
        <v>1</v>
      </c>
      <c r="F41" s="208">
        <v>80665</v>
      </c>
      <c r="G41" s="209">
        <v>1.93104117487474</v>
      </c>
      <c r="H41" s="234">
        <f>17/480</f>
        <v>3.5416666666666666E-2</v>
      </c>
      <c r="I41" s="172">
        <f>F41*G41*H41</f>
        <v>5516.7633714825115</v>
      </c>
      <c r="J41" s="193"/>
    </row>
    <row r="42" spans="1:10" ht="16.5" x14ac:dyDescent="0.25">
      <c r="A42" s="115"/>
      <c r="B42" s="347"/>
      <c r="C42" s="348"/>
      <c r="D42" s="206"/>
      <c r="E42" s="191"/>
      <c r="F42" s="229"/>
      <c r="G42" s="230"/>
      <c r="H42" s="192"/>
      <c r="I42" s="172"/>
      <c r="J42" s="193"/>
    </row>
    <row r="43" spans="1:10" ht="17.25" thickBot="1" x14ac:dyDescent="0.3">
      <c r="A43" s="115"/>
      <c r="B43" s="349"/>
      <c r="C43" s="350"/>
      <c r="D43" s="211"/>
      <c r="E43" s="194"/>
      <c r="F43" s="212"/>
      <c r="G43" s="213"/>
      <c r="H43" s="195"/>
      <c r="I43" s="196"/>
      <c r="J43" s="193"/>
    </row>
    <row r="44" spans="1:10" ht="17.25" thickBot="1" x14ac:dyDescent="0.3">
      <c r="A44" s="115"/>
      <c r="B44" s="118"/>
      <c r="C44" s="118"/>
      <c r="D44" s="118"/>
      <c r="E44" s="118"/>
      <c r="F44" s="118"/>
      <c r="G44" s="119"/>
      <c r="H44" s="157" t="s">
        <v>84</v>
      </c>
      <c r="I44" s="214">
        <f>SUM(I40:I43)</f>
        <v>32931.95862204623</v>
      </c>
      <c r="J44" s="215"/>
    </row>
    <row r="45" spans="1:10" ht="17.25" thickBot="1" x14ac:dyDescent="0.3">
      <c r="A45" s="115"/>
      <c r="B45" s="118"/>
      <c r="C45" s="118"/>
      <c r="D45" s="118"/>
      <c r="E45" s="118"/>
      <c r="F45" s="118"/>
      <c r="G45" s="119"/>
      <c r="H45" s="132"/>
      <c r="I45" s="216"/>
      <c r="J45" s="217"/>
    </row>
    <row r="46" spans="1:10" ht="17.25" thickBot="1" x14ac:dyDescent="0.3">
      <c r="A46" s="115"/>
      <c r="B46" s="118"/>
      <c r="C46" s="118"/>
      <c r="D46" s="118"/>
      <c r="E46" s="118"/>
      <c r="F46" s="118"/>
      <c r="G46" s="351" t="s">
        <v>97</v>
      </c>
      <c r="H46" s="352"/>
      <c r="I46" s="214">
        <f>I17+I29+I36+I44</f>
        <v>532289.29655314854</v>
      </c>
      <c r="J46" s="218"/>
    </row>
    <row r="47" spans="1:10" ht="16.5" x14ac:dyDescent="0.25">
      <c r="A47" s="115"/>
      <c r="B47" s="118"/>
      <c r="C47" s="118"/>
      <c r="D47" s="118"/>
      <c r="E47" s="118"/>
      <c r="F47" s="118"/>
      <c r="G47" s="219"/>
      <c r="H47" s="219"/>
      <c r="I47" s="220"/>
      <c r="J47" s="218"/>
    </row>
    <row r="48" spans="1:10" ht="16.5" x14ac:dyDescent="0.3">
      <c r="A48" s="221"/>
      <c r="B48" s="222"/>
      <c r="C48" s="222"/>
      <c r="D48" s="222"/>
      <c r="E48" s="222"/>
      <c r="F48" s="222"/>
      <c r="G48" s="223"/>
      <c r="H48" s="224"/>
      <c r="I48" s="225"/>
      <c r="J48" s="226"/>
    </row>
  </sheetData>
  <mergeCells count="40">
    <mergeCell ref="B42:C42"/>
    <mergeCell ref="B43:C43"/>
    <mergeCell ref="G46:H46"/>
    <mergeCell ref="B35:D35"/>
    <mergeCell ref="F35:G35"/>
    <mergeCell ref="B39:C39"/>
    <mergeCell ref="B40:C40"/>
    <mergeCell ref="B41:C41"/>
    <mergeCell ref="B34:D34"/>
    <mergeCell ref="F34:G34"/>
    <mergeCell ref="B22:D22"/>
    <mergeCell ref="B23:D23"/>
    <mergeCell ref="B24:D24"/>
    <mergeCell ref="B25:D25"/>
    <mergeCell ref="B26:D26"/>
    <mergeCell ref="B27:D27"/>
    <mergeCell ref="B28:D28"/>
    <mergeCell ref="B32:D32"/>
    <mergeCell ref="F32:G32"/>
    <mergeCell ref="B33:D33"/>
    <mergeCell ref="F33:G33"/>
    <mergeCell ref="B21:D2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20:D20"/>
    <mergeCell ref="B11:C11"/>
    <mergeCell ref="D11:E11"/>
    <mergeCell ref="B2:I3"/>
    <mergeCell ref="B4:I4"/>
    <mergeCell ref="B5:I5"/>
    <mergeCell ref="C7:G7"/>
    <mergeCell ref="C8:G8"/>
  </mergeCells>
  <pageMargins left="0.70866141732283472" right="0.70866141732283472" top="0.74803149606299213" bottom="0.74803149606299213" header="0.31496062992125984" footer="0.31496062992125984"/>
  <pageSetup scale="60" orientation="portrait" r:id="rId1"/>
  <rowBreaks count="2" manualBreakCount="2">
    <brk id="1" max="16383" man="1"/>
    <brk id="47" max="9" man="1"/>
  </rowBreaks>
  <colBreaks count="2" manualBreakCount="2">
    <brk id="9" max="53" man="1"/>
    <brk id="10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1"/>
  <sheetViews>
    <sheetView workbookViewId="0">
      <selection activeCell="B2" sqref="B2:I3"/>
    </sheetView>
  </sheetViews>
  <sheetFormatPr baseColWidth="10" defaultRowHeight="15" x14ac:dyDescent="0.25"/>
  <cols>
    <col min="1" max="1" width="2.5703125" customWidth="1"/>
    <col min="2" max="2" width="21.5703125" customWidth="1"/>
    <col min="4" max="4" width="18.28515625" customWidth="1"/>
    <col min="6" max="6" width="19.140625" bestFit="1" customWidth="1"/>
    <col min="7" max="7" width="36.5703125" customWidth="1"/>
    <col min="8" max="8" width="16.5703125" bestFit="1" customWidth="1"/>
    <col min="9" max="9" width="16.140625" bestFit="1" customWidth="1"/>
    <col min="10" max="10" width="3.28515625" customWidth="1"/>
    <col min="257" max="257" width="2.5703125" customWidth="1"/>
    <col min="258" max="258" width="21.5703125" customWidth="1"/>
    <col min="260" max="260" width="18.28515625" customWidth="1"/>
    <col min="262" max="262" width="19.140625" bestFit="1" customWidth="1"/>
    <col min="263" max="263" width="36.5703125" customWidth="1"/>
    <col min="264" max="264" width="16.5703125" bestFit="1" customWidth="1"/>
    <col min="265" max="265" width="16.140625" bestFit="1" customWidth="1"/>
    <col min="266" max="266" width="3.28515625" customWidth="1"/>
    <col min="513" max="513" width="2.5703125" customWidth="1"/>
    <col min="514" max="514" width="21.5703125" customWidth="1"/>
    <col min="516" max="516" width="18.28515625" customWidth="1"/>
    <col min="518" max="518" width="19.140625" bestFit="1" customWidth="1"/>
    <col min="519" max="519" width="36.5703125" customWidth="1"/>
    <col min="520" max="520" width="16.5703125" bestFit="1" customWidth="1"/>
    <col min="521" max="521" width="16.140625" bestFit="1" customWidth="1"/>
    <col min="522" max="522" width="3.28515625" customWidth="1"/>
    <col min="769" max="769" width="2.5703125" customWidth="1"/>
    <col min="770" max="770" width="21.5703125" customWidth="1"/>
    <col min="772" max="772" width="18.28515625" customWidth="1"/>
    <col min="774" max="774" width="19.140625" bestFit="1" customWidth="1"/>
    <col min="775" max="775" width="36.5703125" customWidth="1"/>
    <col min="776" max="776" width="16.5703125" bestFit="1" customWidth="1"/>
    <col min="777" max="777" width="16.140625" bestFit="1" customWidth="1"/>
    <col min="778" max="778" width="3.28515625" customWidth="1"/>
    <col min="1025" max="1025" width="2.5703125" customWidth="1"/>
    <col min="1026" max="1026" width="21.5703125" customWidth="1"/>
    <col min="1028" max="1028" width="18.28515625" customWidth="1"/>
    <col min="1030" max="1030" width="19.140625" bestFit="1" customWidth="1"/>
    <col min="1031" max="1031" width="36.5703125" customWidth="1"/>
    <col min="1032" max="1032" width="16.5703125" bestFit="1" customWidth="1"/>
    <col min="1033" max="1033" width="16.140625" bestFit="1" customWidth="1"/>
    <col min="1034" max="1034" width="3.28515625" customWidth="1"/>
    <col min="1281" max="1281" width="2.5703125" customWidth="1"/>
    <col min="1282" max="1282" width="21.5703125" customWidth="1"/>
    <col min="1284" max="1284" width="18.28515625" customWidth="1"/>
    <col min="1286" max="1286" width="19.140625" bestFit="1" customWidth="1"/>
    <col min="1287" max="1287" width="36.5703125" customWidth="1"/>
    <col min="1288" max="1288" width="16.5703125" bestFit="1" customWidth="1"/>
    <col min="1289" max="1289" width="16.140625" bestFit="1" customWidth="1"/>
    <col min="1290" max="1290" width="3.28515625" customWidth="1"/>
    <col min="1537" max="1537" width="2.5703125" customWidth="1"/>
    <col min="1538" max="1538" width="21.5703125" customWidth="1"/>
    <col min="1540" max="1540" width="18.28515625" customWidth="1"/>
    <col min="1542" max="1542" width="19.140625" bestFit="1" customWidth="1"/>
    <col min="1543" max="1543" width="36.5703125" customWidth="1"/>
    <col min="1544" max="1544" width="16.5703125" bestFit="1" customWidth="1"/>
    <col min="1545" max="1545" width="16.140625" bestFit="1" customWidth="1"/>
    <col min="1546" max="1546" width="3.28515625" customWidth="1"/>
    <col min="1793" max="1793" width="2.5703125" customWidth="1"/>
    <col min="1794" max="1794" width="21.5703125" customWidth="1"/>
    <col min="1796" max="1796" width="18.28515625" customWidth="1"/>
    <col min="1798" max="1798" width="19.140625" bestFit="1" customWidth="1"/>
    <col min="1799" max="1799" width="36.5703125" customWidth="1"/>
    <col min="1800" max="1800" width="16.5703125" bestFit="1" customWidth="1"/>
    <col min="1801" max="1801" width="16.140625" bestFit="1" customWidth="1"/>
    <col min="1802" max="1802" width="3.28515625" customWidth="1"/>
    <col min="2049" max="2049" width="2.5703125" customWidth="1"/>
    <col min="2050" max="2050" width="21.5703125" customWidth="1"/>
    <col min="2052" max="2052" width="18.28515625" customWidth="1"/>
    <col min="2054" max="2054" width="19.140625" bestFit="1" customWidth="1"/>
    <col min="2055" max="2055" width="36.5703125" customWidth="1"/>
    <col min="2056" max="2056" width="16.5703125" bestFit="1" customWidth="1"/>
    <col min="2057" max="2057" width="16.140625" bestFit="1" customWidth="1"/>
    <col min="2058" max="2058" width="3.28515625" customWidth="1"/>
    <col min="2305" max="2305" width="2.5703125" customWidth="1"/>
    <col min="2306" max="2306" width="21.5703125" customWidth="1"/>
    <col min="2308" max="2308" width="18.28515625" customWidth="1"/>
    <col min="2310" max="2310" width="19.140625" bestFit="1" customWidth="1"/>
    <col min="2311" max="2311" width="36.5703125" customWidth="1"/>
    <col min="2312" max="2312" width="16.5703125" bestFit="1" customWidth="1"/>
    <col min="2313" max="2313" width="16.140625" bestFit="1" customWidth="1"/>
    <col min="2314" max="2314" width="3.28515625" customWidth="1"/>
    <col min="2561" max="2561" width="2.5703125" customWidth="1"/>
    <col min="2562" max="2562" width="21.5703125" customWidth="1"/>
    <col min="2564" max="2564" width="18.28515625" customWidth="1"/>
    <col min="2566" max="2566" width="19.140625" bestFit="1" customWidth="1"/>
    <col min="2567" max="2567" width="36.5703125" customWidth="1"/>
    <col min="2568" max="2568" width="16.5703125" bestFit="1" customWidth="1"/>
    <col min="2569" max="2569" width="16.140625" bestFit="1" customWidth="1"/>
    <col min="2570" max="2570" width="3.28515625" customWidth="1"/>
    <col min="2817" max="2817" width="2.5703125" customWidth="1"/>
    <col min="2818" max="2818" width="21.5703125" customWidth="1"/>
    <col min="2820" max="2820" width="18.28515625" customWidth="1"/>
    <col min="2822" max="2822" width="19.140625" bestFit="1" customWidth="1"/>
    <col min="2823" max="2823" width="36.5703125" customWidth="1"/>
    <col min="2824" max="2824" width="16.5703125" bestFit="1" customWidth="1"/>
    <col min="2825" max="2825" width="16.140625" bestFit="1" customWidth="1"/>
    <col min="2826" max="2826" width="3.28515625" customWidth="1"/>
    <col min="3073" max="3073" width="2.5703125" customWidth="1"/>
    <col min="3074" max="3074" width="21.5703125" customWidth="1"/>
    <col min="3076" max="3076" width="18.28515625" customWidth="1"/>
    <col min="3078" max="3078" width="19.140625" bestFit="1" customWidth="1"/>
    <col min="3079" max="3079" width="36.5703125" customWidth="1"/>
    <col min="3080" max="3080" width="16.5703125" bestFit="1" customWidth="1"/>
    <col min="3081" max="3081" width="16.140625" bestFit="1" customWidth="1"/>
    <col min="3082" max="3082" width="3.28515625" customWidth="1"/>
    <col min="3329" max="3329" width="2.5703125" customWidth="1"/>
    <col min="3330" max="3330" width="21.5703125" customWidth="1"/>
    <col min="3332" max="3332" width="18.28515625" customWidth="1"/>
    <col min="3334" max="3334" width="19.140625" bestFit="1" customWidth="1"/>
    <col min="3335" max="3335" width="36.5703125" customWidth="1"/>
    <col min="3336" max="3336" width="16.5703125" bestFit="1" customWidth="1"/>
    <col min="3337" max="3337" width="16.140625" bestFit="1" customWidth="1"/>
    <col min="3338" max="3338" width="3.28515625" customWidth="1"/>
    <col min="3585" max="3585" width="2.5703125" customWidth="1"/>
    <col min="3586" max="3586" width="21.5703125" customWidth="1"/>
    <col min="3588" max="3588" width="18.28515625" customWidth="1"/>
    <col min="3590" max="3590" width="19.140625" bestFit="1" customWidth="1"/>
    <col min="3591" max="3591" width="36.5703125" customWidth="1"/>
    <col min="3592" max="3592" width="16.5703125" bestFit="1" customWidth="1"/>
    <col min="3593" max="3593" width="16.140625" bestFit="1" customWidth="1"/>
    <col min="3594" max="3594" width="3.28515625" customWidth="1"/>
    <col min="3841" max="3841" width="2.5703125" customWidth="1"/>
    <col min="3842" max="3842" width="21.5703125" customWidth="1"/>
    <col min="3844" max="3844" width="18.28515625" customWidth="1"/>
    <col min="3846" max="3846" width="19.140625" bestFit="1" customWidth="1"/>
    <col min="3847" max="3847" width="36.5703125" customWidth="1"/>
    <col min="3848" max="3848" width="16.5703125" bestFit="1" customWidth="1"/>
    <col min="3849" max="3849" width="16.140625" bestFit="1" customWidth="1"/>
    <col min="3850" max="3850" width="3.28515625" customWidth="1"/>
    <col min="4097" max="4097" width="2.5703125" customWidth="1"/>
    <col min="4098" max="4098" width="21.5703125" customWidth="1"/>
    <col min="4100" max="4100" width="18.28515625" customWidth="1"/>
    <col min="4102" max="4102" width="19.140625" bestFit="1" customWidth="1"/>
    <col min="4103" max="4103" width="36.5703125" customWidth="1"/>
    <col min="4104" max="4104" width="16.5703125" bestFit="1" customWidth="1"/>
    <col min="4105" max="4105" width="16.140625" bestFit="1" customWidth="1"/>
    <col min="4106" max="4106" width="3.28515625" customWidth="1"/>
    <col min="4353" max="4353" width="2.5703125" customWidth="1"/>
    <col min="4354" max="4354" width="21.5703125" customWidth="1"/>
    <col min="4356" max="4356" width="18.28515625" customWidth="1"/>
    <col min="4358" max="4358" width="19.140625" bestFit="1" customWidth="1"/>
    <col min="4359" max="4359" width="36.5703125" customWidth="1"/>
    <col min="4360" max="4360" width="16.5703125" bestFit="1" customWidth="1"/>
    <col min="4361" max="4361" width="16.140625" bestFit="1" customWidth="1"/>
    <col min="4362" max="4362" width="3.28515625" customWidth="1"/>
    <col min="4609" max="4609" width="2.5703125" customWidth="1"/>
    <col min="4610" max="4610" width="21.5703125" customWidth="1"/>
    <col min="4612" max="4612" width="18.28515625" customWidth="1"/>
    <col min="4614" max="4614" width="19.140625" bestFit="1" customWidth="1"/>
    <col min="4615" max="4615" width="36.5703125" customWidth="1"/>
    <col min="4616" max="4616" width="16.5703125" bestFit="1" customWidth="1"/>
    <col min="4617" max="4617" width="16.140625" bestFit="1" customWidth="1"/>
    <col min="4618" max="4618" width="3.28515625" customWidth="1"/>
    <col min="4865" max="4865" width="2.5703125" customWidth="1"/>
    <col min="4866" max="4866" width="21.5703125" customWidth="1"/>
    <col min="4868" max="4868" width="18.28515625" customWidth="1"/>
    <col min="4870" max="4870" width="19.140625" bestFit="1" customWidth="1"/>
    <col min="4871" max="4871" width="36.5703125" customWidth="1"/>
    <col min="4872" max="4872" width="16.5703125" bestFit="1" customWidth="1"/>
    <col min="4873" max="4873" width="16.140625" bestFit="1" customWidth="1"/>
    <col min="4874" max="4874" width="3.28515625" customWidth="1"/>
    <col min="5121" max="5121" width="2.5703125" customWidth="1"/>
    <col min="5122" max="5122" width="21.5703125" customWidth="1"/>
    <col min="5124" max="5124" width="18.28515625" customWidth="1"/>
    <col min="5126" max="5126" width="19.140625" bestFit="1" customWidth="1"/>
    <col min="5127" max="5127" width="36.5703125" customWidth="1"/>
    <col min="5128" max="5128" width="16.5703125" bestFit="1" customWidth="1"/>
    <col min="5129" max="5129" width="16.140625" bestFit="1" customWidth="1"/>
    <col min="5130" max="5130" width="3.28515625" customWidth="1"/>
    <col min="5377" max="5377" width="2.5703125" customWidth="1"/>
    <col min="5378" max="5378" width="21.5703125" customWidth="1"/>
    <col min="5380" max="5380" width="18.28515625" customWidth="1"/>
    <col min="5382" max="5382" width="19.140625" bestFit="1" customWidth="1"/>
    <col min="5383" max="5383" width="36.5703125" customWidth="1"/>
    <col min="5384" max="5384" width="16.5703125" bestFit="1" customWidth="1"/>
    <col min="5385" max="5385" width="16.140625" bestFit="1" customWidth="1"/>
    <col min="5386" max="5386" width="3.28515625" customWidth="1"/>
    <col min="5633" max="5633" width="2.5703125" customWidth="1"/>
    <col min="5634" max="5634" width="21.5703125" customWidth="1"/>
    <col min="5636" max="5636" width="18.28515625" customWidth="1"/>
    <col min="5638" max="5638" width="19.140625" bestFit="1" customWidth="1"/>
    <col min="5639" max="5639" width="36.5703125" customWidth="1"/>
    <col min="5640" max="5640" width="16.5703125" bestFit="1" customWidth="1"/>
    <col min="5641" max="5641" width="16.140625" bestFit="1" customWidth="1"/>
    <col min="5642" max="5642" width="3.28515625" customWidth="1"/>
    <col min="5889" max="5889" width="2.5703125" customWidth="1"/>
    <col min="5890" max="5890" width="21.5703125" customWidth="1"/>
    <col min="5892" max="5892" width="18.28515625" customWidth="1"/>
    <col min="5894" max="5894" width="19.140625" bestFit="1" customWidth="1"/>
    <col min="5895" max="5895" width="36.5703125" customWidth="1"/>
    <col min="5896" max="5896" width="16.5703125" bestFit="1" customWidth="1"/>
    <col min="5897" max="5897" width="16.140625" bestFit="1" customWidth="1"/>
    <col min="5898" max="5898" width="3.28515625" customWidth="1"/>
    <col min="6145" max="6145" width="2.5703125" customWidth="1"/>
    <col min="6146" max="6146" width="21.5703125" customWidth="1"/>
    <col min="6148" max="6148" width="18.28515625" customWidth="1"/>
    <col min="6150" max="6150" width="19.140625" bestFit="1" customWidth="1"/>
    <col min="6151" max="6151" width="36.5703125" customWidth="1"/>
    <col min="6152" max="6152" width="16.5703125" bestFit="1" customWidth="1"/>
    <col min="6153" max="6153" width="16.140625" bestFit="1" customWidth="1"/>
    <col min="6154" max="6154" width="3.28515625" customWidth="1"/>
    <col min="6401" max="6401" width="2.5703125" customWidth="1"/>
    <col min="6402" max="6402" width="21.5703125" customWidth="1"/>
    <col min="6404" max="6404" width="18.28515625" customWidth="1"/>
    <col min="6406" max="6406" width="19.140625" bestFit="1" customWidth="1"/>
    <col min="6407" max="6407" width="36.5703125" customWidth="1"/>
    <col min="6408" max="6408" width="16.5703125" bestFit="1" customWidth="1"/>
    <col min="6409" max="6409" width="16.140625" bestFit="1" customWidth="1"/>
    <col min="6410" max="6410" width="3.28515625" customWidth="1"/>
    <col min="6657" max="6657" width="2.5703125" customWidth="1"/>
    <col min="6658" max="6658" width="21.5703125" customWidth="1"/>
    <col min="6660" max="6660" width="18.28515625" customWidth="1"/>
    <col min="6662" max="6662" width="19.140625" bestFit="1" customWidth="1"/>
    <col min="6663" max="6663" width="36.5703125" customWidth="1"/>
    <col min="6664" max="6664" width="16.5703125" bestFit="1" customWidth="1"/>
    <col min="6665" max="6665" width="16.140625" bestFit="1" customWidth="1"/>
    <col min="6666" max="6666" width="3.28515625" customWidth="1"/>
    <col min="6913" max="6913" width="2.5703125" customWidth="1"/>
    <col min="6914" max="6914" width="21.5703125" customWidth="1"/>
    <col min="6916" max="6916" width="18.28515625" customWidth="1"/>
    <col min="6918" max="6918" width="19.140625" bestFit="1" customWidth="1"/>
    <col min="6919" max="6919" width="36.5703125" customWidth="1"/>
    <col min="6920" max="6920" width="16.5703125" bestFit="1" customWidth="1"/>
    <col min="6921" max="6921" width="16.140625" bestFit="1" customWidth="1"/>
    <col min="6922" max="6922" width="3.28515625" customWidth="1"/>
    <col min="7169" max="7169" width="2.5703125" customWidth="1"/>
    <col min="7170" max="7170" width="21.5703125" customWidth="1"/>
    <col min="7172" max="7172" width="18.28515625" customWidth="1"/>
    <col min="7174" max="7174" width="19.140625" bestFit="1" customWidth="1"/>
    <col min="7175" max="7175" width="36.5703125" customWidth="1"/>
    <col min="7176" max="7176" width="16.5703125" bestFit="1" customWidth="1"/>
    <col min="7177" max="7177" width="16.140625" bestFit="1" customWidth="1"/>
    <col min="7178" max="7178" width="3.28515625" customWidth="1"/>
    <col min="7425" max="7425" width="2.5703125" customWidth="1"/>
    <col min="7426" max="7426" width="21.5703125" customWidth="1"/>
    <col min="7428" max="7428" width="18.28515625" customWidth="1"/>
    <col min="7430" max="7430" width="19.140625" bestFit="1" customWidth="1"/>
    <col min="7431" max="7431" width="36.5703125" customWidth="1"/>
    <col min="7432" max="7432" width="16.5703125" bestFit="1" customWidth="1"/>
    <col min="7433" max="7433" width="16.140625" bestFit="1" customWidth="1"/>
    <col min="7434" max="7434" width="3.28515625" customWidth="1"/>
    <col min="7681" max="7681" width="2.5703125" customWidth="1"/>
    <col min="7682" max="7682" width="21.5703125" customWidth="1"/>
    <col min="7684" max="7684" width="18.28515625" customWidth="1"/>
    <col min="7686" max="7686" width="19.140625" bestFit="1" customWidth="1"/>
    <col min="7687" max="7687" width="36.5703125" customWidth="1"/>
    <col min="7688" max="7688" width="16.5703125" bestFit="1" customWidth="1"/>
    <col min="7689" max="7689" width="16.140625" bestFit="1" customWidth="1"/>
    <col min="7690" max="7690" width="3.28515625" customWidth="1"/>
    <col min="7937" max="7937" width="2.5703125" customWidth="1"/>
    <col min="7938" max="7938" width="21.5703125" customWidth="1"/>
    <col min="7940" max="7940" width="18.28515625" customWidth="1"/>
    <col min="7942" max="7942" width="19.140625" bestFit="1" customWidth="1"/>
    <col min="7943" max="7943" width="36.5703125" customWidth="1"/>
    <col min="7944" max="7944" width="16.5703125" bestFit="1" customWidth="1"/>
    <col min="7945" max="7945" width="16.140625" bestFit="1" customWidth="1"/>
    <col min="7946" max="7946" width="3.28515625" customWidth="1"/>
    <col min="8193" max="8193" width="2.5703125" customWidth="1"/>
    <col min="8194" max="8194" width="21.5703125" customWidth="1"/>
    <col min="8196" max="8196" width="18.28515625" customWidth="1"/>
    <col min="8198" max="8198" width="19.140625" bestFit="1" customWidth="1"/>
    <col min="8199" max="8199" width="36.5703125" customWidth="1"/>
    <col min="8200" max="8200" width="16.5703125" bestFit="1" customWidth="1"/>
    <col min="8201" max="8201" width="16.140625" bestFit="1" customWidth="1"/>
    <col min="8202" max="8202" width="3.28515625" customWidth="1"/>
    <col min="8449" max="8449" width="2.5703125" customWidth="1"/>
    <col min="8450" max="8450" width="21.5703125" customWidth="1"/>
    <col min="8452" max="8452" width="18.28515625" customWidth="1"/>
    <col min="8454" max="8454" width="19.140625" bestFit="1" customWidth="1"/>
    <col min="8455" max="8455" width="36.5703125" customWidth="1"/>
    <col min="8456" max="8456" width="16.5703125" bestFit="1" customWidth="1"/>
    <col min="8457" max="8457" width="16.140625" bestFit="1" customWidth="1"/>
    <col min="8458" max="8458" width="3.28515625" customWidth="1"/>
    <col min="8705" max="8705" width="2.5703125" customWidth="1"/>
    <col min="8706" max="8706" width="21.5703125" customWidth="1"/>
    <col min="8708" max="8708" width="18.28515625" customWidth="1"/>
    <col min="8710" max="8710" width="19.140625" bestFit="1" customWidth="1"/>
    <col min="8711" max="8711" width="36.5703125" customWidth="1"/>
    <col min="8712" max="8712" width="16.5703125" bestFit="1" customWidth="1"/>
    <col min="8713" max="8713" width="16.140625" bestFit="1" customWidth="1"/>
    <col min="8714" max="8714" width="3.28515625" customWidth="1"/>
    <col min="8961" max="8961" width="2.5703125" customWidth="1"/>
    <col min="8962" max="8962" width="21.5703125" customWidth="1"/>
    <col min="8964" max="8964" width="18.28515625" customWidth="1"/>
    <col min="8966" max="8966" width="19.140625" bestFit="1" customWidth="1"/>
    <col min="8967" max="8967" width="36.5703125" customWidth="1"/>
    <col min="8968" max="8968" width="16.5703125" bestFit="1" customWidth="1"/>
    <col min="8969" max="8969" width="16.140625" bestFit="1" customWidth="1"/>
    <col min="8970" max="8970" width="3.28515625" customWidth="1"/>
    <col min="9217" max="9217" width="2.5703125" customWidth="1"/>
    <col min="9218" max="9218" width="21.5703125" customWidth="1"/>
    <col min="9220" max="9220" width="18.28515625" customWidth="1"/>
    <col min="9222" max="9222" width="19.140625" bestFit="1" customWidth="1"/>
    <col min="9223" max="9223" width="36.5703125" customWidth="1"/>
    <col min="9224" max="9224" width="16.5703125" bestFit="1" customWidth="1"/>
    <col min="9225" max="9225" width="16.140625" bestFit="1" customWidth="1"/>
    <col min="9226" max="9226" width="3.28515625" customWidth="1"/>
    <col min="9473" max="9473" width="2.5703125" customWidth="1"/>
    <col min="9474" max="9474" width="21.5703125" customWidth="1"/>
    <col min="9476" max="9476" width="18.28515625" customWidth="1"/>
    <col min="9478" max="9478" width="19.140625" bestFit="1" customWidth="1"/>
    <col min="9479" max="9479" width="36.5703125" customWidth="1"/>
    <col min="9480" max="9480" width="16.5703125" bestFit="1" customWidth="1"/>
    <col min="9481" max="9481" width="16.140625" bestFit="1" customWidth="1"/>
    <col min="9482" max="9482" width="3.28515625" customWidth="1"/>
    <col min="9729" max="9729" width="2.5703125" customWidth="1"/>
    <col min="9730" max="9730" width="21.5703125" customWidth="1"/>
    <col min="9732" max="9732" width="18.28515625" customWidth="1"/>
    <col min="9734" max="9734" width="19.140625" bestFit="1" customWidth="1"/>
    <col min="9735" max="9735" width="36.5703125" customWidth="1"/>
    <col min="9736" max="9736" width="16.5703125" bestFit="1" customWidth="1"/>
    <col min="9737" max="9737" width="16.140625" bestFit="1" customWidth="1"/>
    <col min="9738" max="9738" width="3.28515625" customWidth="1"/>
    <col min="9985" max="9985" width="2.5703125" customWidth="1"/>
    <col min="9986" max="9986" width="21.5703125" customWidth="1"/>
    <col min="9988" max="9988" width="18.28515625" customWidth="1"/>
    <col min="9990" max="9990" width="19.140625" bestFit="1" customWidth="1"/>
    <col min="9991" max="9991" width="36.5703125" customWidth="1"/>
    <col min="9992" max="9992" width="16.5703125" bestFit="1" customWidth="1"/>
    <col min="9993" max="9993" width="16.140625" bestFit="1" customWidth="1"/>
    <col min="9994" max="9994" width="3.28515625" customWidth="1"/>
    <col min="10241" max="10241" width="2.5703125" customWidth="1"/>
    <col min="10242" max="10242" width="21.5703125" customWidth="1"/>
    <col min="10244" max="10244" width="18.28515625" customWidth="1"/>
    <col min="10246" max="10246" width="19.140625" bestFit="1" customWidth="1"/>
    <col min="10247" max="10247" width="36.5703125" customWidth="1"/>
    <col min="10248" max="10248" width="16.5703125" bestFit="1" customWidth="1"/>
    <col min="10249" max="10249" width="16.140625" bestFit="1" customWidth="1"/>
    <col min="10250" max="10250" width="3.28515625" customWidth="1"/>
    <col min="10497" max="10497" width="2.5703125" customWidth="1"/>
    <col min="10498" max="10498" width="21.5703125" customWidth="1"/>
    <col min="10500" max="10500" width="18.28515625" customWidth="1"/>
    <col min="10502" max="10502" width="19.140625" bestFit="1" customWidth="1"/>
    <col min="10503" max="10503" width="36.5703125" customWidth="1"/>
    <col min="10504" max="10504" width="16.5703125" bestFit="1" customWidth="1"/>
    <col min="10505" max="10505" width="16.140625" bestFit="1" customWidth="1"/>
    <col min="10506" max="10506" width="3.28515625" customWidth="1"/>
    <col min="10753" max="10753" width="2.5703125" customWidth="1"/>
    <col min="10754" max="10754" width="21.5703125" customWidth="1"/>
    <col min="10756" max="10756" width="18.28515625" customWidth="1"/>
    <col min="10758" max="10758" width="19.140625" bestFit="1" customWidth="1"/>
    <col min="10759" max="10759" width="36.5703125" customWidth="1"/>
    <col min="10760" max="10760" width="16.5703125" bestFit="1" customWidth="1"/>
    <col min="10761" max="10761" width="16.140625" bestFit="1" customWidth="1"/>
    <col min="10762" max="10762" width="3.28515625" customWidth="1"/>
    <col min="11009" max="11009" width="2.5703125" customWidth="1"/>
    <col min="11010" max="11010" width="21.5703125" customWidth="1"/>
    <col min="11012" max="11012" width="18.28515625" customWidth="1"/>
    <col min="11014" max="11014" width="19.140625" bestFit="1" customWidth="1"/>
    <col min="11015" max="11015" width="36.5703125" customWidth="1"/>
    <col min="11016" max="11016" width="16.5703125" bestFit="1" customWidth="1"/>
    <col min="11017" max="11017" width="16.140625" bestFit="1" customWidth="1"/>
    <col min="11018" max="11018" width="3.28515625" customWidth="1"/>
    <col min="11265" max="11265" width="2.5703125" customWidth="1"/>
    <col min="11266" max="11266" width="21.5703125" customWidth="1"/>
    <col min="11268" max="11268" width="18.28515625" customWidth="1"/>
    <col min="11270" max="11270" width="19.140625" bestFit="1" customWidth="1"/>
    <col min="11271" max="11271" width="36.5703125" customWidth="1"/>
    <col min="11272" max="11272" width="16.5703125" bestFit="1" customWidth="1"/>
    <col min="11273" max="11273" width="16.140625" bestFit="1" customWidth="1"/>
    <col min="11274" max="11274" width="3.28515625" customWidth="1"/>
    <col min="11521" max="11521" width="2.5703125" customWidth="1"/>
    <col min="11522" max="11522" width="21.5703125" customWidth="1"/>
    <col min="11524" max="11524" width="18.28515625" customWidth="1"/>
    <col min="11526" max="11526" width="19.140625" bestFit="1" customWidth="1"/>
    <col min="11527" max="11527" width="36.5703125" customWidth="1"/>
    <col min="11528" max="11528" width="16.5703125" bestFit="1" customWidth="1"/>
    <col min="11529" max="11529" width="16.140625" bestFit="1" customWidth="1"/>
    <col min="11530" max="11530" width="3.28515625" customWidth="1"/>
    <col min="11777" max="11777" width="2.5703125" customWidth="1"/>
    <col min="11778" max="11778" width="21.5703125" customWidth="1"/>
    <col min="11780" max="11780" width="18.28515625" customWidth="1"/>
    <col min="11782" max="11782" width="19.140625" bestFit="1" customWidth="1"/>
    <col min="11783" max="11783" width="36.5703125" customWidth="1"/>
    <col min="11784" max="11784" width="16.5703125" bestFit="1" customWidth="1"/>
    <col min="11785" max="11785" width="16.140625" bestFit="1" customWidth="1"/>
    <col min="11786" max="11786" width="3.28515625" customWidth="1"/>
    <col min="12033" max="12033" width="2.5703125" customWidth="1"/>
    <col min="12034" max="12034" width="21.5703125" customWidth="1"/>
    <col min="12036" max="12036" width="18.28515625" customWidth="1"/>
    <col min="12038" max="12038" width="19.140625" bestFit="1" customWidth="1"/>
    <col min="12039" max="12039" width="36.5703125" customWidth="1"/>
    <col min="12040" max="12040" width="16.5703125" bestFit="1" customWidth="1"/>
    <col min="12041" max="12041" width="16.140625" bestFit="1" customWidth="1"/>
    <col min="12042" max="12042" width="3.28515625" customWidth="1"/>
    <col min="12289" max="12289" width="2.5703125" customWidth="1"/>
    <col min="12290" max="12290" width="21.5703125" customWidth="1"/>
    <col min="12292" max="12292" width="18.28515625" customWidth="1"/>
    <col min="12294" max="12294" width="19.140625" bestFit="1" customWidth="1"/>
    <col min="12295" max="12295" width="36.5703125" customWidth="1"/>
    <col min="12296" max="12296" width="16.5703125" bestFit="1" customWidth="1"/>
    <col min="12297" max="12297" width="16.140625" bestFit="1" customWidth="1"/>
    <col min="12298" max="12298" width="3.28515625" customWidth="1"/>
    <col min="12545" max="12545" width="2.5703125" customWidth="1"/>
    <col min="12546" max="12546" width="21.5703125" customWidth="1"/>
    <col min="12548" max="12548" width="18.28515625" customWidth="1"/>
    <col min="12550" max="12550" width="19.140625" bestFit="1" customWidth="1"/>
    <col min="12551" max="12551" width="36.5703125" customWidth="1"/>
    <col min="12552" max="12552" width="16.5703125" bestFit="1" customWidth="1"/>
    <col min="12553" max="12553" width="16.140625" bestFit="1" customWidth="1"/>
    <col min="12554" max="12554" width="3.28515625" customWidth="1"/>
    <col min="12801" max="12801" width="2.5703125" customWidth="1"/>
    <col min="12802" max="12802" width="21.5703125" customWidth="1"/>
    <col min="12804" max="12804" width="18.28515625" customWidth="1"/>
    <col min="12806" max="12806" width="19.140625" bestFit="1" customWidth="1"/>
    <col min="12807" max="12807" width="36.5703125" customWidth="1"/>
    <col min="12808" max="12808" width="16.5703125" bestFit="1" customWidth="1"/>
    <col min="12809" max="12809" width="16.140625" bestFit="1" customWidth="1"/>
    <col min="12810" max="12810" width="3.28515625" customWidth="1"/>
    <col min="13057" max="13057" width="2.5703125" customWidth="1"/>
    <col min="13058" max="13058" width="21.5703125" customWidth="1"/>
    <col min="13060" max="13060" width="18.28515625" customWidth="1"/>
    <col min="13062" max="13062" width="19.140625" bestFit="1" customWidth="1"/>
    <col min="13063" max="13063" width="36.5703125" customWidth="1"/>
    <col min="13064" max="13064" width="16.5703125" bestFit="1" customWidth="1"/>
    <col min="13065" max="13065" width="16.140625" bestFit="1" customWidth="1"/>
    <col min="13066" max="13066" width="3.28515625" customWidth="1"/>
    <col min="13313" max="13313" width="2.5703125" customWidth="1"/>
    <col min="13314" max="13314" width="21.5703125" customWidth="1"/>
    <col min="13316" max="13316" width="18.28515625" customWidth="1"/>
    <col min="13318" max="13318" width="19.140625" bestFit="1" customWidth="1"/>
    <col min="13319" max="13319" width="36.5703125" customWidth="1"/>
    <col min="13320" max="13320" width="16.5703125" bestFit="1" customWidth="1"/>
    <col min="13321" max="13321" width="16.140625" bestFit="1" customWidth="1"/>
    <col min="13322" max="13322" width="3.28515625" customWidth="1"/>
    <col min="13569" max="13569" width="2.5703125" customWidth="1"/>
    <col min="13570" max="13570" width="21.5703125" customWidth="1"/>
    <col min="13572" max="13572" width="18.28515625" customWidth="1"/>
    <col min="13574" max="13574" width="19.140625" bestFit="1" customWidth="1"/>
    <col min="13575" max="13575" width="36.5703125" customWidth="1"/>
    <col min="13576" max="13576" width="16.5703125" bestFit="1" customWidth="1"/>
    <col min="13577" max="13577" width="16.140625" bestFit="1" customWidth="1"/>
    <col min="13578" max="13578" width="3.28515625" customWidth="1"/>
    <col min="13825" max="13825" width="2.5703125" customWidth="1"/>
    <col min="13826" max="13826" width="21.5703125" customWidth="1"/>
    <col min="13828" max="13828" width="18.28515625" customWidth="1"/>
    <col min="13830" max="13830" width="19.140625" bestFit="1" customWidth="1"/>
    <col min="13831" max="13831" width="36.5703125" customWidth="1"/>
    <col min="13832" max="13832" width="16.5703125" bestFit="1" customWidth="1"/>
    <col min="13833" max="13833" width="16.140625" bestFit="1" customWidth="1"/>
    <col min="13834" max="13834" width="3.28515625" customWidth="1"/>
    <col min="14081" max="14081" width="2.5703125" customWidth="1"/>
    <col min="14082" max="14082" width="21.5703125" customWidth="1"/>
    <col min="14084" max="14084" width="18.28515625" customWidth="1"/>
    <col min="14086" max="14086" width="19.140625" bestFit="1" customWidth="1"/>
    <col min="14087" max="14087" width="36.5703125" customWidth="1"/>
    <col min="14088" max="14088" width="16.5703125" bestFit="1" customWidth="1"/>
    <col min="14089" max="14089" width="16.140625" bestFit="1" customWidth="1"/>
    <col min="14090" max="14090" width="3.28515625" customWidth="1"/>
    <col min="14337" max="14337" width="2.5703125" customWidth="1"/>
    <col min="14338" max="14338" width="21.5703125" customWidth="1"/>
    <col min="14340" max="14340" width="18.28515625" customWidth="1"/>
    <col min="14342" max="14342" width="19.140625" bestFit="1" customWidth="1"/>
    <col min="14343" max="14343" width="36.5703125" customWidth="1"/>
    <col min="14344" max="14344" width="16.5703125" bestFit="1" customWidth="1"/>
    <col min="14345" max="14345" width="16.140625" bestFit="1" customWidth="1"/>
    <col min="14346" max="14346" width="3.28515625" customWidth="1"/>
    <col min="14593" max="14593" width="2.5703125" customWidth="1"/>
    <col min="14594" max="14594" width="21.5703125" customWidth="1"/>
    <col min="14596" max="14596" width="18.28515625" customWidth="1"/>
    <col min="14598" max="14598" width="19.140625" bestFit="1" customWidth="1"/>
    <col min="14599" max="14599" width="36.5703125" customWidth="1"/>
    <col min="14600" max="14600" width="16.5703125" bestFit="1" customWidth="1"/>
    <col min="14601" max="14601" width="16.140625" bestFit="1" customWidth="1"/>
    <col min="14602" max="14602" width="3.28515625" customWidth="1"/>
    <col min="14849" max="14849" width="2.5703125" customWidth="1"/>
    <col min="14850" max="14850" width="21.5703125" customWidth="1"/>
    <col min="14852" max="14852" width="18.28515625" customWidth="1"/>
    <col min="14854" max="14854" width="19.140625" bestFit="1" customWidth="1"/>
    <col min="14855" max="14855" width="36.5703125" customWidth="1"/>
    <col min="14856" max="14856" width="16.5703125" bestFit="1" customWidth="1"/>
    <col min="14857" max="14857" width="16.140625" bestFit="1" customWidth="1"/>
    <col min="14858" max="14858" width="3.28515625" customWidth="1"/>
    <col min="15105" max="15105" width="2.5703125" customWidth="1"/>
    <col min="15106" max="15106" width="21.5703125" customWidth="1"/>
    <col min="15108" max="15108" width="18.28515625" customWidth="1"/>
    <col min="15110" max="15110" width="19.140625" bestFit="1" customWidth="1"/>
    <col min="15111" max="15111" width="36.5703125" customWidth="1"/>
    <col min="15112" max="15112" width="16.5703125" bestFit="1" customWidth="1"/>
    <col min="15113" max="15113" width="16.140625" bestFit="1" customWidth="1"/>
    <col min="15114" max="15114" width="3.28515625" customWidth="1"/>
    <col min="15361" max="15361" width="2.5703125" customWidth="1"/>
    <col min="15362" max="15362" width="21.5703125" customWidth="1"/>
    <col min="15364" max="15364" width="18.28515625" customWidth="1"/>
    <col min="15366" max="15366" width="19.140625" bestFit="1" customWidth="1"/>
    <col min="15367" max="15367" width="36.5703125" customWidth="1"/>
    <col min="15368" max="15368" width="16.5703125" bestFit="1" customWidth="1"/>
    <col min="15369" max="15369" width="16.140625" bestFit="1" customWidth="1"/>
    <col min="15370" max="15370" width="3.28515625" customWidth="1"/>
    <col min="15617" max="15617" width="2.5703125" customWidth="1"/>
    <col min="15618" max="15618" width="21.5703125" customWidth="1"/>
    <col min="15620" max="15620" width="18.28515625" customWidth="1"/>
    <col min="15622" max="15622" width="19.140625" bestFit="1" customWidth="1"/>
    <col min="15623" max="15623" width="36.5703125" customWidth="1"/>
    <col min="15624" max="15624" width="16.5703125" bestFit="1" customWidth="1"/>
    <col min="15625" max="15625" width="16.140625" bestFit="1" customWidth="1"/>
    <col min="15626" max="15626" width="3.28515625" customWidth="1"/>
    <col min="15873" max="15873" width="2.5703125" customWidth="1"/>
    <col min="15874" max="15874" width="21.5703125" customWidth="1"/>
    <col min="15876" max="15876" width="18.28515625" customWidth="1"/>
    <col min="15878" max="15878" width="19.140625" bestFit="1" customWidth="1"/>
    <col min="15879" max="15879" width="36.5703125" customWidth="1"/>
    <col min="15880" max="15880" width="16.5703125" bestFit="1" customWidth="1"/>
    <col min="15881" max="15881" width="16.140625" bestFit="1" customWidth="1"/>
    <col min="15882" max="15882" width="3.28515625" customWidth="1"/>
    <col min="16129" max="16129" width="2.5703125" customWidth="1"/>
    <col min="16130" max="16130" width="21.5703125" customWidth="1"/>
    <col min="16132" max="16132" width="18.28515625" customWidth="1"/>
    <col min="16134" max="16134" width="19.140625" bestFit="1" customWidth="1"/>
    <col min="16135" max="16135" width="36.5703125" customWidth="1"/>
    <col min="16136" max="16136" width="16.5703125" bestFit="1" customWidth="1"/>
    <col min="16137" max="16137" width="16.140625" bestFit="1" customWidth="1"/>
    <col min="16138" max="16138" width="3.28515625" customWidth="1"/>
  </cols>
  <sheetData>
    <row r="1" spans="1:10" ht="15" customHeight="1" thickBot="1" x14ac:dyDescent="0.35">
      <c r="A1" s="109"/>
      <c r="B1" s="110"/>
      <c r="C1" s="110"/>
      <c r="D1" s="110"/>
      <c r="E1" s="110"/>
      <c r="F1" s="110"/>
      <c r="G1" s="111"/>
      <c r="H1" s="112"/>
      <c r="I1" s="113"/>
      <c r="J1" s="114"/>
    </row>
    <row r="2" spans="1:10" ht="61.5" customHeight="1" x14ac:dyDescent="0.25">
      <c r="A2" s="115"/>
      <c r="B2" s="295"/>
      <c r="C2" s="296"/>
      <c r="D2" s="296"/>
      <c r="E2" s="296"/>
      <c r="F2" s="296"/>
      <c r="G2" s="296"/>
      <c r="H2" s="296"/>
      <c r="I2" s="297"/>
      <c r="J2" s="116"/>
    </row>
    <row r="3" spans="1:10" ht="16.5" x14ac:dyDescent="0.25">
      <c r="A3" s="115"/>
      <c r="B3" s="298"/>
      <c r="C3" s="299"/>
      <c r="D3" s="299"/>
      <c r="E3" s="299"/>
      <c r="F3" s="299"/>
      <c r="G3" s="299"/>
      <c r="H3" s="299"/>
      <c r="I3" s="300"/>
      <c r="J3" s="116"/>
    </row>
    <row r="4" spans="1:10" ht="17.25" thickBot="1" x14ac:dyDescent="0.3">
      <c r="A4" s="115"/>
      <c r="B4" s="353" t="s">
        <v>27</v>
      </c>
      <c r="C4" s="354"/>
      <c r="D4" s="354"/>
      <c r="E4" s="354"/>
      <c r="F4" s="354"/>
      <c r="G4" s="354"/>
      <c r="H4" s="354"/>
      <c r="I4" s="355"/>
      <c r="J4" s="116"/>
    </row>
    <row r="5" spans="1:10" ht="39" customHeight="1" thickBot="1" x14ac:dyDescent="0.3">
      <c r="A5" s="115"/>
      <c r="B5" s="304" t="s">
        <v>44</v>
      </c>
      <c r="C5" s="305"/>
      <c r="D5" s="305"/>
      <c r="E5" s="305"/>
      <c r="F5" s="305"/>
      <c r="G5" s="305"/>
      <c r="H5" s="305"/>
      <c r="I5" s="306"/>
      <c r="J5" s="116"/>
    </row>
    <row r="6" spans="1:10" ht="17.25" thickBot="1" x14ac:dyDescent="0.3">
      <c r="A6" s="115"/>
      <c r="B6" s="118"/>
      <c r="C6" s="118"/>
      <c r="D6" s="118"/>
      <c r="E6" s="118"/>
      <c r="F6" s="118"/>
      <c r="G6" s="119"/>
      <c r="H6" s="120"/>
      <c r="I6" s="121"/>
      <c r="J6" s="122"/>
    </row>
    <row r="7" spans="1:10" ht="16.5" x14ac:dyDescent="0.25">
      <c r="A7" s="115"/>
      <c r="B7" s="123" t="s">
        <v>71</v>
      </c>
      <c r="C7" s="307" t="s">
        <v>72</v>
      </c>
      <c r="D7" s="308"/>
      <c r="E7" s="308"/>
      <c r="F7" s="308"/>
      <c r="G7" s="309"/>
      <c r="H7" s="124" t="s">
        <v>73</v>
      </c>
      <c r="I7" s="231">
        <v>500</v>
      </c>
      <c r="J7" s="126"/>
    </row>
    <row r="8" spans="1:10" ht="17.25" thickBot="1" x14ac:dyDescent="0.3">
      <c r="A8" s="115"/>
      <c r="B8" s="127" t="s">
        <v>75</v>
      </c>
      <c r="C8" s="310" t="s">
        <v>55</v>
      </c>
      <c r="D8" s="311"/>
      <c r="E8" s="311"/>
      <c r="F8" s="311"/>
      <c r="G8" s="312"/>
      <c r="H8" s="128" t="s">
        <v>77</v>
      </c>
      <c r="I8" s="232" t="s">
        <v>14</v>
      </c>
      <c r="J8" s="130"/>
    </row>
    <row r="9" spans="1:10" ht="17.25" thickBot="1" x14ac:dyDescent="0.3">
      <c r="A9" s="115"/>
      <c r="B9" s="131"/>
      <c r="C9" s="118"/>
      <c r="D9" s="118"/>
      <c r="E9" s="118"/>
      <c r="F9" s="118"/>
      <c r="G9" s="119"/>
      <c r="H9" s="132"/>
      <c r="I9" s="121"/>
      <c r="J9" s="122"/>
    </row>
    <row r="10" spans="1:10" ht="16.5" x14ac:dyDescent="0.25">
      <c r="A10" s="115"/>
      <c r="B10" s="133" t="s">
        <v>78</v>
      </c>
      <c r="C10" s="134"/>
      <c r="D10" s="134"/>
      <c r="E10" s="134"/>
      <c r="F10" s="134"/>
      <c r="G10" s="135"/>
      <c r="H10" s="136"/>
      <c r="I10" s="137"/>
      <c r="J10" s="138"/>
    </row>
    <row r="11" spans="1:10" ht="28.5" x14ac:dyDescent="0.25">
      <c r="A11" s="115"/>
      <c r="B11" s="292" t="s">
        <v>28</v>
      </c>
      <c r="C11" s="293"/>
      <c r="D11" s="294" t="s">
        <v>29</v>
      </c>
      <c r="E11" s="293"/>
      <c r="F11" s="139" t="s">
        <v>30</v>
      </c>
      <c r="G11" s="140" t="s">
        <v>79</v>
      </c>
      <c r="H11" s="141" t="s">
        <v>31</v>
      </c>
      <c r="I11" s="142" t="s">
        <v>80</v>
      </c>
      <c r="J11" s="143"/>
    </row>
    <row r="12" spans="1:10" ht="31.5" customHeight="1" x14ac:dyDescent="0.25">
      <c r="A12" s="115"/>
      <c r="B12" s="313" t="s">
        <v>122</v>
      </c>
      <c r="C12" s="314"/>
      <c r="D12" s="315" t="s">
        <v>82</v>
      </c>
      <c r="E12" s="316"/>
      <c r="F12" s="144">
        <v>1</v>
      </c>
      <c r="G12" s="145">
        <v>37529</v>
      </c>
      <c r="H12" s="235">
        <f>0.4</f>
        <v>0.4</v>
      </c>
      <c r="I12" s="147">
        <f t="shared" ref="I12:I19" si="0">F12*G12*H12</f>
        <v>15011.6</v>
      </c>
      <c r="J12" s="148"/>
    </row>
    <row r="13" spans="1:10" ht="33.75" customHeight="1" x14ac:dyDescent="0.25">
      <c r="A13" s="115"/>
      <c r="B13" s="313" t="s">
        <v>123</v>
      </c>
      <c r="C13" s="314"/>
      <c r="D13" s="315" t="s">
        <v>82</v>
      </c>
      <c r="E13" s="316"/>
      <c r="F13" s="144">
        <v>1</v>
      </c>
      <c r="G13" s="145">
        <v>22873</v>
      </c>
      <c r="H13" s="235">
        <f>1.5</f>
        <v>1.5</v>
      </c>
      <c r="I13" s="147">
        <f t="shared" si="0"/>
        <v>34309.5</v>
      </c>
      <c r="J13" s="148"/>
    </row>
    <row r="14" spans="1:10" ht="16.5" x14ac:dyDescent="0.25">
      <c r="A14" s="115"/>
      <c r="B14" s="313" t="s">
        <v>124</v>
      </c>
      <c r="C14" s="314"/>
      <c r="D14" s="315" t="s">
        <v>82</v>
      </c>
      <c r="E14" s="316"/>
      <c r="F14" s="144">
        <v>1</v>
      </c>
      <c r="G14" s="145">
        <v>780</v>
      </c>
      <c r="H14" s="235">
        <f>1.5</f>
        <v>1.5</v>
      </c>
      <c r="I14" s="147">
        <f t="shared" si="0"/>
        <v>1170</v>
      </c>
      <c r="J14" s="148"/>
    </row>
    <row r="15" spans="1:10" ht="33.75" customHeight="1" x14ac:dyDescent="0.25">
      <c r="A15" s="115"/>
      <c r="B15" s="313" t="s">
        <v>125</v>
      </c>
      <c r="C15" s="314"/>
      <c r="D15" s="315" t="s">
        <v>82</v>
      </c>
      <c r="E15" s="316"/>
      <c r="F15" s="144">
        <v>1</v>
      </c>
      <c r="G15" s="145">
        <v>36700</v>
      </c>
      <c r="H15" s="235">
        <f>1.5</f>
        <v>1.5</v>
      </c>
      <c r="I15" s="147">
        <f t="shared" si="0"/>
        <v>55050</v>
      </c>
      <c r="J15" s="148"/>
    </row>
    <row r="16" spans="1:10" ht="51" customHeight="1" x14ac:dyDescent="0.25">
      <c r="A16" s="115"/>
      <c r="B16" s="313" t="s">
        <v>126</v>
      </c>
      <c r="C16" s="314"/>
      <c r="D16" s="315" t="s">
        <v>82</v>
      </c>
      <c r="E16" s="316"/>
      <c r="F16" s="144">
        <v>1</v>
      </c>
      <c r="G16" s="145">
        <v>136000</v>
      </c>
      <c r="H16" s="235">
        <f>0.04</f>
        <v>0.04</v>
      </c>
      <c r="I16" s="147">
        <f t="shared" si="0"/>
        <v>5440</v>
      </c>
      <c r="J16" s="148"/>
    </row>
    <row r="17" spans="1:10" ht="16.5" x14ac:dyDescent="0.25">
      <c r="A17" s="115"/>
      <c r="B17" s="313" t="s">
        <v>127</v>
      </c>
      <c r="C17" s="314"/>
      <c r="D17" s="315" t="s">
        <v>82</v>
      </c>
      <c r="E17" s="316"/>
      <c r="F17" s="144">
        <v>1</v>
      </c>
      <c r="G17" s="145">
        <v>6790</v>
      </c>
      <c r="H17" s="235">
        <f>0.08</f>
        <v>0.08</v>
      </c>
      <c r="I17" s="147">
        <f t="shared" si="0"/>
        <v>543.20000000000005</v>
      </c>
      <c r="J17" s="148"/>
    </row>
    <row r="18" spans="1:10" ht="16.5" x14ac:dyDescent="0.25">
      <c r="A18" s="115"/>
      <c r="B18" s="358" t="s">
        <v>118</v>
      </c>
      <c r="C18" s="359"/>
      <c r="D18" s="315" t="s">
        <v>82</v>
      </c>
      <c r="E18" s="316"/>
      <c r="F18" s="144">
        <v>1</v>
      </c>
      <c r="G18" s="145">
        <v>175602</v>
      </c>
      <c r="H18" s="235">
        <f>0.4</f>
        <v>0.4</v>
      </c>
      <c r="I18" s="147">
        <f t="shared" si="0"/>
        <v>70240.800000000003</v>
      </c>
      <c r="J18" s="148"/>
    </row>
    <row r="19" spans="1:10" ht="17.25" thickBot="1" x14ac:dyDescent="0.3">
      <c r="A19" s="115"/>
      <c r="B19" s="321" t="s">
        <v>119</v>
      </c>
      <c r="C19" s="322"/>
      <c r="D19" s="315" t="s">
        <v>82</v>
      </c>
      <c r="E19" s="316"/>
      <c r="F19" s="144">
        <v>1</v>
      </c>
      <c r="G19" s="145">
        <f>I47</f>
        <v>253581.06041836331</v>
      </c>
      <c r="H19" s="146">
        <f>0.05</f>
        <v>0.05</v>
      </c>
      <c r="I19" s="147">
        <f t="shared" si="0"/>
        <v>12679.053020918167</v>
      </c>
      <c r="J19" s="148"/>
    </row>
    <row r="20" spans="1:10" ht="17.25" thickBot="1" x14ac:dyDescent="0.3">
      <c r="A20" s="115"/>
      <c r="B20" s="118"/>
      <c r="C20" s="118"/>
      <c r="D20" s="118"/>
      <c r="E20" s="118"/>
      <c r="F20" s="118"/>
      <c r="G20" s="119"/>
      <c r="H20" s="157" t="s">
        <v>84</v>
      </c>
      <c r="I20" s="158">
        <f>SUM(I12:I19)</f>
        <v>194444.15302091817</v>
      </c>
      <c r="J20" s="159"/>
    </row>
    <row r="21" spans="1:10" ht="17.25" thickBot="1" x14ac:dyDescent="0.3">
      <c r="A21" s="115"/>
      <c r="B21" s="118"/>
      <c r="C21" s="118"/>
      <c r="D21" s="118"/>
      <c r="E21" s="118"/>
      <c r="F21" s="118"/>
      <c r="G21" s="119"/>
      <c r="H21" s="160"/>
      <c r="I21" s="161"/>
      <c r="J21" s="162"/>
    </row>
    <row r="22" spans="1:10" ht="16.5" x14ac:dyDescent="0.25">
      <c r="A22" s="115"/>
      <c r="B22" s="163" t="s">
        <v>85</v>
      </c>
      <c r="C22" s="164"/>
      <c r="D22" s="164"/>
      <c r="E22" s="164"/>
      <c r="F22" s="164"/>
      <c r="G22" s="165"/>
      <c r="H22" s="166"/>
      <c r="I22" s="167"/>
      <c r="J22" s="122"/>
    </row>
    <row r="23" spans="1:10" ht="28.5" x14ac:dyDescent="0.25">
      <c r="A23" s="115"/>
      <c r="B23" s="323" t="s">
        <v>28</v>
      </c>
      <c r="C23" s="324"/>
      <c r="D23" s="324"/>
      <c r="E23" s="139" t="s">
        <v>29</v>
      </c>
      <c r="F23" s="139" t="s">
        <v>86</v>
      </c>
      <c r="G23" s="168" t="s">
        <v>87</v>
      </c>
      <c r="H23" s="141" t="s">
        <v>30</v>
      </c>
      <c r="I23" s="142" t="s">
        <v>80</v>
      </c>
      <c r="J23" s="143"/>
    </row>
    <row r="24" spans="1:10" ht="35.25" customHeight="1" x14ac:dyDescent="0.25">
      <c r="A24" s="115"/>
      <c r="B24" s="356" t="s">
        <v>128</v>
      </c>
      <c r="C24" s="357"/>
      <c r="D24" s="357"/>
      <c r="E24" s="175" t="s">
        <v>14</v>
      </c>
      <c r="F24" s="170">
        <v>883902</v>
      </c>
      <c r="G24" s="146">
        <v>0</v>
      </c>
      <c r="H24" s="227">
        <v>1.1000000000000001</v>
      </c>
      <c r="I24" s="147">
        <f t="shared" ref="I24:I29" si="1">+F24*H24+(F24*H24*G24)</f>
        <v>972292.20000000007</v>
      </c>
      <c r="J24" s="173"/>
    </row>
    <row r="25" spans="1:10" ht="16.5" x14ac:dyDescent="0.3">
      <c r="A25" s="115"/>
      <c r="B25" s="325" t="s">
        <v>129</v>
      </c>
      <c r="C25" s="326"/>
      <c r="D25" s="326"/>
      <c r="E25" s="236" t="s">
        <v>130</v>
      </c>
      <c r="F25" s="170">
        <v>367900</v>
      </c>
      <c r="G25" s="146">
        <v>0</v>
      </c>
      <c r="H25" s="227">
        <v>0.1</v>
      </c>
      <c r="I25" s="147">
        <f t="shared" si="1"/>
        <v>36790</v>
      </c>
      <c r="J25" s="173"/>
    </row>
    <row r="26" spans="1:10" ht="16.5" x14ac:dyDescent="0.3">
      <c r="A26" s="115"/>
      <c r="B26" s="325" t="s">
        <v>131</v>
      </c>
      <c r="C26" s="326"/>
      <c r="D26" s="326"/>
      <c r="E26" s="236" t="s">
        <v>15</v>
      </c>
      <c r="F26" s="170">
        <v>1988</v>
      </c>
      <c r="G26" s="146">
        <v>0</v>
      </c>
      <c r="H26" s="227">
        <v>7.1719999999999997</v>
      </c>
      <c r="I26" s="147">
        <f t="shared" si="1"/>
        <v>14257.936</v>
      </c>
      <c r="J26" s="173"/>
    </row>
    <row r="27" spans="1:10" ht="16.5" x14ac:dyDescent="0.3">
      <c r="A27" s="115"/>
      <c r="B27" s="325" t="s">
        <v>132</v>
      </c>
      <c r="C27" s="326"/>
      <c r="D27" s="326"/>
      <c r="E27" s="236" t="s">
        <v>130</v>
      </c>
      <c r="F27" s="237">
        <v>15609</v>
      </c>
      <c r="G27" s="146">
        <v>0</v>
      </c>
      <c r="H27" s="238">
        <v>0.78800000000000003</v>
      </c>
      <c r="I27" s="172">
        <f t="shared" si="1"/>
        <v>12299.892</v>
      </c>
      <c r="J27" s="173"/>
    </row>
    <row r="28" spans="1:10" ht="16.5" x14ac:dyDescent="0.3">
      <c r="A28" s="115"/>
      <c r="B28" s="325" t="s">
        <v>133</v>
      </c>
      <c r="C28" s="326"/>
      <c r="D28" s="326"/>
      <c r="E28" s="236" t="s">
        <v>23</v>
      </c>
      <c r="F28" s="237">
        <v>28900</v>
      </c>
      <c r="G28" s="146">
        <v>0</v>
      </c>
      <c r="H28" s="238">
        <v>1.1759999999999999</v>
      </c>
      <c r="I28" s="172">
        <f t="shared" si="1"/>
        <v>33986.400000000001</v>
      </c>
      <c r="J28" s="173"/>
    </row>
    <row r="29" spans="1:10" ht="16.5" x14ac:dyDescent="0.3">
      <c r="A29" s="115"/>
      <c r="B29" s="325" t="s">
        <v>116</v>
      </c>
      <c r="C29" s="326"/>
      <c r="D29" s="326"/>
      <c r="E29" s="236" t="s">
        <v>38</v>
      </c>
      <c r="F29" s="170">
        <v>8100</v>
      </c>
      <c r="G29" s="146">
        <v>0</v>
      </c>
      <c r="H29" s="227">
        <v>1</v>
      </c>
      <c r="I29" s="147">
        <f t="shared" si="1"/>
        <v>8100</v>
      </c>
      <c r="J29" s="173"/>
    </row>
    <row r="30" spans="1:10" ht="16.5" x14ac:dyDescent="0.3">
      <c r="A30" s="115"/>
      <c r="B30" s="327"/>
      <c r="C30" s="328"/>
      <c r="D30" s="328"/>
      <c r="E30" s="177"/>
      <c r="F30" s="178"/>
      <c r="G30" s="146"/>
      <c r="H30" s="179"/>
      <c r="I30" s="172">
        <f>+F30*G30*H30</f>
        <v>0</v>
      </c>
      <c r="J30" s="173"/>
    </row>
    <row r="31" spans="1:10" ht="17.25" thickBot="1" x14ac:dyDescent="0.35">
      <c r="A31" s="115"/>
      <c r="B31" s="317"/>
      <c r="C31" s="318"/>
      <c r="D31" s="318"/>
      <c r="E31" s="180"/>
      <c r="F31" s="154"/>
      <c r="G31" s="181"/>
      <c r="H31" s="182"/>
      <c r="I31" s="183">
        <f>+F31*G31*H31</f>
        <v>0</v>
      </c>
      <c r="J31" s="173"/>
    </row>
    <row r="32" spans="1:10" ht="17.25" thickBot="1" x14ac:dyDescent="0.3">
      <c r="A32" s="115"/>
      <c r="B32" s="118"/>
      <c r="C32" s="118"/>
      <c r="D32" s="118"/>
      <c r="E32" s="118"/>
      <c r="F32" s="118"/>
      <c r="G32" s="184"/>
      <c r="H32" s="157" t="s">
        <v>84</v>
      </c>
      <c r="I32" s="185">
        <f>SUM(I24:I31)</f>
        <v>1077726.4280000001</v>
      </c>
      <c r="J32" s="186"/>
    </row>
    <row r="33" spans="1:10" ht="17.25" thickBot="1" x14ac:dyDescent="0.3">
      <c r="A33" s="115"/>
      <c r="B33" s="118"/>
      <c r="C33" s="118"/>
      <c r="D33" s="118"/>
      <c r="E33" s="118"/>
      <c r="F33" s="118"/>
      <c r="G33" s="119"/>
      <c r="H33" s="187"/>
      <c r="I33" s="161"/>
      <c r="J33" s="162"/>
    </row>
    <row r="34" spans="1:10" ht="16.5" x14ac:dyDescent="0.25">
      <c r="A34" s="115"/>
      <c r="B34" s="133" t="s">
        <v>32</v>
      </c>
      <c r="C34" s="134"/>
      <c r="D34" s="134"/>
      <c r="E34" s="134"/>
      <c r="F34" s="134"/>
      <c r="G34" s="135"/>
      <c r="H34" s="136"/>
      <c r="I34" s="137"/>
      <c r="J34" s="122"/>
    </row>
    <row r="35" spans="1:10" ht="28.5" x14ac:dyDescent="0.25">
      <c r="A35" s="115"/>
      <c r="B35" s="329" t="s">
        <v>28</v>
      </c>
      <c r="C35" s="330"/>
      <c r="D35" s="331"/>
      <c r="E35" s="188" t="s">
        <v>29</v>
      </c>
      <c r="F35" s="332" t="s">
        <v>90</v>
      </c>
      <c r="G35" s="331"/>
      <c r="H35" s="189" t="s">
        <v>30</v>
      </c>
      <c r="I35" s="142" t="s">
        <v>80</v>
      </c>
      <c r="J35" s="190"/>
    </row>
    <row r="36" spans="1:10" ht="16.5" customHeight="1" x14ac:dyDescent="0.25">
      <c r="A36" s="115"/>
      <c r="B36" s="356" t="s">
        <v>134</v>
      </c>
      <c r="C36" s="357"/>
      <c r="D36" s="357"/>
      <c r="E36" s="191" t="s">
        <v>103</v>
      </c>
      <c r="F36" s="336">
        <v>1878</v>
      </c>
      <c r="G36" s="337"/>
      <c r="H36" s="192">
        <v>15</v>
      </c>
      <c r="I36" s="172">
        <f>F36*H36</f>
        <v>28170</v>
      </c>
      <c r="J36" s="193"/>
    </row>
    <row r="37" spans="1:10" ht="16.5" x14ac:dyDescent="0.25">
      <c r="A37" s="115"/>
      <c r="B37" s="333" t="s">
        <v>91</v>
      </c>
      <c r="C37" s="334"/>
      <c r="D37" s="335"/>
      <c r="E37" s="191" t="s">
        <v>91</v>
      </c>
      <c r="F37" s="336" t="s">
        <v>91</v>
      </c>
      <c r="G37" s="337"/>
      <c r="H37" s="192"/>
      <c r="I37" s="172"/>
      <c r="J37" s="193"/>
    </row>
    <row r="38" spans="1:10" ht="17.25" thickBot="1" x14ac:dyDescent="0.3">
      <c r="A38" s="115"/>
      <c r="B38" s="338" t="s">
        <v>91</v>
      </c>
      <c r="C38" s="339"/>
      <c r="D38" s="340"/>
      <c r="E38" s="194"/>
      <c r="F38" s="341"/>
      <c r="G38" s="342"/>
      <c r="H38" s="195"/>
      <c r="I38" s="196"/>
      <c r="J38" s="193"/>
    </row>
    <row r="39" spans="1:10" ht="17.25" thickBot="1" x14ac:dyDescent="0.3">
      <c r="A39" s="115"/>
      <c r="B39" s="118"/>
      <c r="C39" s="118"/>
      <c r="D39" s="118"/>
      <c r="E39" s="118"/>
      <c r="F39" s="118"/>
      <c r="G39" s="119"/>
      <c r="H39" s="157" t="s">
        <v>84</v>
      </c>
      <c r="I39" s="185">
        <f>SUM(I36:I38)</f>
        <v>28170</v>
      </c>
      <c r="J39" s="186"/>
    </row>
    <row r="40" spans="1:10" ht="17.25" thickBot="1" x14ac:dyDescent="0.3">
      <c r="A40" s="115"/>
      <c r="B40" s="118"/>
      <c r="C40" s="118"/>
      <c r="D40" s="118"/>
      <c r="E40" s="118"/>
      <c r="F40" s="118"/>
      <c r="G40" s="119"/>
      <c r="H40" s="187"/>
      <c r="I40" s="161"/>
      <c r="J40" s="162"/>
    </row>
    <row r="41" spans="1:10" ht="16.5" x14ac:dyDescent="0.25">
      <c r="A41" s="115"/>
      <c r="B41" s="133" t="s">
        <v>33</v>
      </c>
      <c r="C41" s="197"/>
      <c r="D41" s="197"/>
      <c r="E41" s="197"/>
      <c r="F41" s="197"/>
      <c r="G41" s="198"/>
      <c r="H41" s="199"/>
      <c r="I41" s="200"/>
      <c r="J41" s="122"/>
    </row>
    <row r="42" spans="1:10" ht="43.5" customHeight="1" x14ac:dyDescent="0.25">
      <c r="A42" s="115"/>
      <c r="B42" s="343" t="s">
        <v>28</v>
      </c>
      <c r="C42" s="344"/>
      <c r="D42" s="201" t="s">
        <v>29</v>
      </c>
      <c r="E42" s="202" t="s">
        <v>30</v>
      </c>
      <c r="F42" s="202" t="s">
        <v>92</v>
      </c>
      <c r="G42" s="203" t="s">
        <v>93</v>
      </c>
      <c r="H42" s="204" t="s">
        <v>31</v>
      </c>
      <c r="I42" s="205" t="s">
        <v>80</v>
      </c>
      <c r="J42" s="143"/>
    </row>
    <row r="43" spans="1:10" ht="43.5" customHeight="1" x14ac:dyDescent="0.25">
      <c r="A43" s="115"/>
      <c r="B43" s="345" t="s">
        <v>135</v>
      </c>
      <c r="C43" s="346"/>
      <c r="D43" s="206" t="s">
        <v>95</v>
      </c>
      <c r="E43" s="207">
        <v>1</v>
      </c>
      <c r="F43" s="208">
        <v>474500</v>
      </c>
      <c r="G43" s="209">
        <v>2.0391888861759413</v>
      </c>
      <c r="H43" s="234">
        <f>90/480</f>
        <v>0.1875</v>
      </c>
      <c r="I43" s="172">
        <f>F43*G43*H43</f>
        <v>181424.08621696578</v>
      </c>
      <c r="J43" s="193"/>
    </row>
    <row r="44" spans="1:10" ht="16.5" x14ac:dyDescent="0.25">
      <c r="A44" s="115"/>
      <c r="B44" s="345" t="s">
        <v>39</v>
      </c>
      <c r="C44" s="346"/>
      <c r="D44" s="206" t="s">
        <v>95</v>
      </c>
      <c r="E44" s="207">
        <v>1</v>
      </c>
      <c r="F44" s="208">
        <v>80665</v>
      </c>
      <c r="G44" s="209">
        <v>1.93104117487474</v>
      </c>
      <c r="H44" s="234">
        <f>90/480</f>
        <v>0.1875</v>
      </c>
      <c r="I44" s="172">
        <f>F44*G44*H44</f>
        <v>29206.394319613297</v>
      </c>
      <c r="J44" s="193"/>
    </row>
    <row r="45" spans="1:10" ht="16.5" x14ac:dyDescent="0.25">
      <c r="A45" s="115"/>
      <c r="B45" s="345" t="s">
        <v>136</v>
      </c>
      <c r="C45" s="346"/>
      <c r="D45" s="206" t="s">
        <v>95</v>
      </c>
      <c r="E45" s="207">
        <v>1</v>
      </c>
      <c r="F45" s="208">
        <v>118625</v>
      </c>
      <c r="G45" s="209">
        <v>1.93104117487474</v>
      </c>
      <c r="H45" s="234">
        <f>90/480</f>
        <v>0.1875</v>
      </c>
      <c r="I45" s="172">
        <f>F45*G45*H45</f>
        <v>42950.579881784259</v>
      </c>
      <c r="J45" s="193"/>
    </row>
    <row r="46" spans="1:10" ht="17.25" thickBot="1" x14ac:dyDescent="0.3">
      <c r="A46" s="115"/>
      <c r="B46" s="349"/>
      <c r="C46" s="350"/>
      <c r="D46" s="211"/>
      <c r="E46" s="194"/>
      <c r="F46" s="212"/>
      <c r="G46" s="213"/>
      <c r="H46" s="195"/>
      <c r="I46" s="196"/>
      <c r="J46" s="193"/>
    </row>
    <row r="47" spans="1:10" ht="17.25" thickBot="1" x14ac:dyDescent="0.3">
      <c r="A47" s="115"/>
      <c r="B47" s="118"/>
      <c r="C47" s="118"/>
      <c r="D47" s="118"/>
      <c r="E47" s="118"/>
      <c r="F47" s="118"/>
      <c r="G47" s="119"/>
      <c r="H47" s="157" t="s">
        <v>84</v>
      </c>
      <c r="I47" s="214">
        <f>SUM(I43:I46)</f>
        <v>253581.06041836331</v>
      </c>
      <c r="J47" s="215"/>
    </row>
    <row r="48" spans="1:10" ht="17.25" thickBot="1" x14ac:dyDescent="0.3">
      <c r="A48" s="115"/>
      <c r="B48" s="118"/>
      <c r="C48" s="118"/>
      <c r="D48" s="118"/>
      <c r="E48" s="118"/>
      <c r="F48" s="118"/>
      <c r="G48" s="119"/>
      <c r="H48" s="132"/>
      <c r="I48" s="216"/>
      <c r="J48" s="217"/>
    </row>
    <row r="49" spans="1:10" ht="17.25" thickBot="1" x14ac:dyDescent="0.3">
      <c r="A49" s="115"/>
      <c r="B49" s="118"/>
      <c r="C49" s="118"/>
      <c r="D49" s="118"/>
      <c r="E49" s="118"/>
      <c r="F49" s="118"/>
      <c r="G49" s="351" t="s">
        <v>97</v>
      </c>
      <c r="H49" s="352"/>
      <c r="I49" s="214">
        <f>I20+I32+I39+I47</f>
        <v>1553921.6414392814</v>
      </c>
      <c r="J49" s="218"/>
    </row>
    <row r="50" spans="1:10" ht="16.5" x14ac:dyDescent="0.25">
      <c r="A50" s="115"/>
      <c r="B50" s="118"/>
      <c r="C50" s="118"/>
      <c r="D50" s="118"/>
      <c r="E50" s="118"/>
      <c r="F50" s="118"/>
      <c r="G50" s="219"/>
      <c r="H50" s="219"/>
      <c r="I50" s="220"/>
      <c r="J50" s="218"/>
    </row>
    <row r="51" spans="1:10" ht="16.5" x14ac:dyDescent="0.3">
      <c r="A51" s="221"/>
      <c r="B51" s="222"/>
      <c r="C51" s="222"/>
      <c r="D51" s="222"/>
      <c r="E51" s="222"/>
      <c r="F51" s="222"/>
      <c r="G51" s="223"/>
      <c r="H51" s="224"/>
      <c r="I51" s="225"/>
      <c r="J51" s="226"/>
    </row>
  </sheetData>
  <mergeCells count="46">
    <mergeCell ref="B45:C45"/>
    <mergeCell ref="B46:C46"/>
    <mergeCell ref="G49:H49"/>
    <mergeCell ref="B38:D38"/>
    <mergeCell ref="F38:G38"/>
    <mergeCell ref="B42:C42"/>
    <mergeCell ref="B43:C43"/>
    <mergeCell ref="B44:C44"/>
    <mergeCell ref="B37:D37"/>
    <mergeCell ref="F37:G37"/>
    <mergeCell ref="B25:D25"/>
    <mergeCell ref="B26:D26"/>
    <mergeCell ref="B27:D27"/>
    <mergeCell ref="B28:D28"/>
    <mergeCell ref="B29:D29"/>
    <mergeCell ref="B30:D30"/>
    <mergeCell ref="B31:D31"/>
    <mergeCell ref="B35:D35"/>
    <mergeCell ref="F35:G35"/>
    <mergeCell ref="B36:D36"/>
    <mergeCell ref="F36:G36"/>
    <mergeCell ref="B24:D2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3:D23"/>
    <mergeCell ref="B12:C12"/>
    <mergeCell ref="D12:E12"/>
    <mergeCell ref="B13:C13"/>
    <mergeCell ref="D13:E13"/>
    <mergeCell ref="B14:C14"/>
    <mergeCell ref="D14:E14"/>
    <mergeCell ref="B11:C11"/>
    <mergeCell ref="D11:E11"/>
    <mergeCell ref="B2:I3"/>
    <mergeCell ref="B4:I4"/>
    <mergeCell ref="B5:I5"/>
    <mergeCell ref="C7:G7"/>
    <mergeCell ref="C8:G8"/>
  </mergeCells>
  <pageMargins left="0.70866141732283472" right="0.70866141732283472" top="0.74803149606299213" bottom="0.74803149606299213" header="0.31496062992125984" footer="0.31496062992125984"/>
  <pageSetup scale="57" orientation="portrait" r:id="rId1"/>
  <rowBreaks count="2" manualBreakCount="2">
    <brk id="1" max="16383" man="1"/>
    <brk id="50" max="9" man="1"/>
  </rowBreaks>
  <colBreaks count="2" manualBreakCount="2">
    <brk id="9" max="53" man="1"/>
    <brk id="10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"/>
  <sheetViews>
    <sheetView workbookViewId="0">
      <selection activeCell="B2" sqref="B2:I3"/>
    </sheetView>
  </sheetViews>
  <sheetFormatPr baseColWidth="10" defaultRowHeight="15" x14ac:dyDescent="0.25"/>
  <cols>
    <col min="1" max="1" width="2.5703125" customWidth="1"/>
    <col min="2" max="2" width="21.5703125" customWidth="1"/>
    <col min="4" max="4" width="18.28515625" customWidth="1"/>
    <col min="5" max="5" width="13.5703125" customWidth="1"/>
    <col min="6" max="6" width="19.140625" bestFit="1" customWidth="1"/>
    <col min="7" max="7" width="36.5703125" customWidth="1"/>
    <col min="8" max="8" width="16.5703125" bestFit="1" customWidth="1"/>
    <col min="9" max="9" width="16.140625" bestFit="1" customWidth="1"/>
    <col min="10" max="10" width="3.28515625" customWidth="1"/>
    <col min="257" max="257" width="2.5703125" customWidth="1"/>
    <col min="258" max="258" width="21.5703125" customWidth="1"/>
    <col min="260" max="260" width="18.28515625" customWidth="1"/>
    <col min="261" max="261" width="13.5703125" customWidth="1"/>
    <col min="262" max="262" width="19.140625" bestFit="1" customWidth="1"/>
    <col min="263" max="263" width="36.5703125" customWidth="1"/>
    <col min="264" max="264" width="16.5703125" bestFit="1" customWidth="1"/>
    <col min="265" max="265" width="16.140625" bestFit="1" customWidth="1"/>
    <col min="266" max="266" width="3.28515625" customWidth="1"/>
    <col min="513" max="513" width="2.5703125" customWidth="1"/>
    <col min="514" max="514" width="21.5703125" customWidth="1"/>
    <col min="516" max="516" width="18.28515625" customWidth="1"/>
    <col min="517" max="517" width="13.5703125" customWidth="1"/>
    <col min="518" max="518" width="19.140625" bestFit="1" customWidth="1"/>
    <col min="519" max="519" width="36.5703125" customWidth="1"/>
    <col min="520" max="520" width="16.5703125" bestFit="1" customWidth="1"/>
    <col min="521" max="521" width="16.140625" bestFit="1" customWidth="1"/>
    <col min="522" max="522" width="3.28515625" customWidth="1"/>
    <col min="769" max="769" width="2.5703125" customWidth="1"/>
    <col min="770" max="770" width="21.5703125" customWidth="1"/>
    <col min="772" max="772" width="18.28515625" customWidth="1"/>
    <col min="773" max="773" width="13.5703125" customWidth="1"/>
    <col min="774" max="774" width="19.140625" bestFit="1" customWidth="1"/>
    <col min="775" max="775" width="36.5703125" customWidth="1"/>
    <col min="776" max="776" width="16.5703125" bestFit="1" customWidth="1"/>
    <col min="777" max="777" width="16.140625" bestFit="1" customWidth="1"/>
    <col min="778" max="778" width="3.28515625" customWidth="1"/>
    <col min="1025" max="1025" width="2.5703125" customWidth="1"/>
    <col min="1026" max="1026" width="21.5703125" customWidth="1"/>
    <col min="1028" max="1028" width="18.28515625" customWidth="1"/>
    <col min="1029" max="1029" width="13.5703125" customWidth="1"/>
    <col min="1030" max="1030" width="19.140625" bestFit="1" customWidth="1"/>
    <col min="1031" max="1031" width="36.5703125" customWidth="1"/>
    <col min="1032" max="1032" width="16.5703125" bestFit="1" customWidth="1"/>
    <col min="1033" max="1033" width="16.140625" bestFit="1" customWidth="1"/>
    <col min="1034" max="1034" width="3.28515625" customWidth="1"/>
    <col min="1281" max="1281" width="2.5703125" customWidth="1"/>
    <col min="1282" max="1282" width="21.5703125" customWidth="1"/>
    <col min="1284" max="1284" width="18.28515625" customWidth="1"/>
    <col min="1285" max="1285" width="13.5703125" customWidth="1"/>
    <col min="1286" max="1286" width="19.140625" bestFit="1" customWidth="1"/>
    <col min="1287" max="1287" width="36.5703125" customWidth="1"/>
    <col min="1288" max="1288" width="16.5703125" bestFit="1" customWidth="1"/>
    <col min="1289" max="1289" width="16.140625" bestFit="1" customWidth="1"/>
    <col min="1290" max="1290" width="3.28515625" customWidth="1"/>
    <col min="1537" max="1537" width="2.5703125" customWidth="1"/>
    <col min="1538" max="1538" width="21.5703125" customWidth="1"/>
    <col min="1540" max="1540" width="18.28515625" customWidth="1"/>
    <col min="1541" max="1541" width="13.5703125" customWidth="1"/>
    <col min="1542" max="1542" width="19.140625" bestFit="1" customWidth="1"/>
    <col min="1543" max="1543" width="36.5703125" customWidth="1"/>
    <col min="1544" max="1544" width="16.5703125" bestFit="1" customWidth="1"/>
    <col min="1545" max="1545" width="16.140625" bestFit="1" customWidth="1"/>
    <col min="1546" max="1546" width="3.28515625" customWidth="1"/>
    <col min="1793" max="1793" width="2.5703125" customWidth="1"/>
    <col min="1794" max="1794" width="21.5703125" customWidth="1"/>
    <col min="1796" max="1796" width="18.28515625" customWidth="1"/>
    <col min="1797" max="1797" width="13.5703125" customWidth="1"/>
    <col min="1798" max="1798" width="19.140625" bestFit="1" customWidth="1"/>
    <col min="1799" max="1799" width="36.5703125" customWidth="1"/>
    <col min="1800" max="1800" width="16.5703125" bestFit="1" customWidth="1"/>
    <col min="1801" max="1801" width="16.140625" bestFit="1" customWidth="1"/>
    <col min="1802" max="1802" width="3.28515625" customWidth="1"/>
    <col min="2049" max="2049" width="2.5703125" customWidth="1"/>
    <col min="2050" max="2050" width="21.5703125" customWidth="1"/>
    <col min="2052" max="2052" width="18.28515625" customWidth="1"/>
    <col min="2053" max="2053" width="13.5703125" customWidth="1"/>
    <col min="2054" max="2054" width="19.140625" bestFit="1" customWidth="1"/>
    <col min="2055" max="2055" width="36.5703125" customWidth="1"/>
    <col min="2056" max="2056" width="16.5703125" bestFit="1" customWidth="1"/>
    <col min="2057" max="2057" width="16.140625" bestFit="1" customWidth="1"/>
    <col min="2058" max="2058" width="3.28515625" customWidth="1"/>
    <col min="2305" max="2305" width="2.5703125" customWidth="1"/>
    <col min="2306" max="2306" width="21.5703125" customWidth="1"/>
    <col min="2308" max="2308" width="18.28515625" customWidth="1"/>
    <col min="2309" max="2309" width="13.5703125" customWidth="1"/>
    <col min="2310" max="2310" width="19.140625" bestFit="1" customWidth="1"/>
    <col min="2311" max="2311" width="36.5703125" customWidth="1"/>
    <col min="2312" max="2312" width="16.5703125" bestFit="1" customWidth="1"/>
    <col min="2313" max="2313" width="16.140625" bestFit="1" customWidth="1"/>
    <col min="2314" max="2314" width="3.28515625" customWidth="1"/>
    <col min="2561" max="2561" width="2.5703125" customWidth="1"/>
    <col min="2562" max="2562" width="21.5703125" customWidth="1"/>
    <col min="2564" max="2564" width="18.28515625" customWidth="1"/>
    <col min="2565" max="2565" width="13.5703125" customWidth="1"/>
    <col min="2566" max="2566" width="19.140625" bestFit="1" customWidth="1"/>
    <col min="2567" max="2567" width="36.5703125" customWidth="1"/>
    <col min="2568" max="2568" width="16.5703125" bestFit="1" customWidth="1"/>
    <col min="2569" max="2569" width="16.140625" bestFit="1" customWidth="1"/>
    <col min="2570" max="2570" width="3.28515625" customWidth="1"/>
    <col min="2817" max="2817" width="2.5703125" customWidth="1"/>
    <col min="2818" max="2818" width="21.5703125" customWidth="1"/>
    <col min="2820" max="2820" width="18.28515625" customWidth="1"/>
    <col min="2821" max="2821" width="13.5703125" customWidth="1"/>
    <col min="2822" max="2822" width="19.140625" bestFit="1" customWidth="1"/>
    <col min="2823" max="2823" width="36.5703125" customWidth="1"/>
    <col min="2824" max="2824" width="16.5703125" bestFit="1" customWidth="1"/>
    <col min="2825" max="2825" width="16.140625" bestFit="1" customWidth="1"/>
    <col min="2826" max="2826" width="3.28515625" customWidth="1"/>
    <col min="3073" max="3073" width="2.5703125" customWidth="1"/>
    <col min="3074" max="3074" width="21.5703125" customWidth="1"/>
    <col min="3076" max="3076" width="18.28515625" customWidth="1"/>
    <col min="3077" max="3077" width="13.5703125" customWidth="1"/>
    <col min="3078" max="3078" width="19.140625" bestFit="1" customWidth="1"/>
    <col min="3079" max="3079" width="36.5703125" customWidth="1"/>
    <col min="3080" max="3080" width="16.5703125" bestFit="1" customWidth="1"/>
    <col min="3081" max="3081" width="16.140625" bestFit="1" customWidth="1"/>
    <col min="3082" max="3082" width="3.28515625" customWidth="1"/>
    <col min="3329" max="3329" width="2.5703125" customWidth="1"/>
    <col min="3330" max="3330" width="21.5703125" customWidth="1"/>
    <col min="3332" max="3332" width="18.28515625" customWidth="1"/>
    <col min="3333" max="3333" width="13.5703125" customWidth="1"/>
    <col min="3334" max="3334" width="19.140625" bestFit="1" customWidth="1"/>
    <col min="3335" max="3335" width="36.5703125" customWidth="1"/>
    <col min="3336" max="3336" width="16.5703125" bestFit="1" customWidth="1"/>
    <col min="3337" max="3337" width="16.140625" bestFit="1" customWidth="1"/>
    <col min="3338" max="3338" width="3.28515625" customWidth="1"/>
    <col min="3585" max="3585" width="2.5703125" customWidth="1"/>
    <col min="3586" max="3586" width="21.5703125" customWidth="1"/>
    <col min="3588" max="3588" width="18.28515625" customWidth="1"/>
    <col min="3589" max="3589" width="13.5703125" customWidth="1"/>
    <col min="3590" max="3590" width="19.140625" bestFit="1" customWidth="1"/>
    <col min="3591" max="3591" width="36.5703125" customWidth="1"/>
    <col min="3592" max="3592" width="16.5703125" bestFit="1" customWidth="1"/>
    <col min="3593" max="3593" width="16.140625" bestFit="1" customWidth="1"/>
    <col min="3594" max="3594" width="3.28515625" customWidth="1"/>
    <col min="3841" max="3841" width="2.5703125" customWidth="1"/>
    <col min="3842" max="3842" width="21.5703125" customWidth="1"/>
    <col min="3844" max="3844" width="18.28515625" customWidth="1"/>
    <col min="3845" max="3845" width="13.5703125" customWidth="1"/>
    <col min="3846" max="3846" width="19.140625" bestFit="1" customWidth="1"/>
    <col min="3847" max="3847" width="36.5703125" customWidth="1"/>
    <col min="3848" max="3848" width="16.5703125" bestFit="1" customWidth="1"/>
    <col min="3849" max="3849" width="16.140625" bestFit="1" customWidth="1"/>
    <col min="3850" max="3850" width="3.28515625" customWidth="1"/>
    <col min="4097" max="4097" width="2.5703125" customWidth="1"/>
    <col min="4098" max="4098" width="21.5703125" customWidth="1"/>
    <col min="4100" max="4100" width="18.28515625" customWidth="1"/>
    <col min="4101" max="4101" width="13.5703125" customWidth="1"/>
    <col min="4102" max="4102" width="19.140625" bestFit="1" customWidth="1"/>
    <col min="4103" max="4103" width="36.5703125" customWidth="1"/>
    <col min="4104" max="4104" width="16.5703125" bestFit="1" customWidth="1"/>
    <col min="4105" max="4105" width="16.140625" bestFit="1" customWidth="1"/>
    <col min="4106" max="4106" width="3.28515625" customWidth="1"/>
    <col min="4353" max="4353" width="2.5703125" customWidth="1"/>
    <col min="4354" max="4354" width="21.5703125" customWidth="1"/>
    <col min="4356" max="4356" width="18.28515625" customWidth="1"/>
    <col min="4357" max="4357" width="13.5703125" customWidth="1"/>
    <col min="4358" max="4358" width="19.140625" bestFit="1" customWidth="1"/>
    <col min="4359" max="4359" width="36.5703125" customWidth="1"/>
    <col min="4360" max="4360" width="16.5703125" bestFit="1" customWidth="1"/>
    <col min="4361" max="4361" width="16.140625" bestFit="1" customWidth="1"/>
    <col min="4362" max="4362" width="3.28515625" customWidth="1"/>
    <col min="4609" max="4609" width="2.5703125" customWidth="1"/>
    <col min="4610" max="4610" width="21.5703125" customWidth="1"/>
    <col min="4612" max="4612" width="18.28515625" customWidth="1"/>
    <col min="4613" max="4613" width="13.5703125" customWidth="1"/>
    <col min="4614" max="4614" width="19.140625" bestFit="1" customWidth="1"/>
    <col min="4615" max="4615" width="36.5703125" customWidth="1"/>
    <col min="4616" max="4616" width="16.5703125" bestFit="1" customWidth="1"/>
    <col min="4617" max="4617" width="16.140625" bestFit="1" customWidth="1"/>
    <col min="4618" max="4618" width="3.28515625" customWidth="1"/>
    <col min="4865" max="4865" width="2.5703125" customWidth="1"/>
    <col min="4866" max="4866" width="21.5703125" customWidth="1"/>
    <col min="4868" max="4868" width="18.28515625" customWidth="1"/>
    <col min="4869" max="4869" width="13.5703125" customWidth="1"/>
    <col min="4870" max="4870" width="19.140625" bestFit="1" customWidth="1"/>
    <col min="4871" max="4871" width="36.5703125" customWidth="1"/>
    <col min="4872" max="4872" width="16.5703125" bestFit="1" customWidth="1"/>
    <col min="4873" max="4873" width="16.140625" bestFit="1" customWidth="1"/>
    <col min="4874" max="4874" width="3.28515625" customWidth="1"/>
    <col min="5121" max="5121" width="2.5703125" customWidth="1"/>
    <col min="5122" max="5122" width="21.5703125" customWidth="1"/>
    <col min="5124" max="5124" width="18.28515625" customWidth="1"/>
    <col min="5125" max="5125" width="13.5703125" customWidth="1"/>
    <col min="5126" max="5126" width="19.140625" bestFit="1" customWidth="1"/>
    <col min="5127" max="5127" width="36.5703125" customWidth="1"/>
    <col min="5128" max="5128" width="16.5703125" bestFit="1" customWidth="1"/>
    <col min="5129" max="5129" width="16.140625" bestFit="1" customWidth="1"/>
    <col min="5130" max="5130" width="3.28515625" customWidth="1"/>
    <col min="5377" max="5377" width="2.5703125" customWidth="1"/>
    <col min="5378" max="5378" width="21.5703125" customWidth="1"/>
    <col min="5380" max="5380" width="18.28515625" customWidth="1"/>
    <col min="5381" max="5381" width="13.5703125" customWidth="1"/>
    <col min="5382" max="5382" width="19.140625" bestFit="1" customWidth="1"/>
    <col min="5383" max="5383" width="36.5703125" customWidth="1"/>
    <col min="5384" max="5384" width="16.5703125" bestFit="1" customWidth="1"/>
    <col min="5385" max="5385" width="16.140625" bestFit="1" customWidth="1"/>
    <col min="5386" max="5386" width="3.28515625" customWidth="1"/>
    <col min="5633" max="5633" width="2.5703125" customWidth="1"/>
    <col min="5634" max="5634" width="21.5703125" customWidth="1"/>
    <col min="5636" max="5636" width="18.28515625" customWidth="1"/>
    <col min="5637" max="5637" width="13.5703125" customWidth="1"/>
    <col min="5638" max="5638" width="19.140625" bestFit="1" customWidth="1"/>
    <col min="5639" max="5639" width="36.5703125" customWidth="1"/>
    <col min="5640" max="5640" width="16.5703125" bestFit="1" customWidth="1"/>
    <col min="5641" max="5641" width="16.140625" bestFit="1" customWidth="1"/>
    <col min="5642" max="5642" width="3.28515625" customWidth="1"/>
    <col min="5889" max="5889" width="2.5703125" customWidth="1"/>
    <col min="5890" max="5890" width="21.5703125" customWidth="1"/>
    <col min="5892" max="5892" width="18.28515625" customWidth="1"/>
    <col min="5893" max="5893" width="13.5703125" customWidth="1"/>
    <col min="5894" max="5894" width="19.140625" bestFit="1" customWidth="1"/>
    <col min="5895" max="5895" width="36.5703125" customWidth="1"/>
    <col min="5896" max="5896" width="16.5703125" bestFit="1" customWidth="1"/>
    <col min="5897" max="5897" width="16.140625" bestFit="1" customWidth="1"/>
    <col min="5898" max="5898" width="3.28515625" customWidth="1"/>
    <col min="6145" max="6145" width="2.5703125" customWidth="1"/>
    <col min="6146" max="6146" width="21.5703125" customWidth="1"/>
    <col min="6148" max="6148" width="18.28515625" customWidth="1"/>
    <col min="6149" max="6149" width="13.5703125" customWidth="1"/>
    <col min="6150" max="6150" width="19.140625" bestFit="1" customWidth="1"/>
    <col min="6151" max="6151" width="36.5703125" customWidth="1"/>
    <col min="6152" max="6152" width="16.5703125" bestFit="1" customWidth="1"/>
    <col min="6153" max="6153" width="16.140625" bestFit="1" customWidth="1"/>
    <col min="6154" max="6154" width="3.28515625" customWidth="1"/>
    <col min="6401" max="6401" width="2.5703125" customWidth="1"/>
    <col min="6402" max="6402" width="21.5703125" customWidth="1"/>
    <col min="6404" max="6404" width="18.28515625" customWidth="1"/>
    <col min="6405" max="6405" width="13.5703125" customWidth="1"/>
    <col min="6406" max="6406" width="19.140625" bestFit="1" customWidth="1"/>
    <col min="6407" max="6407" width="36.5703125" customWidth="1"/>
    <col min="6408" max="6408" width="16.5703125" bestFit="1" customWidth="1"/>
    <col min="6409" max="6409" width="16.140625" bestFit="1" customWidth="1"/>
    <col min="6410" max="6410" width="3.28515625" customWidth="1"/>
    <col min="6657" max="6657" width="2.5703125" customWidth="1"/>
    <col min="6658" max="6658" width="21.5703125" customWidth="1"/>
    <col min="6660" max="6660" width="18.28515625" customWidth="1"/>
    <col min="6661" max="6661" width="13.5703125" customWidth="1"/>
    <col min="6662" max="6662" width="19.140625" bestFit="1" customWidth="1"/>
    <col min="6663" max="6663" width="36.5703125" customWidth="1"/>
    <col min="6664" max="6664" width="16.5703125" bestFit="1" customWidth="1"/>
    <col min="6665" max="6665" width="16.140625" bestFit="1" customWidth="1"/>
    <col min="6666" max="6666" width="3.28515625" customWidth="1"/>
    <col min="6913" max="6913" width="2.5703125" customWidth="1"/>
    <col min="6914" max="6914" width="21.5703125" customWidth="1"/>
    <col min="6916" max="6916" width="18.28515625" customWidth="1"/>
    <col min="6917" max="6917" width="13.5703125" customWidth="1"/>
    <col min="6918" max="6918" width="19.140625" bestFit="1" customWidth="1"/>
    <col min="6919" max="6919" width="36.5703125" customWidth="1"/>
    <col min="6920" max="6920" width="16.5703125" bestFit="1" customWidth="1"/>
    <col min="6921" max="6921" width="16.140625" bestFit="1" customWidth="1"/>
    <col min="6922" max="6922" width="3.28515625" customWidth="1"/>
    <col min="7169" max="7169" width="2.5703125" customWidth="1"/>
    <col min="7170" max="7170" width="21.5703125" customWidth="1"/>
    <col min="7172" max="7172" width="18.28515625" customWidth="1"/>
    <col min="7173" max="7173" width="13.5703125" customWidth="1"/>
    <col min="7174" max="7174" width="19.140625" bestFit="1" customWidth="1"/>
    <col min="7175" max="7175" width="36.5703125" customWidth="1"/>
    <col min="7176" max="7176" width="16.5703125" bestFit="1" customWidth="1"/>
    <col min="7177" max="7177" width="16.140625" bestFit="1" customWidth="1"/>
    <col min="7178" max="7178" width="3.28515625" customWidth="1"/>
    <col min="7425" max="7425" width="2.5703125" customWidth="1"/>
    <col min="7426" max="7426" width="21.5703125" customWidth="1"/>
    <col min="7428" max="7428" width="18.28515625" customWidth="1"/>
    <col min="7429" max="7429" width="13.5703125" customWidth="1"/>
    <col min="7430" max="7430" width="19.140625" bestFit="1" customWidth="1"/>
    <col min="7431" max="7431" width="36.5703125" customWidth="1"/>
    <col min="7432" max="7432" width="16.5703125" bestFit="1" customWidth="1"/>
    <col min="7433" max="7433" width="16.140625" bestFit="1" customWidth="1"/>
    <col min="7434" max="7434" width="3.28515625" customWidth="1"/>
    <col min="7681" max="7681" width="2.5703125" customWidth="1"/>
    <col min="7682" max="7682" width="21.5703125" customWidth="1"/>
    <col min="7684" max="7684" width="18.28515625" customWidth="1"/>
    <col min="7685" max="7685" width="13.5703125" customWidth="1"/>
    <col min="7686" max="7686" width="19.140625" bestFit="1" customWidth="1"/>
    <col min="7687" max="7687" width="36.5703125" customWidth="1"/>
    <col min="7688" max="7688" width="16.5703125" bestFit="1" customWidth="1"/>
    <col min="7689" max="7689" width="16.140625" bestFit="1" customWidth="1"/>
    <col min="7690" max="7690" width="3.28515625" customWidth="1"/>
    <col min="7937" max="7937" width="2.5703125" customWidth="1"/>
    <col min="7938" max="7938" width="21.5703125" customWidth="1"/>
    <col min="7940" max="7940" width="18.28515625" customWidth="1"/>
    <col min="7941" max="7941" width="13.5703125" customWidth="1"/>
    <col min="7942" max="7942" width="19.140625" bestFit="1" customWidth="1"/>
    <col min="7943" max="7943" width="36.5703125" customWidth="1"/>
    <col min="7944" max="7944" width="16.5703125" bestFit="1" customWidth="1"/>
    <col min="7945" max="7945" width="16.140625" bestFit="1" customWidth="1"/>
    <col min="7946" max="7946" width="3.28515625" customWidth="1"/>
    <col min="8193" max="8193" width="2.5703125" customWidth="1"/>
    <col min="8194" max="8194" width="21.5703125" customWidth="1"/>
    <col min="8196" max="8196" width="18.28515625" customWidth="1"/>
    <col min="8197" max="8197" width="13.5703125" customWidth="1"/>
    <col min="8198" max="8198" width="19.140625" bestFit="1" customWidth="1"/>
    <col min="8199" max="8199" width="36.5703125" customWidth="1"/>
    <col min="8200" max="8200" width="16.5703125" bestFit="1" customWidth="1"/>
    <col min="8201" max="8201" width="16.140625" bestFit="1" customWidth="1"/>
    <col min="8202" max="8202" width="3.28515625" customWidth="1"/>
    <col min="8449" max="8449" width="2.5703125" customWidth="1"/>
    <col min="8450" max="8450" width="21.5703125" customWidth="1"/>
    <col min="8452" max="8452" width="18.28515625" customWidth="1"/>
    <col min="8453" max="8453" width="13.5703125" customWidth="1"/>
    <col min="8454" max="8454" width="19.140625" bestFit="1" customWidth="1"/>
    <col min="8455" max="8455" width="36.5703125" customWidth="1"/>
    <col min="8456" max="8456" width="16.5703125" bestFit="1" customWidth="1"/>
    <col min="8457" max="8457" width="16.140625" bestFit="1" customWidth="1"/>
    <col min="8458" max="8458" width="3.28515625" customWidth="1"/>
    <col min="8705" max="8705" width="2.5703125" customWidth="1"/>
    <col min="8706" max="8706" width="21.5703125" customWidth="1"/>
    <col min="8708" max="8708" width="18.28515625" customWidth="1"/>
    <col min="8709" max="8709" width="13.5703125" customWidth="1"/>
    <col min="8710" max="8710" width="19.140625" bestFit="1" customWidth="1"/>
    <col min="8711" max="8711" width="36.5703125" customWidth="1"/>
    <col min="8712" max="8712" width="16.5703125" bestFit="1" customWidth="1"/>
    <col min="8713" max="8713" width="16.140625" bestFit="1" customWidth="1"/>
    <col min="8714" max="8714" width="3.28515625" customWidth="1"/>
    <col min="8961" max="8961" width="2.5703125" customWidth="1"/>
    <col min="8962" max="8962" width="21.5703125" customWidth="1"/>
    <col min="8964" max="8964" width="18.28515625" customWidth="1"/>
    <col min="8965" max="8965" width="13.5703125" customWidth="1"/>
    <col min="8966" max="8966" width="19.140625" bestFit="1" customWidth="1"/>
    <col min="8967" max="8967" width="36.5703125" customWidth="1"/>
    <col min="8968" max="8968" width="16.5703125" bestFit="1" customWidth="1"/>
    <col min="8969" max="8969" width="16.140625" bestFit="1" customWidth="1"/>
    <col min="8970" max="8970" width="3.28515625" customWidth="1"/>
    <col min="9217" max="9217" width="2.5703125" customWidth="1"/>
    <col min="9218" max="9218" width="21.5703125" customWidth="1"/>
    <col min="9220" max="9220" width="18.28515625" customWidth="1"/>
    <col min="9221" max="9221" width="13.5703125" customWidth="1"/>
    <col min="9222" max="9222" width="19.140625" bestFit="1" customWidth="1"/>
    <col min="9223" max="9223" width="36.5703125" customWidth="1"/>
    <col min="9224" max="9224" width="16.5703125" bestFit="1" customWidth="1"/>
    <col min="9225" max="9225" width="16.140625" bestFit="1" customWidth="1"/>
    <col min="9226" max="9226" width="3.28515625" customWidth="1"/>
    <col min="9473" max="9473" width="2.5703125" customWidth="1"/>
    <col min="9474" max="9474" width="21.5703125" customWidth="1"/>
    <col min="9476" max="9476" width="18.28515625" customWidth="1"/>
    <col min="9477" max="9477" width="13.5703125" customWidth="1"/>
    <col min="9478" max="9478" width="19.140625" bestFit="1" customWidth="1"/>
    <col min="9479" max="9479" width="36.5703125" customWidth="1"/>
    <col min="9480" max="9480" width="16.5703125" bestFit="1" customWidth="1"/>
    <col min="9481" max="9481" width="16.140625" bestFit="1" customWidth="1"/>
    <col min="9482" max="9482" width="3.28515625" customWidth="1"/>
    <col min="9729" max="9729" width="2.5703125" customWidth="1"/>
    <col min="9730" max="9730" width="21.5703125" customWidth="1"/>
    <col min="9732" max="9732" width="18.28515625" customWidth="1"/>
    <col min="9733" max="9733" width="13.5703125" customWidth="1"/>
    <col min="9734" max="9734" width="19.140625" bestFit="1" customWidth="1"/>
    <col min="9735" max="9735" width="36.5703125" customWidth="1"/>
    <col min="9736" max="9736" width="16.5703125" bestFit="1" customWidth="1"/>
    <col min="9737" max="9737" width="16.140625" bestFit="1" customWidth="1"/>
    <col min="9738" max="9738" width="3.28515625" customWidth="1"/>
    <col min="9985" max="9985" width="2.5703125" customWidth="1"/>
    <col min="9986" max="9986" width="21.5703125" customWidth="1"/>
    <col min="9988" max="9988" width="18.28515625" customWidth="1"/>
    <col min="9989" max="9989" width="13.5703125" customWidth="1"/>
    <col min="9990" max="9990" width="19.140625" bestFit="1" customWidth="1"/>
    <col min="9991" max="9991" width="36.5703125" customWidth="1"/>
    <col min="9992" max="9992" width="16.5703125" bestFit="1" customWidth="1"/>
    <col min="9993" max="9993" width="16.140625" bestFit="1" customWidth="1"/>
    <col min="9994" max="9994" width="3.28515625" customWidth="1"/>
    <col min="10241" max="10241" width="2.5703125" customWidth="1"/>
    <col min="10242" max="10242" width="21.5703125" customWidth="1"/>
    <col min="10244" max="10244" width="18.28515625" customWidth="1"/>
    <col min="10245" max="10245" width="13.5703125" customWidth="1"/>
    <col min="10246" max="10246" width="19.140625" bestFit="1" customWidth="1"/>
    <col min="10247" max="10247" width="36.5703125" customWidth="1"/>
    <col min="10248" max="10248" width="16.5703125" bestFit="1" customWidth="1"/>
    <col min="10249" max="10249" width="16.140625" bestFit="1" customWidth="1"/>
    <col min="10250" max="10250" width="3.28515625" customWidth="1"/>
    <col min="10497" max="10497" width="2.5703125" customWidth="1"/>
    <col min="10498" max="10498" width="21.5703125" customWidth="1"/>
    <col min="10500" max="10500" width="18.28515625" customWidth="1"/>
    <col min="10501" max="10501" width="13.5703125" customWidth="1"/>
    <col min="10502" max="10502" width="19.140625" bestFit="1" customWidth="1"/>
    <col min="10503" max="10503" width="36.5703125" customWidth="1"/>
    <col min="10504" max="10504" width="16.5703125" bestFit="1" customWidth="1"/>
    <col min="10505" max="10505" width="16.140625" bestFit="1" customWidth="1"/>
    <col min="10506" max="10506" width="3.28515625" customWidth="1"/>
    <col min="10753" max="10753" width="2.5703125" customWidth="1"/>
    <col min="10754" max="10754" width="21.5703125" customWidth="1"/>
    <col min="10756" max="10756" width="18.28515625" customWidth="1"/>
    <col min="10757" max="10757" width="13.5703125" customWidth="1"/>
    <col min="10758" max="10758" width="19.140625" bestFit="1" customWidth="1"/>
    <col min="10759" max="10759" width="36.5703125" customWidth="1"/>
    <col min="10760" max="10760" width="16.5703125" bestFit="1" customWidth="1"/>
    <col min="10761" max="10761" width="16.140625" bestFit="1" customWidth="1"/>
    <col min="10762" max="10762" width="3.28515625" customWidth="1"/>
    <col min="11009" max="11009" width="2.5703125" customWidth="1"/>
    <col min="11010" max="11010" width="21.5703125" customWidth="1"/>
    <col min="11012" max="11012" width="18.28515625" customWidth="1"/>
    <col min="11013" max="11013" width="13.5703125" customWidth="1"/>
    <col min="11014" max="11014" width="19.140625" bestFit="1" customWidth="1"/>
    <col min="11015" max="11015" width="36.5703125" customWidth="1"/>
    <col min="11016" max="11016" width="16.5703125" bestFit="1" customWidth="1"/>
    <col min="11017" max="11017" width="16.140625" bestFit="1" customWidth="1"/>
    <col min="11018" max="11018" width="3.28515625" customWidth="1"/>
    <col min="11265" max="11265" width="2.5703125" customWidth="1"/>
    <col min="11266" max="11266" width="21.5703125" customWidth="1"/>
    <col min="11268" max="11268" width="18.28515625" customWidth="1"/>
    <col min="11269" max="11269" width="13.5703125" customWidth="1"/>
    <col min="11270" max="11270" width="19.140625" bestFit="1" customWidth="1"/>
    <col min="11271" max="11271" width="36.5703125" customWidth="1"/>
    <col min="11272" max="11272" width="16.5703125" bestFit="1" customWidth="1"/>
    <col min="11273" max="11273" width="16.140625" bestFit="1" customWidth="1"/>
    <col min="11274" max="11274" width="3.28515625" customWidth="1"/>
    <col min="11521" max="11521" width="2.5703125" customWidth="1"/>
    <col min="11522" max="11522" width="21.5703125" customWidth="1"/>
    <col min="11524" max="11524" width="18.28515625" customWidth="1"/>
    <col min="11525" max="11525" width="13.5703125" customWidth="1"/>
    <col min="11526" max="11526" width="19.140625" bestFit="1" customWidth="1"/>
    <col min="11527" max="11527" width="36.5703125" customWidth="1"/>
    <col min="11528" max="11528" width="16.5703125" bestFit="1" customWidth="1"/>
    <col min="11529" max="11529" width="16.140625" bestFit="1" customWidth="1"/>
    <col min="11530" max="11530" width="3.28515625" customWidth="1"/>
    <col min="11777" max="11777" width="2.5703125" customWidth="1"/>
    <col min="11778" max="11778" width="21.5703125" customWidth="1"/>
    <col min="11780" max="11780" width="18.28515625" customWidth="1"/>
    <col min="11781" max="11781" width="13.5703125" customWidth="1"/>
    <col min="11782" max="11782" width="19.140625" bestFit="1" customWidth="1"/>
    <col min="11783" max="11783" width="36.5703125" customWidth="1"/>
    <col min="11784" max="11784" width="16.5703125" bestFit="1" customWidth="1"/>
    <col min="11785" max="11785" width="16.140625" bestFit="1" customWidth="1"/>
    <col min="11786" max="11786" width="3.28515625" customWidth="1"/>
    <col min="12033" max="12033" width="2.5703125" customWidth="1"/>
    <col min="12034" max="12034" width="21.5703125" customWidth="1"/>
    <col min="12036" max="12036" width="18.28515625" customWidth="1"/>
    <col min="12037" max="12037" width="13.5703125" customWidth="1"/>
    <col min="12038" max="12038" width="19.140625" bestFit="1" customWidth="1"/>
    <col min="12039" max="12039" width="36.5703125" customWidth="1"/>
    <col min="12040" max="12040" width="16.5703125" bestFit="1" customWidth="1"/>
    <col min="12041" max="12041" width="16.140625" bestFit="1" customWidth="1"/>
    <col min="12042" max="12042" width="3.28515625" customWidth="1"/>
    <col min="12289" max="12289" width="2.5703125" customWidth="1"/>
    <col min="12290" max="12290" width="21.5703125" customWidth="1"/>
    <col min="12292" max="12292" width="18.28515625" customWidth="1"/>
    <col min="12293" max="12293" width="13.5703125" customWidth="1"/>
    <col min="12294" max="12294" width="19.140625" bestFit="1" customWidth="1"/>
    <col min="12295" max="12295" width="36.5703125" customWidth="1"/>
    <col min="12296" max="12296" width="16.5703125" bestFit="1" customWidth="1"/>
    <col min="12297" max="12297" width="16.140625" bestFit="1" customWidth="1"/>
    <col min="12298" max="12298" width="3.28515625" customWidth="1"/>
    <col min="12545" max="12545" width="2.5703125" customWidth="1"/>
    <col min="12546" max="12546" width="21.5703125" customWidth="1"/>
    <col min="12548" max="12548" width="18.28515625" customWidth="1"/>
    <col min="12549" max="12549" width="13.5703125" customWidth="1"/>
    <col min="12550" max="12550" width="19.140625" bestFit="1" customWidth="1"/>
    <col min="12551" max="12551" width="36.5703125" customWidth="1"/>
    <col min="12552" max="12552" width="16.5703125" bestFit="1" customWidth="1"/>
    <col min="12553" max="12553" width="16.140625" bestFit="1" customWidth="1"/>
    <col min="12554" max="12554" width="3.28515625" customWidth="1"/>
    <col min="12801" max="12801" width="2.5703125" customWidth="1"/>
    <col min="12802" max="12802" width="21.5703125" customWidth="1"/>
    <col min="12804" max="12804" width="18.28515625" customWidth="1"/>
    <col min="12805" max="12805" width="13.5703125" customWidth="1"/>
    <col min="12806" max="12806" width="19.140625" bestFit="1" customWidth="1"/>
    <col min="12807" max="12807" width="36.5703125" customWidth="1"/>
    <col min="12808" max="12808" width="16.5703125" bestFit="1" customWidth="1"/>
    <col min="12809" max="12809" width="16.140625" bestFit="1" customWidth="1"/>
    <col min="12810" max="12810" width="3.28515625" customWidth="1"/>
    <col min="13057" max="13057" width="2.5703125" customWidth="1"/>
    <col min="13058" max="13058" width="21.5703125" customWidth="1"/>
    <col min="13060" max="13060" width="18.28515625" customWidth="1"/>
    <col min="13061" max="13061" width="13.5703125" customWidth="1"/>
    <col min="13062" max="13062" width="19.140625" bestFit="1" customWidth="1"/>
    <col min="13063" max="13063" width="36.5703125" customWidth="1"/>
    <col min="13064" max="13064" width="16.5703125" bestFit="1" customWidth="1"/>
    <col min="13065" max="13065" width="16.140625" bestFit="1" customWidth="1"/>
    <col min="13066" max="13066" width="3.28515625" customWidth="1"/>
    <col min="13313" max="13313" width="2.5703125" customWidth="1"/>
    <col min="13314" max="13314" width="21.5703125" customWidth="1"/>
    <col min="13316" max="13316" width="18.28515625" customWidth="1"/>
    <col min="13317" max="13317" width="13.5703125" customWidth="1"/>
    <col min="13318" max="13318" width="19.140625" bestFit="1" customWidth="1"/>
    <col min="13319" max="13319" width="36.5703125" customWidth="1"/>
    <col min="13320" max="13320" width="16.5703125" bestFit="1" customWidth="1"/>
    <col min="13321" max="13321" width="16.140625" bestFit="1" customWidth="1"/>
    <col min="13322" max="13322" width="3.28515625" customWidth="1"/>
    <col min="13569" max="13569" width="2.5703125" customWidth="1"/>
    <col min="13570" max="13570" width="21.5703125" customWidth="1"/>
    <col min="13572" max="13572" width="18.28515625" customWidth="1"/>
    <col min="13573" max="13573" width="13.5703125" customWidth="1"/>
    <col min="13574" max="13574" width="19.140625" bestFit="1" customWidth="1"/>
    <col min="13575" max="13575" width="36.5703125" customWidth="1"/>
    <col min="13576" max="13576" width="16.5703125" bestFit="1" customWidth="1"/>
    <col min="13577" max="13577" width="16.140625" bestFit="1" customWidth="1"/>
    <col min="13578" max="13578" width="3.28515625" customWidth="1"/>
    <col min="13825" max="13825" width="2.5703125" customWidth="1"/>
    <col min="13826" max="13826" width="21.5703125" customWidth="1"/>
    <col min="13828" max="13828" width="18.28515625" customWidth="1"/>
    <col min="13829" max="13829" width="13.5703125" customWidth="1"/>
    <col min="13830" max="13830" width="19.140625" bestFit="1" customWidth="1"/>
    <col min="13831" max="13831" width="36.5703125" customWidth="1"/>
    <col min="13832" max="13832" width="16.5703125" bestFit="1" customWidth="1"/>
    <col min="13833" max="13833" width="16.140625" bestFit="1" customWidth="1"/>
    <col min="13834" max="13834" width="3.28515625" customWidth="1"/>
    <col min="14081" max="14081" width="2.5703125" customWidth="1"/>
    <col min="14082" max="14082" width="21.5703125" customWidth="1"/>
    <col min="14084" max="14084" width="18.28515625" customWidth="1"/>
    <col min="14085" max="14085" width="13.5703125" customWidth="1"/>
    <col min="14086" max="14086" width="19.140625" bestFit="1" customWidth="1"/>
    <col min="14087" max="14087" width="36.5703125" customWidth="1"/>
    <col min="14088" max="14088" width="16.5703125" bestFit="1" customWidth="1"/>
    <col min="14089" max="14089" width="16.140625" bestFit="1" customWidth="1"/>
    <col min="14090" max="14090" width="3.28515625" customWidth="1"/>
    <col min="14337" max="14337" width="2.5703125" customWidth="1"/>
    <col min="14338" max="14338" width="21.5703125" customWidth="1"/>
    <col min="14340" max="14340" width="18.28515625" customWidth="1"/>
    <col min="14341" max="14341" width="13.5703125" customWidth="1"/>
    <col min="14342" max="14342" width="19.140625" bestFit="1" customWidth="1"/>
    <col min="14343" max="14343" width="36.5703125" customWidth="1"/>
    <col min="14344" max="14344" width="16.5703125" bestFit="1" customWidth="1"/>
    <col min="14345" max="14345" width="16.140625" bestFit="1" customWidth="1"/>
    <col min="14346" max="14346" width="3.28515625" customWidth="1"/>
    <col min="14593" max="14593" width="2.5703125" customWidth="1"/>
    <col min="14594" max="14594" width="21.5703125" customWidth="1"/>
    <col min="14596" max="14596" width="18.28515625" customWidth="1"/>
    <col min="14597" max="14597" width="13.5703125" customWidth="1"/>
    <col min="14598" max="14598" width="19.140625" bestFit="1" customWidth="1"/>
    <col min="14599" max="14599" width="36.5703125" customWidth="1"/>
    <col min="14600" max="14600" width="16.5703125" bestFit="1" customWidth="1"/>
    <col min="14601" max="14601" width="16.140625" bestFit="1" customWidth="1"/>
    <col min="14602" max="14602" width="3.28515625" customWidth="1"/>
    <col min="14849" max="14849" width="2.5703125" customWidth="1"/>
    <col min="14850" max="14850" width="21.5703125" customWidth="1"/>
    <col min="14852" max="14852" width="18.28515625" customWidth="1"/>
    <col min="14853" max="14853" width="13.5703125" customWidth="1"/>
    <col min="14854" max="14854" width="19.140625" bestFit="1" customWidth="1"/>
    <col min="14855" max="14855" width="36.5703125" customWidth="1"/>
    <col min="14856" max="14856" width="16.5703125" bestFit="1" customWidth="1"/>
    <col min="14857" max="14857" width="16.140625" bestFit="1" customWidth="1"/>
    <col min="14858" max="14858" width="3.28515625" customWidth="1"/>
    <col min="15105" max="15105" width="2.5703125" customWidth="1"/>
    <col min="15106" max="15106" width="21.5703125" customWidth="1"/>
    <col min="15108" max="15108" width="18.28515625" customWidth="1"/>
    <col min="15109" max="15109" width="13.5703125" customWidth="1"/>
    <col min="15110" max="15110" width="19.140625" bestFit="1" customWidth="1"/>
    <col min="15111" max="15111" width="36.5703125" customWidth="1"/>
    <col min="15112" max="15112" width="16.5703125" bestFit="1" customWidth="1"/>
    <col min="15113" max="15113" width="16.140625" bestFit="1" customWidth="1"/>
    <col min="15114" max="15114" width="3.28515625" customWidth="1"/>
    <col min="15361" max="15361" width="2.5703125" customWidth="1"/>
    <col min="15362" max="15362" width="21.5703125" customWidth="1"/>
    <col min="15364" max="15364" width="18.28515625" customWidth="1"/>
    <col min="15365" max="15365" width="13.5703125" customWidth="1"/>
    <col min="15366" max="15366" width="19.140625" bestFit="1" customWidth="1"/>
    <col min="15367" max="15367" width="36.5703125" customWidth="1"/>
    <col min="15368" max="15368" width="16.5703125" bestFit="1" customWidth="1"/>
    <col min="15369" max="15369" width="16.140625" bestFit="1" customWidth="1"/>
    <col min="15370" max="15370" width="3.28515625" customWidth="1"/>
    <col min="15617" max="15617" width="2.5703125" customWidth="1"/>
    <col min="15618" max="15618" width="21.5703125" customWidth="1"/>
    <col min="15620" max="15620" width="18.28515625" customWidth="1"/>
    <col min="15621" max="15621" width="13.5703125" customWidth="1"/>
    <col min="15622" max="15622" width="19.140625" bestFit="1" customWidth="1"/>
    <col min="15623" max="15623" width="36.5703125" customWidth="1"/>
    <col min="15624" max="15624" width="16.5703125" bestFit="1" customWidth="1"/>
    <col min="15625" max="15625" width="16.140625" bestFit="1" customWidth="1"/>
    <col min="15626" max="15626" width="3.28515625" customWidth="1"/>
    <col min="15873" max="15873" width="2.5703125" customWidth="1"/>
    <col min="15874" max="15874" width="21.5703125" customWidth="1"/>
    <col min="15876" max="15876" width="18.28515625" customWidth="1"/>
    <col min="15877" max="15877" width="13.5703125" customWidth="1"/>
    <col min="15878" max="15878" width="19.140625" bestFit="1" customWidth="1"/>
    <col min="15879" max="15879" width="36.5703125" customWidth="1"/>
    <col min="15880" max="15880" width="16.5703125" bestFit="1" customWidth="1"/>
    <col min="15881" max="15881" width="16.140625" bestFit="1" customWidth="1"/>
    <col min="15882" max="15882" width="3.28515625" customWidth="1"/>
    <col min="16129" max="16129" width="2.5703125" customWidth="1"/>
    <col min="16130" max="16130" width="21.5703125" customWidth="1"/>
    <col min="16132" max="16132" width="18.28515625" customWidth="1"/>
    <col min="16133" max="16133" width="13.5703125" customWidth="1"/>
    <col min="16134" max="16134" width="19.140625" bestFit="1" customWidth="1"/>
    <col min="16135" max="16135" width="36.5703125" customWidth="1"/>
    <col min="16136" max="16136" width="16.5703125" bestFit="1" customWidth="1"/>
    <col min="16137" max="16137" width="16.140625" bestFit="1" customWidth="1"/>
    <col min="16138" max="16138" width="3.28515625" customWidth="1"/>
  </cols>
  <sheetData>
    <row r="1" spans="1:10" ht="15" customHeight="1" thickBot="1" x14ac:dyDescent="0.35">
      <c r="A1" s="109"/>
      <c r="B1" s="110"/>
      <c r="C1" s="110"/>
      <c r="D1" s="110"/>
      <c r="E1" s="110"/>
      <c r="F1" s="110"/>
      <c r="G1" s="111"/>
      <c r="H1" s="112"/>
      <c r="I1" s="113"/>
      <c r="J1" s="114"/>
    </row>
    <row r="2" spans="1:10" ht="61.5" customHeight="1" x14ac:dyDescent="0.25">
      <c r="A2" s="115"/>
      <c r="B2" s="295"/>
      <c r="C2" s="296"/>
      <c r="D2" s="296"/>
      <c r="E2" s="296"/>
      <c r="F2" s="296"/>
      <c r="G2" s="296"/>
      <c r="H2" s="296"/>
      <c r="I2" s="297"/>
      <c r="J2" s="116"/>
    </row>
    <row r="3" spans="1:10" ht="16.5" x14ac:dyDescent="0.25">
      <c r="A3" s="115"/>
      <c r="B3" s="298"/>
      <c r="C3" s="299"/>
      <c r="D3" s="299"/>
      <c r="E3" s="299"/>
      <c r="F3" s="299"/>
      <c r="G3" s="299"/>
      <c r="H3" s="299"/>
      <c r="I3" s="300"/>
      <c r="J3" s="116"/>
    </row>
    <row r="4" spans="1:10" ht="17.25" thickBot="1" x14ac:dyDescent="0.3">
      <c r="A4" s="115"/>
      <c r="B4" s="353" t="s">
        <v>27</v>
      </c>
      <c r="C4" s="354"/>
      <c r="D4" s="354"/>
      <c r="E4" s="354"/>
      <c r="F4" s="354"/>
      <c r="G4" s="354"/>
      <c r="H4" s="354"/>
      <c r="I4" s="355"/>
      <c r="J4" s="116"/>
    </row>
    <row r="5" spans="1:10" ht="39" customHeight="1" thickBot="1" x14ac:dyDescent="0.3">
      <c r="A5" s="115"/>
      <c r="B5" s="304" t="s">
        <v>44</v>
      </c>
      <c r="C5" s="305"/>
      <c r="D5" s="305"/>
      <c r="E5" s="305"/>
      <c r="F5" s="305"/>
      <c r="G5" s="305"/>
      <c r="H5" s="305"/>
      <c r="I5" s="306"/>
      <c r="J5" s="116"/>
    </row>
    <row r="6" spans="1:10" ht="17.25" thickBot="1" x14ac:dyDescent="0.3">
      <c r="A6" s="115"/>
      <c r="B6" s="118"/>
      <c r="C6" s="118"/>
      <c r="D6" s="118"/>
      <c r="E6" s="118"/>
      <c r="F6" s="118"/>
      <c r="G6" s="119"/>
      <c r="H6" s="120"/>
      <c r="I6" s="121"/>
      <c r="J6" s="122"/>
    </row>
    <row r="7" spans="1:10" ht="16.5" x14ac:dyDescent="0.25">
      <c r="A7" s="115"/>
      <c r="B7" s="123" t="s">
        <v>71</v>
      </c>
      <c r="C7" s="307" t="s">
        <v>72</v>
      </c>
      <c r="D7" s="308"/>
      <c r="E7" s="308"/>
      <c r="F7" s="308"/>
      <c r="G7" s="309"/>
      <c r="H7" s="124" t="s">
        <v>73</v>
      </c>
      <c r="I7" s="231" t="s">
        <v>137</v>
      </c>
      <c r="J7" s="126"/>
    </row>
    <row r="8" spans="1:10" ht="17.25" thickBot="1" x14ac:dyDescent="0.3">
      <c r="A8" s="115"/>
      <c r="B8" s="127" t="s">
        <v>75</v>
      </c>
      <c r="C8" s="310" t="s">
        <v>56</v>
      </c>
      <c r="D8" s="311"/>
      <c r="E8" s="311"/>
      <c r="F8" s="311"/>
      <c r="G8" s="312"/>
      <c r="H8" s="128" t="s">
        <v>77</v>
      </c>
      <c r="I8" s="232" t="s">
        <v>13</v>
      </c>
      <c r="J8" s="130"/>
    </row>
    <row r="9" spans="1:10" ht="17.25" thickBot="1" x14ac:dyDescent="0.3">
      <c r="A9" s="115"/>
      <c r="B9" s="131"/>
      <c r="C9" s="118"/>
      <c r="D9" s="118"/>
      <c r="E9" s="118"/>
      <c r="F9" s="118"/>
      <c r="G9" s="119"/>
      <c r="H9" s="132"/>
      <c r="I9" s="121"/>
      <c r="J9" s="122"/>
    </row>
    <row r="10" spans="1:10" ht="16.5" x14ac:dyDescent="0.25">
      <c r="A10" s="115"/>
      <c r="B10" s="133" t="s">
        <v>78</v>
      </c>
      <c r="C10" s="134"/>
      <c r="D10" s="134"/>
      <c r="E10" s="134"/>
      <c r="F10" s="134"/>
      <c r="G10" s="135"/>
      <c r="H10" s="136"/>
      <c r="I10" s="137"/>
      <c r="J10" s="138"/>
    </row>
    <row r="11" spans="1:10" ht="28.5" x14ac:dyDescent="0.25">
      <c r="A11" s="115"/>
      <c r="B11" s="292" t="s">
        <v>28</v>
      </c>
      <c r="C11" s="293"/>
      <c r="D11" s="294" t="s">
        <v>29</v>
      </c>
      <c r="E11" s="293"/>
      <c r="F11" s="139" t="s">
        <v>30</v>
      </c>
      <c r="G11" s="140" t="s">
        <v>79</v>
      </c>
      <c r="H11" s="141" t="s">
        <v>31</v>
      </c>
      <c r="I11" s="142" t="s">
        <v>80</v>
      </c>
      <c r="J11" s="143"/>
    </row>
    <row r="12" spans="1:10" ht="17.25" thickBot="1" x14ac:dyDescent="0.3">
      <c r="A12" s="115"/>
      <c r="B12" s="321" t="s">
        <v>119</v>
      </c>
      <c r="C12" s="322"/>
      <c r="D12" s="360" t="s">
        <v>82</v>
      </c>
      <c r="E12" s="322"/>
      <c r="F12" s="239">
        <v>1</v>
      </c>
      <c r="G12" s="155">
        <f>I39</f>
        <v>2183.0403854335482</v>
      </c>
      <c r="H12" s="181">
        <v>0.1</v>
      </c>
      <c r="I12" s="240">
        <f>F12*G12*H12</f>
        <v>218.30403854335484</v>
      </c>
      <c r="J12" s="148"/>
    </row>
    <row r="13" spans="1:10" ht="17.25" thickBot="1" x14ac:dyDescent="0.3">
      <c r="A13" s="115"/>
      <c r="B13" s="118"/>
      <c r="C13" s="118"/>
      <c r="D13" s="118"/>
      <c r="E13" s="118"/>
      <c r="F13" s="118"/>
      <c r="G13" s="119"/>
      <c r="H13" s="241" t="s">
        <v>84</v>
      </c>
      <c r="I13" s="242">
        <f>SUM(I12:I12)</f>
        <v>218.30403854335484</v>
      </c>
      <c r="J13" s="159"/>
    </row>
    <row r="14" spans="1:10" ht="17.25" thickBot="1" x14ac:dyDescent="0.3">
      <c r="A14" s="115"/>
      <c r="B14" s="118"/>
      <c r="C14" s="118"/>
      <c r="D14" s="118"/>
      <c r="E14" s="118"/>
      <c r="F14" s="118"/>
      <c r="G14" s="119"/>
      <c r="H14" s="160"/>
      <c r="I14" s="161"/>
      <c r="J14" s="162"/>
    </row>
    <row r="15" spans="1:10" ht="16.5" x14ac:dyDescent="0.25">
      <c r="A15" s="115"/>
      <c r="B15" s="163" t="s">
        <v>85</v>
      </c>
      <c r="C15" s="164"/>
      <c r="D15" s="164"/>
      <c r="E15" s="164"/>
      <c r="F15" s="164"/>
      <c r="G15" s="165"/>
      <c r="H15" s="166"/>
      <c r="I15" s="167"/>
      <c r="J15" s="122"/>
    </row>
    <row r="16" spans="1:10" ht="28.5" x14ac:dyDescent="0.25">
      <c r="A16" s="115"/>
      <c r="B16" s="323" t="s">
        <v>28</v>
      </c>
      <c r="C16" s="324"/>
      <c r="D16" s="324"/>
      <c r="E16" s="139" t="s">
        <v>29</v>
      </c>
      <c r="F16" s="139" t="s">
        <v>86</v>
      </c>
      <c r="G16" s="168" t="s">
        <v>87</v>
      </c>
      <c r="H16" s="141" t="s">
        <v>30</v>
      </c>
      <c r="I16" s="142" t="s">
        <v>80</v>
      </c>
      <c r="J16" s="143"/>
    </row>
    <row r="17" spans="1:10" ht="35.25" customHeight="1" x14ac:dyDescent="0.25">
      <c r="A17" s="115"/>
      <c r="B17" s="356" t="s">
        <v>138</v>
      </c>
      <c r="C17" s="357"/>
      <c r="D17" s="357"/>
      <c r="E17" s="175" t="s">
        <v>14</v>
      </c>
      <c r="F17" s="170">
        <v>7209</v>
      </c>
      <c r="G17" s="146">
        <v>0</v>
      </c>
      <c r="H17" s="227">
        <v>1.1000000000000001</v>
      </c>
      <c r="I17" s="147">
        <f t="shared" ref="I17:I22" si="0">+F17*H17+(F17*H17*G17)</f>
        <v>7929.9000000000005</v>
      </c>
      <c r="J17" s="173"/>
    </row>
    <row r="18" spans="1:10" ht="16.5" x14ac:dyDescent="0.3">
      <c r="A18" s="115"/>
      <c r="B18" s="325"/>
      <c r="C18" s="326"/>
      <c r="D18" s="326"/>
      <c r="E18" s="236"/>
      <c r="F18" s="170"/>
      <c r="G18" s="146"/>
      <c r="H18" s="227"/>
      <c r="I18" s="147">
        <f t="shared" si="0"/>
        <v>0</v>
      </c>
      <c r="J18" s="173"/>
    </row>
    <row r="19" spans="1:10" ht="16.5" x14ac:dyDescent="0.3">
      <c r="A19" s="115"/>
      <c r="B19" s="325"/>
      <c r="C19" s="326"/>
      <c r="D19" s="326"/>
      <c r="E19" s="236"/>
      <c r="F19" s="170"/>
      <c r="G19" s="146"/>
      <c r="H19" s="227"/>
      <c r="I19" s="147">
        <f t="shared" si="0"/>
        <v>0</v>
      </c>
      <c r="J19" s="173"/>
    </row>
    <row r="20" spans="1:10" ht="16.5" x14ac:dyDescent="0.3">
      <c r="A20" s="115"/>
      <c r="B20" s="325"/>
      <c r="C20" s="326"/>
      <c r="D20" s="326"/>
      <c r="E20" s="236"/>
      <c r="F20" s="237"/>
      <c r="G20" s="146"/>
      <c r="H20" s="238"/>
      <c r="I20" s="172">
        <f t="shared" si="0"/>
        <v>0</v>
      </c>
      <c r="J20" s="173"/>
    </row>
    <row r="21" spans="1:10" ht="16.5" x14ac:dyDescent="0.3">
      <c r="A21" s="115"/>
      <c r="B21" s="325"/>
      <c r="C21" s="326"/>
      <c r="D21" s="326"/>
      <c r="E21" s="236"/>
      <c r="F21" s="237"/>
      <c r="G21" s="146"/>
      <c r="H21" s="238"/>
      <c r="I21" s="172">
        <f t="shared" si="0"/>
        <v>0</v>
      </c>
      <c r="J21" s="173"/>
    </row>
    <row r="22" spans="1:10" ht="16.5" x14ac:dyDescent="0.3">
      <c r="A22" s="115"/>
      <c r="B22" s="325"/>
      <c r="C22" s="326"/>
      <c r="D22" s="326"/>
      <c r="E22" s="236"/>
      <c r="F22" s="170"/>
      <c r="G22" s="146"/>
      <c r="H22" s="227"/>
      <c r="I22" s="147">
        <f t="shared" si="0"/>
        <v>0</v>
      </c>
      <c r="J22" s="173"/>
    </row>
    <row r="23" spans="1:10" ht="16.5" x14ac:dyDescent="0.3">
      <c r="A23" s="115"/>
      <c r="B23" s="327"/>
      <c r="C23" s="328"/>
      <c r="D23" s="328"/>
      <c r="E23" s="177"/>
      <c r="F23" s="178"/>
      <c r="G23" s="146"/>
      <c r="H23" s="179"/>
      <c r="I23" s="172">
        <f>+F23*G23*H23</f>
        <v>0</v>
      </c>
      <c r="J23" s="173"/>
    </row>
    <row r="24" spans="1:10" ht="17.25" thickBot="1" x14ac:dyDescent="0.35">
      <c r="A24" s="115"/>
      <c r="B24" s="317"/>
      <c r="C24" s="318"/>
      <c r="D24" s="318"/>
      <c r="E24" s="180"/>
      <c r="F24" s="154"/>
      <c r="G24" s="181"/>
      <c r="H24" s="182"/>
      <c r="I24" s="183">
        <f>+F24*G24*H24</f>
        <v>0</v>
      </c>
      <c r="J24" s="173"/>
    </row>
    <row r="25" spans="1:10" ht="17.25" thickBot="1" x14ac:dyDescent="0.3">
      <c r="A25" s="115"/>
      <c r="B25" s="118"/>
      <c r="C25" s="118"/>
      <c r="D25" s="118"/>
      <c r="E25" s="118"/>
      <c r="F25" s="118"/>
      <c r="G25" s="184"/>
      <c r="H25" s="157" t="s">
        <v>84</v>
      </c>
      <c r="I25" s="185">
        <f>SUM(I17:I24)</f>
        <v>7929.9000000000005</v>
      </c>
      <c r="J25" s="186"/>
    </row>
    <row r="26" spans="1:10" ht="17.25" thickBot="1" x14ac:dyDescent="0.3">
      <c r="A26" s="115"/>
      <c r="B26" s="118"/>
      <c r="C26" s="118"/>
      <c r="D26" s="118"/>
      <c r="E26" s="118"/>
      <c r="F26" s="118"/>
      <c r="G26" s="119"/>
      <c r="H26" s="187"/>
      <c r="I26" s="161"/>
      <c r="J26" s="162"/>
    </row>
    <row r="27" spans="1:10" ht="16.5" x14ac:dyDescent="0.25">
      <c r="A27" s="115"/>
      <c r="B27" s="133" t="s">
        <v>32</v>
      </c>
      <c r="C27" s="134"/>
      <c r="D27" s="134"/>
      <c r="E27" s="134"/>
      <c r="F27" s="134"/>
      <c r="G27" s="135"/>
      <c r="H27" s="136"/>
      <c r="I27" s="137"/>
      <c r="J27" s="122"/>
    </row>
    <row r="28" spans="1:10" ht="28.5" x14ac:dyDescent="0.25">
      <c r="A28" s="115"/>
      <c r="B28" s="329" t="s">
        <v>28</v>
      </c>
      <c r="C28" s="330"/>
      <c r="D28" s="331"/>
      <c r="E28" s="188" t="s">
        <v>29</v>
      </c>
      <c r="F28" s="332" t="s">
        <v>90</v>
      </c>
      <c r="G28" s="331"/>
      <c r="H28" s="189" t="s">
        <v>30</v>
      </c>
      <c r="I28" s="142" t="s">
        <v>80</v>
      </c>
      <c r="J28" s="190"/>
    </row>
    <row r="29" spans="1:10" ht="16.5" customHeight="1" x14ac:dyDescent="0.25">
      <c r="A29" s="115"/>
      <c r="B29" s="356"/>
      <c r="C29" s="357"/>
      <c r="D29" s="357"/>
      <c r="E29" s="191"/>
      <c r="F29" s="336"/>
      <c r="G29" s="337"/>
      <c r="H29" s="192"/>
      <c r="I29" s="172">
        <f>F29*H29</f>
        <v>0</v>
      </c>
      <c r="J29" s="193"/>
    </row>
    <row r="30" spans="1:10" ht="16.5" x14ac:dyDescent="0.25">
      <c r="A30" s="115"/>
      <c r="B30" s="333" t="s">
        <v>91</v>
      </c>
      <c r="C30" s="334"/>
      <c r="D30" s="335"/>
      <c r="E30" s="191" t="s">
        <v>91</v>
      </c>
      <c r="F30" s="336" t="s">
        <v>91</v>
      </c>
      <c r="G30" s="337"/>
      <c r="H30" s="192"/>
      <c r="I30" s="172"/>
      <c r="J30" s="193"/>
    </row>
    <row r="31" spans="1:10" ht="17.25" thickBot="1" x14ac:dyDescent="0.3">
      <c r="A31" s="115"/>
      <c r="B31" s="338" t="s">
        <v>91</v>
      </c>
      <c r="C31" s="339"/>
      <c r="D31" s="340"/>
      <c r="E31" s="194"/>
      <c r="F31" s="341"/>
      <c r="G31" s="342"/>
      <c r="H31" s="195"/>
      <c r="I31" s="196"/>
      <c r="J31" s="193"/>
    </row>
    <row r="32" spans="1:10" ht="17.25" thickBot="1" x14ac:dyDescent="0.3">
      <c r="A32" s="115"/>
      <c r="B32" s="118"/>
      <c r="C32" s="118"/>
      <c r="D32" s="118"/>
      <c r="E32" s="118"/>
      <c r="F32" s="118"/>
      <c r="G32" s="119"/>
      <c r="H32" s="157" t="s">
        <v>84</v>
      </c>
      <c r="I32" s="185">
        <f>SUM(I29:I31)</f>
        <v>0</v>
      </c>
      <c r="J32" s="186"/>
    </row>
    <row r="33" spans="1:10" ht="17.25" thickBot="1" x14ac:dyDescent="0.3">
      <c r="A33" s="115"/>
      <c r="B33" s="118"/>
      <c r="C33" s="118"/>
      <c r="D33" s="118"/>
      <c r="E33" s="118"/>
      <c r="F33" s="118"/>
      <c r="G33" s="119"/>
      <c r="H33" s="187"/>
      <c r="I33" s="161"/>
      <c r="J33" s="162"/>
    </row>
    <row r="34" spans="1:10" ht="16.5" x14ac:dyDescent="0.25">
      <c r="A34" s="115"/>
      <c r="B34" s="133" t="s">
        <v>33</v>
      </c>
      <c r="C34" s="197"/>
      <c r="D34" s="197"/>
      <c r="E34" s="197"/>
      <c r="F34" s="197"/>
      <c r="G34" s="198"/>
      <c r="H34" s="199"/>
      <c r="I34" s="200"/>
      <c r="J34" s="122"/>
    </row>
    <row r="35" spans="1:10" ht="33" x14ac:dyDescent="0.25">
      <c r="A35" s="115"/>
      <c r="B35" s="343" t="s">
        <v>28</v>
      </c>
      <c r="C35" s="344"/>
      <c r="D35" s="201" t="s">
        <v>29</v>
      </c>
      <c r="E35" s="202" t="s">
        <v>30</v>
      </c>
      <c r="F35" s="202" t="s">
        <v>92</v>
      </c>
      <c r="G35" s="203" t="s">
        <v>93</v>
      </c>
      <c r="H35" s="204" t="s">
        <v>31</v>
      </c>
      <c r="I35" s="205" t="s">
        <v>80</v>
      </c>
      <c r="J35" s="143"/>
    </row>
    <row r="36" spans="1:10" ht="43.5" customHeight="1" x14ac:dyDescent="0.25">
      <c r="A36" s="115"/>
      <c r="B36" s="345" t="s">
        <v>37</v>
      </c>
      <c r="C36" s="346"/>
      <c r="D36" s="206" t="s">
        <v>95</v>
      </c>
      <c r="E36" s="207">
        <v>1</v>
      </c>
      <c r="F36" s="208">
        <v>94900</v>
      </c>
      <c r="G36" s="209">
        <v>2.0391888861759413</v>
      </c>
      <c r="H36" s="210">
        <f>3/480</f>
        <v>6.2500000000000003E-3</v>
      </c>
      <c r="I36" s="172">
        <f>F36*G36*H36</f>
        <v>1209.4939081131051</v>
      </c>
      <c r="J36" s="193"/>
    </row>
    <row r="37" spans="1:10" ht="16.5" x14ac:dyDescent="0.25">
      <c r="A37" s="115"/>
      <c r="B37" s="345" t="s">
        <v>39</v>
      </c>
      <c r="C37" s="346"/>
      <c r="D37" s="206" t="s">
        <v>95</v>
      </c>
      <c r="E37" s="207">
        <v>1</v>
      </c>
      <c r="F37" s="208">
        <v>80665</v>
      </c>
      <c r="G37" s="209">
        <v>1.93104117487474</v>
      </c>
      <c r="H37" s="210">
        <f>3/480</f>
        <v>6.2500000000000003E-3</v>
      </c>
      <c r="I37" s="172">
        <f>F37*G37*H37</f>
        <v>973.54647732044327</v>
      </c>
      <c r="J37" s="193"/>
    </row>
    <row r="38" spans="1:10" ht="17.25" thickBot="1" x14ac:dyDescent="0.3">
      <c r="A38" s="115"/>
      <c r="B38" s="349"/>
      <c r="C38" s="350"/>
      <c r="D38" s="211"/>
      <c r="E38" s="194"/>
      <c r="F38" s="212"/>
      <c r="G38" s="213"/>
      <c r="H38" s="195"/>
      <c r="I38" s="196"/>
      <c r="J38" s="193"/>
    </row>
    <row r="39" spans="1:10" ht="17.25" thickBot="1" x14ac:dyDescent="0.3">
      <c r="A39" s="115"/>
      <c r="B39" s="118"/>
      <c r="C39" s="118"/>
      <c r="D39" s="118"/>
      <c r="E39" s="118"/>
      <c r="F39" s="118"/>
      <c r="G39" s="119"/>
      <c r="H39" s="157" t="s">
        <v>84</v>
      </c>
      <c r="I39" s="214">
        <f>SUM(I36:I38)</f>
        <v>2183.0403854335482</v>
      </c>
      <c r="J39" s="215"/>
    </row>
    <row r="40" spans="1:10" ht="17.25" thickBot="1" x14ac:dyDescent="0.3">
      <c r="A40" s="115"/>
      <c r="B40" s="118"/>
      <c r="C40" s="118"/>
      <c r="D40" s="118"/>
      <c r="E40" s="118"/>
      <c r="F40" s="118"/>
      <c r="G40" s="119"/>
      <c r="H40" s="132"/>
      <c r="I40" s="216"/>
      <c r="J40" s="217"/>
    </row>
    <row r="41" spans="1:10" ht="17.25" thickBot="1" x14ac:dyDescent="0.3">
      <c r="A41" s="115"/>
      <c r="B41" s="118"/>
      <c r="C41" s="118"/>
      <c r="D41" s="118"/>
      <c r="E41" s="118"/>
      <c r="F41" s="118"/>
      <c r="G41" s="351" t="s">
        <v>97</v>
      </c>
      <c r="H41" s="352"/>
      <c r="I41" s="214">
        <f>I13+I25+I32+I39</f>
        <v>10331.244423976903</v>
      </c>
      <c r="J41" s="218"/>
    </row>
    <row r="42" spans="1:10" ht="16.5" x14ac:dyDescent="0.25">
      <c r="A42" s="115"/>
      <c r="B42" s="118"/>
      <c r="C42" s="118"/>
      <c r="D42" s="118"/>
      <c r="E42" s="118"/>
      <c r="F42" s="118"/>
      <c r="G42" s="219"/>
      <c r="H42" s="219"/>
      <c r="I42" s="220"/>
      <c r="J42" s="218"/>
    </row>
    <row r="43" spans="1:10" ht="16.5" x14ac:dyDescent="0.3">
      <c r="A43" s="221"/>
      <c r="B43" s="222"/>
      <c r="C43" s="222"/>
      <c r="D43" s="222"/>
      <c r="E43" s="222"/>
      <c r="F43" s="222"/>
      <c r="G43" s="223"/>
      <c r="H43" s="224"/>
      <c r="I43" s="225"/>
      <c r="J43" s="226"/>
    </row>
  </sheetData>
  <mergeCells count="31">
    <mergeCell ref="B35:C35"/>
    <mergeCell ref="B36:C36"/>
    <mergeCell ref="B37:C37"/>
    <mergeCell ref="B38:C38"/>
    <mergeCell ref="G41:H41"/>
    <mergeCell ref="B31:D31"/>
    <mergeCell ref="F31:G31"/>
    <mergeCell ref="B20:D20"/>
    <mergeCell ref="B21:D21"/>
    <mergeCell ref="B22:D22"/>
    <mergeCell ref="B23:D23"/>
    <mergeCell ref="B24:D24"/>
    <mergeCell ref="B28:D28"/>
    <mergeCell ref="F28:G28"/>
    <mergeCell ref="B29:D29"/>
    <mergeCell ref="F29:G29"/>
    <mergeCell ref="B30:D30"/>
    <mergeCell ref="F30:G30"/>
    <mergeCell ref="B19:D19"/>
    <mergeCell ref="B2:I3"/>
    <mergeCell ref="B4:I4"/>
    <mergeCell ref="B5:I5"/>
    <mergeCell ref="C7:G7"/>
    <mergeCell ref="C8:G8"/>
    <mergeCell ref="B11:C11"/>
    <mergeCell ref="D11:E11"/>
    <mergeCell ref="B12:C12"/>
    <mergeCell ref="D12:E12"/>
    <mergeCell ref="B16:D16"/>
    <mergeCell ref="B17:D17"/>
    <mergeCell ref="B18:D18"/>
  </mergeCells>
  <pageMargins left="0.70866141732283472" right="0.70866141732283472" top="0.74803149606299213" bottom="0.74803149606299213" header="0.31496062992125984" footer="0.31496062992125984"/>
  <pageSetup scale="56" orientation="portrait" r:id="rId1"/>
  <rowBreaks count="2" manualBreakCount="2">
    <brk id="1" max="16383" man="1"/>
    <brk id="42" max="9" man="1"/>
  </rowBreaks>
  <colBreaks count="2" manualBreakCount="2">
    <brk id="9" max="53" man="1"/>
    <brk id="10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4"/>
  <sheetViews>
    <sheetView workbookViewId="0">
      <selection activeCell="B2" sqref="B2:I3"/>
    </sheetView>
  </sheetViews>
  <sheetFormatPr baseColWidth="10" defaultRowHeight="15" x14ac:dyDescent="0.25"/>
  <cols>
    <col min="1" max="1" width="2.5703125" customWidth="1"/>
    <col min="2" max="2" width="21.5703125" customWidth="1"/>
    <col min="4" max="4" width="18.28515625" customWidth="1"/>
    <col min="5" max="5" width="13.5703125" customWidth="1"/>
    <col min="6" max="6" width="19.140625" bestFit="1" customWidth="1"/>
    <col min="7" max="7" width="36.5703125" customWidth="1"/>
    <col min="8" max="8" width="16.5703125" bestFit="1" customWidth="1"/>
    <col min="9" max="9" width="16.140625" bestFit="1" customWidth="1"/>
    <col min="10" max="10" width="3.28515625" customWidth="1"/>
    <col min="257" max="257" width="2.5703125" customWidth="1"/>
    <col min="258" max="258" width="21.5703125" customWidth="1"/>
    <col min="260" max="260" width="18.28515625" customWidth="1"/>
    <col min="261" max="261" width="13.5703125" customWidth="1"/>
    <col min="262" max="262" width="19.140625" bestFit="1" customWidth="1"/>
    <col min="263" max="263" width="36.5703125" customWidth="1"/>
    <col min="264" max="264" width="16.5703125" bestFit="1" customWidth="1"/>
    <col min="265" max="265" width="16.140625" bestFit="1" customWidth="1"/>
    <col min="266" max="266" width="3.28515625" customWidth="1"/>
    <col min="513" max="513" width="2.5703125" customWidth="1"/>
    <col min="514" max="514" width="21.5703125" customWidth="1"/>
    <col min="516" max="516" width="18.28515625" customWidth="1"/>
    <col min="517" max="517" width="13.5703125" customWidth="1"/>
    <col min="518" max="518" width="19.140625" bestFit="1" customWidth="1"/>
    <col min="519" max="519" width="36.5703125" customWidth="1"/>
    <col min="520" max="520" width="16.5703125" bestFit="1" customWidth="1"/>
    <col min="521" max="521" width="16.140625" bestFit="1" customWidth="1"/>
    <col min="522" max="522" width="3.28515625" customWidth="1"/>
    <col min="769" max="769" width="2.5703125" customWidth="1"/>
    <col min="770" max="770" width="21.5703125" customWidth="1"/>
    <col min="772" max="772" width="18.28515625" customWidth="1"/>
    <col min="773" max="773" width="13.5703125" customWidth="1"/>
    <col min="774" max="774" width="19.140625" bestFit="1" customWidth="1"/>
    <col min="775" max="775" width="36.5703125" customWidth="1"/>
    <col min="776" max="776" width="16.5703125" bestFit="1" customWidth="1"/>
    <col min="777" max="777" width="16.140625" bestFit="1" customWidth="1"/>
    <col min="778" max="778" width="3.28515625" customWidth="1"/>
    <col min="1025" max="1025" width="2.5703125" customWidth="1"/>
    <col min="1026" max="1026" width="21.5703125" customWidth="1"/>
    <col min="1028" max="1028" width="18.28515625" customWidth="1"/>
    <col min="1029" max="1029" width="13.5703125" customWidth="1"/>
    <col min="1030" max="1030" width="19.140625" bestFit="1" customWidth="1"/>
    <col min="1031" max="1031" width="36.5703125" customWidth="1"/>
    <col min="1032" max="1032" width="16.5703125" bestFit="1" customWidth="1"/>
    <col min="1033" max="1033" width="16.140625" bestFit="1" customWidth="1"/>
    <col min="1034" max="1034" width="3.28515625" customWidth="1"/>
    <col min="1281" max="1281" width="2.5703125" customWidth="1"/>
    <col min="1282" max="1282" width="21.5703125" customWidth="1"/>
    <col min="1284" max="1284" width="18.28515625" customWidth="1"/>
    <col min="1285" max="1285" width="13.5703125" customWidth="1"/>
    <col min="1286" max="1286" width="19.140625" bestFit="1" customWidth="1"/>
    <col min="1287" max="1287" width="36.5703125" customWidth="1"/>
    <col min="1288" max="1288" width="16.5703125" bestFit="1" customWidth="1"/>
    <col min="1289" max="1289" width="16.140625" bestFit="1" customWidth="1"/>
    <col min="1290" max="1290" width="3.28515625" customWidth="1"/>
    <col min="1537" max="1537" width="2.5703125" customWidth="1"/>
    <col min="1538" max="1538" width="21.5703125" customWidth="1"/>
    <col min="1540" max="1540" width="18.28515625" customWidth="1"/>
    <col min="1541" max="1541" width="13.5703125" customWidth="1"/>
    <col min="1542" max="1542" width="19.140625" bestFit="1" customWidth="1"/>
    <col min="1543" max="1543" width="36.5703125" customWidth="1"/>
    <col min="1544" max="1544" width="16.5703125" bestFit="1" customWidth="1"/>
    <col min="1545" max="1545" width="16.140625" bestFit="1" customWidth="1"/>
    <col min="1546" max="1546" width="3.28515625" customWidth="1"/>
    <col min="1793" max="1793" width="2.5703125" customWidth="1"/>
    <col min="1794" max="1794" width="21.5703125" customWidth="1"/>
    <col min="1796" max="1796" width="18.28515625" customWidth="1"/>
    <col min="1797" max="1797" width="13.5703125" customWidth="1"/>
    <col min="1798" max="1798" width="19.140625" bestFit="1" customWidth="1"/>
    <col min="1799" max="1799" width="36.5703125" customWidth="1"/>
    <col min="1800" max="1800" width="16.5703125" bestFit="1" customWidth="1"/>
    <col min="1801" max="1801" width="16.140625" bestFit="1" customWidth="1"/>
    <col min="1802" max="1802" width="3.28515625" customWidth="1"/>
    <col min="2049" max="2049" width="2.5703125" customWidth="1"/>
    <col min="2050" max="2050" width="21.5703125" customWidth="1"/>
    <col min="2052" max="2052" width="18.28515625" customWidth="1"/>
    <col min="2053" max="2053" width="13.5703125" customWidth="1"/>
    <col min="2054" max="2054" width="19.140625" bestFit="1" customWidth="1"/>
    <col min="2055" max="2055" width="36.5703125" customWidth="1"/>
    <col min="2056" max="2056" width="16.5703125" bestFit="1" customWidth="1"/>
    <col min="2057" max="2057" width="16.140625" bestFit="1" customWidth="1"/>
    <col min="2058" max="2058" width="3.28515625" customWidth="1"/>
    <col min="2305" max="2305" width="2.5703125" customWidth="1"/>
    <col min="2306" max="2306" width="21.5703125" customWidth="1"/>
    <col min="2308" max="2308" width="18.28515625" customWidth="1"/>
    <col min="2309" max="2309" width="13.5703125" customWidth="1"/>
    <col min="2310" max="2310" width="19.140625" bestFit="1" customWidth="1"/>
    <col min="2311" max="2311" width="36.5703125" customWidth="1"/>
    <col min="2312" max="2312" width="16.5703125" bestFit="1" customWidth="1"/>
    <col min="2313" max="2313" width="16.140625" bestFit="1" customWidth="1"/>
    <col min="2314" max="2314" width="3.28515625" customWidth="1"/>
    <col min="2561" max="2561" width="2.5703125" customWidth="1"/>
    <col min="2562" max="2562" width="21.5703125" customWidth="1"/>
    <col min="2564" max="2564" width="18.28515625" customWidth="1"/>
    <col min="2565" max="2565" width="13.5703125" customWidth="1"/>
    <col min="2566" max="2566" width="19.140625" bestFit="1" customWidth="1"/>
    <col min="2567" max="2567" width="36.5703125" customWidth="1"/>
    <col min="2568" max="2568" width="16.5703125" bestFit="1" customWidth="1"/>
    <col min="2569" max="2569" width="16.140625" bestFit="1" customWidth="1"/>
    <col min="2570" max="2570" width="3.28515625" customWidth="1"/>
    <col min="2817" max="2817" width="2.5703125" customWidth="1"/>
    <col min="2818" max="2818" width="21.5703125" customWidth="1"/>
    <col min="2820" max="2820" width="18.28515625" customWidth="1"/>
    <col min="2821" max="2821" width="13.5703125" customWidth="1"/>
    <col min="2822" max="2822" width="19.140625" bestFit="1" customWidth="1"/>
    <col min="2823" max="2823" width="36.5703125" customWidth="1"/>
    <col min="2824" max="2824" width="16.5703125" bestFit="1" customWidth="1"/>
    <col min="2825" max="2825" width="16.140625" bestFit="1" customWidth="1"/>
    <col min="2826" max="2826" width="3.28515625" customWidth="1"/>
    <col min="3073" max="3073" width="2.5703125" customWidth="1"/>
    <col min="3074" max="3074" width="21.5703125" customWidth="1"/>
    <col min="3076" max="3076" width="18.28515625" customWidth="1"/>
    <col min="3077" max="3077" width="13.5703125" customWidth="1"/>
    <col min="3078" max="3078" width="19.140625" bestFit="1" customWidth="1"/>
    <col min="3079" max="3079" width="36.5703125" customWidth="1"/>
    <col min="3080" max="3080" width="16.5703125" bestFit="1" customWidth="1"/>
    <col min="3081" max="3081" width="16.140625" bestFit="1" customWidth="1"/>
    <col min="3082" max="3082" width="3.28515625" customWidth="1"/>
    <col min="3329" max="3329" width="2.5703125" customWidth="1"/>
    <col min="3330" max="3330" width="21.5703125" customWidth="1"/>
    <col min="3332" max="3332" width="18.28515625" customWidth="1"/>
    <col min="3333" max="3333" width="13.5703125" customWidth="1"/>
    <col min="3334" max="3334" width="19.140625" bestFit="1" customWidth="1"/>
    <col min="3335" max="3335" width="36.5703125" customWidth="1"/>
    <col min="3336" max="3336" width="16.5703125" bestFit="1" customWidth="1"/>
    <col min="3337" max="3337" width="16.140625" bestFit="1" customWidth="1"/>
    <col min="3338" max="3338" width="3.28515625" customWidth="1"/>
    <col min="3585" max="3585" width="2.5703125" customWidth="1"/>
    <col min="3586" max="3586" width="21.5703125" customWidth="1"/>
    <col min="3588" max="3588" width="18.28515625" customWidth="1"/>
    <col min="3589" max="3589" width="13.5703125" customWidth="1"/>
    <col min="3590" max="3590" width="19.140625" bestFit="1" customWidth="1"/>
    <col min="3591" max="3591" width="36.5703125" customWidth="1"/>
    <col min="3592" max="3592" width="16.5703125" bestFit="1" customWidth="1"/>
    <col min="3593" max="3593" width="16.140625" bestFit="1" customWidth="1"/>
    <col min="3594" max="3594" width="3.28515625" customWidth="1"/>
    <col min="3841" max="3841" width="2.5703125" customWidth="1"/>
    <col min="3842" max="3842" width="21.5703125" customWidth="1"/>
    <col min="3844" max="3844" width="18.28515625" customWidth="1"/>
    <col min="3845" max="3845" width="13.5703125" customWidth="1"/>
    <col min="3846" max="3846" width="19.140625" bestFit="1" customWidth="1"/>
    <col min="3847" max="3847" width="36.5703125" customWidth="1"/>
    <col min="3848" max="3848" width="16.5703125" bestFit="1" customWidth="1"/>
    <col min="3849" max="3849" width="16.140625" bestFit="1" customWidth="1"/>
    <col min="3850" max="3850" width="3.28515625" customWidth="1"/>
    <col min="4097" max="4097" width="2.5703125" customWidth="1"/>
    <col min="4098" max="4098" width="21.5703125" customWidth="1"/>
    <col min="4100" max="4100" width="18.28515625" customWidth="1"/>
    <col min="4101" max="4101" width="13.5703125" customWidth="1"/>
    <col min="4102" max="4102" width="19.140625" bestFit="1" customWidth="1"/>
    <col min="4103" max="4103" width="36.5703125" customWidth="1"/>
    <col min="4104" max="4104" width="16.5703125" bestFit="1" customWidth="1"/>
    <col min="4105" max="4105" width="16.140625" bestFit="1" customWidth="1"/>
    <col min="4106" max="4106" width="3.28515625" customWidth="1"/>
    <col min="4353" max="4353" width="2.5703125" customWidth="1"/>
    <col min="4354" max="4354" width="21.5703125" customWidth="1"/>
    <col min="4356" max="4356" width="18.28515625" customWidth="1"/>
    <col min="4357" max="4357" width="13.5703125" customWidth="1"/>
    <col min="4358" max="4358" width="19.140625" bestFit="1" customWidth="1"/>
    <col min="4359" max="4359" width="36.5703125" customWidth="1"/>
    <col min="4360" max="4360" width="16.5703125" bestFit="1" customWidth="1"/>
    <col min="4361" max="4361" width="16.140625" bestFit="1" customWidth="1"/>
    <col min="4362" max="4362" width="3.28515625" customWidth="1"/>
    <col min="4609" max="4609" width="2.5703125" customWidth="1"/>
    <col min="4610" max="4610" width="21.5703125" customWidth="1"/>
    <col min="4612" max="4612" width="18.28515625" customWidth="1"/>
    <col min="4613" max="4613" width="13.5703125" customWidth="1"/>
    <col min="4614" max="4614" width="19.140625" bestFit="1" customWidth="1"/>
    <col min="4615" max="4615" width="36.5703125" customWidth="1"/>
    <col min="4616" max="4616" width="16.5703125" bestFit="1" customWidth="1"/>
    <col min="4617" max="4617" width="16.140625" bestFit="1" customWidth="1"/>
    <col min="4618" max="4618" width="3.28515625" customWidth="1"/>
    <col min="4865" max="4865" width="2.5703125" customWidth="1"/>
    <col min="4866" max="4866" width="21.5703125" customWidth="1"/>
    <col min="4868" max="4868" width="18.28515625" customWidth="1"/>
    <col min="4869" max="4869" width="13.5703125" customWidth="1"/>
    <col min="4870" max="4870" width="19.140625" bestFit="1" customWidth="1"/>
    <col min="4871" max="4871" width="36.5703125" customWidth="1"/>
    <col min="4872" max="4872" width="16.5703125" bestFit="1" customWidth="1"/>
    <col min="4873" max="4873" width="16.140625" bestFit="1" customWidth="1"/>
    <col min="4874" max="4874" width="3.28515625" customWidth="1"/>
    <col min="5121" max="5121" width="2.5703125" customWidth="1"/>
    <col min="5122" max="5122" width="21.5703125" customWidth="1"/>
    <col min="5124" max="5124" width="18.28515625" customWidth="1"/>
    <col min="5125" max="5125" width="13.5703125" customWidth="1"/>
    <col min="5126" max="5126" width="19.140625" bestFit="1" customWidth="1"/>
    <col min="5127" max="5127" width="36.5703125" customWidth="1"/>
    <col min="5128" max="5128" width="16.5703125" bestFit="1" customWidth="1"/>
    <col min="5129" max="5129" width="16.140625" bestFit="1" customWidth="1"/>
    <col min="5130" max="5130" width="3.28515625" customWidth="1"/>
    <col min="5377" max="5377" width="2.5703125" customWidth="1"/>
    <col min="5378" max="5378" width="21.5703125" customWidth="1"/>
    <col min="5380" max="5380" width="18.28515625" customWidth="1"/>
    <col min="5381" max="5381" width="13.5703125" customWidth="1"/>
    <col min="5382" max="5382" width="19.140625" bestFit="1" customWidth="1"/>
    <col min="5383" max="5383" width="36.5703125" customWidth="1"/>
    <col min="5384" max="5384" width="16.5703125" bestFit="1" customWidth="1"/>
    <col min="5385" max="5385" width="16.140625" bestFit="1" customWidth="1"/>
    <col min="5386" max="5386" width="3.28515625" customWidth="1"/>
    <col min="5633" max="5633" width="2.5703125" customWidth="1"/>
    <col min="5634" max="5634" width="21.5703125" customWidth="1"/>
    <col min="5636" max="5636" width="18.28515625" customWidth="1"/>
    <col min="5637" max="5637" width="13.5703125" customWidth="1"/>
    <col min="5638" max="5638" width="19.140625" bestFit="1" customWidth="1"/>
    <col min="5639" max="5639" width="36.5703125" customWidth="1"/>
    <col min="5640" max="5640" width="16.5703125" bestFit="1" customWidth="1"/>
    <col min="5641" max="5641" width="16.140625" bestFit="1" customWidth="1"/>
    <col min="5642" max="5642" width="3.28515625" customWidth="1"/>
    <col min="5889" max="5889" width="2.5703125" customWidth="1"/>
    <col min="5890" max="5890" width="21.5703125" customWidth="1"/>
    <col min="5892" max="5892" width="18.28515625" customWidth="1"/>
    <col min="5893" max="5893" width="13.5703125" customWidth="1"/>
    <col min="5894" max="5894" width="19.140625" bestFit="1" customWidth="1"/>
    <col min="5895" max="5895" width="36.5703125" customWidth="1"/>
    <col min="5896" max="5896" width="16.5703125" bestFit="1" customWidth="1"/>
    <col min="5897" max="5897" width="16.140625" bestFit="1" customWidth="1"/>
    <col min="5898" max="5898" width="3.28515625" customWidth="1"/>
    <col min="6145" max="6145" width="2.5703125" customWidth="1"/>
    <col min="6146" max="6146" width="21.5703125" customWidth="1"/>
    <col min="6148" max="6148" width="18.28515625" customWidth="1"/>
    <col min="6149" max="6149" width="13.5703125" customWidth="1"/>
    <col min="6150" max="6150" width="19.140625" bestFit="1" customWidth="1"/>
    <col min="6151" max="6151" width="36.5703125" customWidth="1"/>
    <col min="6152" max="6152" width="16.5703125" bestFit="1" customWidth="1"/>
    <col min="6153" max="6153" width="16.140625" bestFit="1" customWidth="1"/>
    <col min="6154" max="6154" width="3.28515625" customWidth="1"/>
    <col min="6401" max="6401" width="2.5703125" customWidth="1"/>
    <col min="6402" max="6402" width="21.5703125" customWidth="1"/>
    <col min="6404" max="6404" width="18.28515625" customWidth="1"/>
    <col min="6405" max="6405" width="13.5703125" customWidth="1"/>
    <col min="6406" max="6406" width="19.140625" bestFit="1" customWidth="1"/>
    <col min="6407" max="6407" width="36.5703125" customWidth="1"/>
    <col min="6408" max="6408" width="16.5703125" bestFit="1" customWidth="1"/>
    <col min="6409" max="6409" width="16.140625" bestFit="1" customWidth="1"/>
    <col min="6410" max="6410" width="3.28515625" customWidth="1"/>
    <col min="6657" max="6657" width="2.5703125" customWidth="1"/>
    <col min="6658" max="6658" width="21.5703125" customWidth="1"/>
    <col min="6660" max="6660" width="18.28515625" customWidth="1"/>
    <col min="6661" max="6661" width="13.5703125" customWidth="1"/>
    <col min="6662" max="6662" width="19.140625" bestFit="1" customWidth="1"/>
    <col min="6663" max="6663" width="36.5703125" customWidth="1"/>
    <col min="6664" max="6664" width="16.5703125" bestFit="1" customWidth="1"/>
    <col min="6665" max="6665" width="16.140625" bestFit="1" customWidth="1"/>
    <col min="6666" max="6666" width="3.28515625" customWidth="1"/>
    <col min="6913" max="6913" width="2.5703125" customWidth="1"/>
    <col min="6914" max="6914" width="21.5703125" customWidth="1"/>
    <col min="6916" max="6916" width="18.28515625" customWidth="1"/>
    <col min="6917" max="6917" width="13.5703125" customWidth="1"/>
    <col min="6918" max="6918" width="19.140625" bestFit="1" customWidth="1"/>
    <col min="6919" max="6919" width="36.5703125" customWidth="1"/>
    <col min="6920" max="6920" width="16.5703125" bestFit="1" customWidth="1"/>
    <col min="6921" max="6921" width="16.140625" bestFit="1" customWidth="1"/>
    <col min="6922" max="6922" width="3.28515625" customWidth="1"/>
    <col min="7169" max="7169" width="2.5703125" customWidth="1"/>
    <col min="7170" max="7170" width="21.5703125" customWidth="1"/>
    <col min="7172" max="7172" width="18.28515625" customWidth="1"/>
    <col min="7173" max="7173" width="13.5703125" customWidth="1"/>
    <col min="7174" max="7174" width="19.140625" bestFit="1" customWidth="1"/>
    <col min="7175" max="7175" width="36.5703125" customWidth="1"/>
    <col min="7176" max="7176" width="16.5703125" bestFit="1" customWidth="1"/>
    <col min="7177" max="7177" width="16.140625" bestFit="1" customWidth="1"/>
    <col min="7178" max="7178" width="3.28515625" customWidth="1"/>
    <col min="7425" max="7425" width="2.5703125" customWidth="1"/>
    <col min="7426" max="7426" width="21.5703125" customWidth="1"/>
    <col min="7428" max="7428" width="18.28515625" customWidth="1"/>
    <col min="7429" max="7429" width="13.5703125" customWidth="1"/>
    <col min="7430" max="7430" width="19.140625" bestFit="1" customWidth="1"/>
    <col min="7431" max="7431" width="36.5703125" customWidth="1"/>
    <col min="7432" max="7432" width="16.5703125" bestFit="1" customWidth="1"/>
    <col min="7433" max="7433" width="16.140625" bestFit="1" customWidth="1"/>
    <col min="7434" max="7434" width="3.28515625" customWidth="1"/>
    <col min="7681" max="7681" width="2.5703125" customWidth="1"/>
    <col min="7682" max="7682" width="21.5703125" customWidth="1"/>
    <col min="7684" max="7684" width="18.28515625" customWidth="1"/>
    <col min="7685" max="7685" width="13.5703125" customWidth="1"/>
    <col min="7686" max="7686" width="19.140625" bestFit="1" customWidth="1"/>
    <col min="7687" max="7687" width="36.5703125" customWidth="1"/>
    <col min="7688" max="7688" width="16.5703125" bestFit="1" customWidth="1"/>
    <col min="7689" max="7689" width="16.140625" bestFit="1" customWidth="1"/>
    <col min="7690" max="7690" width="3.28515625" customWidth="1"/>
    <col min="7937" max="7937" width="2.5703125" customWidth="1"/>
    <col min="7938" max="7938" width="21.5703125" customWidth="1"/>
    <col min="7940" max="7940" width="18.28515625" customWidth="1"/>
    <col min="7941" max="7941" width="13.5703125" customWidth="1"/>
    <col min="7942" max="7942" width="19.140625" bestFit="1" customWidth="1"/>
    <col min="7943" max="7943" width="36.5703125" customWidth="1"/>
    <col min="7944" max="7944" width="16.5703125" bestFit="1" customWidth="1"/>
    <col min="7945" max="7945" width="16.140625" bestFit="1" customWidth="1"/>
    <col min="7946" max="7946" width="3.28515625" customWidth="1"/>
    <col min="8193" max="8193" width="2.5703125" customWidth="1"/>
    <col min="8194" max="8194" width="21.5703125" customWidth="1"/>
    <col min="8196" max="8196" width="18.28515625" customWidth="1"/>
    <col min="8197" max="8197" width="13.5703125" customWidth="1"/>
    <col min="8198" max="8198" width="19.140625" bestFit="1" customWidth="1"/>
    <col min="8199" max="8199" width="36.5703125" customWidth="1"/>
    <col min="8200" max="8200" width="16.5703125" bestFit="1" customWidth="1"/>
    <col min="8201" max="8201" width="16.140625" bestFit="1" customWidth="1"/>
    <col min="8202" max="8202" width="3.28515625" customWidth="1"/>
    <col min="8449" max="8449" width="2.5703125" customWidth="1"/>
    <col min="8450" max="8450" width="21.5703125" customWidth="1"/>
    <col min="8452" max="8452" width="18.28515625" customWidth="1"/>
    <col min="8453" max="8453" width="13.5703125" customWidth="1"/>
    <col min="8454" max="8454" width="19.140625" bestFit="1" customWidth="1"/>
    <col min="8455" max="8455" width="36.5703125" customWidth="1"/>
    <col min="8456" max="8456" width="16.5703125" bestFit="1" customWidth="1"/>
    <col min="8457" max="8457" width="16.140625" bestFit="1" customWidth="1"/>
    <col min="8458" max="8458" width="3.28515625" customWidth="1"/>
    <col min="8705" max="8705" width="2.5703125" customWidth="1"/>
    <col min="8706" max="8706" width="21.5703125" customWidth="1"/>
    <col min="8708" max="8708" width="18.28515625" customWidth="1"/>
    <col min="8709" max="8709" width="13.5703125" customWidth="1"/>
    <col min="8710" max="8710" width="19.140625" bestFit="1" customWidth="1"/>
    <col min="8711" max="8711" width="36.5703125" customWidth="1"/>
    <col min="8712" max="8712" width="16.5703125" bestFit="1" customWidth="1"/>
    <col min="8713" max="8713" width="16.140625" bestFit="1" customWidth="1"/>
    <col min="8714" max="8714" width="3.28515625" customWidth="1"/>
    <col min="8961" max="8961" width="2.5703125" customWidth="1"/>
    <col min="8962" max="8962" width="21.5703125" customWidth="1"/>
    <col min="8964" max="8964" width="18.28515625" customWidth="1"/>
    <col min="8965" max="8965" width="13.5703125" customWidth="1"/>
    <col min="8966" max="8966" width="19.140625" bestFit="1" customWidth="1"/>
    <col min="8967" max="8967" width="36.5703125" customWidth="1"/>
    <col min="8968" max="8968" width="16.5703125" bestFit="1" customWidth="1"/>
    <col min="8969" max="8969" width="16.140625" bestFit="1" customWidth="1"/>
    <col min="8970" max="8970" width="3.28515625" customWidth="1"/>
    <col min="9217" max="9217" width="2.5703125" customWidth="1"/>
    <col min="9218" max="9218" width="21.5703125" customWidth="1"/>
    <col min="9220" max="9220" width="18.28515625" customWidth="1"/>
    <col min="9221" max="9221" width="13.5703125" customWidth="1"/>
    <col min="9222" max="9222" width="19.140625" bestFit="1" customWidth="1"/>
    <col min="9223" max="9223" width="36.5703125" customWidth="1"/>
    <col min="9224" max="9224" width="16.5703125" bestFit="1" customWidth="1"/>
    <col min="9225" max="9225" width="16.140625" bestFit="1" customWidth="1"/>
    <col min="9226" max="9226" width="3.28515625" customWidth="1"/>
    <col min="9473" max="9473" width="2.5703125" customWidth="1"/>
    <col min="9474" max="9474" width="21.5703125" customWidth="1"/>
    <col min="9476" max="9476" width="18.28515625" customWidth="1"/>
    <col min="9477" max="9477" width="13.5703125" customWidth="1"/>
    <col min="9478" max="9478" width="19.140625" bestFit="1" customWidth="1"/>
    <col min="9479" max="9479" width="36.5703125" customWidth="1"/>
    <col min="9480" max="9480" width="16.5703125" bestFit="1" customWidth="1"/>
    <col min="9481" max="9481" width="16.140625" bestFit="1" customWidth="1"/>
    <col min="9482" max="9482" width="3.28515625" customWidth="1"/>
    <col min="9729" max="9729" width="2.5703125" customWidth="1"/>
    <col min="9730" max="9730" width="21.5703125" customWidth="1"/>
    <col min="9732" max="9732" width="18.28515625" customWidth="1"/>
    <col min="9733" max="9733" width="13.5703125" customWidth="1"/>
    <col min="9734" max="9734" width="19.140625" bestFit="1" customWidth="1"/>
    <col min="9735" max="9735" width="36.5703125" customWidth="1"/>
    <col min="9736" max="9736" width="16.5703125" bestFit="1" customWidth="1"/>
    <col min="9737" max="9737" width="16.140625" bestFit="1" customWidth="1"/>
    <col min="9738" max="9738" width="3.28515625" customWidth="1"/>
    <col min="9985" max="9985" width="2.5703125" customWidth="1"/>
    <col min="9986" max="9986" width="21.5703125" customWidth="1"/>
    <col min="9988" max="9988" width="18.28515625" customWidth="1"/>
    <col min="9989" max="9989" width="13.5703125" customWidth="1"/>
    <col min="9990" max="9990" width="19.140625" bestFit="1" customWidth="1"/>
    <col min="9991" max="9991" width="36.5703125" customWidth="1"/>
    <col min="9992" max="9992" width="16.5703125" bestFit="1" customWidth="1"/>
    <col min="9993" max="9993" width="16.140625" bestFit="1" customWidth="1"/>
    <col min="9994" max="9994" width="3.28515625" customWidth="1"/>
    <col min="10241" max="10241" width="2.5703125" customWidth="1"/>
    <col min="10242" max="10242" width="21.5703125" customWidth="1"/>
    <col min="10244" max="10244" width="18.28515625" customWidth="1"/>
    <col min="10245" max="10245" width="13.5703125" customWidth="1"/>
    <col min="10246" max="10246" width="19.140625" bestFit="1" customWidth="1"/>
    <col min="10247" max="10247" width="36.5703125" customWidth="1"/>
    <col min="10248" max="10248" width="16.5703125" bestFit="1" customWidth="1"/>
    <col min="10249" max="10249" width="16.140625" bestFit="1" customWidth="1"/>
    <col min="10250" max="10250" width="3.28515625" customWidth="1"/>
    <col min="10497" max="10497" width="2.5703125" customWidth="1"/>
    <col min="10498" max="10498" width="21.5703125" customWidth="1"/>
    <col min="10500" max="10500" width="18.28515625" customWidth="1"/>
    <col min="10501" max="10501" width="13.5703125" customWidth="1"/>
    <col min="10502" max="10502" width="19.140625" bestFit="1" customWidth="1"/>
    <col min="10503" max="10503" width="36.5703125" customWidth="1"/>
    <col min="10504" max="10504" width="16.5703125" bestFit="1" customWidth="1"/>
    <col min="10505" max="10505" width="16.140625" bestFit="1" customWidth="1"/>
    <col min="10506" max="10506" width="3.28515625" customWidth="1"/>
    <col min="10753" max="10753" width="2.5703125" customWidth="1"/>
    <col min="10754" max="10754" width="21.5703125" customWidth="1"/>
    <col min="10756" max="10756" width="18.28515625" customWidth="1"/>
    <col min="10757" max="10757" width="13.5703125" customWidth="1"/>
    <col min="10758" max="10758" width="19.140625" bestFit="1" customWidth="1"/>
    <col min="10759" max="10759" width="36.5703125" customWidth="1"/>
    <col min="10760" max="10760" width="16.5703125" bestFit="1" customWidth="1"/>
    <col min="10761" max="10761" width="16.140625" bestFit="1" customWidth="1"/>
    <col min="10762" max="10762" width="3.28515625" customWidth="1"/>
    <col min="11009" max="11009" width="2.5703125" customWidth="1"/>
    <col min="11010" max="11010" width="21.5703125" customWidth="1"/>
    <col min="11012" max="11012" width="18.28515625" customWidth="1"/>
    <col min="11013" max="11013" width="13.5703125" customWidth="1"/>
    <col min="11014" max="11014" width="19.140625" bestFit="1" customWidth="1"/>
    <col min="11015" max="11015" width="36.5703125" customWidth="1"/>
    <col min="11016" max="11016" width="16.5703125" bestFit="1" customWidth="1"/>
    <col min="11017" max="11017" width="16.140625" bestFit="1" customWidth="1"/>
    <col min="11018" max="11018" width="3.28515625" customWidth="1"/>
    <col min="11265" max="11265" width="2.5703125" customWidth="1"/>
    <col min="11266" max="11266" width="21.5703125" customWidth="1"/>
    <col min="11268" max="11268" width="18.28515625" customWidth="1"/>
    <col min="11269" max="11269" width="13.5703125" customWidth="1"/>
    <col min="11270" max="11270" width="19.140625" bestFit="1" customWidth="1"/>
    <col min="11271" max="11271" width="36.5703125" customWidth="1"/>
    <col min="11272" max="11272" width="16.5703125" bestFit="1" customWidth="1"/>
    <col min="11273" max="11273" width="16.140625" bestFit="1" customWidth="1"/>
    <col min="11274" max="11274" width="3.28515625" customWidth="1"/>
    <col min="11521" max="11521" width="2.5703125" customWidth="1"/>
    <col min="11522" max="11522" width="21.5703125" customWidth="1"/>
    <col min="11524" max="11524" width="18.28515625" customWidth="1"/>
    <col min="11525" max="11525" width="13.5703125" customWidth="1"/>
    <col min="11526" max="11526" width="19.140625" bestFit="1" customWidth="1"/>
    <col min="11527" max="11527" width="36.5703125" customWidth="1"/>
    <col min="11528" max="11528" width="16.5703125" bestFit="1" customWidth="1"/>
    <col min="11529" max="11529" width="16.140625" bestFit="1" customWidth="1"/>
    <col min="11530" max="11530" width="3.28515625" customWidth="1"/>
    <col min="11777" max="11777" width="2.5703125" customWidth="1"/>
    <col min="11778" max="11778" width="21.5703125" customWidth="1"/>
    <col min="11780" max="11780" width="18.28515625" customWidth="1"/>
    <col min="11781" max="11781" width="13.5703125" customWidth="1"/>
    <col min="11782" max="11782" width="19.140625" bestFit="1" customWidth="1"/>
    <col min="11783" max="11783" width="36.5703125" customWidth="1"/>
    <col min="11784" max="11784" width="16.5703125" bestFit="1" customWidth="1"/>
    <col min="11785" max="11785" width="16.140625" bestFit="1" customWidth="1"/>
    <col min="11786" max="11786" width="3.28515625" customWidth="1"/>
    <col min="12033" max="12033" width="2.5703125" customWidth="1"/>
    <col min="12034" max="12034" width="21.5703125" customWidth="1"/>
    <col min="12036" max="12036" width="18.28515625" customWidth="1"/>
    <col min="12037" max="12037" width="13.5703125" customWidth="1"/>
    <col min="12038" max="12038" width="19.140625" bestFit="1" customWidth="1"/>
    <col min="12039" max="12039" width="36.5703125" customWidth="1"/>
    <col min="12040" max="12040" width="16.5703125" bestFit="1" customWidth="1"/>
    <col min="12041" max="12041" width="16.140625" bestFit="1" customWidth="1"/>
    <col min="12042" max="12042" width="3.28515625" customWidth="1"/>
    <col min="12289" max="12289" width="2.5703125" customWidth="1"/>
    <col min="12290" max="12290" width="21.5703125" customWidth="1"/>
    <col min="12292" max="12292" width="18.28515625" customWidth="1"/>
    <col min="12293" max="12293" width="13.5703125" customWidth="1"/>
    <col min="12294" max="12294" width="19.140625" bestFit="1" customWidth="1"/>
    <col min="12295" max="12295" width="36.5703125" customWidth="1"/>
    <col min="12296" max="12296" width="16.5703125" bestFit="1" customWidth="1"/>
    <col min="12297" max="12297" width="16.140625" bestFit="1" customWidth="1"/>
    <col min="12298" max="12298" width="3.28515625" customWidth="1"/>
    <col min="12545" max="12545" width="2.5703125" customWidth="1"/>
    <col min="12546" max="12546" width="21.5703125" customWidth="1"/>
    <col min="12548" max="12548" width="18.28515625" customWidth="1"/>
    <col min="12549" max="12549" width="13.5703125" customWidth="1"/>
    <col min="12550" max="12550" width="19.140625" bestFit="1" customWidth="1"/>
    <col min="12551" max="12551" width="36.5703125" customWidth="1"/>
    <col min="12552" max="12552" width="16.5703125" bestFit="1" customWidth="1"/>
    <col min="12553" max="12553" width="16.140625" bestFit="1" customWidth="1"/>
    <col min="12554" max="12554" width="3.28515625" customWidth="1"/>
    <col min="12801" max="12801" width="2.5703125" customWidth="1"/>
    <col min="12802" max="12802" width="21.5703125" customWidth="1"/>
    <col min="12804" max="12804" width="18.28515625" customWidth="1"/>
    <col min="12805" max="12805" width="13.5703125" customWidth="1"/>
    <col min="12806" max="12806" width="19.140625" bestFit="1" customWidth="1"/>
    <col min="12807" max="12807" width="36.5703125" customWidth="1"/>
    <col min="12808" max="12808" width="16.5703125" bestFit="1" customWidth="1"/>
    <col min="12809" max="12809" width="16.140625" bestFit="1" customWidth="1"/>
    <col min="12810" max="12810" width="3.28515625" customWidth="1"/>
    <col min="13057" max="13057" width="2.5703125" customWidth="1"/>
    <col min="13058" max="13058" width="21.5703125" customWidth="1"/>
    <col min="13060" max="13060" width="18.28515625" customWidth="1"/>
    <col min="13061" max="13061" width="13.5703125" customWidth="1"/>
    <col min="13062" max="13062" width="19.140625" bestFit="1" customWidth="1"/>
    <col min="13063" max="13063" width="36.5703125" customWidth="1"/>
    <col min="13064" max="13064" width="16.5703125" bestFit="1" customWidth="1"/>
    <col min="13065" max="13065" width="16.140625" bestFit="1" customWidth="1"/>
    <col min="13066" max="13066" width="3.28515625" customWidth="1"/>
    <col min="13313" max="13313" width="2.5703125" customWidth="1"/>
    <col min="13314" max="13314" width="21.5703125" customWidth="1"/>
    <col min="13316" max="13316" width="18.28515625" customWidth="1"/>
    <col min="13317" max="13317" width="13.5703125" customWidth="1"/>
    <col min="13318" max="13318" width="19.140625" bestFit="1" customWidth="1"/>
    <col min="13319" max="13319" width="36.5703125" customWidth="1"/>
    <col min="13320" max="13320" width="16.5703125" bestFit="1" customWidth="1"/>
    <col min="13321" max="13321" width="16.140625" bestFit="1" customWidth="1"/>
    <col min="13322" max="13322" width="3.28515625" customWidth="1"/>
    <col min="13569" max="13569" width="2.5703125" customWidth="1"/>
    <col min="13570" max="13570" width="21.5703125" customWidth="1"/>
    <col min="13572" max="13572" width="18.28515625" customWidth="1"/>
    <col min="13573" max="13573" width="13.5703125" customWidth="1"/>
    <col min="13574" max="13574" width="19.140625" bestFit="1" customWidth="1"/>
    <col min="13575" max="13575" width="36.5703125" customWidth="1"/>
    <col min="13576" max="13576" width="16.5703125" bestFit="1" customWidth="1"/>
    <col min="13577" max="13577" width="16.140625" bestFit="1" customWidth="1"/>
    <col min="13578" max="13578" width="3.28515625" customWidth="1"/>
    <col min="13825" max="13825" width="2.5703125" customWidth="1"/>
    <col min="13826" max="13826" width="21.5703125" customWidth="1"/>
    <col min="13828" max="13828" width="18.28515625" customWidth="1"/>
    <col min="13829" max="13829" width="13.5703125" customWidth="1"/>
    <col min="13830" max="13830" width="19.140625" bestFit="1" customWidth="1"/>
    <col min="13831" max="13831" width="36.5703125" customWidth="1"/>
    <col min="13832" max="13832" width="16.5703125" bestFit="1" customWidth="1"/>
    <col min="13833" max="13833" width="16.140625" bestFit="1" customWidth="1"/>
    <col min="13834" max="13834" width="3.28515625" customWidth="1"/>
    <col min="14081" max="14081" width="2.5703125" customWidth="1"/>
    <col min="14082" max="14082" width="21.5703125" customWidth="1"/>
    <col min="14084" max="14084" width="18.28515625" customWidth="1"/>
    <col min="14085" max="14085" width="13.5703125" customWidth="1"/>
    <col min="14086" max="14086" width="19.140625" bestFit="1" customWidth="1"/>
    <col min="14087" max="14087" width="36.5703125" customWidth="1"/>
    <col min="14088" max="14088" width="16.5703125" bestFit="1" customWidth="1"/>
    <col min="14089" max="14089" width="16.140625" bestFit="1" customWidth="1"/>
    <col min="14090" max="14090" width="3.28515625" customWidth="1"/>
    <col min="14337" max="14337" width="2.5703125" customWidth="1"/>
    <col min="14338" max="14338" width="21.5703125" customWidth="1"/>
    <col min="14340" max="14340" width="18.28515625" customWidth="1"/>
    <col min="14341" max="14341" width="13.5703125" customWidth="1"/>
    <col min="14342" max="14342" width="19.140625" bestFit="1" customWidth="1"/>
    <col min="14343" max="14343" width="36.5703125" customWidth="1"/>
    <col min="14344" max="14344" width="16.5703125" bestFit="1" customWidth="1"/>
    <col min="14345" max="14345" width="16.140625" bestFit="1" customWidth="1"/>
    <col min="14346" max="14346" width="3.28515625" customWidth="1"/>
    <col min="14593" max="14593" width="2.5703125" customWidth="1"/>
    <col min="14594" max="14594" width="21.5703125" customWidth="1"/>
    <col min="14596" max="14596" width="18.28515625" customWidth="1"/>
    <col min="14597" max="14597" width="13.5703125" customWidth="1"/>
    <col min="14598" max="14598" width="19.140625" bestFit="1" customWidth="1"/>
    <col min="14599" max="14599" width="36.5703125" customWidth="1"/>
    <col min="14600" max="14600" width="16.5703125" bestFit="1" customWidth="1"/>
    <col min="14601" max="14601" width="16.140625" bestFit="1" customWidth="1"/>
    <col min="14602" max="14602" width="3.28515625" customWidth="1"/>
    <col min="14849" max="14849" width="2.5703125" customWidth="1"/>
    <col min="14850" max="14850" width="21.5703125" customWidth="1"/>
    <col min="14852" max="14852" width="18.28515625" customWidth="1"/>
    <col min="14853" max="14853" width="13.5703125" customWidth="1"/>
    <col min="14854" max="14854" width="19.140625" bestFit="1" customWidth="1"/>
    <col min="14855" max="14855" width="36.5703125" customWidth="1"/>
    <col min="14856" max="14856" width="16.5703125" bestFit="1" customWidth="1"/>
    <col min="14857" max="14857" width="16.140625" bestFit="1" customWidth="1"/>
    <col min="14858" max="14858" width="3.28515625" customWidth="1"/>
    <col min="15105" max="15105" width="2.5703125" customWidth="1"/>
    <col min="15106" max="15106" width="21.5703125" customWidth="1"/>
    <col min="15108" max="15108" width="18.28515625" customWidth="1"/>
    <col min="15109" max="15109" width="13.5703125" customWidth="1"/>
    <col min="15110" max="15110" width="19.140625" bestFit="1" customWidth="1"/>
    <col min="15111" max="15111" width="36.5703125" customWidth="1"/>
    <col min="15112" max="15112" width="16.5703125" bestFit="1" customWidth="1"/>
    <col min="15113" max="15113" width="16.140625" bestFit="1" customWidth="1"/>
    <col min="15114" max="15114" width="3.28515625" customWidth="1"/>
    <col min="15361" max="15361" width="2.5703125" customWidth="1"/>
    <col min="15362" max="15362" width="21.5703125" customWidth="1"/>
    <col min="15364" max="15364" width="18.28515625" customWidth="1"/>
    <col min="15365" max="15365" width="13.5703125" customWidth="1"/>
    <col min="15366" max="15366" width="19.140625" bestFit="1" customWidth="1"/>
    <col min="15367" max="15367" width="36.5703125" customWidth="1"/>
    <col min="15368" max="15368" width="16.5703125" bestFit="1" customWidth="1"/>
    <col min="15369" max="15369" width="16.140625" bestFit="1" customWidth="1"/>
    <col min="15370" max="15370" width="3.28515625" customWidth="1"/>
    <col min="15617" max="15617" width="2.5703125" customWidth="1"/>
    <col min="15618" max="15618" width="21.5703125" customWidth="1"/>
    <col min="15620" max="15620" width="18.28515625" customWidth="1"/>
    <col min="15621" max="15621" width="13.5703125" customWidth="1"/>
    <col min="15622" max="15622" width="19.140625" bestFit="1" customWidth="1"/>
    <col min="15623" max="15623" width="36.5703125" customWidth="1"/>
    <col min="15624" max="15624" width="16.5703125" bestFit="1" customWidth="1"/>
    <col min="15625" max="15625" width="16.140625" bestFit="1" customWidth="1"/>
    <col min="15626" max="15626" width="3.28515625" customWidth="1"/>
    <col min="15873" max="15873" width="2.5703125" customWidth="1"/>
    <col min="15874" max="15874" width="21.5703125" customWidth="1"/>
    <col min="15876" max="15876" width="18.28515625" customWidth="1"/>
    <col min="15877" max="15877" width="13.5703125" customWidth="1"/>
    <col min="15878" max="15878" width="19.140625" bestFit="1" customWidth="1"/>
    <col min="15879" max="15879" width="36.5703125" customWidth="1"/>
    <col min="15880" max="15880" width="16.5703125" bestFit="1" customWidth="1"/>
    <col min="15881" max="15881" width="16.140625" bestFit="1" customWidth="1"/>
    <col min="15882" max="15882" width="3.28515625" customWidth="1"/>
    <col min="16129" max="16129" width="2.5703125" customWidth="1"/>
    <col min="16130" max="16130" width="21.5703125" customWidth="1"/>
    <col min="16132" max="16132" width="18.28515625" customWidth="1"/>
    <col min="16133" max="16133" width="13.5703125" customWidth="1"/>
    <col min="16134" max="16134" width="19.140625" bestFit="1" customWidth="1"/>
    <col min="16135" max="16135" width="36.5703125" customWidth="1"/>
    <col min="16136" max="16136" width="16.5703125" bestFit="1" customWidth="1"/>
    <col min="16137" max="16137" width="16.140625" bestFit="1" customWidth="1"/>
    <col min="16138" max="16138" width="3.28515625" customWidth="1"/>
  </cols>
  <sheetData>
    <row r="1" spans="1:10" ht="15" customHeight="1" thickBot="1" x14ac:dyDescent="0.35">
      <c r="A1" s="109"/>
      <c r="B1" s="110"/>
      <c r="C1" s="110"/>
      <c r="D1" s="110"/>
      <c r="E1" s="110"/>
      <c r="F1" s="110"/>
      <c r="G1" s="111"/>
      <c r="H1" s="112"/>
      <c r="I1" s="113"/>
      <c r="J1" s="114"/>
    </row>
    <row r="2" spans="1:10" ht="61.5" customHeight="1" x14ac:dyDescent="0.25">
      <c r="A2" s="115"/>
      <c r="B2" s="295"/>
      <c r="C2" s="296"/>
      <c r="D2" s="296"/>
      <c r="E2" s="296"/>
      <c r="F2" s="296"/>
      <c r="G2" s="296"/>
      <c r="H2" s="296"/>
      <c r="I2" s="297"/>
      <c r="J2" s="116"/>
    </row>
    <row r="3" spans="1:10" ht="16.5" x14ac:dyDescent="0.25">
      <c r="A3" s="115"/>
      <c r="B3" s="298"/>
      <c r="C3" s="299"/>
      <c r="D3" s="299"/>
      <c r="E3" s="299"/>
      <c r="F3" s="299"/>
      <c r="G3" s="299"/>
      <c r="H3" s="299"/>
      <c r="I3" s="300"/>
      <c r="J3" s="116"/>
    </row>
    <row r="4" spans="1:10" ht="17.25" thickBot="1" x14ac:dyDescent="0.3">
      <c r="A4" s="115"/>
      <c r="B4" s="353" t="s">
        <v>27</v>
      </c>
      <c r="C4" s="354"/>
      <c r="D4" s="354"/>
      <c r="E4" s="354"/>
      <c r="F4" s="354"/>
      <c r="G4" s="354"/>
      <c r="H4" s="354"/>
      <c r="I4" s="355"/>
      <c r="J4" s="116"/>
    </row>
    <row r="5" spans="1:10" ht="39" customHeight="1" thickBot="1" x14ac:dyDescent="0.3">
      <c r="A5" s="115"/>
      <c r="B5" s="304" t="s">
        <v>44</v>
      </c>
      <c r="C5" s="305"/>
      <c r="D5" s="305"/>
      <c r="E5" s="305"/>
      <c r="F5" s="305"/>
      <c r="G5" s="305"/>
      <c r="H5" s="305"/>
      <c r="I5" s="306"/>
      <c r="J5" s="116"/>
    </row>
    <row r="6" spans="1:10" ht="17.25" thickBot="1" x14ac:dyDescent="0.3">
      <c r="A6" s="115"/>
      <c r="B6" s="118"/>
      <c r="C6" s="118"/>
      <c r="D6" s="118"/>
      <c r="E6" s="118"/>
      <c r="F6" s="118"/>
      <c r="G6" s="119"/>
      <c r="H6" s="120"/>
      <c r="I6" s="121"/>
      <c r="J6" s="122"/>
    </row>
    <row r="7" spans="1:10" ht="16.5" x14ac:dyDescent="0.25">
      <c r="A7" s="115"/>
      <c r="B7" s="123" t="s">
        <v>71</v>
      </c>
      <c r="C7" s="307" t="s">
        <v>72</v>
      </c>
      <c r="D7" s="308"/>
      <c r="E7" s="308"/>
      <c r="F7" s="308"/>
      <c r="G7" s="309"/>
      <c r="H7" s="124" t="s">
        <v>73</v>
      </c>
      <c r="I7" s="231" t="s">
        <v>139</v>
      </c>
      <c r="J7" s="126"/>
    </row>
    <row r="8" spans="1:10" ht="17.25" thickBot="1" x14ac:dyDescent="0.3">
      <c r="A8" s="115"/>
      <c r="B8" s="127" t="s">
        <v>75</v>
      </c>
      <c r="C8" s="310" t="s">
        <v>140</v>
      </c>
      <c r="D8" s="311"/>
      <c r="E8" s="311"/>
      <c r="F8" s="311"/>
      <c r="G8" s="312"/>
      <c r="H8" s="128" t="s">
        <v>77</v>
      </c>
      <c r="I8" s="232" t="s">
        <v>15</v>
      </c>
      <c r="J8" s="130"/>
    </row>
    <row r="9" spans="1:10" ht="17.25" thickBot="1" x14ac:dyDescent="0.3">
      <c r="A9" s="115"/>
      <c r="B9" s="131"/>
      <c r="C9" s="118"/>
      <c r="D9" s="118"/>
      <c r="E9" s="118"/>
      <c r="F9" s="118"/>
      <c r="G9" s="119"/>
      <c r="H9" s="132"/>
      <c r="I9" s="121"/>
      <c r="J9" s="122"/>
    </row>
    <row r="10" spans="1:10" ht="16.5" x14ac:dyDescent="0.25">
      <c r="A10" s="115"/>
      <c r="B10" s="133" t="s">
        <v>78</v>
      </c>
      <c r="C10" s="134"/>
      <c r="D10" s="134"/>
      <c r="E10" s="134"/>
      <c r="F10" s="134"/>
      <c r="G10" s="135"/>
      <c r="H10" s="136"/>
      <c r="I10" s="137"/>
      <c r="J10" s="138"/>
    </row>
    <row r="11" spans="1:10" ht="28.5" x14ac:dyDescent="0.25">
      <c r="A11" s="115"/>
      <c r="B11" s="292" t="s">
        <v>28</v>
      </c>
      <c r="C11" s="293"/>
      <c r="D11" s="294" t="s">
        <v>29</v>
      </c>
      <c r="E11" s="293"/>
      <c r="F11" s="139" t="s">
        <v>30</v>
      </c>
      <c r="G11" s="140" t="s">
        <v>79</v>
      </c>
      <c r="H11" s="141" t="s">
        <v>31</v>
      </c>
      <c r="I11" s="142" t="s">
        <v>80</v>
      </c>
      <c r="J11" s="143"/>
    </row>
    <row r="12" spans="1:10" ht="17.25" thickBot="1" x14ac:dyDescent="0.3">
      <c r="A12" s="115"/>
      <c r="B12" s="321" t="s">
        <v>141</v>
      </c>
      <c r="C12" s="322"/>
      <c r="D12" s="360" t="s">
        <v>82</v>
      </c>
      <c r="E12" s="322"/>
      <c r="F12" s="239">
        <v>1</v>
      </c>
      <c r="G12" s="155">
        <v>34709</v>
      </c>
      <c r="H12" s="181">
        <v>0.1</v>
      </c>
      <c r="I12" s="240">
        <f>F12*G12*H12</f>
        <v>3470.9</v>
      </c>
      <c r="J12" s="143"/>
    </row>
    <row r="13" spans="1:10" ht="17.25" thickBot="1" x14ac:dyDescent="0.3">
      <c r="A13" s="115"/>
      <c r="B13" s="321" t="s">
        <v>119</v>
      </c>
      <c r="C13" s="322"/>
      <c r="D13" s="360" t="s">
        <v>82</v>
      </c>
      <c r="E13" s="322"/>
      <c r="F13" s="239">
        <v>1</v>
      </c>
      <c r="G13" s="155">
        <f>I40</f>
        <v>5831.8345463413098</v>
      </c>
      <c r="H13" s="181">
        <v>0.1</v>
      </c>
      <c r="I13" s="240">
        <f>F13*G13*H13</f>
        <v>583.18345463413095</v>
      </c>
      <c r="J13" s="148"/>
    </row>
    <row r="14" spans="1:10" ht="17.25" thickBot="1" x14ac:dyDescent="0.3">
      <c r="A14" s="115"/>
      <c r="B14" s="118"/>
      <c r="C14" s="118"/>
      <c r="D14" s="118"/>
      <c r="E14" s="118"/>
      <c r="F14" s="118"/>
      <c r="G14" s="119"/>
      <c r="H14" s="241" t="s">
        <v>84</v>
      </c>
      <c r="I14" s="242">
        <f>SUM(I13:I13)</f>
        <v>583.18345463413095</v>
      </c>
      <c r="J14" s="159"/>
    </row>
    <row r="15" spans="1:10" ht="17.25" thickBot="1" x14ac:dyDescent="0.3">
      <c r="A15" s="115"/>
      <c r="B15" s="118"/>
      <c r="C15" s="118"/>
      <c r="D15" s="118"/>
      <c r="E15" s="118"/>
      <c r="F15" s="118"/>
      <c r="G15" s="119"/>
      <c r="H15" s="160"/>
      <c r="I15" s="161"/>
      <c r="J15" s="162"/>
    </row>
    <row r="16" spans="1:10" ht="16.5" x14ac:dyDescent="0.25">
      <c r="A16" s="115"/>
      <c r="B16" s="163" t="s">
        <v>85</v>
      </c>
      <c r="C16" s="164"/>
      <c r="D16" s="164"/>
      <c r="E16" s="164"/>
      <c r="F16" s="164"/>
      <c r="G16" s="165"/>
      <c r="H16" s="166"/>
      <c r="I16" s="167"/>
      <c r="J16" s="122"/>
    </row>
    <row r="17" spans="1:10" ht="28.5" x14ac:dyDescent="0.25">
      <c r="A17" s="115"/>
      <c r="B17" s="323" t="s">
        <v>28</v>
      </c>
      <c r="C17" s="324"/>
      <c r="D17" s="324"/>
      <c r="E17" s="139" t="s">
        <v>29</v>
      </c>
      <c r="F17" s="139" t="s">
        <v>86</v>
      </c>
      <c r="G17" s="168" t="s">
        <v>87</v>
      </c>
      <c r="H17" s="141" t="s">
        <v>30</v>
      </c>
      <c r="I17" s="142" t="s">
        <v>80</v>
      </c>
      <c r="J17" s="143"/>
    </row>
    <row r="18" spans="1:10" ht="35.25" customHeight="1" x14ac:dyDescent="0.25">
      <c r="A18" s="115"/>
      <c r="B18" s="356" t="s">
        <v>142</v>
      </c>
      <c r="C18" s="357"/>
      <c r="D18" s="357"/>
      <c r="E18" s="175" t="s">
        <v>23</v>
      </c>
      <c r="F18" s="170">
        <v>25300</v>
      </c>
      <c r="G18" s="146">
        <v>0</v>
      </c>
      <c r="H18" s="227">
        <v>0.2</v>
      </c>
      <c r="I18" s="147">
        <f t="shared" ref="I18:I23" si="0">+F18*H18+(F18*H18*G18)</f>
        <v>5060</v>
      </c>
      <c r="J18" s="173"/>
    </row>
    <row r="19" spans="1:10" ht="16.5" x14ac:dyDescent="0.25">
      <c r="A19" s="115"/>
      <c r="B19" s="356" t="s">
        <v>143</v>
      </c>
      <c r="C19" s="357"/>
      <c r="D19" s="357"/>
      <c r="E19" s="175" t="s">
        <v>23</v>
      </c>
      <c r="F19" s="170">
        <v>9989</v>
      </c>
      <c r="G19" s="146">
        <v>0</v>
      </c>
      <c r="H19" s="227">
        <v>3</v>
      </c>
      <c r="I19" s="147">
        <f t="shared" si="0"/>
        <v>29967</v>
      </c>
      <c r="J19" s="173"/>
    </row>
    <row r="20" spans="1:10" ht="16.5" x14ac:dyDescent="0.3">
      <c r="A20" s="115"/>
      <c r="B20" s="325"/>
      <c r="C20" s="326"/>
      <c r="D20" s="326"/>
      <c r="E20" s="236"/>
      <c r="F20" s="170"/>
      <c r="G20" s="146"/>
      <c r="H20" s="227"/>
      <c r="I20" s="147">
        <f t="shared" si="0"/>
        <v>0</v>
      </c>
      <c r="J20" s="173"/>
    </row>
    <row r="21" spans="1:10" ht="16.5" x14ac:dyDescent="0.3">
      <c r="A21" s="115"/>
      <c r="B21" s="325"/>
      <c r="C21" s="326"/>
      <c r="D21" s="326"/>
      <c r="E21" s="236"/>
      <c r="F21" s="237"/>
      <c r="G21" s="146"/>
      <c r="H21" s="238"/>
      <c r="I21" s="172">
        <f t="shared" si="0"/>
        <v>0</v>
      </c>
      <c r="J21" s="173"/>
    </row>
    <row r="22" spans="1:10" ht="16.5" x14ac:dyDescent="0.3">
      <c r="A22" s="115"/>
      <c r="B22" s="325"/>
      <c r="C22" s="326"/>
      <c r="D22" s="326"/>
      <c r="E22" s="236"/>
      <c r="F22" s="237"/>
      <c r="G22" s="146"/>
      <c r="H22" s="238"/>
      <c r="I22" s="172">
        <f t="shared" si="0"/>
        <v>0</v>
      </c>
      <c r="J22" s="173"/>
    </row>
    <row r="23" spans="1:10" ht="16.5" x14ac:dyDescent="0.3">
      <c r="A23" s="115"/>
      <c r="B23" s="325"/>
      <c r="C23" s="326"/>
      <c r="D23" s="326"/>
      <c r="E23" s="236"/>
      <c r="F23" s="170"/>
      <c r="G23" s="146"/>
      <c r="H23" s="227"/>
      <c r="I23" s="147">
        <f t="shared" si="0"/>
        <v>0</v>
      </c>
      <c r="J23" s="173"/>
    </row>
    <row r="24" spans="1:10" ht="16.5" x14ac:dyDescent="0.3">
      <c r="A24" s="115"/>
      <c r="B24" s="327"/>
      <c r="C24" s="328"/>
      <c r="D24" s="328"/>
      <c r="E24" s="177"/>
      <c r="F24" s="178"/>
      <c r="G24" s="146"/>
      <c r="H24" s="179"/>
      <c r="I24" s="172">
        <f>+F24*G24*H24</f>
        <v>0</v>
      </c>
      <c r="J24" s="173"/>
    </row>
    <row r="25" spans="1:10" ht="17.25" thickBot="1" x14ac:dyDescent="0.35">
      <c r="A25" s="115"/>
      <c r="B25" s="317"/>
      <c r="C25" s="318"/>
      <c r="D25" s="318"/>
      <c r="E25" s="180"/>
      <c r="F25" s="154"/>
      <c r="G25" s="181"/>
      <c r="H25" s="182"/>
      <c r="I25" s="183">
        <f>+F25*G25*H25</f>
        <v>0</v>
      </c>
      <c r="J25" s="173"/>
    </row>
    <row r="26" spans="1:10" ht="17.25" thickBot="1" x14ac:dyDescent="0.3">
      <c r="A26" s="115"/>
      <c r="B26" s="118"/>
      <c r="C26" s="118"/>
      <c r="D26" s="118"/>
      <c r="E26" s="118"/>
      <c r="F26" s="118"/>
      <c r="G26" s="184"/>
      <c r="H26" s="157" t="s">
        <v>84</v>
      </c>
      <c r="I26" s="185">
        <f>SUM(I18:I25)</f>
        <v>35027</v>
      </c>
      <c r="J26" s="186"/>
    </row>
    <row r="27" spans="1:10" ht="17.25" thickBot="1" x14ac:dyDescent="0.3">
      <c r="A27" s="115"/>
      <c r="B27" s="118"/>
      <c r="C27" s="118"/>
      <c r="D27" s="118"/>
      <c r="E27" s="118"/>
      <c r="F27" s="118"/>
      <c r="G27" s="119"/>
      <c r="H27" s="187"/>
      <c r="I27" s="161"/>
      <c r="J27" s="162"/>
    </row>
    <row r="28" spans="1:10" ht="16.5" x14ac:dyDescent="0.25">
      <c r="A28" s="115"/>
      <c r="B28" s="133" t="s">
        <v>32</v>
      </c>
      <c r="C28" s="134"/>
      <c r="D28" s="134"/>
      <c r="E28" s="134"/>
      <c r="F28" s="134"/>
      <c r="G28" s="135"/>
      <c r="H28" s="136"/>
      <c r="I28" s="137"/>
      <c r="J28" s="122"/>
    </row>
    <row r="29" spans="1:10" ht="28.5" x14ac:dyDescent="0.25">
      <c r="A29" s="115"/>
      <c r="B29" s="329" t="s">
        <v>28</v>
      </c>
      <c r="C29" s="330"/>
      <c r="D29" s="331"/>
      <c r="E29" s="188" t="s">
        <v>29</v>
      </c>
      <c r="F29" s="332" t="s">
        <v>90</v>
      </c>
      <c r="G29" s="331"/>
      <c r="H29" s="189" t="s">
        <v>30</v>
      </c>
      <c r="I29" s="142" t="s">
        <v>80</v>
      </c>
      <c r="J29" s="190"/>
    </row>
    <row r="30" spans="1:10" ht="16.5" customHeight="1" x14ac:dyDescent="0.25">
      <c r="A30" s="115"/>
      <c r="B30" s="356" t="s">
        <v>144</v>
      </c>
      <c r="C30" s="357"/>
      <c r="D30" s="357"/>
      <c r="E30" s="191" t="s">
        <v>145</v>
      </c>
      <c r="F30" s="336">
        <v>187</v>
      </c>
      <c r="G30" s="337"/>
      <c r="H30" s="192">
        <v>1</v>
      </c>
      <c r="I30" s="172">
        <f>F30*H30</f>
        <v>187</v>
      </c>
      <c r="J30" s="193"/>
    </row>
    <row r="31" spans="1:10" ht="16.5" x14ac:dyDescent="0.25">
      <c r="A31" s="115"/>
      <c r="B31" s="333" t="s">
        <v>91</v>
      </c>
      <c r="C31" s="334"/>
      <c r="D31" s="335"/>
      <c r="E31" s="191" t="s">
        <v>91</v>
      </c>
      <c r="F31" s="336" t="s">
        <v>91</v>
      </c>
      <c r="G31" s="337"/>
      <c r="H31" s="192"/>
      <c r="I31" s="172"/>
      <c r="J31" s="193"/>
    </row>
    <row r="32" spans="1:10" ht="17.25" thickBot="1" x14ac:dyDescent="0.3">
      <c r="A32" s="115"/>
      <c r="B32" s="338" t="s">
        <v>91</v>
      </c>
      <c r="C32" s="339"/>
      <c r="D32" s="340"/>
      <c r="E32" s="194"/>
      <c r="F32" s="341"/>
      <c r="G32" s="342"/>
      <c r="H32" s="195"/>
      <c r="I32" s="196"/>
      <c r="J32" s="193"/>
    </row>
    <row r="33" spans="1:10" ht="17.25" thickBot="1" x14ac:dyDescent="0.3">
      <c r="A33" s="115"/>
      <c r="B33" s="118"/>
      <c r="C33" s="118"/>
      <c r="D33" s="118"/>
      <c r="E33" s="118"/>
      <c r="F33" s="118"/>
      <c r="G33" s="119"/>
      <c r="H33" s="157" t="s">
        <v>84</v>
      </c>
      <c r="I33" s="185">
        <f>SUM(I30:I32)</f>
        <v>187</v>
      </c>
      <c r="J33" s="186"/>
    </row>
    <row r="34" spans="1:10" ht="17.25" thickBot="1" x14ac:dyDescent="0.3">
      <c r="A34" s="115"/>
      <c r="B34" s="118"/>
      <c r="C34" s="118"/>
      <c r="D34" s="118"/>
      <c r="E34" s="118"/>
      <c r="F34" s="118"/>
      <c r="G34" s="119"/>
      <c r="H34" s="187"/>
      <c r="I34" s="161"/>
      <c r="J34" s="162"/>
    </row>
    <row r="35" spans="1:10" ht="16.5" x14ac:dyDescent="0.25">
      <c r="A35" s="115"/>
      <c r="B35" s="133" t="s">
        <v>33</v>
      </c>
      <c r="C35" s="197"/>
      <c r="D35" s="197"/>
      <c r="E35" s="197"/>
      <c r="F35" s="197"/>
      <c r="G35" s="198"/>
      <c r="H35" s="199"/>
      <c r="I35" s="200"/>
      <c r="J35" s="122"/>
    </row>
    <row r="36" spans="1:10" ht="33" x14ac:dyDescent="0.25">
      <c r="A36" s="115"/>
      <c r="B36" s="343" t="s">
        <v>28</v>
      </c>
      <c r="C36" s="344"/>
      <c r="D36" s="201" t="s">
        <v>29</v>
      </c>
      <c r="E36" s="202" t="s">
        <v>30</v>
      </c>
      <c r="F36" s="202" t="s">
        <v>92</v>
      </c>
      <c r="G36" s="203" t="s">
        <v>93</v>
      </c>
      <c r="H36" s="204" t="s">
        <v>31</v>
      </c>
      <c r="I36" s="205" t="s">
        <v>80</v>
      </c>
      <c r="J36" s="143"/>
    </row>
    <row r="37" spans="1:10" ht="43.5" customHeight="1" x14ac:dyDescent="0.25">
      <c r="A37" s="115"/>
      <c r="B37" s="345" t="s">
        <v>37</v>
      </c>
      <c r="C37" s="346"/>
      <c r="D37" s="206" t="s">
        <v>95</v>
      </c>
      <c r="E37" s="207">
        <v>1</v>
      </c>
      <c r="F37" s="208">
        <v>94900</v>
      </c>
      <c r="G37" s="209">
        <v>2.0391888861759413</v>
      </c>
      <c r="H37" s="210">
        <f>8/480</f>
        <v>1.6666666666666666E-2</v>
      </c>
      <c r="I37" s="172">
        <f>F37*G37*H37</f>
        <v>3225.3170883016137</v>
      </c>
      <c r="J37" s="193"/>
    </row>
    <row r="38" spans="1:10" ht="16.5" x14ac:dyDescent="0.25">
      <c r="A38" s="115"/>
      <c r="B38" s="345" t="s">
        <v>185</v>
      </c>
      <c r="C38" s="346"/>
      <c r="D38" s="206" t="s">
        <v>95</v>
      </c>
      <c r="E38" s="207">
        <v>1</v>
      </c>
      <c r="F38" s="208">
        <v>80665</v>
      </c>
      <c r="G38" s="209">
        <v>1.938772050857023</v>
      </c>
      <c r="H38" s="210">
        <f>8/480</f>
        <v>1.6666666666666666E-2</v>
      </c>
      <c r="I38" s="172">
        <f>F38*G38*H38</f>
        <v>2606.5174580396956</v>
      </c>
      <c r="J38" s="193"/>
    </row>
    <row r="39" spans="1:10" ht="17.25" thickBot="1" x14ac:dyDescent="0.3">
      <c r="A39" s="115"/>
      <c r="B39" s="349"/>
      <c r="C39" s="350"/>
      <c r="D39" s="211"/>
      <c r="E39" s="194"/>
      <c r="F39" s="212"/>
      <c r="G39" s="213"/>
      <c r="H39" s="195"/>
      <c r="I39" s="196"/>
      <c r="J39" s="193"/>
    </row>
    <row r="40" spans="1:10" ht="17.25" thickBot="1" x14ac:dyDescent="0.3">
      <c r="A40" s="115"/>
      <c r="B40" s="118"/>
      <c r="C40" s="118"/>
      <c r="D40" s="118"/>
      <c r="E40" s="118"/>
      <c r="F40" s="118"/>
      <c r="G40" s="119"/>
      <c r="H40" s="157" t="s">
        <v>84</v>
      </c>
      <c r="I40" s="214">
        <f>SUM(I37:I39)</f>
        <v>5831.8345463413098</v>
      </c>
      <c r="J40" s="215"/>
    </row>
    <row r="41" spans="1:10" ht="17.25" thickBot="1" x14ac:dyDescent="0.3">
      <c r="A41" s="115"/>
      <c r="B41" s="118"/>
      <c r="C41" s="118"/>
      <c r="D41" s="118"/>
      <c r="E41" s="118"/>
      <c r="F41" s="118"/>
      <c r="G41" s="119"/>
      <c r="H41" s="132"/>
      <c r="I41" s="216"/>
      <c r="J41" s="217"/>
    </row>
    <row r="42" spans="1:10" ht="17.25" thickBot="1" x14ac:dyDescent="0.3">
      <c r="A42" s="115"/>
      <c r="B42" s="118"/>
      <c r="C42" s="118"/>
      <c r="D42" s="118"/>
      <c r="E42" s="118"/>
      <c r="F42" s="118"/>
      <c r="G42" s="351" t="s">
        <v>97</v>
      </c>
      <c r="H42" s="352"/>
      <c r="I42" s="214">
        <f>I14+I26+I33+I40</f>
        <v>41629.01800097544</v>
      </c>
      <c r="J42" s="218"/>
    </row>
    <row r="43" spans="1:10" ht="16.5" x14ac:dyDescent="0.25">
      <c r="A43" s="115"/>
      <c r="B43" s="118"/>
      <c r="C43" s="118"/>
      <c r="D43" s="118"/>
      <c r="E43" s="118"/>
      <c r="F43" s="118"/>
      <c r="G43" s="219"/>
      <c r="H43" s="219"/>
      <c r="I43" s="220"/>
      <c r="J43" s="218"/>
    </row>
    <row r="44" spans="1:10" ht="16.5" x14ac:dyDescent="0.3">
      <c r="A44" s="221"/>
      <c r="B44" s="222"/>
      <c r="C44" s="222"/>
      <c r="D44" s="222"/>
      <c r="E44" s="222"/>
      <c r="F44" s="222"/>
      <c r="G44" s="223"/>
      <c r="H44" s="224"/>
      <c r="I44" s="225"/>
      <c r="J44" s="226"/>
    </row>
  </sheetData>
  <mergeCells count="33">
    <mergeCell ref="G42:H42"/>
    <mergeCell ref="B39:C39"/>
    <mergeCell ref="B25:D25"/>
    <mergeCell ref="B29:D29"/>
    <mergeCell ref="F29:G29"/>
    <mergeCell ref="B30:D30"/>
    <mergeCell ref="F30:G30"/>
    <mergeCell ref="B31:D31"/>
    <mergeCell ref="F31:G31"/>
    <mergeCell ref="B32:D32"/>
    <mergeCell ref="F32:G32"/>
    <mergeCell ref="B36:C36"/>
    <mergeCell ref="B37:C37"/>
    <mergeCell ref="B38:C38"/>
    <mergeCell ref="B24:D24"/>
    <mergeCell ref="B12:C12"/>
    <mergeCell ref="D12:E12"/>
    <mergeCell ref="B13:C13"/>
    <mergeCell ref="D13:E13"/>
    <mergeCell ref="B17:D17"/>
    <mergeCell ref="B18:D18"/>
    <mergeCell ref="B19:D19"/>
    <mergeCell ref="B20:D20"/>
    <mergeCell ref="B21:D21"/>
    <mergeCell ref="B22:D22"/>
    <mergeCell ref="B23:D23"/>
    <mergeCell ref="B11:C11"/>
    <mergeCell ref="D11:E11"/>
    <mergeCell ref="B2:I3"/>
    <mergeCell ref="B4:I4"/>
    <mergeCell ref="B5:I5"/>
    <mergeCell ref="C7:G7"/>
    <mergeCell ref="C8:G8"/>
  </mergeCells>
  <pageMargins left="0.70866141732283472" right="0.70866141732283472" top="0.74803149606299213" bottom="0.74803149606299213" header="0.31496062992125984" footer="0.31496062992125984"/>
  <pageSetup scale="56" orientation="portrait" r:id="rId1"/>
  <rowBreaks count="2" manualBreakCount="2">
    <brk id="1" max="16383" man="1"/>
    <brk id="43" max="9" man="1"/>
  </rowBreaks>
  <colBreaks count="2" manualBreakCount="2">
    <brk id="9" max="53" man="1"/>
    <brk id="10" max="1048575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4"/>
  <sheetViews>
    <sheetView workbookViewId="0">
      <selection activeCell="B2" sqref="B2:I3"/>
    </sheetView>
  </sheetViews>
  <sheetFormatPr baseColWidth="10" defaultRowHeight="15" x14ac:dyDescent="0.25"/>
  <cols>
    <col min="1" max="1" width="2.5703125" customWidth="1"/>
    <col min="2" max="2" width="21.5703125" customWidth="1"/>
    <col min="4" max="4" width="18.28515625" customWidth="1"/>
    <col min="5" max="5" width="13.5703125" customWidth="1"/>
    <col min="6" max="6" width="19.140625" bestFit="1" customWidth="1"/>
    <col min="7" max="7" width="36.5703125" customWidth="1"/>
    <col min="8" max="8" width="16.5703125" bestFit="1" customWidth="1"/>
    <col min="9" max="9" width="16.140625" bestFit="1" customWidth="1"/>
    <col min="10" max="10" width="3.28515625" customWidth="1"/>
    <col min="257" max="257" width="2.5703125" customWidth="1"/>
    <col min="258" max="258" width="21.5703125" customWidth="1"/>
    <col min="260" max="260" width="18.28515625" customWidth="1"/>
    <col min="261" max="261" width="13.5703125" customWidth="1"/>
    <col min="262" max="262" width="19.140625" bestFit="1" customWidth="1"/>
    <col min="263" max="263" width="36.5703125" customWidth="1"/>
    <col min="264" max="264" width="16.5703125" bestFit="1" customWidth="1"/>
    <col min="265" max="265" width="16.140625" bestFit="1" customWidth="1"/>
    <col min="266" max="266" width="3.28515625" customWidth="1"/>
    <col min="513" max="513" width="2.5703125" customWidth="1"/>
    <col min="514" max="514" width="21.5703125" customWidth="1"/>
    <col min="516" max="516" width="18.28515625" customWidth="1"/>
    <col min="517" max="517" width="13.5703125" customWidth="1"/>
    <col min="518" max="518" width="19.140625" bestFit="1" customWidth="1"/>
    <col min="519" max="519" width="36.5703125" customWidth="1"/>
    <col min="520" max="520" width="16.5703125" bestFit="1" customWidth="1"/>
    <col min="521" max="521" width="16.140625" bestFit="1" customWidth="1"/>
    <col min="522" max="522" width="3.28515625" customWidth="1"/>
    <col min="769" max="769" width="2.5703125" customWidth="1"/>
    <col min="770" max="770" width="21.5703125" customWidth="1"/>
    <col min="772" max="772" width="18.28515625" customWidth="1"/>
    <col min="773" max="773" width="13.5703125" customWidth="1"/>
    <col min="774" max="774" width="19.140625" bestFit="1" customWidth="1"/>
    <col min="775" max="775" width="36.5703125" customWidth="1"/>
    <col min="776" max="776" width="16.5703125" bestFit="1" customWidth="1"/>
    <col min="777" max="777" width="16.140625" bestFit="1" customWidth="1"/>
    <col min="778" max="778" width="3.28515625" customWidth="1"/>
    <col min="1025" max="1025" width="2.5703125" customWidth="1"/>
    <col min="1026" max="1026" width="21.5703125" customWidth="1"/>
    <col min="1028" max="1028" width="18.28515625" customWidth="1"/>
    <col min="1029" max="1029" width="13.5703125" customWidth="1"/>
    <col min="1030" max="1030" width="19.140625" bestFit="1" customWidth="1"/>
    <col min="1031" max="1031" width="36.5703125" customWidth="1"/>
    <col min="1032" max="1032" width="16.5703125" bestFit="1" customWidth="1"/>
    <col min="1033" max="1033" width="16.140625" bestFit="1" customWidth="1"/>
    <col min="1034" max="1034" width="3.28515625" customWidth="1"/>
    <col min="1281" max="1281" width="2.5703125" customWidth="1"/>
    <col min="1282" max="1282" width="21.5703125" customWidth="1"/>
    <col min="1284" max="1284" width="18.28515625" customWidth="1"/>
    <col min="1285" max="1285" width="13.5703125" customWidth="1"/>
    <col min="1286" max="1286" width="19.140625" bestFit="1" customWidth="1"/>
    <col min="1287" max="1287" width="36.5703125" customWidth="1"/>
    <col min="1288" max="1288" width="16.5703125" bestFit="1" customWidth="1"/>
    <col min="1289" max="1289" width="16.140625" bestFit="1" customWidth="1"/>
    <col min="1290" max="1290" width="3.28515625" customWidth="1"/>
    <col min="1537" max="1537" width="2.5703125" customWidth="1"/>
    <col min="1538" max="1538" width="21.5703125" customWidth="1"/>
    <col min="1540" max="1540" width="18.28515625" customWidth="1"/>
    <col min="1541" max="1541" width="13.5703125" customWidth="1"/>
    <col min="1542" max="1542" width="19.140625" bestFit="1" customWidth="1"/>
    <col min="1543" max="1543" width="36.5703125" customWidth="1"/>
    <col min="1544" max="1544" width="16.5703125" bestFit="1" customWidth="1"/>
    <col min="1545" max="1545" width="16.140625" bestFit="1" customWidth="1"/>
    <col min="1546" max="1546" width="3.28515625" customWidth="1"/>
    <col min="1793" max="1793" width="2.5703125" customWidth="1"/>
    <col min="1794" max="1794" width="21.5703125" customWidth="1"/>
    <col min="1796" max="1796" width="18.28515625" customWidth="1"/>
    <col min="1797" max="1797" width="13.5703125" customWidth="1"/>
    <col min="1798" max="1798" width="19.140625" bestFit="1" customWidth="1"/>
    <col min="1799" max="1799" width="36.5703125" customWidth="1"/>
    <col min="1800" max="1800" width="16.5703125" bestFit="1" customWidth="1"/>
    <col min="1801" max="1801" width="16.140625" bestFit="1" customWidth="1"/>
    <col min="1802" max="1802" width="3.28515625" customWidth="1"/>
    <col min="2049" max="2049" width="2.5703125" customWidth="1"/>
    <col min="2050" max="2050" width="21.5703125" customWidth="1"/>
    <col min="2052" max="2052" width="18.28515625" customWidth="1"/>
    <col min="2053" max="2053" width="13.5703125" customWidth="1"/>
    <col min="2054" max="2054" width="19.140625" bestFit="1" customWidth="1"/>
    <col min="2055" max="2055" width="36.5703125" customWidth="1"/>
    <col min="2056" max="2056" width="16.5703125" bestFit="1" customWidth="1"/>
    <col min="2057" max="2057" width="16.140625" bestFit="1" customWidth="1"/>
    <col min="2058" max="2058" width="3.28515625" customWidth="1"/>
    <col min="2305" max="2305" width="2.5703125" customWidth="1"/>
    <col min="2306" max="2306" width="21.5703125" customWidth="1"/>
    <col min="2308" max="2308" width="18.28515625" customWidth="1"/>
    <col min="2309" max="2309" width="13.5703125" customWidth="1"/>
    <col min="2310" max="2310" width="19.140625" bestFit="1" customWidth="1"/>
    <col min="2311" max="2311" width="36.5703125" customWidth="1"/>
    <col min="2312" max="2312" width="16.5703125" bestFit="1" customWidth="1"/>
    <col min="2313" max="2313" width="16.140625" bestFit="1" customWidth="1"/>
    <col min="2314" max="2314" width="3.28515625" customWidth="1"/>
    <col min="2561" max="2561" width="2.5703125" customWidth="1"/>
    <col min="2562" max="2562" width="21.5703125" customWidth="1"/>
    <col min="2564" max="2564" width="18.28515625" customWidth="1"/>
    <col min="2565" max="2565" width="13.5703125" customWidth="1"/>
    <col min="2566" max="2566" width="19.140625" bestFit="1" customWidth="1"/>
    <col min="2567" max="2567" width="36.5703125" customWidth="1"/>
    <col min="2568" max="2568" width="16.5703125" bestFit="1" customWidth="1"/>
    <col min="2569" max="2569" width="16.140625" bestFit="1" customWidth="1"/>
    <col min="2570" max="2570" width="3.28515625" customWidth="1"/>
    <col min="2817" max="2817" width="2.5703125" customWidth="1"/>
    <col min="2818" max="2818" width="21.5703125" customWidth="1"/>
    <col min="2820" max="2820" width="18.28515625" customWidth="1"/>
    <col min="2821" max="2821" width="13.5703125" customWidth="1"/>
    <col min="2822" max="2822" width="19.140625" bestFit="1" customWidth="1"/>
    <col min="2823" max="2823" width="36.5703125" customWidth="1"/>
    <col min="2824" max="2824" width="16.5703125" bestFit="1" customWidth="1"/>
    <col min="2825" max="2825" width="16.140625" bestFit="1" customWidth="1"/>
    <col min="2826" max="2826" width="3.28515625" customWidth="1"/>
    <col min="3073" max="3073" width="2.5703125" customWidth="1"/>
    <col min="3074" max="3074" width="21.5703125" customWidth="1"/>
    <col min="3076" max="3076" width="18.28515625" customWidth="1"/>
    <col min="3077" max="3077" width="13.5703125" customWidth="1"/>
    <col min="3078" max="3078" width="19.140625" bestFit="1" customWidth="1"/>
    <col min="3079" max="3079" width="36.5703125" customWidth="1"/>
    <col min="3080" max="3080" width="16.5703125" bestFit="1" customWidth="1"/>
    <col min="3081" max="3081" width="16.140625" bestFit="1" customWidth="1"/>
    <col min="3082" max="3082" width="3.28515625" customWidth="1"/>
    <col min="3329" max="3329" width="2.5703125" customWidth="1"/>
    <col min="3330" max="3330" width="21.5703125" customWidth="1"/>
    <col min="3332" max="3332" width="18.28515625" customWidth="1"/>
    <col min="3333" max="3333" width="13.5703125" customWidth="1"/>
    <col min="3334" max="3334" width="19.140625" bestFit="1" customWidth="1"/>
    <col min="3335" max="3335" width="36.5703125" customWidth="1"/>
    <col min="3336" max="3336" width="16.5703125" bestFit="1" customWidth="1"/>
    <col min="3337" max="3337" width="16.140625" bestFit="1" customWidth="1"/>
    <col min="3338" max="3338" width="3.28515625" customWidth="1"/>
    <col min="3585" max="3585" width="2.5703125" customWidth="1"/>
    <col min="3586" max="3586" width="21.5703125" customWidth="1"/>
    <col min="3588" max="3588" width="18.28515625" customWidth="1"/>
    <col min="3589" max="3589" width="13.5703125" customWidth="1"/>
    <col min="3590" max="3590" width="19.140625" bestFit="1" customWidth="1"/>
    <col min="3591" max="3591" width="36.5703125" customWidth="1"/>
    <col min="3592" max="3592" width="16.5703125" bestFit="1" customWidth="1"/>
    <col min="3593" max="3593" width="16.140625" bestFit="1" customWidth="1"/>
    <col min="3594" max="3594" width="3.28515625" customWidth="1"/>
    <col min="3841" max="3841" width="2.5703125" customWidth="1"/>
    <col min="3842" max="3842" width="21.5703125" customWidth="1"/>
    <col min="3844" max="3844" width="18.28515625" customWidth="1"/>
    <col min="3845" max="3845" width="13.5703125" customWidth="1"/>
    <col min="3846" max="3846" width="19.140625" bestFit="1" customWidth="1"/>
    <col min="3847" max="3847" width="36.5703125" customWidth="1"/>
    <col min="3848" max="3848" width="16.5703125" bestFit="1" customWidth="1"/>
    <col min="3849" max="3849" width="16.140625" bestFit="1" customWidth="1"/>
    <col min="3850" max="3850" width="3.28515625" customWidth="1"/>
    <col min="4097" max="4097" width="2.5703125" customWidth="1"/>
    <col min="4098" max="4098" width="21.5703125" customWidth="1"/>
    <col min="4100" max="4100" width="18.28515625" customWidth="1"/>
    <col min="4101" max="4101" width="13.5703125" customWidth="1"/>
    <col min="4102" max="4102" width="19.140625" bestFit="1" customWidth="1"/>
    <col min="4103" max="4103" width="36.5703125" customWidth="1"/>
    <col min="4104" max="4104" width="16.5703125" bestFit="1" customWidth="1"/>
    <col min="4105" max="4105" width="16.140625" bestFit="1" customWidth="1"/>
    <col min="4106" max="4106" width="3.28515625" customWidth="1"/>
    <col min="4353" max="4353" width="2.5703125" customWidth="1"/>
    <col min="4354" max="4354" width="21.5703125" customWidth="1"/>
    <col min="4356" max="4356" width="18.28515625" customWidth="1"/>
    <col min="4357" max="4357" width="13.5703125" customWidth="1"/>
    <col min="4358" max="4358" width="19.140625" bestFit="1" customWidth="1"/>
    <col min="4359" max="4359" width="36.5703125" customWidth="1"/>
    <col min="4360" max="4360" width="16.5703125" bestFit="1" customWidth="1"/>
    <col min="4361" max="4361" width="16.140625" bestFit="1" customWidth="1"/>
    <col min="4362" max="4362" width="3.28515625" customWidth="1"/>
    <col min="4609" max="4609" width="2.5703125" customWidth="1"/>
    <col min="4610" max="4610" width="21.5703125" customWidth="1"/>
    <col min="4612" max="4612" width="18.28515625" customWidth="1"/>
    <col min="4613" max="4613" width="13.5703125" customWidth="1"/>
    <col min="4614" max="4614" width="19.140625" bestFit="1" customWidth="1"/>
    <col min="4615" max="4615" width="36.5703125" customWidth="1"/>
    <col min="4616" max="4616" width="16.5703125" bestFit="1" customWidth="1"/>
    <col min="4617" max="4617" width="16.140625" bestFit="1" customWidth="1"/>
    <col min="4618" max="4618" width="3.28515625" customWidth="1"/>
    <col min="4865" max="4865" width="2.5703125" customWidth="1"/>
    <col min="4866" max="4866" width="21.5703125" customWidth="1"/>
    <col min="4868" max="4868" width="18.28515625" customWidth="1"/>
    <col min="4869" max="4869" width="13.5703125" customWidth="1"/>
    <col min="4870" max="4870" width="19.140625" bestFit="1" customWidth="1"/>
    <col min="4871" max="4871" width="36.5703125" customWidth="1"/>
    <col min="4872" max="4872" width="16.5703125" bestFit="1" customWidth="1"/>
    <col min="4873" max="4873" width="16.140625" bestFit="1" customWidth="1"/>
    <col min="4874" max="4874" width="3.28515625" customWidth="1"/>
    <col min="5121" max="5121" width="2.5703125" customWidth="1"/>
    <col min="5122" max="5122" width="21.5703125" customWidth="1"/>
    <col min="5124" max="5124" width="18.28515625" customWidth="1"/>
    <col min="5125" max="5125" width="13.5703125" customWidth="1"/>
    <col min="5126" max="5126" width="19.140625" bestFit="1" customWidth="1"/>
    <col min="5127" max="5127" width="36.5703125" customWidth="1"/>
    <col min="5128" max="5128" width="16.5703125" bestFit="1" customWidth="1"/>
    <col min="5129" max="5129" width="16.140625" bestFit="1" customWidth="1"/>
    <col min="5130" max="5130" width="3.28515625" customWidth="1"/>
    <col min="5377" max="5377" width="2.5703125" customWidth="1"/>
    <col min="5378" max="5378" width="21.5703125" customWidth="1"/>
    <col min="5380" max="5380" width="18.28515625" customWidth="1"/>
    <col min="5381" max="5381" width="13.5703125" customWidth="1"/>
    <col min="5382" max="5382" width="19.140625" bestFit="1" customWidth="1"/>
    <col min="5383" max="5383" width="36.5703125" customWidth="1"/>
    <col min="5384" max="5384" width="16.5703125" bestFit="1" customWidth="1"/>
    <col min="5385" max="5385" width="16.140625" bestFit="1" customWidth="1"/>
    <col min="5386" max="5386" width="3.28515625" customWidth="1"/>
    <col min="5633" max="5633" width="2.5703125" customWidth="1"/>
    <col min="5634" max="5634" width="21.5703125" customWidth="1"/>
    <col min="5636" max="5636" width="18.28515625" customWidth="1"/>
    <col min="5637" max="5637" width="13.5703125" customWidth="1"/>
    <col min="5638" max="5638" width="19.140625" bestFit="1" customWidth="1"/>
    <col min="5639" max="5639" width="36.5703125" customWidth="1"/>
    <col min="5640" max="5640" width="16.5703125" bestFit="1" customWidth="1"/>
    <col min="5641" max="5641" width="16.140625" bestFit="1" customWidth="1"/>
    <col min="5642" max="5642" width="3.28515625" customWidth="1"/>
    <col min="5889" max="5889" width="2.5703125" customWidth="1"/>
    <col min="5890" max="5890" width="21.5703125" customWidth="1"/>
    <col min="5892" max="5892" width="18.28515625" customWidth="1"/>
    <col min="5893" max="5893" width="13.5703125" customWidth="1"/>
    <col min="5894" max="5894" width="19.140625" bestFit="1" customWidth="1"/>
    <col min="5895" max="5895" width="36.5703125" customWidth="1"/>
    <col min="5896" max="5896" width="16.5703125" bestFit="1" customWidth="1"/>
    <col min="5897" max="5897" width="16.140625" bestFit="1" customWidth="1"/>
    <col min="5898" max="5898" width="3.28515625" customWidth="1"/>
    <col min="6145" max="6145" width="2.5703125" customWidth="1"/>
    <col min="6146" max="6146" width="21.5703125" customWidth="1"/>
    <col min="6148" max="6148" width="18.28515625" customWidth="1"/>
    <col min="6149" max="6149" width="13.5703125" customWidth="1"/>
    <col min="6150" max="6150" width="19.140625" bestFit="1" customWidth="1"/>
    <col min="6151" max="6151" width="36.5703125" customWidth="1"/>
    <col min="6152" max="6152" width="16.5703125" bestFit="1" customWidth="1"/>
    <col min="6153" max="6153" width="16.140625" bestFit="1" customWidth="1"/>
    <col min="6154" max="6154" width="3.28515625" customWidth="1"/>
    <col min="6401" max="6401" width="2.5703125" customWidth="1"/>
    <col min="6402" max="6402" width="21.5703125" customWidth="1"/>
    <col min="6404" max="6404" width="18.28515625" customWidth="1"/>
    <col min="6405" max="6405" width="13.5703125" customWidth="1"/>
    <col min="6406" max="6406" width="19.140625" bestFit="1" customWidth="1"/>
    <col min="6407" max="6407" width="36.5703125" customWidth="1"/>
    <col min="6408" max="6408" width="16.5703125" bestFit="1" customWidth="1"/>
    <col min="6409" max="6409" width="16.140625" bestFit="1" customWidth="1"/>
    <col min="6410" max="6410" width="3.28515625" customWidth="1"/>
    <col min="6657" max="6657" width="2.5703125" customWidth="1"/>
    <col min="6658" max="6658" width="21.5703125" customWidth="1"/>
    <col min="6660" max="6660" width="18.28515625" customWidth="1"/>
    <col min="6661" max="6661" width="13.5703125" customWidth="1"/>
    <col min="6662" max="6662" width="19.140625" bestFit="1" customWidth="1"/>
    <col min="6663" max="6663" width="36.5703125" customWidth="1"/>
    <col min="6664" max="6664" width="16.5703125" bestFit="1" customWidth="1"/>
    <col min="6665" max="6665" width="16.140625" bestFit="1" customWidth="1"/>
    <col min="6666" max="6666" width="3.28515625" customWidth="1"/>
    <col min="6913" max="6913" width="2.5703125" customWidth="1"/>
    <col min="6914" max="6914" width="21.5703125" customWidth="1"/>
    <col min="6916" max="6916" width="18.28515625" customWidth="1"/>
    <col min="6917" max="6917" width="13.5703125" customWidth="1"/>
    <col min="6918" max="6918" width="19.140625" bestFit="1" customWidth="1"/>
    <col min="6919" max="6919" width="36.5703125" customWidth="1"/>
    <col min="6920" max="6920" width="16.5703125" bestFit="1" customWidth="1"/>
    <col min="6921" max="6921" width="16.140625" bestFit="1" customWidth="1"/>
    <col min="6922" max="6922" width="3.28515625" customWidth="1"/>
    <col min="7169" max="7169" width="2.5703125" customWidth="1"/>
    <col min="7170" max="7170" width="21.5703125" customWidth="1"/>
    <col min="7172" max="7172" width="18.28515625" customWidth="1"/>
    <col min="7173" max="7173" width="13.5703125" customWidth="1"/>
    <col min="7174" max="7174" width="19.140625" bestFit="1" customWidth="1"/>
    <col min="7175" max="7175" width="36.5703125" customWidth="1"/>
    <col min="7176" max="7176" width="16.5703125" bestFit="1" customWidth="1"/>
    <col min="7177" max="7177" width="16.140625" bestFit="1" customWidth="1"/>
    <col min="7178" max="7178" width="3.28515625" customWidth="1"/>
    <col min="7425" max="7425" width="2.5703125" customWidth="1"/>
    <col min="7426" max="7426" width="21.5703125" customWidth="1"/>
    <col min="7428" max="7428" width="18.28515625" customWidth="1"/>
    <col min="7429" max="7429" width="13.5703125" customWidth="1"/>
    <col min="7430" max="7430" width="19.140625" bestFit="1" customWidth="1"/>
    <col min="7431" max="7431" width="36.5703125" customWidth="1"/>
    <col min="7432" max="7432" width="16.5703125" bestFit="1" customWidth="1"/>
    <col min="7433" max="7433" width="16.140625" bestFit="1" customWidth="1"/>
    <col min="7434" max="7434" width="3.28515625" customWidth="1"/>
    <col min="7681" max="7681" width="2.5703125" customWidth="1"/>
    <col min="7682" max="7682" width="21.5703125" customWidth="1"/>
    <col min="7684" max="7684" width="18.28515625" customWidth="1"/>
    <col min="7685" max="7685" width="13.5703125" customWidth="1"/>
    <col min="7686" max="7686" width="19.140625" bestFit="1" customWidth="1"/>
    <col min="7687" max="7687" width="36.5703125" customWidth="1"/>
    <col min="7688" max="7688" width="16.5703125" bestFit="1" customWidth="1"/>
    <col min="7689" max="7689" width="16.140625" bestFit="1" customWidth="1"/>
    <col min="7690" max="7690" width="3.28515625" customWidth="1"/>
    <col min="7937" max="7937" width="2.5703125" customWidth="1"/>
    <col min="7938" max="7938" width="21.5703125" customWidth="1"/>
    <col min="7940" max="7940" width="18.28515625" customWidth="1"/>
    <col min="7941" max="7941" width="13.5703125" customWidth="1"/>
    <col min="7942" max="7942" width="19.140625" bestFit="1" customWidth="1"/>
    <col min="7943" max="7943" width="36.5703125" customWidth="1"/>
    <col min="7944" max="7944" width="16.5703125" bestFit="1" customWidth="1"/>
    <col min="7945" max="7945" width="16.140625" bestFit="1" customWidth="1"/>
    <col min="7946" max="7946" width="3.28515625" customWidth="1"/>
    <col min="8193" max="8193" width="2.5703125" customWidth="1"/>
    <col min="8194" max="8194" width="21.5703125" customWidth="1"/>
    <col min="8196" max="8196" width="18.28515625" customWidth="1"/>
    <col min="8197" max="8197" width="13.5703125" customWidth="1"/>
    <col min="8198" max="8198" width="19.140625" bestFit="1" customWidth="1"/>
    <col min="8199" max="8199" width="36.5703125" customWidth="1"/>
    <col min="8200" max="8200" width="16.5703125" bestFit="1" customWidth="1"/>
    <col min="8201" max="8201" width="16.140625" bestFit="1" customWidth="1"/>
    <col min="8202" max="8202" width="3.28515625" customWidth="1"/>
    <col min="8449" max="8449" width="2.5703125" customWidth="1"/>
    <col min="8450" max="8450" width="21.5703125" customWidth="1"/>
    <col min="8452" max="8452" width="18.28515625" customWidth="1"/>
    <col min="8453" max="8453" width="13.5703125" customWidth="1"/>
    <col min="8454" max="8454" width="19.140625" bestFit="1" customWidth="1"/>
    <col min="8455" max="8455" width="36.5703125" customWidth="1"/>
    <col min="8456" max="8456" width="16.5703125" bestFit="1" customWidth="1"/>
    <col min="8457" max="8457" width="16.140625" bestFit="1" customWidth="1"/>
    <col min="8458" max="8458" width="3.28515625" customWidth="1"/>
    <col min="8705" max="8705" width="2.5703125" customWidth="1"/>
    <col min="8706" max="8706" width="21.5703125" customWidth="1"/>
    <col min="8708" max="8708" width="18.28515625" customWidth="1"/>
    <col min="8709" max="8709" width="13.5703125" customWidth="1"/>
    <col min="8710" max="8710" width="19.140625" bestFit="1" customWidth="1"/>
    <col min="8711" max="8711" width="36.5703125" customWidth="1"/>
    <col min="8712" max="8712" width="16.5703125" bestFit="1" customWidth="1"/>
    <col min="8713" max="8713" width="16.140625" bestFit="1" customWidth="1"/>
    <col min="8714" max="8714" width="3.28515625" customWidth="1"/>
    <col min="8961" max="8961" width="2.5703125" customWidth="1"/>
    <col min="8962" max="8962" width="21.5703125" customWidth="1"/>
    <col min="8964" max="8964" width="18.28515625" customWidth="1"/>
    <col min="8965" max="8965" width="13.5703125" customWidth="1"/>
    <col min="8966" max="8966" width="19.140625" bestFit="1" customWidth="1"/>
    <col min="8967" max="8967" width="36.5703125" customWidth="1"/>
    <col min="8968" max="8968" width="16.5703125" bestFit="1" customWidth="1"/>
    <col min="8969" max="8969" width="16.140625" bestFit="1" customWidth="1"/>
    <col min="8970" max="8970" width="3.28515625" customWidth="1"/>
    <col min="9217" max="9217" width="2.5703125" customWidth="1"/>
    <col min="9218" max="9218" width="21.5703125" customWidth="1"/>
    <col min="9220" max="9220" width="18.28515625" customWidth="1"/>
    <col min="9221" max="9221" width="13.5703125" customWidth="1"/>
    <col min="9222" max="9222" width="19.140625" bestFit="1" customWidth="1"/>
    <col min="9223" max="9223" width="36.5703125" customWidth="1"/>
    <col min="9224" max="9224" width="16.5703125" bestFit="1" customWidth="1"/>
    <col min="9225" max="9225" width="16.140625" bestFit="1" customWidth="1"/>
    <col min="9226" max="9226" width="3.28515625" customWidth="1"/>
    <col min="9473" max="9473" width="2.5703125" customWidth="1"/>
    <col min="9474" max="9474" width="21.5703125" customWidth="1"/>
    <col min="9476" max="9476" width="18.28515625" customWidth="1"/>
    <col min="9477" max="9477" width="13.5703125" customWidth="1"/>
    <col min="9478" max="9478" width="19.140625" bestFit="1" customWidth="1"/>
    <col min="9479" max="9479" width="36.5703125" customWidth="1"/>
    <col min="9480" max="9480" width="16.5703125" bestFit="1" customWidth="1"/>
    <col min="9481" max="9481" width="16.140625" bestFit="1" customWidth="1"/>
    <col min="9482" max="9482" width="3.28515625" customWidth="1"/>
    <col min="9729" max="9729" width="2.5703125" customWidth="1"/>
    <col min="9730" max="9730" width="21.5703125" customWidth="1"/>
    <col min="9732" max="9732" width="18.28515625" customWidth="1"/>
    <col min="9733" max="9733" width="13.5703125" customWidth="1"/>
    <col min="9734" max="9734" width="19.140625" bestFit="1" customWidth="1"/>
    <col min="9735" max="9735" width="36.5703125" customWidth="1"/>
    <col min="9736" max="9736" width="16.5703125" bestFit="1" customWidth="1"/>
    <col min="9737" max="9737" width="16.140625" bestFit="1" customWidth="1"/>
    <col min="9738" max="9738" width="3.28515625" customWidth="1"/>
    <col min="9985" max="9985" width="2.5703125" customWidth="1"/>
    <col min="9986" max="9986" width="21.5703125" customWidth="1"/>
    <col min="9988" max="9988" width="18.28515625" customWidth="1"/>
    <col min="9989" max="9989" width="13.5703125" customWidth="1"/>
    <col min="9990" max="9990" width="19.140625" bestFit="1" customWidth="1"/>
    <col min="9991" max="9991" width="36.5703125" customWidth="1"/>
    <col min="9992" max="9992" width="16.5703125" bestFit="1" customWidth="1"/>
    <col min="9993" max="9993" width="16.140625" bestFit="1" customWidth="1"/>
    <col min="9994" max="9994" width="3.28515625" customWidth="1"/>
    <col min="10241" max="10241" width="2.5703125" customWidth="1"/>
    <col min="10242" max="10242" width="21.5703125" customWidth="1"/>
    <col min="10244" max="10244" width="18.28515625" customWidth="1"/>
    <col min="10245" max="10245" width="13.5703125" customWidth="1"/>
    <col min="10246" max="10246" width="19.140625" bestFit="1" customWidth="1"/>
    <col min="10247" max="10247" width="36.5703125" customWidth="1"/>
    <col min="10248" max="10248" width="16.5703125" bestFit="1" customWidth="1"/>
    <col min="10249" max="10249" width="16.140625" bestFit="1" customWidth="1"/>
    <col min="10250" max="10250" width="3.28515625" customWidth="1"/>
    <col min="10497" max="10497" width="2.5703125" customWidth="1"/>
    <col min="10498" max="10498" width="21.5703125" customWidth="1"/>
    <col min="10500" max="10500" width="18.28515625" customWidth="1"/>
    <col min="10501" max="10501" width="13.5703125" customWidth="1"/>
    <col min="10502" max="10502" width="19.140625" bestFit="1" customWidth="1"/>
    <col min="10503" max="10503" width="36.5703125" customWidth="1"/>
    <col min="10504" max="10504" width="16.5703125" bestFit="1" customWidth="1"/>
    <col min="10505" max="10505" width="16.140625" bestFit="1" customWidth="1"/>
    <col min="10506" max="10506" width="3.28515625" customWidth="1"/>
    <col min="10753" max="10753" width="2.5703125" customWidth="1"/>
    <col min="10754" max="10754" width="21.5703125" customWidth="1"/>
    <col min="10756" max="10756" width="18.28515625" customWidth="1"/>
    <col min="10757" max="10757" width="13.5703125" customWidth="1"/>
    <col min="10758" max="10758" width="19.140625" bestFit="1" customWidth="1"/>
    <col min="10759" max="10759" width="36.5703125" customWidth="1"/>
    <col min="10760" max="10760" width="16.5703125" bestFit="1" customWidth="1"/>
    <col min="10761" max="10761" width="16.140625" bestFit="1" customWidth="1"/>
    <col min="10762" max="10762" width="3.28515625" customWidth="1"/>
    <col min="11009" max="11009" width="2.5703125" customWidth="1"/>
    <col min="11010" max="11010" width="21.5703125" customWidth="1"/>
    <col min="11012" max="11012" width="18.28515625" customWidth="1"/>
    <col min="11013" max="11013" width="13.5703125" customWidth="1"/>
    <col min="11014" max="11014" width="19.140625" bestFit="1" customWidth="1"/>
    <col min="11015" max="11015" width="36.5703125" customWidth="1"/>
    <col min="11016" max="11016" width="16.5703125" bestFit="1" customWidth="1"/>
    <col min="11017" max="11017" width="16.140625" bestFit="1" customWidth="1"/>
    <col min="11018" max="11018" width="3.28515625" customWidth="1"/>
    <col min="11265" max="11265" width="2.5703125" customWidth="1"/>
    <col min="11266" max="11266" width="21.5703125" customWidth="1"/>
    <col min="11268" max="11268" width="18.28515625" customWidth="1"/>
    <col min="11269" max="11269" width="13.5703125" customWidth="1"/>
    <col min="11270" max="11270" width="19.140625" bestFit="1" customWidth="1"/>
    <col min="11271" max="11271" width="36.5703125" customWidth="1"/>
    <col min="11272" max="11272" width="16.5703125" bestFit="1" customWidth="1"/>
    <col min="11273" max="11273" width="16.140625" bestFit="1" customWidth="1"/>
    <col min="11274" max="11274" width="3.28515625" customWidth="1"/>
    <col min="11521" max="11521" width="2.5703125" customWidth="1"/>
    <col min="11522" max="11522" width="21.5703125" customWidth="1"/>
    <col min="11524" max="11524" width="18.28515625" customWidth="1"/>
    <col min="11525" max="11525" width="13.5703125" customWidth="1"/>
    <col min="11526" max="11526" width="19.140625" bestFit="1" customWidth="1"/>
    <col min="11527" max="11527" width="36.5703125" customWidth="1"/>
    <col min="11528" max="11528" width="16.5703125" bestFit="1" customWidth="1"/>
    <col min="11529" max="11529" width="16.140625" bestFit="1" customWidth="1"/>
    <col min="11530" max="11530" width="3.28515625" customWidth="1"/>
    <col min="11777" max="11777" width="2.5703125" customWidth="1"/>
    <col min="11778" max="11778" width="21.5703125" customWidth="1"/>
    <col min="11780" max="11780" width="18.28515625" customWidth="1"/>
    <col min="11781" max="11781" width="13.5703125" customWidth="1"/>
    <col min="11782" max="11782" width="19.140625" bestFit="1" customWidth="1"/>
    <col min="11783" max="11783" width="36.5703125" customWidth="1"/>
    <col min="11784" max="11784" width="16.5703125" bestFit="1" customWidth="1"/>
    <col min="11785" max="11785" width="16.140625" bestFit="1" customWidth="1"/>
    <col min="11786" max="11786" width="3.28515625" customWidth="1"/>
    <col min="12033" max="12033" width="2.5703125" customWidth="1"/>
    <col min="12034" max="12034" width="21.5703125" customWidth="1"/>
    <col min="12036" max="12036" width="18.28515625" customWidth="1"/>
    <col min="12037" max="12037" width="13.5703125" customWidth="1"/>
    <col min="12038" max="12038" width="19.140625" bestFit="1" customWidth="1"/>
    <col min="12039" max="12039" width="36.5703125" customWidth="1"/>
    <col min="12040" max="12040" width="16.5703125" bestFit="1" customWidth="1"/>
    <col min="12041" max="12041" width="16.140625" bestFit="1" customWidth="1"/>
    <col min="12042" max="12042" width="3.28515625" customWidth="1"/>
    <col min="12289" max="12289" width="2.5703125" customWidth="1"/>
    <col min="12290" max="12290" width="21.5703125" customWidth="1"/>
    <col min="12292" max="12292" width="18.28515625" customWidth="1"/>
    <col min="12293" max="12293" width="13.5703125" customWidth="1"/>
    <col min="12294" max="12294" width="19.140625" bestFit="1" customWidth="1"/>
    <col min="12295" max="12295" width="36.5703125" customWidth="1"/>
    <col min="12296" max="12296" width="16.5703125" bestFit="1" customWidth="1"/>
    <col min="12297" max="12297" width="16.140625" bestFit="1" customWidth="1"/>
    <col min="12298" max="12298" width="3.28515625" customWidth="1"/>
    <col min="12545" max="12545" width="2.5703125" customWidth="1"/>
    <col min="12546" max="12546" width="21.5703125" customWidth="1"/>
    <col min="12548" max="12548" width="18.28515625" customWidth="1"/>
    <col min="12549" max="12549" width="13.5703125" customWidth="1"/>
    <col min="12550" max="12550" width="19.140625" bestFit="1" customWidth="1"/>
    <col min="12551" max="12551" width="36.5703125" customWidth="1"/>
    <col min="12552" max="12552" width="16.5703125" bestFit="1" customWidth="1"/>
    <col min="12553" max="12553" width="16.140625" bestFit="1" customWidth="1"/>
    <col min="12554" max="12554" width="3.28515625" customWidth="1"/>
    <col min="12801" max="12801" width="2.5703125" customWidth="1"/>
    <col min="12802" max="12802" width="21.5703125" customWidth="1"/>
    <col min="12804" max="12804" width="18.28515625" customWidth="1"/>
    <col min="12805" max="12805" width="13.5703125" customWidth="1"/>
    <col min="12806" max="12806" width="19.140625" bestFit="1" customWidth="1"/>
    <col min="12807" max="12807" width="36.5703125" customWidth="1"/>
    <col min="12808" max="12808" width="16.5703125" bestFit="1" customWidth="1"/>
    <col min="12809" max="12809" width="16.140625" bestFit="1" customWidth="1"/>
    <col min="12810" max="12810" width="3.28515625" customWidth="1"/>
    <col min="13057" max="13057" width="2.5703125" customWidth="1"/>
    <col min="13058" max="13058" width="21.5703125" customWidth="1"/>
    <col min="13060" max="13060" width="18.28515625" customWidth="1"/>
    <col min="13061" max="13061" width="13.5703125" customWidth="1"/>
    <col min="13062" max="13062" width="19.140625" bestFit="1" customWidth="1"/>
    <col min="13063" max="13063" width="36.5703125" customWidth="1"/>
    <col min="13064" max="13064" width="16.5703125" bestFit="1" customWidth="1"/>
    <col min="13065" max="13065" width="16.140625" bestFit="1" customWidth="1"/>
    <col min="13066" max="13066" width="3.28515625" customWidth="1"/>
    <col min="13313" max="13313" width="2.5703125" customWidth="1"/>
    <col min="13314" max="13314" width="21.5703125" customWidth="1"/>
    <col min="13316" max="13316" width="18.28515625" customWidth="1"/>
    <col min="13317" max="13317" width="13.5703125" customWidth="1"/>
    <col min="13318" max="13318" width="19.140625" bestFit="1" customWidth="1"/>
    <col min="13319" max="13319" width="36.5703125" customWidth="1"/>
    <col min="13320" max="13320" width="16.5703125" bestFit="1" customWidth="1"/>
    <col min="13321" max="13321" width="16.140625" bestFit="1" customWidth="1"/>
    <col min="13322" max="13322" width="3.28515625" customWidth="1"/>
    <col min="13569" max="13569" width="2.5703125" customWidth="1"/>
    <col min="13570" max="13570" width="21.5703125" customWidth="1"/>
    <col min="13572" max="13572" width="18.28515625" customWidth="1"/>
    <col min="13573" max="13573" width="13.5703125" customWidth="1"/>
    <col min="13574" max="13574" width="19.140625" bestFit="1" customWidth="1"/>
    <col min="13575" max="13575" width="36.5703125" customWidth="1"/>
    <col min="13576" max="13576" width="16.5703125" bestFit="1" customWidth="1"/>
    <col min="13577" max="13577" width="16.140625" bestFit="1" customWidth="1"/>
    <col min="13578" max="13578" width="3.28515625" customWidth="1"/>
    <col min="13825" max="13825" width="2.5703125" customWidth="1"/>
    <col min="13826" max="13826" width="21.5703125" customWidth="1"/>
    <col min="13828" max="13828" width="18.28515625" customWidth="1"/>
    <col min="13829" max="13829" width="13.5703125" customWidth="1"/>
    <col min="13830" max="13830" width="19.140625" bestFit="1" customWidth="1"/>
    <col min="13831" max="13831" width="36.5703125" customWidth="1"/>
    <col min="13832" max="13832" width="16.5703125" bestFit="1" customWidth="1"/>
    <col min="13833" max="13833" width="16.140625" bestFit="1" customWidth="1"/>
    <col min="13834" max="13834" width="3.28515625" customWidth="1"/>
    <col min="14081" max="14081" width="2.5703125" customWidth="1"/>
    <col min="14082" max="14082" width="21.5703125" customWidth="1"/>
    <col min="14084" max="14084" width="18.28515625" customWidth="1"/>
    <col min="14085" max="14085" width="13.5703125" customWidth="1"/>
    <col min="14086" max="14086" width="19.140625" bestFit="1" customWidth="1"/>
    <col min="14087" max="14087" width="36.5703125" customWidth="1"/>
    <col min="14088" max="14088" width="16.5703125" bestFit="1" customWidth="1"/>
    <col min="14089" max="14089" width="16.140625" bestFit="1" customWidth="1"/>
    <col min="14090" max="14090" width="3.28515625" customWidth="1"/>
    <col min="14337" max="14337" width="2.5703125" customWidth="1"/>
    <col min="14338" max="14338" width="21.5703125" customWidth="1"/>
    <col min="14340" max="14340" width="18.28515625" customWidth="1"/>
    <col min="14341" max="14341" width="13.5703125" customWidth="1"/>
    <col min="14342" max="14342" width="19.140625" bestFit="1" customWidth="1"/>
    <col min="14343" max="14343" width="36.5703125" customWidth="1"/>
    <col min="14344" max="14344" width="16.5703125" bestFit="1" customWidth="1"/>
    <col min="14345" max="14345" width="16.140625" bestFit="1" customWidth="1"/>
    <col min="14346" max="14346" width="3.28515625" customWidth="1"/>
    <col min="14593" max="14593" width="2.5703125" customWidth="1"/>
    <col min="14594" max="14594" width="21.5703125" customWidth="1"/>
    <col min="14596" max="14596" width="18.28515625" customWidth="1"/>
    <col min="14597" max="14597" width="13.5703125" customWidth="1"/>
    <col min="14598" max="14598" width="19.140625" bestFit="1" customWidth="1"/>
    <col min="14599" max="14599" width="36.5703125" customWidth="1"/>
    <col min="14600" max="14600" width="16.5703125" bestFit="1" customWidth="1"/>
    <col min="14601" max="14601" width="16.140625" bestFit="1" customWidth="1"/>
    <col min="14602" max="14602" width="3.28515625" customWidth="1"/>
    <col min="14849" max="14849" width="2.5703125" customWidth="1"/>
    <col min="14850" max="14850" width="21.5703125" customWidth="1"/>
    <col min="14852" max="14852" width="18.28515625" customWidth="1"/>
    <col min="14853" max="14853" width="13.5703125" customWidth="1"/>
    <col min="14854" max="14854" width="19.140625" bestFit="1" customWidth="1"/>
    <col min="14855" max="14855" width="36.5703125" customWidth="1"/>
    <col min="14856" max="14856" width="16.5703125" bestFit="1" customWidth="1"/>
    <col min="14857" max="14857" width="16.140625" bestFit="1" customWidth="1"/>
    <col min="14858" max="14858" width="3.28515625" customWidth="1"/>
    <col min="15105" max="15105" width="2.5703125" customWidth="1"/>
    <col min="15106" max="15106" width="21.5703125" customWidth="1"/>
    <col min="15108" max="15108" width="18.28515625" customWidth="1"/>
    <col min="15109" max="15109" width="13.5703125" customWidth="1"/>
    <col min="15110" max="15110" width="19.140625" bestFit="1" customWidth="1"/>
    <col min="15111" max="15111" width="36.5703125" customWidth="1"/>
    <col min="15112" max="15112" width="16.5703125" bestFit="1" customWidth="1"/>
    <col min="15113" max="15113" width="16.140625" bestFit="1" customWidth="1"/>
    <col min="15114" max="15114" width="3.28515625" customWidth="1"/>
    <col min="15361" max="15361" width="2.5703125" customWidth="1"/>
    <col min="15362" max="15362" width="21.5703125" customWidth="1"/>
    <col min="15364" max="15364" width="18.28515625" customWidth="1"/>
    <col min="15365" max="15365" width="13.5703125" customWidth="1"/>
    <col min="15366" max="15366" width="19.140625" bestFit="1" customWidth="1"/>
    <col min="15367" max="15367" width="36.5703125" customWidth="1"/>
    <col min="15368" max="15368" width="16.5703125" bestFit="1" customWidth="1"/>
    <col min="15369" max="15369" width="16.140625" bestFit="1" customWidth="1"/>
    <col min="15370" max="15370" width="3.28515625" customWidth="1"/>
    <col min="15617" max="15617" width="2.5703125" customWidth="1"/>
    <col min="15618" max="15618" width="21.5703125" customWidth="1"/>
    <col min="15620" max="15620" width="18.28515625" customWidth="1"/>
    <col min="15621" max="15621" width="13.5703125" customWidth="1"/>
    <col min="15622" max="15622" width="19.140625" bestFit="1" customWidth="1"/>
    <col min="15623" max="15623" width="36.5703125" customWidth="1"/>
    <col min="15624" max="15624" width="16.5703125" bestFit="1" customWidth="1"/>
    <col min="15625" max="15625" width="16.140625" bestFit="1" customWidth="1"/>
    <col min="15626" max="15626" width="3.28515625" customWidth="1"/>
    <col min="15873" max="15873" width="2.5703125" customWidth="1"/>
    <col min="15874" max="15874" width="21.5703125" customWidth="1"/>
    <col min="15876" max="15876" width="18.28515625" customWidth="1"/>
    <col min="15877" max="15877" width="13.5703125" customWidth="1"/>
    <col min="15878" max="15878" width="19.140625" bestFit="1" customWidth="1"/>
    <col min="15879" max="15879" width="36.5703125" customWidth="1"/>
    <col min="15880" max="15880" width="16.5703125" bestFit="1" customWidth="1"/>
    <col min="15881" max="15881" width="16.140625" bestFit="1" customWidth="1"/>
    <col min="15882" max="15882" width="3.28515625" customWidth="1"/>
    <col min="16129" max="16129" width="2.5703125" customWidth="1"/>
    <col min="16130" max="16130" width="21.5703125" customWidth="1"/>
    <col min="16132" max="16132" width="18.28515625" customWidth="1"/>
    <col min="16133" max="16133" width="13.5703125" customWidth="1"/>
    <col min="16134" max="16134" width="19.140625" bestFit="1" customWidth="1"/>
    <col min="16135" max="16135" width="36.5703125" customWidth="1"/>
    <col min="16136" max="16136" width="16.5703125" bestFit="1" customWidth="1"/>
    <col min="16137" max="16137" width="16.140625" bestFit="1" customWidth="1"/>
    <col min="16138" max="16138" width="3.28515625" customWidth="1"/>
  </cols>
  <sheetData>
    <row r="1" spans="1:10" ht="15" customHeight="1" thickBot="1" x14ac:dyDescent="0.35">
      <c r="A1" s="109"/>
      <c r="B1" s="110"/>
      <c r="C1" s="110"/>
      <c r="D1" s="110"/>
      <c r="E1" s="110"/>
      <c r="F1" s="110"/>
      <c r="G1" s="111"/>
      <c r="H1" s="112"/>
      <c r="I1" s="113"/>
      <c r="J1" s="114"/>
    </row>
    <row r="2" spans="1:10" ht="61.5" customHeight="1" x14ac:dyDescent="0.25">
      <c r="A2" s="115"/>
      <c r="B2" s="295"/>
      <c r="C2" s="296"/>
      <c r="D2" s="296"/>
      <c r="E2" s="296"/>
      <c r="F2" s="296"/>
      <c r="G2" s="296"/>
      <c r="H2" s="296"/>
      <c r="I2" s="297"/>
      <c r="J2" s="116"/>
    </row>
    <row r="3" spans="1:10" ht="16.5" x14ac:dyDescent="0.25">
      <c r="A3" s="115"/>
      <c r="B3" s="298"/>
      <c r="C3" s="299"/>
      <c r="D3" s="299"/>
      <c r="E3" s="299"/>
      <c r="F3" s="299"/>
      <c r="G3" s="299"/>
      <c r="H3" s="299"/>
      <c r="I3" s="300"/>
      <c r="J3" s="116"/>
    </row>
    <row r="4" spans="1:10" ht="17.25" thickBot="1" x14ac:dyDescent="0.3">
      <c r="A4" s="115"/>
      <c r="B4" s="353" t="s">
        <v>27</v>
      </c>
      <c r="C4" s="354"/>
      <c r="D4" s="354"/>
      <c r="E4" s="354"/>
      <c r="F4" s="354"/>
      <c r="G4" s="354"/>
      <c r="H4" s="354"/>
      <c r="I4" s="355"/>
      <c r="J4" s="116"/>
    </row>
    <row r="5" spans="1:10" ht="39" customHeight="1" thickBot="1" x14ac:dyDescent="0.3">
      <c r="A5" s="115"/>
      <c r="B5" s="304" t="s">
        <v>44</v>
      </c>
      <c r="C5" s="305"/>
      <c r="D5" s="305"/>
      <c r="E5" s="305"/>
      <c r="F5" s="305"/>
      <c r="G5" s="305"/>
      <c r="H5" s="305"/>
      <c r="I5" s="306"/>
      <c r="J5" s="116"/>
    </row>
    <row r="6" spans="1:10" ht="17.25" thickBot="1" x14ac:dyDescent="0.3">
      <c r="A6" s="115"/>
      <c r="B6" s="118"/>
      <c r="C6" s="118"/>
      <c r="D6" s="118"/>
      <c r="E6" s="118"/>
      <c r="F6" s="118"/>
      <c r="G6" s="119"/>
      <c r="H6" s="120"/>
      <c r="I6" s="121"/>
      <c r="J6" s="122"/>
    </row>
    <row r="7" spans="1:10" ht="16.5" x14ac:dyDescent="0.25">
      <c r="A7" s="115"/>
      <c r="B7" s="123" t="s">
        <v>71</v>
      </c>
      <c r="C7" s="307" t="s">
        <v>72</v>
      </c>
      <c r="D7" s="308"/>
      <c r="E7" s="308"/>
      <c r="F7" s="308"/>
      <c r="G7" s="309"/>
      <c r="H7" s="124" t="s">
        <v>73</v>
      </c>
      <c r="I7" s="231" t="s">
        <v>146</v>
      </c>
      <c r="J7" s="126"/>
    </row>
    <row r="8" spans="1:10" ht="17.25" thickBot="1" x14ac:dyDescent="0.3">
      <c r="A8" s="115"/>
      <c r="B8" s="127" t="s">
        <v>75</v>
      </c>
      <c r="C8" s="310" t="s">
        <v>59</v>
      </c>
      <c r="D8" s="311"/>
      <c r="E8" s="311"/>
      <c r="F8" s="311"/>
      <c r="G8" s="312"/>
      <c r="H8" s="128" t="s">
        <v>77</v>
      </c>
      <c r="I8" s="232" t="s">
        <v>23</v>
      </c>
      <c r="J8" s="130"/>
    </row>
    <row r="9" spans="1:10" ht="17.25" thickBot="1" x14ac:dyDescent="0.3">
      <c r="A9" s="115"/>
      <c r="B9" s="131"/>
      <c r="C9" s="118"/>
      <c r="D9" s="118"/>
      <c r="E9" s="118"/>
      <c r="F9" s="118"/>
      <c r="G9" s="119"/>
      <c r="H9" s="132"/>
      <c r="I9" s="121"/>
      <c r="J9" s="122"/>
    </row>
    <row r="10" spans="1:10" ht="16.5" x14ac:dyDescent="0.25">
      <c r="A10" s="115"/>
      <c r="B10" s="133" t="s">
        <v>78</v>
      </c>
      <c r="C10" s="134"/>
      <c r="D10" s="134"/>
      <c r="E10" s="134"/>
      <c r="F10" s="134"/>
      <c r="G10" s="135"/>
      <c r="H10" s="136"/>
      <c r="I10" s="137"/>
      <c r="J10" s="138"/>
    </row>
    <row r="11" spans="1:10" ht="28.5" x14ac:dyDescent="0.25">
      <c r="A11" s="115"/>
      <c r="B11" s="292" t="s">
        <v>28</v>
      </c>
      <c r="C11" s="293"/>
      <c r="D11" s="294" t="s">
        <v>29</v>
      </c>
      <c r="E11" s="293"/>
      <c r="F11" s="139" t="s">
        <v>30</v>
      </c>
      <c r="G11" s="140" t="s">
        <v>79</v>
      </c>
      <c r="H11" s="141" t="s">
        <v>31</v>
      </c>
      <c r="I11" s="142" t="s">
        <v>80</v>
      </c>
      <c r="J11" s="143"/>
    </row>
    <row r="12" spans="1:10" ht="17.25" thickBot="1" x14ac:dyDescent="0.3">
      <c r="A12" s="115"/>
      <c r="B12" s="321" t="s">
        <v>147</v>
      </c>
      <c r="C12" s="322"/>
      <c r="D12" s="360" t="s">
        <v>82</v>
      </c>
      <c r="E12" s="322"/>
      <c r="F12" s="239">
        <v>1</v>
      </c>
      <c r="G12" s="155">
        <v>1400</v>
      </c>
      <c r="H12" s="243">
        <v>1</v>
      </c>
      <c r="I12" s="240">
        <f>F12*G12*H12</f>
        <v>1400</v>
      </c>
      <c r="J12" s="143"/>
    </row>
    <row r="13" spans="1:10" ht="17.25" thickBot="1" x14ac:dyDescent="0.3">
      <c r="A13" s="115"/>
      <c r="B13" s="321" t="s">
        <v>119</v>
      </c>
      <c r="C13" s="322"/>
      <c r="D13" s="360" t="s">
        <v>82</v>
      </c>
      <c r="E13" s="322"/>
      <c r="F13" s="239">
        <v>1</v>
      </c>
      <c r="G13" s="155">
        <f>I40</f>
        <v>4366.0807708670964</v>
      </c>
      <c r="H13" s="181">
        <v>0.02</v>
      </c>
      <c r="I13" s="240">
        <f>F13*G13*H13</f>
        <v>87.321615417341931</v>
      </c>
      <c r="J13" s="148"/>
    </row>
    <row r="14" spans="1:10" ht="17.25" thickBot="1" x14ac:dyDescent="0.3">
      <c r="A14" s="115"/>
      <c r="B14" s="118"/>
      <c r="C14" s="118"/>
      <c r="D14" s="118"/>
      <c r="E14" s="118"/>
      <c r="F14" s="118"/>
      <c r="G14" s="119"/>
      <c r="H14" s="241" t="s">
        <v>84</v>
      </c>
      <c r="I14" s="242">
        <f>SUM(I13:I13)</f>
        <v>87.321615417341931</v>
      </c>
      <c r="J14" s="159"/>
    </row>
    <row r="15" spans="1:10" ht="17.25" thickBot="1" x14ac:dyDescent="0.3">
      <c r="A15" s="115"/>
      <c r="B15" s="118"/>
      <c r="C15" s="118"/>
      <c r="D15" s="118"/>
      <c r="E15" s="118"/>
      <c r="F15" s="118"/>
      <c r="G15" s="119"/>
      <c r="H15" s="160"/>
      <c r="I15" s="161"/>
      <c r="J15" s="162"/>
    </row>
    <row r="16" spans="1:10" ht="16.5" x14ac:dyDescent="0.25">
      <c r="A16" s="115"/>
      <c r="B16" s="163" t="s">
        <v>85</v>
      </c>
      <c r="C16" s="164"/>
      <c r="D16" s="164"/>
      <c r="E16" s="164"/>
      <c r="F16" s="164"/>
      <c r="G16" s="165"/>
      <c r="H16" s="166"/>
      <c r="I16" s="167"/>
      <c r="J16" s="122"/>
    </row>
    <row r="17" spans="1:10" ht="28.5" x14ac:dyDescent="0.25">
      <c r="A17" s="115"/>
      <c r="B17" s="323" t="s">
        <v>28</v>
      </c>
      <c r="C17" s="324"/>
      <c r="D17" s="324"/>
      <c r="E17" s="139" t="s">
        <v>29</v>
      </c>
      <c r="F17" s="139" t="s">
        <v>86</v>
      </c>
      <c r="G17" s="168" t="s">
        <v>87</v>
      </c>
      <c r="H17" s="141" t="s">
        <v>30</v>
      </c>
      <c r="I17" s="142" t="s">
        <v>80</v>
      </c>
      <c r="J17" s="143"/>
    </row>
    <row r="18" spans="1:10" ht="35.25" customHeight="1" x14ac:dyDescent="0.25">
      <c r="A18" s="115"/>
      <c r="B18" s="356" t="s">
        <v>148</v>
      </c>
      <c r="C18" s="357"/>
      <c r="D18" s="357"/>
      <c r="E18" s="175" t="s">
        <v>23</v>
      </c>
      <c r="F18" s="170">
        <v>8989</v>
      </c>
      <c r="G18" s="146">
        <v>0</v>
      </c>
      <c r="H18" s="227">
        <v>1.05</v>
      </c>
      <c r="I18" s="147">
        <f t="shared" ref="I18:I23" si="0">+F18*H18+(F18*H18*G18)</f>
        <v>9438.4500000000007</v>
      </c>
      <c r="J18" s="173"/>
    </row>
    <row r="19" spans="1:10" ht="16.5" x14ac:dyDescent="0.25">
      <c r="A19" s="115"/>
      <c r="B19" s="356" t="s">
        <v>149</v>
      </c>
      <c r="C19" s="357"/>
      <c r="D19" s="357"/>
      <c r="E19" s="175" t="s">
        <v>23</v>
      </c>
      <c r="F19" s="170">
        <v>9989</v>
      </c>
      <c r="G19" s="146">
        <v>0</v>
      </c>
      <c r="H19" s="227">
        <v>0.04</v>
      </c>
      <c r="I19" s="147">
        <f t="shared" si="0"/>
        <v>399.56</v>
      </c>
      <c r="J19" s="173"/>
    </row>
    <row r="20" spans="1:10" ht="16.5" x14ac:dyDescent="0.3">
      <c r="A20" s="115"/>
      <c r="B20" s="325"/>
      <c r="C20" s="326"/>
      <c r="D20" s="326"/>
      <c r="E20" s="236"/>
      <c r="F20" s="170"/>
      <c r="G20" s="146"/>
      <c r="H20" s="227"/>
      <c r="I20" s="147">
        <f t="shared" si="0"/>
        <v>0</v>
      </c>
      <c r="J20" s="173"/>
    </row>
    <row r="21" spans="1:10" ht="16.5" x14ac:dyDescent="0.3">
      <c r="A21" s="115"/>
      <c r="B21" s="325"/>
      <c r="C21" s="326"/>
      <c r="D21" s="326"/>
      <c r="E21" s="236"/>
      <c r="F21" s="237"/>
      <c r="G21" s="146"/>
      <c r="H21" s="238"/>
      <c r="I21" s="172">
        <f t="shared" si="0"/>
        <v>0</v>
      </c>
      <c r="J21" s="173"/>
    </row>
    <row r="22" spans="1:10" ht="16.5" x14ac:dyDescent="0.3">
      <c r="A22" s="115"/>
      <c r="B22" s="325"/>
      <c r="C22" s="326"/>
      <c r="D22" s="326"/>
      <c r="E22" s="236"/>
      <c r="F22" s="237"/>
      <c r="G22" s="146"/>
      <c r="H22" s="238"/>
      <c r="I22" s="172">
        <f t="shared" si="0"/>
        <v>0</v>
      </c>
      <c r="J22" s="173"/>
    </row>
    <row r="23" spans="1:10" ht="16.5" x14ac:dyDescent="0.3">
      <c r="A23" s="115"/>
      <c r="B23" s="325"/>
      <c r="C23" s="326"/>
      <c r="D23" s="326"/>
      <c r="E23" s="236"/>
      <c r="F23" s="170"/>
      <c r="G23" s="146"/>
      <c r="H23" s="227"/>
      <c r="I23" s="147">
        <f t="shared" si="0"/>
        <v>0</v>
      </c>
      <c r="J23" s="173"/>
    </row>
    <row r="24" spans="1:10" ht="16.5" x14ac:dyDescent="0.3">
      <c r="A24" s="115"/>
      <c r="B24" s="327"/>
      <c r="C24" s="328"/>
      <c r="D24" s="328"/>
      <c r="E24" s="177"/>
      <c r="F24" s="178"/>
      <c r="G24" s="146"/>
      <c r="H24" s="179"/>
      <c r="I24" s="172">
        <f>+F24*G24*H24</f>
        <v>0</v>
      </c>
      <c r="J24" s="173"/>
    </row>
    <row r="25" spans="1:10" ht="17.25" thickBot="1" x14ac:dyDescent="0.35">
      <c r="A25" s="115"/>
      <c r="B25" s="317"/>
      <c r="C25" s="318"/>
      <c r="D25" s="318"/>
      <c r="E25" s="180"/>
      <c r="F25" s="154"/>
      <c r="G25" s="181"/>
      <c r="H25" s="182"/>
      <c r="I25" s="183">
        <f>+F25*G25*H25</f>
        <v>0</v>
      </c>
      <c r="J25" s="173"/>
    </row>
    <row r="26" spans="1:10" ht="17.25" thickBot="1" x14ac:dyDescent="0.3">
      <c r="A26" s="115"/>
      <c r="B26" s="118"/>
      <c r="C26" s="118"/>
      <c r="D26" s="118"/>
      <c r="E26" s="118"/>
      <c r="F26" s="118"/>
      <c r="G26" s="184"/>
      <c r="H26" s="157" t="s">
        <v>84</v>
      </c>
      <c r="I26" s="185">
        <f>SUM(I18:I25)</f>
        <v>9838.01</v>
      </c>
      <c r="J26" s="186"/>
    </row>
    <row r="27" spans="1:10" ht="17.25" thickBot="1" x14ac:dyDescent="0.3">
      <c r="A27" s="115"/>
      <c r="B27" s="118"/>
      <c r="C27" s="118"/>
      <c r="D27" s="118"/>
      <c r="E27" s="118"/>
      <c r="F27" s="118"/>
      <c r="G27" s="119"/>
      <c r="H27" s="187"/>
      <c r="I27" s="161"/>
      <c r="J27" s="162"/>
    </row>
    <row r="28" spans="1:10" ht="16.5" x14ac:dyDescent="0.25">
      <c r="A28" s="115"/>
      <c r="B28" s="133" t="s">
        <v>32</v>
      </c>
      <c r="C28" s="134"/>
      <c r="D28" s="134"/>
      <c r="E28" s="134"/>
      <c r="F28" s="134"/>
      <c r="G28" s="135"/>
      <c r="H28" s="136"/>
      <c r="I28" s="137"/>
      <c r="J28" s="122"/>
    </row>
    <row r="29" spans="1:10" ht="28.5" x14ac:dyDescent="0.25">
      <c r="A29" s="115"/>
      <c r="B29" s="329" t="s">
        <v>28</v>
      </c>
      <c r="C29" s="330"/>
      <c r="D29" s="331"/>
      <c r="E29" s="188" t="s">
        <v>29</v>
      </c>
      <c r="F29" s="332" t="s">
        <v>90</v>
      </c>
      <c r="G29" s="331"/>
      <c r="H29" s="189" t="s">
        <v>30</v>
      </c>
      <c r="I29" s="142" t="s">
        <v>80</v>
      </c>
      <c r="J29" s="190"/>
    </row>
    <row r="30" spans="1:10" ht="16.5" customHeight="1" x14ac:dyDescent="0.25">
      <c r="A30" s="115"/>
      <c r="B30" s="356" t="s">
        <v>144</v>
      </c>
      <c r="C30" s="357"/>
      <c r="D30" s="357"/>
      <c r="E30" s="191" t="s">
        <v>145</v>
      </c>
      <c r="F30" s="336">
        <v>187</v>
      </c>
      <c r="G30" s="337"/>
      <c r="H30" s="192">
        <v>1</v>
      </c>
      <c r="I30" s="172">
        <f>F30*H30</f>
        <v>187</v>
      </c>
      <c r="J30" s="193"/>
    </row>
    <row r="31" spans="1:10" ht="16.5" x14ac:dyDescent="0.25">
      <c r="A31" s="115"/>
      <c r="B31" s="333" t="s">
        <v>91</v>
      </c>
      <c r="C31" s="334"/>
      <c r="D31" s="335"/>
      <c r="E31" s="191" t="s">
        <v>91</v>
      </c>
      <c r="F31" s="336" t="s">
        <v>91</v>
      </c>
      <c r="G31" s="337"/>
      <c r="H31" s="192"/>
      <c r="I31" s="172"/>
      <c r="J31" s="193"/>
    </row>
    <row r="32" spans="1:10" ht="17.25" thickBot="1" x14ac:dyDescent="0.3">
      <c r="A32" s="115"/>
      <c r="B32" s="338" t="s">
        <v>91</v>
      </c>
      <c r="C32" s="339"/>
      <c r="D32" s="340"/>
      <c r="E32" s="194"/>
      <c r="F32" s="341"/>
      <c r="G32" s="342"/>
      <c r="H32" s="195"/>
      <c r="I32" s="196"/>
      <c r="J32" s="193"/>
    </row>
    <row r="33" spans="1:10" ht="17.25" thickBot="1" x14ac:dyDescent="0.3">
      <c r="A33" s="115"/>
      <c r="B33" s="118"/>
      <c r="C33" s="118"/>
      <c r="D33" s="118"/>
      <c r="E33" s="118"/>
      <c r="F33" s="118"/>
      <c r="G33" s="119"/>
      <c r="H33" s="157" t="s">
        <v>84</v>
      </c>
      <c r="I33" s="185">
        <f>SUM(I30:I32)</f>
        <v>187</v>
      </c>
      <c r="J33" s="186"/>
    </row>
    <row r="34" spans="1:10" ht="17.25" thickBot="1" x14ac:dyDescent="0.3">
      <c r="A34" s="115"/>
      <c r="B34" s="118"/>
      <c r="C34" s="118"/>
      <c r="D34" s="118"/>
      <c r="E34" s="118"/>
      <c r="F34" s="118"/>
      <c r="G34" s="119"/>
      <c r="H34" s="187"/>
      <c r="I34" s="161"/>
      <c r="J34" s="162"/>
    </row>
    <row r="35" spans="1:10" ht="16.5" x14ac:dyDescent="0.25">
      <c r="A35" s="115"/>
      <c r="B35" s="133" t="s">
        <v>33</v>
      </c>
      <c r="C35" s="197"/>
      <c r="D35" s="197"/>
      <c r="E35" s="197"/>
      <c r="F35" s="197"/>
      <c r="G35" s="198"/>
      <c r="H35" s="199"/>
      <c r="I35" s="200"/>
      <c r="J35" s="122"/>
    </row>
    <row r="36" spans="1:10" ht="33" x14ac:dyDescent="0.25">
      <c r="A36" s="115"/>
      <c r="B36" s="343" t="s">
        <v>28</v>
      </c>
      <c r="C36" s="344"/>
      <c r="D36" s="201" t="s">
        <v>29</v>
      </c>
      <c r="E36" s="202" t="s">
        <v>30</v>
      </c>
      <c r="F36" s="202" t="s">
        <v>92</v>
      </c>
      <c r="G36" s="203" t="s">
        <v>93</v>
      </c>
      <c r="H36" s="204" t="s">
        <v>31</v>
      </c>
      <c r="I36" s="205" t="s">
        <v>80</v>
      </c>
      <c r="J36" s="143"/>
    </row>
    <row r="37" spans="1:10" ht="43.5" customHeight="1" x14ac:dyDescent="0.25">
      <c r="A37" s="115"/>
      <c r="B37" s="345" t="s">
        <v>37</v>
      </c>
      <c r="C37" s="346"/>
      <c r="D37" s="206" t="s">
        <v>95</v>
      </c>
      <c r="E37" s="207">
        <v>1</v>
      </c>
      <c r="F37" s="208">
        <v>94900</v>
      </c>
      <c r="G37" s="209">
        <v>2.0391888861759413</v>
      </c>
      <c r="H37" s="210">
        <f>6/480</f>
        <v>1.2500000000000001E-2</v>
      </c>
      <c r="I37" s="172">
        <f>F37*G37*H37</f>
        <v>2418.9878162262103</v>
      </c>
      <c r="J37" s="193"/>
    </row>
    <row r="38" spans="1:10" ht="16.5" x14ac:dyDescent="0.25">
      <c r="A38" s="115"/>
      <c r="B38" s="345" t="s">
        <v>39</v>
      </c>
      <c r="C38" s="346"/>
      <c r="D38" s="206" t="s">
        <v>95</v>
      </c>
      <c r="E38" s="207">
        <v>1</v>
      </c>
      <c r="F38" s="208">
        <v>80665</v>
      </c>
      <c r="G38" s="209">
        <v>1.93104117487474</v>
      </c>
      <c r="H38" s="210">
        <f>6/480</f>
        <v>1.2500000000000001E-2</v>
      </c>
      <c r="I38" s="172">
        <f>F38*G38*H38</f>
        <v>1947.0929546408865</v>
      </c>
      <c r="J38" s="193"/>
    </row>
    <row r="39" spans="1:10" ht="17.25" thickBot="1" x14ac:dyDescent="0.3">
      <c r="A39" s="115"/>
      <c r="B39" s="349"/>
      <c r="C39" s="350"/>
      <c r="D39" s="211"/>
      <c r="E39" s="194"/>
      <c r="F39" s="212"/>
      <c r="G39" s="213"/>
      <c r="H39" s="195"/>
      <c r="I39" s="196"/>
      <c r="J39" s="193"/>
    </row>
    <row r="40" spans="1:10" ht="17.25" thickBot="1" x14ac:dyDescent="0.3">
      <c r="A40" s="115"/>
      <c r="B40" s="118"/>
      <c r="C40" s="118"/>
      <c r="D40" s="118"/>
      <c r="E40" s="118"/>
      <c r="F40" s="118"/>
      <c r="G40" s="119"/>
      <c r="H40" s="157" t="s">
        <v>84</v>
      </c>
      <c r="I40" s="214">
        <f>SUM(I37:I39)</f>
        <v>4366.0807708670964</v>
      </c>
      <c r="J40" s="215"/>
    </row>
    <row r="41" spans="1:10" ht="17.25" thickBot="1" x14ac:dyDescent="0.3">
      <c r="A41" s="115"/>
      <c r="B41" s="118"/>
      <c r="C41" s="118"/>
      <c r="D41" s="118"/>
      <c r="E41" s="118"/>
      <c r="F41" s="118"/>
      <c r="G41" s="119"/>
      <c r="H41" s="132"/>
      <c r="I41" s="216"/>
      <c r="J41" s="217"/>
    </row>
    <row r="42" spans="1:10" ht="17.25" thickBot="1" x14ac:dyDescent="0.3">
      <c r="A42" s="115"/>
      <c r="B42" s="118"/>
      <c r="C42" s="118"/>
      <c r="D42" s="118"/>
      <c r="E42" s="118"/>
      <c r="F42" s="118"/>
      <c r="G42" s="351" t="s">
        <v>97</v>
      </c>
      <c r="H42" s="352"/>
      <c r="I42" s="214">
        <f>I14+I26+I33+I40</f>
        <v>14478.412386284439</v>
      </c>
      <c r="J42" s="218"/>
    </row>
    <row r="43" spans="1:10" ht="16.5" x14ac:dyDescent="0.25">
      <c r="A43" s="115"/>
      <c r="B43" s="118"/>
      <c r="C43" s="118"/>
      <c r="D43" s="118"/>
      <c r="E43" s="118"/>
      <c r="F43" s="118"/>
      <c r="G43" s="219"/>
      <c r="H43" s="219"/>
      <c r="I43" s="220"/>
      <c r="J43" s="218"/>
    </row>
    <row r="44" spans="1:10" ht="16.5" x14ac:dyDescent="0.3">
      <c r="A44" s="221"/>
      <c r="B44" s="222"/>
      <c r="C44" s="222"/>
      <c r="D44" s="222"/>
      <c r="E44" s="222"/>
      <c r="F44" s="222"/>
      <c r="G44" s="223"/>
      <c r="H44" s="224"/>
      <c r="I44" s="225"/>
      <c r="J44" s="226"/>
    </row>
  </sheetData>
  <mergeCells count="33">
    <mergeCell ref="G42:H42"/>
    <mergeCell ref="B39:C39"/>
    <mergeCell ref="B25:D25"/>
    <mergeCell ref="B29:D29"/>
    <mergeCell ref="F29:G29"/>
    <mergeCell ref="B30:D30"/>
    <mergeCell ref="F30:G30"/>
    <mergeCell ref="B31:D31"/>
    <mergeCell ref="F31:G31"/>
    <mergeCell ref="B32:D32"/>
    <mergeCell ref="F32:G32"/>
    <mergeCell ref="B36:C36"/>
    <mergeCell ref="B37:C37"/>
    <mergeCell ref="B38:C38"/>
    <mergeCell ref="B24:D24"/>
    <mergeCell ref="B12:C12"/>
    <mergeCell ref="D12:E12"/>
    <mergeCell ref="B13:C13"/>
    <mergeCell ref="D13:E13"/>
    <mergeCell ref="B17:D17"/>
    <mergeCell ref="B18:D18"/>
    <mergeCell ref="B19:D19"/>
    <mergeCell ref="B20:D20"/>
    <mergeCell ref="B21:D21"/>
    <mergeCell ref="B22:D22"/>
    <mergeCell ref="B23:D23"/>
    <mergeCell ref="B11:C11"/>
    <mergeCell ref="D11:E11"/>
    <mergeCell ref="B2:I3"/>
    <mergeCell ref="B4:I4"/>
    <mergeCell ref="B5:I5"/>
    <mergeCell ref="C7:G7"/>
    <mergeCell ref="C8:G8"/>
  </mergeCells>
  <pageMargins left="0.70866141732283472" right="0.70866141732283472" top="0.74803149606299213" bottom="0.74803149606299213" header="0.31496062992125984" footer="0.31496062992125984"/>
  <pageSetup scale="56" orientation="portrait" r:id="rId1"/>
  <rowBreaks count="2" manualBreakCount="2">
    <brk id="1" max="16383" man="1"/>
    <brk id="43" max="9" man="1"/>
  </rowBreaks>
  <colBreaks count="2" manualBreakCount="2">
    <brk id="9" max="53" man="1"/>
    <brk id="10" max="1048575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4"/>
  <sheetViews>
    <sheetView workbookViewId="0">
      <selection activeCell="B2" sqref="B2:I3"/>
    </sheetView>
  </sheetViews>
  <sheetFormatPr baseColWidth="10" defaultRowHeight="15" x14ac:dyDescent="0.25"/>
  <cols>
    <col min="1" max="1" width="2.5703125" customWidth="1"/>
    <col min="2" max="2" width="21.5703125" customWidth="1"/>
    <col min="4" max="4" width="18.28515625" customWidth="1"/>
    <col min="5" max="5" width="13.5703125" customWidth="1"/>
    <col min="6" max="6" width="19.140625" bestFit="1" customWidth="1"/>
    <col min="7" max="7" width="36.5703125" customWidth="1"/>
    <col min="8" max="8" width="16.5703125" bestFit="1" customWidth="1"/>
    <col min="9" max="9" width="16.140625" bestFit="1" customWidth="1"/>
    <col min="10" max="10" width="3.28515625" customWidth="1"/>
    <col min="257" max="257" width="2.5703125" customWidth="1"/>
    <col min="258" max="258" width="21.5703125" customWidth="1"/>
    <col min="260" max="260" width="18.28515625" customWidth="1"/>
    <col min="261" max="261" width="13.5703125" customWidth="1"/>
    <col min="262" max="262" width="19.140625" bestFit="1" customWidth="1"/>
    <col min="263" max="263" width="36.5703125" customWidth="1"/>
    <col min="264" max="264" width="16.5703125" bestFit="1" customWidth="1"/>
    <col min="265" max="265" width="16.140625" bestFit="1" customWidth="1"/>
    <col min="266" max="266" width="3.28515625" customWidth="1"/>
    <col min="513" max="513" width="2.5703125" customWidth="1"/>
    <col min="514" max="514" width="21.5703125" customWidth="1"/>
    <col min="516" max="516" width="18.28515625" customWidth="1"/>
    <col min="517" max="517" width="13.5703125" customWidth="1"/>
    <col min="518" max="518" width="19.140625" bestFit="1" customWidth="1"/>
    <col min="519" max="519" width="36.5703125" customWidth="1"/>
    <col min="520" max="520" width="16.5703125" bestFit="1" customWidth="1"/>
    <col min="521" max="521" width="16.140625" bestFit="1" customWidth="1"/>
    <col min="522" max="522" width="3.28515625" customWidth="1"/>
    <col min="769" max="769" width="2.5703125" customWidth="1"/>
    <col min="770" max="770" width="21.5703125" customWidth="1"/>
    <col min="772" max="772" width="18.28515625" customWidth="1"/>
    <col min="773" max="773" width="13.5703125" customWidth="1"/>
    <col min="774" max="774" width="19.140625" bestFit="1" customWidth="1"/>
    <col min="775" max="775" width="36.5703125" customWidth="1"/>
    <col min="776" max="776" width="16.5703125" bestFit="1" customWidth="1"/>
    <col min="777" max="777" width="16.140625" bestFit="1" customWidth="1"/>
    <col min="778" max="778" width="3.28515625" customWidth="1"/>
    <col min="1025" max="1025" width="2.5703125" customWidth="1"/>
    <col min="1026" max="1026" width="21.5703125" customWidth="1"/>
    <col min="1028" max="1028" width="18.28515625" customWidth="1"/>
    <col min="1029" max="1029" width="13.5703125" customWidth="1"/>
    <col min="1030" max="1030" width="19.140625" bestFit="1" customWidth="1"/>
    <col min="1031" max="1031" width="36.5703125" customWidth="1"/>
    <col min="1032" max="1032" width="16.5703125" bestFit="1" customWidth="1"/>
    <col min="1033" max="1033" width="16.140625" bestFit="1" customWidth="1"/>
    <col min="1034" max="1034" width="3.28515625" customWidth="1"/>
    <col min="1281" max="1281" width="2.5703125" customWidth="1"/>
    <col min="1282" max="1282" width="21.5703125" customWidth="1"/>
    <col min="1284" max="1284" width="18.28515625" customWidth="1"/>
    <col min="1285" max="1285" width="13.5703125" customWidth="1"/>
    <col min="1286" max="1286" width="19.140625" bestFit="1" customWidth="1"/>
    <col min="1287" max="1287" width="36.5703125" customWidth="1"/>
    <col min="1288" max="1288" width="16.5703125" bestFit="1" customWidth="1"/>
    <col min="1289" max="1289" width="16.140625" bestFit="1" customWidth="1"/>
    <col min="1290" max="1290" width="3.28515625" customWidth="1"/>
    <col min="1537" max="1537" width="2.5703125" customWidth="1"/>
    <col min="1538" max="1538" width="21.5703125" customWidth="1"/>
    <col min="1540" max="1540" width="18.28515625" customWidth="1"/>
    <col min="1541" max="1541" width="13.5703125" customWidth="1"/>
    <col min="1542" max="1542" width="19.140625" bestFit="1" customWidth="1"/>
    <col min="1543" max="1543" width="36.5703125" customWidth="1"/>
    <col min="1544" max="1544" width="16.5703125" bestFit="1" customWidth="1"/>
    <col min="1545" max="1545" width="16.140625" bestFit="1" customWidth="1"/>
    <col min="1546" max="1546" width="3.28515625" customWidth="1"/>
    <col min="1793" max="1793" width="2.5703125" customWidth="1"/>
    <col min="1794" max="1794" width="21.5703125" customWidth="1"/>
    <col min="1796" max="1796" width="18.28515625" customWidth="1"/>
    <col min="1797" max="1797" width="13.5703125" customWidth="1"/>
    <col min="1798" max="1798" width="19.140625" bestFit="1" customWidth="1"/>
    <col min="1799" max="1799" width="36.5703125" customWidth="1"/>
    <col min="1800" max="1800" width="16.5703125" bestFit="1" customWidth="1"/>
    <col min="1801" max="1801" width="16.140625" bestFit="1" customWidth="1"/>
    <col min="1802" max="1802" width="3.28515625" customWidth="1"/>
    <col min="2049" max="2049" width="2.5703125" customWidth="1"/>
    <col min="2050" max="2050" width="21.5703125" customWidth="1"/>
    <col min="2052" max="2052" width="18.28515625" customWidth="1"/>
    <col min="2053" max="2053" width="13.5703125" customWidth="1"/>
    <col min="2054" max="2054" width="19.140625" bestFit="1" customWidth="1"/>
    <col min="2055" max="2055" width="36.5703125" customWidth="1"/>
    <col min="2056" max="2056" width="16.5703125" bestFit="1" customWidth="1"/>
    <col min="2057" max="2057" width="16.140625" bestFit="1" customWidth="1"/>
    <col min="2058" max="2058" width="3.28515625" customWidth="1"/>
    <col min="2305" max="2305" width="2.5703125" customWidth="1"/>
    <col min="2306" max="2306" width="21.5703125" customWidth="1"/>
    <col min="2308" max="2308" width="18.28515625" customWidth="1"/>
    <col min="2309" max="2309" width="13.5703125" customWidth="1"/>
    <col min="2310" max="2310" width="19.140625" bestFit="1" customWidth="1"/>
    <col min="2311" max="2311" width="36.5703125" customWidth="1"/>
    <col min="2312" max="2312" width="16.5703125" bestFit="1" customWidth="1"/>
    <col min="2313" max="2313" width="16.140625" bestFit="1" customWidth="1"/>
    <col min="2314" max="2314" width="3.28515625" customWidth="1"/>
    <col min="2561" max="2561" width="2.5703125" customWidth="1"/>
    <col min="2562" max="2562" width="21.5703125" customWidth="1"/>
    <col min="2564" max="2564" width="18.28515625" customWidth="1"/>
    <col min="2565" max="2565" width="13.5703125" customWidth="1"/>
    <col min="2566" max="2566" width="19.140625" bestFit="1" customWidth="1"/>
    <col min="2567" max="2567" width="36.5703125" customWidth="1"/>
    <col min="2568" max="2568" width="16.5703125" bestFit="1" customWidth="1"/>
    <col min="2569" max="2569" width="16.140625" bestFit="1" customWidth="1"/>
    <col min="2570" max="2570" width="3.28515625" customWidth="1"/>
    <col min="2817" max="2817" width="2.5703125" customWidth="1"/>
    <col min="2818" max="2818" width="21.5703125" customWidth="1"/>
    <col min="2820" max="2820" width="18.28515625" customWidth="1"/>
    <col min="2821" max="2821" width="13.5703125" customWidth="1"/>
    <col min="2822" max="2822" width="19.140625" bestFit="1" customWidth="1"/>
    <col min="2823" max="2823" width="36.5703125" customWidth="1"/>
    <col min="2824" max="2824" width="16.5703125" bestFit="1" customWidth="1"/>
    <col min="2825" max="2825" width="16.140625" bestFit="1" customWidth="1"/>
    <col min="2826" max="2826" width="3.28515625" customWidth="1"/>
    <col min="3073" max="3073" width="2.5703125" customWidth="1"/>
    <col min="3074" max="3074" width="21.5703125" customWidth="1"/>
    <col min="3076" max="3076" width="18.28515625" customWidth="1"/>
    <col min="3077" max="3077" width="13.5703125" customWidth="1"/>
    <col min="3078" max="3078" width="19.140625" bestFit="1" customWidth="1"/>
    <col min="3079" max="3079" width="36.5703125" customWidth="1"/>
    <col min="3080" max="3080" width="16.5703125" bestFit="1" customWidth="1"/>
    <col min="3081" max="3081" width="16.140625" bestFit="1" customWidth="1"/>
    <col min="3082" max="3082" width="3.28515625" customWidth="1"/>
    <col min="3329" max="3329" width="2.5703125" customWidth="1"/>
    <col min="3330" max="3330" width="21.5703125" customWidth="1"/>
    <col min="3332" max="3332" width="18.28515625" customWidth="1"/>
    <col min="3333" max="3333" width="13.5703125" customWidth="1"/>
    <col min="3334" max="3334" width="19.140625" bestFit="1" customWidth="1"/>
    <col min="3335" max="3335" width="36.5703125" customWidth="1"/>
    <col min="3336" max="3336" width="16.5703125" bestFit="1" customWidth="1"/>
    <col min="3337" max="3337" width="16.140625" bestFit="1" customWidth="1"/>
    <col min="3338" max="3338" width="3.28515625" customWidth="1"/>
    <col min="3585" max="3585" width="2.5703125" customWidth="1"/>
    <col min="3586" max="3586" width="21.5703125" customWidth="1"/>
    <col min="3588" max="3588" width="18.28515625" customWidth="1"/>
    <col min="3589" max="3589" width="13.5703125" customWidth="1"/>
    <col min="3590" max="3590" width="19.140625" bestFit="1" customWidth="1"/>
    <col min="3591" max="3591" width="36.5703125" customWidth="1"/>
    <col min="3592" max="3592" width="16.5703125" bestFit="1" customWidth="1"/>
    <col min="3593" max="3593" width="16.140625" bestFit="1" customWidth="1"/>
    <col min="3594" max="3594" width="3.28515625" customWidth="1"/>
    <col min="3841" max="3841" width="2.5703125" customWidth="1"/>
    <col min="3842" max="3842" width="21.5703125" customWidth="1"/>
    <col min="3844" max="3844" width="18.28515625" customWidth="1"/>
    <col min="3845" max="3845" width="13.5703125" customWidth="1"/>
    <col min="3846" max="3846" width="19.140625" bestFit="1" customWidth="1"/>
    <col min="3847" max="3847" width="36.5703125" customWidth="1"/>
    <col min="3848" max="3848" width="16.5703125" bestFit="1" customWidth="1"/>
    <col min="3849" max="3849" width="16.140625" bestFit="1" customWidth="1"/>
    <col min="3850" max="3850" width="3.28515625" customWidth="1"/>
    <col min="4097" max="4097" width="2.5703125" customWidth="1"/>
    <col min="4098" max="4098" width="21.5703125" customWidth="1"/>
    <col min="4100" max="4100" width="18.28515625" customWidth="1"/>
    <col min="4101" max="4101" width="13.5703125" customWidth="1"/>
    <col min="4102" max="4102" width="19.140625" bestFit="1" customWidth="1"/>
    <col min="4103" max="4103" width="36.5703125" customWidth="1"/>
    <col min="4104" max="4104" width="16.5703125" bestFit="1" customWidth="1"/>
    <col min="4105" max="4105" width="16.140625" bestFit="1" customWidth="1"/>
    <col min="4106" max="4106" width="3.28515625" customWidth="1"/>
    <col min="4353" max="4353" width="2.5703125" customWidth="1"/>
    <col min="4354" max="4354" width="21.5703125" customWidth="1"/>
    <col min="4356" max="4356" width="18.28515625" customWidth="1"/>
    <col min="4357" max="4357" width="13.5703125" customWidth="1"/>
    <col min="4358" max="4358" width="19.140625" bestFit="1" customWidth="1"/>
    <col min="4359" max="4359" width="36.5703125" customWidth="1"/>
    <col min="4360" max="4360" width="16.5703125" bestFit="1" customWidth="1"/>
    <col min="4361" max="4361" width="16.140625" bestFit="1" customWidth="1"/>
    <col min="4362" max="4362" width="3.28515625" customWidth="1"/>
    <col min="4609" max="4609" width="2.5703125" customWidth="1"/>
    <col min="4610" max="4610" width="21.5703125" customWidth="1"/>
    <col min="4612" max="4612" width="18.28515625" customWidth="1"/>
    <col min="4613" max="4613" width="13.5703125" customWidth="1"/>
    <col min="4614" max="4614" width="19.140625" bestFit="1" customWidth="1"/>
    <col min="4615" max="4615" width="36.5703125" customWidth="1"/>
    <col min="4616" max="4616" width="16.5703125" bestFit="1" customWidth="1"/>
    <col min="4617" max="4617" width="16.140625" bestFit="1" customWidth="1"/>
    <col min="4618" max="4618" width="3.28515625" customWidth="1"/>
    <col min="4865" max="4865" width="2.5703125" customWidth="1"/>
    <col min="4866" max="4866" width="21.5703125" customWidth="1"/>
    <col min="4868" max="4868" width="18.28515625" customWidth="1"/>
    <col min="4869" max="4869" width="13.5703125" customWidth="1"/>
    <col min="4870" max="4870" width="19.140625" bestFit="1" customWidth="1"/>
    <col min="4871" max="4871" width="36.5703125" customWidth="1"/>
    <col min="4872" max="4872" width="16.5703125" bestFit="1" customWidth="1"/>
    <col min="4873" max="4873" width="16.140625" bestFit="1" customWidth="1"/>
    <col min="4874" max="4874" width="3.28515625" customWidth="1"/>
    <col min="5121" max="5121" width="2.5703125" customWidth="1"/>
    <col min="5122" max="5122" width="21.5703125" customWidth="1"/>
    <col min="5124" max="5124" width="18.28515625" customWidth="1"/>
    <col min="5125" max="5125" width="13.5703125" customWidth="1"/>
    <col min="5126" max="5126" width="19.140625" bestFit="1" customWidth="1"/>
    <col min="5127" max="5127" width="36.5703125" customWidth="1"/>
    <col min="5128" max="5128" width="16.5703125" bestFit="1" customWidth="1"/>
    <col min="5129" max="5129" width="16.140625" bestFit="1" customWidth="1"/>
    <col min="5130" max="5130" width="3.28515625" customWidth="1"/>
    <col min="5377" max="5377" width="2.5703125" customWidth="1"/>
    <col min="5378" max="5378" width="21.5703125" customWidth="1"/>
    <col min="5380" max="5380" width="18.28515625" customWidth="1"/>
    <col min="5381" max="5381" width="13.5703125" customWidth="1"/>
    <col min="5382" max="5382" width="19.140625" bestFit="1" customWidth="1"/>
    <col min="5383" max="5383" width="36.5703125" customWidth="1"/>
    <col min="5384" max="5384" width="16.5703125" bestFit="1" customWidth="1"/>
    <col min="5385" max="5385" width="16.140625" bestFit="1" customWidth="1"/>
    <col min="5386" max="5386" width="3.28515625" customWidth="1"/>
    <col min="5633" max="5633" width="2.5703125" customWidth="1"/>
    <col min="5634" max="5634" width="21.5703125" customWidth="1"/>
    <col min="5636" max="5636" width="18.28515625" customWidth="1"/>
    <col min="5637" max="5637" width="13.5703125" customWidth="1"/>
    <col min="5638" max="5638" width="19.140625" bestFit="1" customWidth="1"/>
    <col min="5639" max="5639" width="36.5703125" customWidth="1"/>
    <col min="5640" max="5640" width="16.5703125" bestFit="1" customWidth="1"/>
    <col min="5641" max="5641" width="16.140625" bestFit="1" customWidth="1"/>
    <col min="5642" max="5642" width="3.28515625" customWidth="1"/>
    <col min="5889" max="5889" width="2.5703125" customWidth="1"/>
    <col min="5890" max="5890" width="21.5703125" customWidth="1"/>
    <col min="5892" max="5892" width="18.28515625" customWidth="1"/>
    <col min="5893" max="5893" width="13.5703125" customWidth="1"/>
    <col min="5894" max="5894" width="19.140625" bestFit="1" customWidth="1"/>
    <col min="5895" max="5895" width="36.5703125" customWidth="1"/>
    <col min="5896" max="5896" width="16.5703125" bestFit="1" customWidth="1"/>
    <col min="5897" max="5897" width="16.140625" bestFit="1" customWidth="1"/>
    <col min="5898" max="5898" width="3.28515625" customWidth="1"/>
    <col min="6145" max="6145" width="2.5703125" customWidth="1"/>
    <col min="6146" max="6146" width="21.5703125" customWidth="1"/>
    <col min="6148" max="6148" width="18.28515625" customWidth="1"/>
    <col min="6149" max="6149" width="13.5703125" customWidth="1"/>
    <col min="6150" max="6150" width="19.140625" bestFit="1" customWidth="1"/>
    <col min="6151" max="6151" width="36.5703125" customWidth="1"/>
    <col min="6152" max="6152" width="16.5703125" bestFit="1" customWidth="1"/>
    <col min="6153" max="6153" width="16.140625" bestFit="1" customWidth="1"/>
    <col min="6154" max="6154" width="3.28515625" customWidth="1"/>
    <col min="6401" max="6401" width="2.5703125" customWidth="1"/>
    <col min="6402" max="6402" width="21.5703125" customWidth="1"/>
    <col min="6404" max="6404" width="18.28515625" customWidth="1"/>
    <col min="6405" max="6405" width="13.5703125" customWidth="1"/>
    <col min="6406" max="6406" width="19.140625" bestFit="1" customWidth="1"/>
    <col min="6407" max="6407" width="36.5703125" customWidth="1"/>
    <col min="6408" max="6408" width="16.5703125" bestFit="1" customWidth="1"/>
    <col min="6409" max="6409" width="16.140625" bestFit="1" customWidth="1"/>
    <col min="6410" max="6410" width="3.28515625" customWidth="1"/>
    <col min="6657" max="6657" width="2.5703125" customWidth="1"/>
    <col min="6658" max="6658" width="21.5703125" customWidth="1"/>
    <col min="6660" max="6660" width="18.28515625" customWidth="1"/>
    <col min="6661" max="6661" width="13.5703125" customWidth="1"/>
    <col min="6662" max="6662" width="19.140625" bestFit="1" customWidth="1"/>
    <col min="6663" max="6663" width="36.5703125" customWidth="1"/>
    <col min="6664" max="6664" width="16.5703125" bestFit="1" customWidth="1"/>
    <col min="6665" max="6665" width="16.140625" bestFit="1" customWidth="1"/>
    <col min="6666" max="6666" width="3.28515625" customWidth="1"/>
    <col min="6913" max="6913" width="2.5703125" customWidth="1"/>
    <col min="6914" max="6914" width="21.5703125" customWidth="1"/>
    <col min="6916" max="6916" width="18.28515625" customWidth="1"/>
    <col min="6917" max="6917" width="13.5703125" customWidth="1"/>
    <col min="6918" max="6918" width="19.140625" bestFit="1" customWidth="1"/>
    <col min="6919" max="6919" width="36.5703125" customWidth="1"/>
    <col min="6920" max="6920" width="16.5703125" bestFit="1" customWidth="1"/>
    <col min="6921" max="6921" width="16.140625" bestFit="1" customWidth="1"/>
    <col min="6922" max="6922" width="3.28515625" customWidth="1"/>
    <col min="7169" max="7169" width="2.5703125" customWidth="1"/>
    <col min="7170" max="7170" width="21.5703125" customWidth="1"/>
    <col min="7172" max="7172" width="18.28515625" customWidth="1"/>
    <col min="7173" max="7173" width="13.5703125" customWidth="1"/>
    <col min="7174" max="7174" width="19.140625" bestFit="1" customWidth="1"/>
    <col min="7175" max="7175" width="36.5703125" customWidth="1"/>
    <col min="7176" max="7176" width="16.5703125" bestFit="1" customWidth="1"/>
    <col min="7177" max="7177" width="16.140625" bestFit="1" customWidth="1"/>
    <col min="7178" max="7178" width="3.28515625" customWidth="1"/>
    <col min="7425" max="7425" width="2.5703125" customWidth="1"/>
    <col min="7426" max="7426" width="21.5703125" customWidth="1"/>
    <col min="7428" max="7428" width="18.28515625" customWidth="1"/>
    <col min="7429" max="7429" width="13.5703125" customWidth="1"/>
    <col min="7430" max="7430" width="19.140625" bestFit="1" customWidth="1"/>
    <col min="7431" max="7431" width="36.5703125" customWidth="1"/>
    <col min="7432" max="7432" width="16.5703125" bestFit="1" customWidth="1"/>
    <col min="7433" max="7433" width="16.140625" bestFit="1" customWidth="1"/>
    <col min="7434" max="7434" width="3.28515625" customWidth="1"/>
    <col min="7681" max="7681" width="2.5703125" customWidth="1"/>
    <col min="7682" max="7682" width="21.5703125" customWidth="1"/>
    <col min="7684" max="7684" width="18.28515625" customWidth="1"/>
    <col min="7685" max="7685" width="13.5703125" customWidth="1"/>
    <col min="7686" max="7686" width="19.140625" bestFit="1" customWidth="1"/>
    <col min="7687" max="7687" width="36.5703125" customWidth="1"/>
    <col min="7688" max="7688" width="16.5703125" bestFit="1" customWidth="1"/>
    <col min="7689" max="7689" width="16.140625" bestFit="1" customWidth="1"/>
    <col min="7690" max="7690" width="3.28515625" customWidth="1"/>
    <col min="7937" max="7937" width="2.5703125" customWidth="1"/>
    <col min="7938" max="7938" width="21.5703125" customWidth="1"/>
    <col min="7940" max="7940" width="18.28515625" customWidth="1"/>
    <col min="7941" max="7941" width="13.5703125" customWidth="1"/>
    <col min="7942" max="7942" width="19.140625" bestFit="1" customWidth="1"/>
    <col min="7943" max="7943" width="36.5703125" customWidth="1"/>
    <col min="7944" max="7944" width="16.5703125" bestFit="1" customWidth="1"/>
    <col min="7945" max="7945" width="16.140625" bestFit="1" customWidth="1"/>
    <col min="7946" max="7946" width="3.28515625" customWidth="1"/>
    <col min="8193" max="8193" width="2.5703125" customWidth="1"/>
    <col min="8194" max="8194" width="21.5703125" customWidth="1"/>
    <col min="8196" max="8196" width="18.28515625" customWidth="1"/>
    <col min="8197" max="8197" width="13.5703125" customWidth="1"/>
    <col min="8198" max="8198" width="19.140625" bestFit="1" customWidth="1"/>
    <col min="8199" max="8199" width="36.5703125" customWidth="1"/>
    <col min="8200" max="8200" width="16.5703125" bestFit="1" customWidth="1"/>
    <col min="8201" max="8201" width="16.140625" bestFit="1" customWidth="1"/>
    <col min="8202" max="8202" width="3.28515625" customWidth="1"/>
    <col min="8449" max="8449" width="2.5703125" customWidth="1"/>
    <col min="8450" max="8450" width="21.5703125" customWidth="1"/>
    <col min="8452" max="8452" width="18.28515625" customWidth="1"/>
    <col min="8453" max="8453" width="13.5703125" customWidth="1"/>
    <col min="8454" max="8454" width="19.140625" bestFit="1" customWidth="1"/>
    <col min="8455" max="8455" width="36.5703125" customWidth="1"/>
    <col min="8456" max="8456" width="16.5703125" bestFit="1" customWidth="1"/>
    <col min="8457" max="8457" width="16.140625" bestFit="1" customWidth="1"/>
    <col min="8458" max="8458" width="3.28515625" customWidth="1"/>
    <col min="8705" max="8705" width="2.5703125" customWidth="1"/>
    <col min="8706" max="8706" width="21.5703125" customWidth="1"/>
    <col min="8708" max="8708" width="18.28515625" customWidth="1"/>
    <col min="8709" max="8709" width="13.5703125" customWidth="1"/>
    <col min="8710" max="8710" width="19.140625" bestFit="1" customWidth="1"/>
    <col min="8711" max="8711" width="36.5703125" customWidth="1"/>
    <col min="8712" max="8712" width="16.5703125" bestFit="1" customWidth="1"/>
    <col min="8713" max="8713" width="16.140625" bestFit="1" customWidth="1"/>
    <col min="8714" max="8714" width="3.28515625" customWidth="1"/>
    <col min="8961" max="8961" width="2.5703125" customWidth="1"/>
    <col min="8962" max="8962" width="21.5703125" customWidth="1"/>
    <col min="8964" max="8964" width="18.28515625" customWidth="1"/>
    <col min="8965" max="8965" width="13.5703125" customWidth="1"/>
    <col min="8966" max="8966" width="19.140625" bestFit="1" customWidth="1"/>
    <col min="8967" max="8967" width="36.5703125" customWidth="1"/>
    <col min="8968" max="8968" width="16.5703125" bestFit="1" customWidth="1"/>
    <col min="8969" max="8969" width="16.140625" bestFit="1" customWidth="1"/>
    <col min="8970" max="8970" width="3.28515625" customWidth="1"/>
    <col min="9217" max="9217" width="2.5703125" customWidth="1"/>
    <col min="9218" max="9218" width="21.5703125" customWidth="1"/>
    <col min="9220" max="9220" width="18.28515625" customWidth="1"/>
    <col min="9221" max="9221" width="13.5703125" customWidth="1"/>
    <col min="9222" max="9222" width="19.140625" bestFit="1" customWidth="1"/>
    <col min="9223" max="9223" width="36.5703125" customWidth="1"/>
    <col min="9224" max="9224" width="16.5703125" bestFit="1" customWidth="1"/>
    <col min="9225" max="9225" width="16.140625" bestFit="1" customWidth="1"/>
    <col min="9226" max="9226" width="3.28515625" customWidth="1"/>
    <col min="9473" max="9473" width="2.5703125" customWidth="1"/>
    <col min="9474" max="9474" width="21.5703125" customWidth="1"/>
    <col min="9476" max="9476" width="18.28515625" customWidth="1"/>
    <col min="9477" max="9477" width="13.5703125" customWidth="1"/>
    <col min="9478" max="9478" width="19.140625" bestFit="1" customWidth="1"/>
    <col min="9479" max="9479" width="36.5703125" customWidth="1"/>
    <col min="9480" max="9480" width="16.5703125" bestFit="1" customWidth="1"/>
    <col min="9481" max="9481" width="16.140625" bestFit="1" customWidth="1"/>
    <col min="9482" max="9482" width="3.28515625" customWidth="1"/>
    <col min="9729" max="9729" width="2.5703125" customWidth="1"/>
    <col min="9730" max="9730" width="21.5703125" customWidth="1"/>
    <col min="9732" max="9732" width="18.28515625" customWidth="1"/>
    <col min="9733" max="9733" width="13.5703125" customWidth="1"/>
    <col min="9734" max="9734" width="19.140625" bestFit="1" customWidth="1"/>
    <col min="9735" max="9735" width="36.5703125" customWidth="1"/>
    <col min="9736" max="9736" width="16.5703125" bestFit="1" customWidth="1"/>
    <col min="9737" max="9737" width="16.140625" bestFit="1" customWidth="1"/>
    <col min="9738" max="9738" width="3.28515625" customWidth="1"/>
    <col min="9985" max="9985" width="2.5703125" customWidth="1"/>
    <col min="9986" max="9986" width="21.5703125" customWidth="1"/>
    <col min="9988" max="9988" width="18.28515625" customWidth="1"/>
    <col min="9989" max="9989" width="13.5703125" customWidth="1"/>
    <col min="9990" max="9990" width="19.140625" bestFit="1" customWidth="1"/>
    <col min="9991" max="9991" width="36.5703125" customWidth="1"/>
    <col min="9992" max="9992" width="16.5703125" bestFit="1" customWidth="1"/>
    <col min="9993" max="9993" width="16.140625" bestFit="1" customWidth="1"/>
    <col min="9994" max="9994" width="3.28515625" customWidth="1"/>
    <col min="10241" max="10241" width="2.5703125" customWidth="1"/>
    <col min="10242" max="10242" width="21.5703125" customWidth="1"/>
    <col min="10244" max="10244" width="18.28515625" customWidth="1"/>
    <col min="10245" max="10245" width="13.5703125" customWidth="1"/>
    <col min="10246" max="10246" width="19.140625" bestFit="1" customWidth="1"/>
    <col min="10247" max="10247" width="36.5703125" customWidth="1"/>
    <col min="10248" max="10248" width="16.5703125" bestFit="1" customWidth="1"/>
    <col min="10249" max="10249" width="16.140625" bestFit="1" customWidth="1"/>
    <col min="10250" max="10250" width="3.28515625" customWidth="1"/>
    <col min="10497" max="10497" width="2.5703125" customWidth="1"/>
    <col min="10498" max="10498" width="21.5703125" customWidth="1"/>
    <col min="10500" max="10500" width="18.28515625" customWidth="1"/>
    <col min="10501" max="10501" width="13.5703125" customWidth="1"/>
    <col min="10502" max="10502" width="19.140625" bestFit="1" customWidth="1"/>
    <col min="10503" max="10503" width="36.5703125" customWidth="1"/>
    <col min="10504" max="10504" width="16.5703125" bestFit="1" customWidth="1"/>
    <col min="10505" max="10505" width="16.140625" bestFit="1" customWidth="1"/>
    <col min="10506" max="10506" width="3.28515625" customWidth="1"/>
    <col min="10753" max="10753" width="2.5703125" customWidth="1"/>
    <col min="10754" max="10754" width="21.5703125" customWidth="1"/>
    <col min="10756" max="10756" width="18.28515625" customWidth="1"/>
    <col min="10757" max="10757" width="13.5703125" customWidth="1"/>
    <col min="10758" max="10758" width="19.140625" bestFit="1" customWidth="1"/>
    <col min="10759" max="10759" width="36.5703125" customWidth="1"/>
    <col min="10760" max="10760" width="16.5703125" bestFit="1" customWidth="1"/>
    <col min="10761" max="10761" width="16.140625" bestFit="1" customWidth="1"/>
    <col min="10762" max="10762" width="3.28515625" customWidth="1"/>
    <col min="11009" max="11009" width="2.5703125" customWidth="1"/>
    <col min="11010" max="11010" width="21.5703125" customWidth="1"/>
    <col min="11012" max="11012" width="18.28515625" customWidth="1"/>
    <col min="11013" max="11013" width="13.5703125" customWidth="1"/>
    <col min="11014" max="11014" width="19.140625" bestFit="1" customWidth="1"/>
    <col min="11015" max="11015" width="36.5703125" customWidth="1"/>
    <col min="11016" max="11016" width="16.5703125" bestFit="1" customWidth="1"/>
    <col min="11017" max="11017" width="16.140625" bestFit="1" customWidth="1"/>
    <col min="11018" max="11018" width="3.28515625" customWidth="1"/>
    <col min="11265" max="11265" width="2.5703125" customWidth="1"/>
    <col min="11266" max="11266" width="21.5703125" customWidth="1"/>
    <col min="11268" max="11268" width="18.28515625" customWidth="1"/>
    <col min="11269" max="11269" width="13.5703125" customWidth="1"/>
    <col min="11270" max="11270" width="19.140625" bestFit="1" customWidth="1"/>
    <col min="11271" max="11271" width="36.5703125" customWidth="1"/>
    <col min="11272" max="11272" width="16.5703125" bestFit="1" customWidth="1"/>
    <col min="11273" max="11273" width="16.140625" bestFit="1" customWidth="1"/>
    <col min="11274" max="11274" width="3.28515625" customWidth="1"/>
    <col min="11521" max="11521" width="2.5703125" customWidth="1"/>
    <col min="11522" max="11522" width="21.5703125" customWidth="1"/>
    <col min="11524" max="11524" width="18.28515625" customWidth="1"/>
    <col min="11525" max="11525" width="13.5703125" customWidth="1"/>
    <col min="11526" max="11526" width="19.140625" bestFit="1" customWidth="1"/>
    <col min="11527" max="11527" width="36.5703125" customWidth="1"/>
    <col min="11528" max="11528" width="16.5703125" bestFit="1" customWidth="1"/>
    <col min="11529" max="11529" width="16.140625" bestFit="1" customWidth="1"/>
    <col min="11530" max="11530" width="3.28515625" customWidth="1"/>
    <col min="11777" max="11777" width="2.5703125" customWidth="1"/>
    <col min="11778" max="11778" width="21.5703125" customWidth="1"/>
    <col min="11780" max="11780" width="18.28515625" customWidth="1"/>
    <col min="11781" max="11781" width="13.5703125" customWidth="1"/>
    <col min="11782" max="11782" width="19.140625" bestFit="1" customWidth="1"/>
    <col min="11783" max="11783" width="36.5703125" customWidth="1"/>
    <col min="11784" max="11784" width="16.5703125" bestFit="1" customWidth="1"/>
    <col min="11785" max="11785" width="16.140625" bestFit="1" customWidth="1"/>
    <col min="11786" max="11786" width="3.28515625" customWidth="1"/>
    <col min="12033" max="12033" width="2.5703125" customWidth="1"/>
    <col min="12034" max="12034" width="21.5703125" customWidth="1"/>
    <col min="12036" max="12036" width="18.28515625" customWidth="1"/>
    <col min="12037" max="12037" width="13.5703125" customWidth="1"/>
    <col min="12038" max="12038" width="19.140625" bestFit="1" customWidth="1"/>
    <col min="12039" max="12039" width="36.5703125" customWidth="1"/>
    <col min="12040" max="12040" width="16.5703125" bestFit="1" customWidth="1"/>
    <col min="12041" max="12041" width="16.140625" bestFit="1" customWidth="1"/>
    <col min="12042" max="12042" width="3.28515625" customWidth="1"/>
    <col min="12289" max="12289" width="2.5703125" customWidth="1"/>
    <col min="12290" max="12290" width="21.5703125" customWidth="1"/>
    <col min="12292" max="12292" width="18.28515625" customWidth="1"/>
    <col min="12293" max="12293" width="13.5703125" customWidth="1"/>
    <col min="12294" max="12294" width="19.140625" bestFit="1" customWidth="1"/>
    <col min="12295" max="12295" width="36.5703125" customWidth="1"/>
    <col min="12296" max="12296" width="16.5703125" bestFit="1" customWidth="1"/>
    <col min="12297" max="12297" width="16.140625" bestFit="1" customWidth="1"/>
    <col min="12298" max="12298" width="3.28515625" customWidth="1"/>
    <col min="12545" max="12545" width="2.5703125" customWidth="1"/>
    <col min="12546" max="12546" width="21.5703125" customWidth="1"/>
    <col min="12548" max="12548" width="18.28515625" customWidth="1"/>
    <col min="12549" max="12549" width="13.5703125" customWidth="1"/>
    <col min="12550" max="12550" width="19.140625" bestFit="1" customWidth="1"/>
    <col min="12551" max="12551" width="36.5703125" customWidth="1"/>
    <col min="12552" max="12552" width="16.5703125" bestFit="1" customWidth="1"/>
    <col min="12553" max="12553" width="16.140625" bestFit="1" customWidth="1"/>
    <col min="12554" max="12554" width="3.28515625" customWidth="1"/>
    <col min="12801" max="12801" width="2.5703125" customWidth="1"/>
    <col min="12802" max="12802" width="21.5703125" customWidth="1"/>
    <col min="12804" max="12804" width="18.28515625" customWidth="1"/>
    <col min="12805" max="12805" width="13.5703125" customWidth="1"/>
    <col min="12806" max="12806" width="19.140625" bestFit="1" customWidth="1"/>
    <col min="12807" max="12807" width="36.5703125" customWidth="1"/>
    <col min="12808" max="12808" width="16.5703125" bestFit="1" customWidth="1"/>
    <col min="12809" max="12809" width="16.140625" bestFit="1" customWidth="1"/>
    <col min="12810" max="12810" width="3.28515625" customWidth="1"/>
    <col min="13057" max="13057" width="2.5703125" customWidth="1"/>
    <col min="13058" max="13058" width="21.5703125" customWidth="1"/>
    <col min="13060" max="13060" width="18.28515625" customWidth="1"/>
    <col min="13061" max="13061" width="13.5703125" customWidth="1"/>
    <col min="13062" max="13062" width="19.140625" bestFit="1" customWidth="1"/>
    <col min="13063" max="13063" width="36.5703125" customWidth="1"/>
    <col min="13064" max="13064" width="16.5703125" bestFit="1" customWidth="1"/>
    <col min="13065" max="13065" width="16.140625" bestFit="1" customWidth="1"/>
    <col min="13066" max="13066" width="3.28515625" customWidth="1"/>
    <col min="13313" max="13313" width="2.5703125" customWidth="1"/>
    <col min="13314" max="13314" width="21.5703125" customWidth="1"/>
    <col min="13316" max="13316" width="18.28515625" customWidth="1"/>
    <col min="13317" max="13317" width="13.5703125" customWidth="1"/>
    <col min="13318" max="13318" width="19.140625" bestFit="1" customWidth="1"/>
    <col min="13319" max="13319" width="36.5703125" customWidth="1"/>
    <col min="13320" max="13320" width="16.5703125" bestFit="1" customWidth="1"/>
    <col min="13321" max="13321" width="16.140625" bestFit="1" customWidth="1"/>
    <col min="13322" max="13322" width="3.28515625" customWidth="1"/>
    <col min="13569" max="13569" width="2.5703125" customWidth="1"/>
    <col min="13570" max="13570" width="21.5703125" customWidth="1"/>
    <col min="13572" max="13572" width="18.28515625" customWidth="1"/>
    <col min="13573" max="13573" width="13.5703125" customWidth="1"/>
    <col min="13574" max="13574" width="19.140625" bestFit="1" customWidth="1"/>
    <col min="13575" max="13575" width="36.5703125" customWidth="1"/>
    <col min="13576" max="13576" width="16.5703125" bestFit="1" customWidth="1"/>
    <col min="13577" max="13577" width="16.140625" bestFit="1" customWidth="1"/>
    <col min="13578" max="13578" width="3.28515625" customWidth="1"/>
    <col min="13825" max="13825" width="2.5703125" customWidth="1"/>
    <col min="13826" max="13826" width="21.5703125" customWidth="1"/>
    <col min="13828" max="13828" width="18.28515625" customWidth="1"/>
    <col min="13829" max="13829" width="13.5703125" customWidth="1"/>
    <col min="13830" max="13830" width="19.140625" bestFit="1" customWidth="1"/>
    <col min="13831" max="13831" width="36.5703125" customWidth="1"/>
    <col min="13832" max="13832" width="16.5703125" bestFit="1" customWidth="1"/>
    <col min="13833" max="13833" width="16.140625" bestFit="1" customWidth="1"/>
    <col min="13834" max="13834" width="3.28515625" customWidth="1"/>
    <col min="14081" max="14081" width="2.5703125" customWidth="1"/>
    <col min="14082" max="14082" width="21.5703125" customWidth="1"/>
    <col min="14084" max="14084" width="18.28515625" customWidth="1"/>
    <col min="14085" max="14085" width="13.5703125" customWidth="1"/>
    <col min="14086" max="14086" width="19.140625" bestFit="1" customWidth="1"/>
    <col min="14087" max="14087" width="36.5703125" customWidth="1"/>
    <col min="14088" max="14088" width="16.5703125" bestFit="1" customWidth="1"/>
    <col min="14089" max="14089" width="16.140625" bestFit="1" customWidth="1"/>
    <col min="14090" max="14090" width="3.28515625" customWidth="1"/>
    <col min="14337" max="14337" width="2.5703125" customWidth="1"/>
    <col min="14338" max="14338" width="21.5703125" customWidth="1"/>
    <col min="14340" max="14340" width="18.28515625" customWidth="1"/>
    <col min="14341" max="14341" width="13.5703125" customWidth="1"/>
    <col min="14342" max="14342" width="19.140625" bestFit="1" customWidth="1"/>
    <col min="14343" max="14343" width="36.5703125" customWidth="1"/>
    <col min="14344" max="14344" width="16.5703125" bestFit="1" customWidth="1"/>
    <col min="14345" max="14345" width="16.140625" bestFit="1" customWidth="1"/>
    <col min="14346" max="14346" width="3.28515625" customWidth="1"/>
    <col min="14593" max="14593" width="2.5703125" customWidth="1"/>
    <col min="14594" max="14594" width="21.5703125" customWidth="1"/>
    <col min="14596" max="14596" width="18.28515625" customWidth="1"/>
    <col min="14597" max="14597" width="13.5703125" customWidth="1"/>
    <col min="14598" max="14598" width="19.140625" bestFit="1" customWidth="1"/>
    <col min="14599" max="14599" width="36.5703125" customWidth="1"/>
    <col min="14600" max="14600" width="16.5703125" bestFit="1" customWidth="1"/>
    <col min="14601" max="14601" width="16.140625" bestFit="1" customWidth="1"/>
    <col min="14602" max="14602" width="3.28515625" customWidth="1"/>
    <col min="14849" max="14849" width="2.5703125" customWidth="1"/>
    <col min="14850" max="14850" width="21.5703125" customWidth="1"/>
    <col min="14852" max="14852" width="18.28515625" customWidth="1"/>
    <col min="14853" max="14853" width="13.5703125" customWidth="1"/>
    <col min="14854" max="14854" width="19.140625" bestFit="1" customWidth="1"/>
    <col min="14855" max="14855" width="36.5703125" customWidth="1"/>
    <col min="14856" max="14856" width="16.5703125" bestFit="1" customWidth="1"/>
    <col min="14857" max="14857" width="16.140625" bestFit="1" customWidth="1"/>
    <col min="14858" max="14858" width="3.28515625" customWidth="1"/>
    <col min="15105" max="15105" width="2.5703125" customWidth="1"/>
    <col min="15106" max="15106" width="21.5703125" customWidth="1"/>
    <col min="15108" max="15108" width="18.28515625" customWidth="1"/>
    <col min="15109" max="15109" width="13.5703125" customWidth="1"/>
    <col min="15110" max="15110" width="19.140625" bestFit="1" customWidth="1"/>
    <col min="15111" max="15111" width="36.5703125" customWidth="1"/>
    <col min="15112" max="15112" width="16.5703125" bestFit="1" customWidth="1"/>
    <col min="15113" max="15113" width="16.140625" bestFit="1" customWidth="1"/>
    <col min="15114" max="15114" width="3.28515625" customWidth="1"/>
    <col min="15361" max="15361" width="2.5703125" customWidth="1"/>
    <col min="15362" max="15362" width="21.5703125" customWidth="1"/>
    <col min="15364" max="15364" width="18.28515625" customWidth="1"/>
    <col min="15365" max="15365" width="13.5703125" customWidth="1"/>
    <col min="15366" max="15366" width="19.140625" bestFit="1" customWidth="1"/>
    <col min="15367" max="15367" width="36.5703125" customWidth="1"/>
    <col min="15368" max="15368" width="16.5703125" bestFit="1" customWidth="1"/>
    <col min="15369" max="15369" width="16.140625" bestFit="1" customWidth="1"/>
    <col min="15370" max="15370" width="3.28515625" customWidth="1"/>
    <col min="15617" max="15617" width="2.5703125" customWidth="1"/>
    <col min="15618" max="15618" width="21.5703125" customWidth="1"/>
    <col min="15620" max="15620" width="18.28515625" customWidth="1"/>
    <col min="15621" max="15621" width="13.5703125" customWidth="1"/>
    <col min="15622" max="15622" width="19.140625" bestFit="1" customWidth="1"/>
    <col min="15623" max="15623" width="36.5703125" customWidth="1"/>
    <col min="15624" max="15624" width="16.5703125" bestFit="1" customWidth="1"/>
    <col min="15625" max="15625" width="16.140625" bestFit="1" customWidth="1"/>
    <col min="15626" max="15626" width="3.28515625" customWidth="1"/>
    <col min="15873" max="15873" width="2.5703125" customWidth="1"/>
    <col min="15874" max="15874" width="21.5703125" customWidth="1"/>
    <col min="15876" max="15876" width="18.28515625" customWidth="1"/>
    <col min="15877" max="15877" width="13.5703125" customWidth="1"/>
    <col min="15878" max="15878" width="19.140625" bestFit="1" customWidth="1"/>
    <col min="15879" max="15879" width="36.5703125" customWidth="1"/>
    <col min="15880" max="15880" width="16.5703125" bestFit="1" customWidth="1"/>
    <col min="15881" max="15881" width="16.140625" bestFit="1" customWidth="1"/>
    <col min="15882" max="15882" width="3.28515625" customWidth="1"/>
    <col min="16129" max="16129" width="2.5703125" customWidth="1"/>
    <col min="16130" max="16130" width="21.5703125" customWidth="1"/>
    <col min="16132" max="16132" width="18.28515625" customWidth="1"/>
    <col min="16133" max="16133" width="13.5703125" customWidth="1"/>
    <col min="16134" max="16134" width="19.140625" bestFit="1" customWidth="1"/>
    <col min="16135" max="16135" width="36.5703125" customWidth="1"/>
    <col min="16136" max="16136" width="16.5703125" bestFit="1" customWidth="1"/>
    <col min="16137" max="16137" width="16.140625" bestFit="1" customWidth="1"/>
    <col min="16138" max="16138" width="3.28515625" customWidth="1"/>
  </cols>
  <sheetData>
    <row r="1" spans="1:10" ht="15" customHeight="1" thickBot="1" x14ac:dyDescent="0.35">
      <c r="A1" s="109"/>
      <c r="B1" s="110"/>
      <c r="C1" s="110"/>
      <c r="D1" s="110"/>
      <c r="E1" s="110"/>
      <c r="F1" s="110"/>
      <c r="G1" s="111"/>
      <c r="H1" s="112"/>
      <c r="I1" s="113"/>
      <c r="J1" s="114"/>
    </row>
    <row r="2" spans="1:10" ht="61.5" customHeight="1" x14ac:dyDescent="0.25">
      <c r="A2" s="115"/>
      <c r="B2" s="295"/>
      <c r="C2" s="296"/>
      <c r="D2" s="296"/>
      <c r="E2" s="296"/>
      <c r="F2" s="296"/>
      <c r="G2" s="296"/>
      <c r="H2" s="296"/>
      <c r="I2" s="297"/>
      <c r="J2" s="116"/>
    </row>
    <row r="3" spans="1:10" ht="16.5" x14ac:dyDescent="0.25">
      <c r="A3" s="115"/>
      <c r="B3" s="298"/>
      <c r="C3" s="299"/>
      <c r="D3" s="299"/>
      <c r="E3" s="299"/>
      <c r="F3" s="299"/>
      <c r="G3" s="299"/>
      <c r="H3" s="299"/>
      <c r="I3" s="300"/>
      <c r="J3" s="116"/>
    </row>
    <row r="4" spans="1:10" ht="17.25" thickBot="1" x14ac:dyDescent="0.3">
      <c r="A4" s="115"/>
      <c r="B4" s="353" t="s">
        <v>27</v>
      </c>
      <c r="C4" s="354"/>
      <c r="D4" s="354"/>
      <c r="E4" s="354"/>
      <c r="F4" s="354"/>
      <c r="G4" s="354"/>
      <c r="H4" s="354"/>
      <c r="I4" s="355"/>
      <c r="J4" s="116"/>
    </row>
    <row r="5" spans="1:10" ht="39" customHeight="1" thickBot="1" x14ac:dyDescent="0.3">
      <c r="A5" s="115"/>
      <c r="B5" s="304" t="s">
        <v>44</v>
      </c>
      <c r="C5" s="305"/>
      <c r="D5" s="305"/>
      <c r="E5" s="305"/>
      <c r="F5" s="305"/>
      <c r="G5" s="305"/>
      <c r="H5" s="305"/>
      <c r="I5" s="306"/>
      <c r="J5" s="116"/>
    </row>
    <row r="6" spans="1:10" ht="17.25" thickBot="1" x14ac:dyDescent="0.3">
      <c r="A6" s="115"/>
      <c r="B6" s="118"/>
      <c r="C6" s="118"/>
      <c r="D6" s="118"/>
      <c r="E6" s="118"/>
      <c r="F6" s="118"/>
      <c r="G6" s="119"/>
      <c r="H6" s="120"/>
      <c r="I6" s="121"/>
      <c r="J6" s="122"/>
    </row>
    <row r="7" spans="1:10" ht="16.5" x14ac:dyDescent="0.25">
      <c r="A7" s="115"/>
      <c r="B7" s="123" t="s">
        <v>71</v>
      </c>
      <c r="C7" s="307" t="s">
        <v>72</v>
      </c>
      <c r="D7" s="308"/>
      <c r="E7" s="308"/>
      <c r="F7" s="308"/>
      <c r="G7" s="309"/>
      <c r="H7" s="124" t="s">
        <v>73</v>
      </c>
      <c r="I7" s="231" t="s">
        <v>150</v>
      </c>
      <c r="J7" s="126"/>
    </row>
    <row r="8" spans="1:10" ht="17.25" thickBot="1" x14ac:dyDescent="0.3">
      <c r="A8" s="115"/>
      <c r="B8" s="127" t="s">
        <v>75</v>
      </c>
      <c r="C8" s="310" t="s">
        <v>61</v>
      </c>
      <c r="D8" s="311"/>
      <c r="E8" s="311"/>
      <c r="F8" s="311"/>
      <c r="G8" s="312"/>
      <c r="H8" s="128" t="s">
        <v>77</v>
      </c>
      <c r="I8" s="232" t="s">
        <v>15</v>
      </c>
      <c r="J8" s="130"/>
    </row>
    <row r="9" spans="1:10" ht="17.25" thickBot="1" x14ac:dyDescent="0.3">
      <c r="A9" s="115"/>
      <c r="B9" s="131"/>
      <c r="C9" s="118"/>
      <c r="D9" s="118"/>
      <c r="E9" s="118"/>
      <c r="F9" s="118"/>
      <c r="G9" s="119"/>
      <c r="H9" s="132"/>
      <c r="I9" s="121"/>
      <c r="J9" s="122"/>
    </row>
    <row r="10" spans="1:10" ht="16.5" x14ac:dyDescent="0.25">
      <c r="A10" s="115"/>
      <c r="B10" s="133" t="s">
        <v>78</v>
      </c>
      <c r="C10" s="134"/>
      <c r="D10" s="134"/>
      <c r="E10" s="134"/>
      <c r="F10" s="134"/>
      <c r="G10" s="135"/>
      <c r="H10" s="136"/>
      <c r="I10" s="137"/>
      <c r="J10" s="138"/>
    </row>
    <row r="11" spans="1:10" ht="28.5" x14ac:dyDescent="0.25">
      <c r="A11" s="115"/>
      <c r="B11" s="292" t="s">
        <v>28</v>
      </c>
      <c r="C11" s="293"/>
      <c r="D11" s="294" t="s">
        <v>29</v>
      </c>
      <c r="E11" s="293"/>
      <c r="F11" s="139" t="s">
        <v>30</v>
      </c>
      <c r="G11" s="140" t="s">
        <v>79</v>
      </c>
      <c r="H11" s="141" t="s">
        <v>31</v>
      </c>
      <c r="I11" s="142" t="s">
        <v>80</v>
      </c>
      <c r="J11" s="143"/>
    </row>
    <row r="12" spans="1:10" ht="17.25" thickBot="1" x14ac:dyDescent="0.3">
      <c r="A12" s="115"/>
      <c r="B12" s="321" t="s">
        <v>151</v>
      </c>
      <c r="C12" s="322"/>
      <c r="D12" s="360" t="s">
        <v>82</v>
      </c>
      <c r="E12" s="322"/>
      <c r="F12" s="239">
        <v>1</v>
      </c>
      <c r="G12" s="155">
        <v>770</v>
      </c>
      <c r="H12" s="243">
        <v>0.1</v>
      </c>
      <c r="I12" s="240">
        <f>F12*G12*H12</f>
        <v>77</v>
      </c>
      <c r="J12" s="143"/>
    </row>
    <row r="13" spans="1:10" ht="17.25" thickBot="1" x14ac:dyDescent="0.3">
      <c r="A13" s="115"/>
      <c r="B13" s="321" t="s">
        <v>119</v>
      </c>
      <c r="C13" s="322"/>
      <c r="D13" s="360" t="s">
        <v>82</v>
      </c>
      <c r="E13" s="322"/>
      <c r="F13" s="239">
        <v>1</v>
      </c>
      <c r="G13" s="155">
        <f>I40</f>
        <v>33656.551015213437</v>
      </c>
      <c r="H13" s="181">
        <v>0.02</v>
      </c>
      <c r="I13" s="240">
        <f>F13*G13*H13</f>
        <v>673.13102030426876</v>
      </c>
      <c r="J13" s="148"/>
    </row>
    <row r="14" spans="1:10" ht="17.25" thickBot="1" x14ac:dyDescent="0.3">
      <c r="A14" s="115"/>
      <c r="B14" s="118"/>
      <c r="C14" s="118"/>
      <c r="D14" s="118"/>
      <c r="E14" s="118"/>
      <c r="F14" s="118"/>
      <c r="G14" s="119"/>
      <c r="H14" s="241" t="s">
        <v>84</v>
      </c>
      <c r="I14" s="242">
        <f>SUM(I13:I13)</f>
        <v>673.13102030426876</v>
      </c>
      <c r="J14" s="159"/>
    </row>
    <row r="15" spans="1:10" ht="17.25" thickBot="1" x14ac:dyDescent="0.3">
      <c r="A15" s="115"/>
      <c r="B15" s="118"/>
      <c r="C15" s="118"/>
      <c r="D15" s="118"/>
      <c r="E15" s="118"/>
      <c r="F15" s="118"/>
      <c r="G15" s="119"/>
      <c r="H15" s="160"/>
      <c r="I15" s="161"/>
      <c r="J15" s="162"/>
    </row>
    <row r="16" spans="1:10" ht="16.5" x14ac:dyDescent="0.25">
      <c r="A16" s="115"/>
      <c r="B16" s="163" t="s">
        <v>85</v>
      </c>
      <c r="C16" s="164"/>
      <c r="D16" s="164"/>
      <c r="E16" s="164"/>
      <c r="F16" s="164"/>
      <c r="G16" s="165"/>
      <c r="H16" s="166"/>
      <c r="I16" s="167"/>
      <c r="J16" s="122"/>
    </row>
    <row r="17" spans="1:10" ht="28.5" x14ac:dyDescent="0.25">
      <c r="A17" s="115"/>
      <c r="B17" s="323" t="s">
        <v>28</v>
      </c>
      <c r="C17" s="324"/>
      <c r="D17" s="324"/>
      <c r="E17" s="139" t="s">
        <v>29</v>
      </c>
      <c r="F17" s="139" t="s">
        <v>86</v>
      </c>
      <c r="G17" s="168" t="s">
        <v>87</v>
      </c>
      <c r="H17" s="141" t="s">
        <v>30</v>
      </c>
      <c r="I17" s="142" t="s">
        <v>80</v>
      </c>
      <c r="J17" s="143"/>
    </row>
    <row r="18" spans="1:10" ht="35.25" customHeight="1" x14ac:dyDescent="0.25">
      <c r="A18" s="115"/>
      <c r="B18" s="356" t="s">
        <v>152</v>
      </c>
      <c r="C18" s="357"/>
      <c r="D18" s="357"/>
      <c r="E18" s="175" t="s">
        <v>14</v>
      </c>
      <c r="F18" s="170">
        <v>693600</v>
      </c>
      <c r="G18" s="146">
        <v>0</v>
      </c>
      <c r="H18" s="227">
        <v>3.2000000000000001E-2</v>
      </c>
      <c r="I18" s="147">
        <f t="shared" ref="I18:I23" si="0">+F18*H18+(F18*H18*G18)</f>
        <v>22195.200000000001</v>
      </c>
      <c r="J18" s="173"/>
    </row>
    <row r="19" spans="1:10" ht="16.5" x14ac:dyDescent="0.25">
      <c r="A19" s="115"/>
      <c r="B19" s="356" t="s">
        <v>153</v>
      </c>
      <c r="C19" s="357"/>
      <c r="D19" s="357"/>
      <c r="E19" s="175" t="s">
        <v>23</v>
      </c>
      <c r="F19" s="170">
        <v>9989</v>
      </c>
      <c r="G19" s="146">
        <v>0</v>
      </c>
      <c r="H19" s="227">
        <v>1.177</v>
      </c>
      <c r="I19" s="147">
        <f t="shared" si="0"/>
        <v>11757.053</v>
      </c>
      <c r="J19" s="173"/>
    </row>
    <row r="20" spans="1:10" ht="16.5" x14ac:dyDescent="0.3">
      <c r="A20" s="115"/>
      <c r="B20" s="325" t="s">
        <v>154</v>
      </c>
      <c r="C20" s="326"/>
      <c r="D20" s="326"/>
      <c r="E20" s="236" t="s">
        <v>155</v>
      </c>
      <c r="F20" s="170">
        <v>15609</v>
      </c>
      <c r="G20" s="146"/>
      <c r="H20" s="227">
        <v>0.13700000000000001</v>
      </c>
      <c r="I20" s="147">
        <f t="shared" si="0"/>
        <v>2138.433</v>
      </c>
      <c r="J20" s="173"/>
    </row>
    <row r="21" spans="1:10" ht="16.5" x14ac:dyDescent="0.3">
      <c r="A21" s="115"/>
      <c r="B21" s="325" t="s">
        <v>156</v>
      </c>
      <c r="C21" s="326"/>
      <c r="D21" s="326"/>
      <c r="E21" s="236" t="s">
        <v>2</v>
      </c>
      <c r="F21" s="237">
        <v>14700</v>
      </c>
      <c r="G21" s="146"/>
      <c r="H21" s="238">
        <v>1</v>
      </c>
      <c r="I21" s="172">
        <f t="shared" si="0"/>
        <v>14700</v>
      </c>
      <c r="J21" s="173"/>
    </row>
    <row r="22" spans="1:10" ht="16.5" x14ac:dyDescent="0.3">
      <c r="A22" s="115"/>
      <c r="B22" s="325"/>
      <c r="C22" s="326"/>
      <c r="D22" s="326"/>
      <c r="E22" s="236"/>
      <c r="F22" s="237"/>
      <c r="G22" s="146"/>
      <c r="H22" s="238"/>
      <c r="I22" s="172">
        <f t="shared" si="0"/>
        <v>0</v>
      </c>
      <c r="J22" s="173"/>
    </row>
    <row r="23" spans="1:10" ht="16.5" x14ac:dyDescent="0.3">
      <c r="A23" s="115"/>
      <c r="B23" s="325"/>
      <c r="C23" s="326"/>
      <c r="D23" s="326"/>
      <c r="E23" s="236"/>
      <c r="F23" s="170"/>
      <c r="G23" s="146"/>
      <c r="H23" s="227"/>
      <c r="I23" s="147">
        <f t="shared" si="0"/>
        <v>0</v>
      </c>
      <c r="J23" s="173"/>
    </row>
    <row r="24" spans="1:10" ht="16.5" x14ac:dyDescent="0.3">
      <c r="A24" s="115"/>
      <c r="B24" s="327"/>
      <c r="C24" s="328"/>
      <c r="D24" s="328"/>
      <c r="E24" s="177"/>
      <c r="F24" s="178"/>
      <c r="G24" s="146"/>
      <c r="H24" s="179"/>
      <c r="I24" s="172">
        <f>+F24*G24*H24</f>
        <v>0</v>
      </c>
      <c r="J24" s="173"/>
    </row>
    <row r="25" spans="1:10" ht="17.25" thickBot="1" x14ac:dyDescent="0.35">
      <c r="A25" s="115"/>
      <c r="B25" s="317"/>
      <c r="C25" s="318"/>
      <c r="D25" s="318"/>
      <c r="E25" s="180"/>
      <c r="F25" s="154"/>
      <c r="G25" s="181"/>
      <c r="H25" s="182"/>
      <c r="I25" s="183">
        <f>+F25*G25*H25</f>
        <v>0</v>
      </c>
      <c r="J25" s="173"/>
    </row>
    <row r="26" spans="1:10" ht="17.25" thickBot="1" x14ac:dyDescent="0.3">
      <c r="A26" s="115"/>
      <c r="B26" s="118"/>
      <c r="C26" s="118"/>
      <c r="D26" s="118"/>
      <c r="E26" s="118"/>
      <c r="F26" s="118"/>
      <c r="G26" s="184"/>
      <c r="H26" s="157" t="s">
        <v>84</v>
      </c>
      <c r="I26" s="185">
        <f>SUM(I18:I25)</f>
        <v>50790.685999999994</v>
      </c>
      <c r="J26" s="186"/>
    </row>
    <row r="27" spans="1:10" ht="17.25" thickBot="1" x14ac:dyDescent="0.3">
      <c r="A27" s="115"/>
      <c r="B27" s="118"/>
      <c r="C27" s="118"/>
      <c r="D27" s="118"/>
      <c r="E27" s="118"/>
      <c r="F27" s="118"/>
      <c r="G27" s="119"/>
      <c r="H27" s="187"/>
      <c r="I27" s="161"/>
      <c r="J27" s="162"/>
    </row>
    <row r="28" spans="1:10" ht="16.5" x14ac:dyDescent="0.25">
      <c r="A28" s="115"/>
      <c r="B28" s="133" t="s">
        <v>32</v>
      </c>
      <c r="C28" s="134"/>
      <c r="D28" s="134"/>
      <c r="E28" s="134"/>
      <c r="F28" s="134"/>
      <c r="G28" s="135"/>
      <c r="H28" s="136"/>
      <c r="I28" s="137"/>
      <c r="J28" s="122"/>
    </row>
    <row r="29" spans="1:10" ht="28.5" x14ac:dyDescent="0.25">
      <c r="A29" s="115"/>
      <c r="B29" s="329" t="s">
        <v>28</v>
      </c>
      <c r="C29" s="330"/>
      <c r="D29" s="331"/>
      <c r="E29" s="188" t="s">
        <v>29</v>
      </c>
      <c r="F29" s="332" t="s">
        <v>90</v>
      </c>
      <c r="G29" s="331"/>
      <c r="H29" s="189" t="s">
        <v>30</v>
      </c>
      <c r="I29" s="142" t="s">
        <v>80</v>
      </c>
      <c r="J29" s="190"/>
    </row>
    <row r="30" spans="1:10" ht="16.5" customHeight="1" x14ac:dyDescent="0.25">
      <c r="A30" s="115"/>
      <c r="B30" s="356" t="s">
        <v>152</v>
      </c>
      <c r="C30" s="357"/>
      <c r="D30" s="357"/>
      <c r="E30" s="191" t="s">
        <v>157</v>
      </c>
      <c r="F30" s="336">
        <v>1878</v>
      </c>
      <c r="G30" s="337"/>
      <c r="H30" s="192">
        <v>0.3</v>
      </c>
      <c r="I30" s="172">
        <f>F30*H30</f>
        <v>563.4</v>
      </c>
      <c r="J30" s="193"/>
    </row>
    <row r="31" spans="1:10" ht="16.5" x14ac:dyDescent="0.25">
      <c r="A31" s="115"/>
      <c r="B31" s="333" t="s">
        <v>91</v>
      </c>
      <c r="C31" s="334"/>
      <c r="D31" s="335"/>
      <c r="E31" s="191" t="s">
        <v>91</v>
      </c>
      <c r="F31" s="336" t="s">
        <v>91</v>
      </c>
      <c r="G31" s="337"/>
      <c r="H31" s="192"/>
      <c r="I31" s="172"/>
      <c r="J31" s="193"/>
    </row>
    <row r="32" spans="1:10" ht="17.25" thickBot="1" x14ac:dyDescent="0.3">
      <c r="A32" s="115"/>
      <c r="B32" s="338" t="s">
        <v>91</v>
      </c>
      <c r="C32" s="339"/>
      <c r="D32" s="340"/>
      <c r="E32" s="194"/>
      <c r="F32" s="341"/>
      <c r="G32" s="342"/>
      <c r="H32" s="195"/>
      <c r="I32" s="196"/>
      <c r="J32" s="193"/>
    </row>
    <row r="33" spans="1:10" ht="17.25" thickBot="1" x14ac:dyDescent="0.3">
      <c r="A33" s="115"/>
      <c r="B33" s="118"/>
      <c r="C33" s="118"/>
      <c r="D33" s="118"/>
      <c r="E33" s="118"/>
      <c r="F33" s="118"/>
      <c r="G33" s="119"/>
      <c r="H33" s="157" t="s">
        <v>84</v>
      </c>
      <c r="I33" s="185">
        <f>SUM(I30:I32)</f>
        <v>563.4</v>
      </c>
      <c r="J33" s="186"/>
    </row>
    <row r="34" spans="1:10" ht="17.25" thickBot="1" x14ac:dyDescent="0.3">
      <c r="A34" s="115"/>
      <c r="B34" s="118"/>
      <c r="C34" s="118"/>
      <c r="D34" s="118"/>
      <c r="E34" s="118"/>
      <c r="F34" s="118"/>
      <c r="G34" s="119"/>
      <c r="H34" s="187"/>
      <c r="I34" s="161"/>
      <c r="J34" s="162"/>
    </row>
    <row r="35" spans="1:10" ht="16.5" x14ac:dyDescent="0.25">
      <c r="A35" s="115"/>
      <c r="B35" s="133" t="s">
        <v>33</v>
      </c>
      <c r="C35" s="197"/>
      <c r="D35" s="197"/>
      <c r="E35" s="197"/>
      <c r="F35" s="197"/>
      <c r="G35" s="198"/>
      <c r="H35" s="199"/>
      <c r="I35" s="200"/>
      <c r="J35" s="122"/>
    </row>
    <row r="36" spans="1:10" ht="33" x14ac:dyDescent="0.25">
      <c r="A36" s="115"/>
      <c r="B36" s="343" t="s">
        <v>28</v>
      </c>
      <c r="C36" s="344"/>
      <c r="D36" s="201" t="s">
        <v>29</v>
      </c>
      <c r="E36" s="202" t="s">
        <v>30</v>
      </c>
      <c r="F36" s="202" t="s">
        <v>92</v>
      </c>
      <c r="G36" s="203" t="s">
        <v>93</v>
      </c>
      <c r="H36" s="204" t="s">
        <v>31</v>
      </c>
      <c r="I36" s="205" t="s">
        <v>80</v>
      </c>
      <c r="J36" s="143"/>
    </row>
    <row r="37" spans="1:10" ht="43.5" customHeight="1" x14ac:dyDescent="0.25">
      <c r="A37" s="115"/>
      <c r="B37" s="345" t="s">
        <v>40</v>
      </c>
      <c r="C37" s="346"/>
      <c r="D37" s="206" t="s">
        <v>95</v>
      </c>
      <c r="E37" s="207">
        <v>1</v>
      </c>
      <c r="F37" s="208">
        <v>241994.99999999997</v>
      </c>
      <c r="G37" s="209">
        <v>2.03918888617594</v>
      </c>
      <c r="H37" s="234">
        <f>20/480</f>
        <v>4.1666666666666664E-2</v>
      </c>
      <c r="I37" s="172">
        <f>F37*G37*H37</f>
        <v>20561.396437922769</v>
      </c>
      <c r="J37" s="193"/>
    </row>
    <row r="38" spans="1:10" ht="16.5" x14ac:dyDescent="0.25">
      <c r="A38" s="115"/>
      <c r="B38" s="345" t="s">
        <v>39</v>
      </c>
      <c r="C38" s="346"/>
      <c r="D38" s="206" t="s">
        <v>95</v>
      </c>
      <c r="E38" s="207">
        <v>1</v>
      </c>
      <c r="F38" s="208">
        <v>61685</v>
      </c>
      <c r="G38" s="209">
        <v>1.93104117487474</v>
      </c>
      <c r="H38" s="234">
        <f>20/480</f>
        <v>4.1666666666666664E-2</v>
      </c>
      <c r="I38" s="172">
        <f>F38*G38*H38</f>
        <v>4963.1781196728471</v>
      </c>
      <c r="J38" s="193"/>
    </row>
    <row r="39" spans="1:10" ht="17.25" thickBot="1" x14ac:dyDescent="0.3">
      <c r="A39" s="115"/>
      <c r="B39" s="345" t="s">
        <v>136</v>
      </c>
      <c r="C39" s="346"/>
      <c r="D39" s="206" t="s">
        <v>95</v>
      </c>
      <c r="E39" s="207">
        <v>1</v>
      </c>
      <c r="F39" s="208">
        <v>101068.5</v>
      </c>
      <c r="G39" s="209">
        <v>1.93104117487474</v>
      </c>
      <c r="H39" s="234">
        <f>20/480</f>
        <v>4.1666666666666664E-2</v>
      </c>
      <c r="I39" s="172">
        <f>F39*G39*H39</f>
        <v>8131.9764576178186</v>
      </c>
      <c r="J39" s="193"/>
    </row>
    <row r="40" spans="1:10" ht="17.25" thickBot="1" x14ac:dyDescent="0.3">
      <c r="A40" s="115"/>
      <c r="B40" s="118"/>
      <c r="C40" s="118"/>
      <c r="D40" s="118"/>
      <c r="E40" s="118"/>
      <c r="F40" s="118"/>
      <c r="G40" s="119"/>
      <c r="H40" s="157" t="s">
        <v>84</v>
      </c>
      <c r="I40" s="214">
        <f>SUM(I37:I39)</f>
        <v>33656.551015213437</v>
      </c>
      <c r="J40" s="215"/>
    </row>
    <row r="41" spans="1:10" ht="17.25" thickBot="1" x14ac:dyDescent="0.3">
      <c r="A41" s="115"/>
      <c r="B41" s="118"/>
      <c r="C41" s="118"/>
      <c r="D41" s="118"/>
      <c r="E41" s="118"/>
      <c r="F41" s="118"/>
      <c r="G41" s="119"/>
      <c r="H41" s="132"/>
      <c r="I41" s="216"/>
      <c r="J41" s="217"/>
    </row>
    <row r="42" spans="1:10" ht="17.25" thickBot="1" x14ac:dyDescent="0.3">
      <c r="A42" s="115"/>
      <c r="B42" s="118"/>
      <c r="C42" s="118"/>
      <c r="D42" s="118"/>
      <c r="E42" s="118"/>
      <c r="F42" s="118"/>
      <c r="G42" s="351" t="s">
        <v>97</v>
      </c>
      <c r="H42" s="352"/>
      <c r="I42" s="214">
        <f>I14+I26+I33+I40</f>
        <v>85683.7680355177</v>
      </c>
      <c r="J42" s="218"/>
    </row>
    <row r="43" spans="1:10" ht="16.5" x14ac:dyDescent="0.25">
      <c r="A43" s="115"/>
      <c r="B43" s="118"/>
      <c r="C43" s="118"/>
      <c r="D43" s="118"/>
      <c r="E43" s="118"/>
      <c r="F43" s="118"/>
      <c r="G43" s="219"/>
      <c r="H43" s="219"/>
      <c r="I43" s="220"/>
      <c r="J43" s="218"/>
    </row>
    <row r="44" spans="1:10" ht="16.5" x14ac:dyDescent="0.3">
      <c r="A44" s="221"/>
      <c r="B44" s="222"/>
      <c r="C44" s="222"/>
      <c r="D44" s="222"/>
      <c r="E44" s="222"/>
      <c r="F44" s="222"/>
      <c r="G44" s="223"/>
      <c r="H44" s="224"/>
      <c r="I44" s="225"/>
      <c r="J44" s="226"/>
    </row>
  </sheetData>
  <mergeCells count="33">
    <mergeCell ref="G42:H42"/>
    <mergeCell ref="B39:C39"/>
    <mergeCell ref="B25:D25"/>
    <mergeCell ref="B29:D29"/>
    <mergeCell ref="F29:G29"/>
    <mergeCell ref="B30:D30"/>
    <mergeCell ref="F30:G30"/>
    <mergeCell ref="B31:D31"/>
    <mergeCell ref="F31:G31"/>
    <mergeCell ref="B32:D32"/>
    <mergeCell ref="F32:G32"/>
    <mergeCell ref="B36:C36"/>
    <mergeCell ref="B37:C37"/>
    <mergeCell ref="B38:C38"/>
    <mergeCell ref="B24:D24"/>
    <mergeCell ref="B12:C12"/>
    <mergeCell ref="D12:E12"/>
    <mergeCell ref="B13:C13"/>
    <mergeCell ref="D13:E13"/>
    <mergeCell ref="B17:D17"/>
    <mergeCell ref="B18:D18"/>
    <mergeCell ref="B19:D19"/>
    <mergeCell ref="B20:D20"/>
    <mergeCell ref="B21:D21"/>
    <mergeCell ref="B22:D22"/>
    <mergeCell ref="B23:D23"/>
    <mergeCell ref="B11:C11"/>
    <mergeCell ref="D11:E11"/>
    <mergeCell ref="B2:I3"/>
    <mergeCell ref="B4:I4"/>
    <mergeCell ref="B5:I5"/>
    <mergeCell ref="C7:G7"/>
    <mergeCell ref="C8:G8"/>
  </mergeCells>
  <pageMargins left="0.70866141732283472" right="0.70866141732283472" top="0.74803149606299213" bottom="0.74803149606299213" header="0.31496062992125984" footer="0.31496062992125984"/>
  <pageSetup scale="56" orientation="portrait" r:id="rId1"/>
  <rowBreaks count="2" manualBreakCount="2">
    <brk id="1" max="16383" man="1"/>
    <brk id="43" max="9" man="1"/>
  </rowBreaks>
  <colBreaks count="2" manualBreakCount="2">
    <brk id="9" max="53" man="1"/>
    <brk id="10" max="1048575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7"/>
  <sheetViews>
    <sheetView workbookViewId="0">
      <selection activeCell="B2" sqref="B2:I3"/>
    </sheetView>
  </sheetViews>
  <sheetFormatPr baseColWidth="10" defaultRowHeight="15" x14ac:dyDescent="0.25"/>
  <cols>
    <col min="1" max="1" width="2.5703125" customWidth="1"/>
    <col min="2" max="2" width="21.5703125" customWidth="1"/>
    <col min="4" max="4" width="18.28515625" customWidth="1"/>
    <col min="5" max="5" width="13.5703125" customWidth="1"/>
    <col min="6" max="6" width="19.140625" bestFit="1" customWidth="1"/>
    <col min="7" max="7" width="36.5703125" customWidth="1"/>
    <col min="8" max="8" width="16.5703125" bestFit="1" customWidth="1"/>
    <col min="9" max="9" width="16.140625" bestFit="1" customWidth="1"/>
    <col min="10" max="10" width="3.28515625" customWidth="1"/>
    <col min="257" max="257" width="2.5703125" customWidth="1"/>
    <col min="258" max="258" width="21.5703125" customWidth="1"/>
    <col min="260" max="260" width="18.28515625" customWidth="1"/>
    <col min="261" max="261" width="13.5703125" customWidth="1"/>
    <col min="262" max="262" width="19.140625" bestFit="1" customWidth="1"/>
    <col min="263" max="263" width="36.5703125" customWidth="1"/>
    <col min="264" max="264" width="16.5703125" bestFit="1" customWidth="1"/>
    <col min="265" max="265" width="16.140625" bestFit="1" customWidth="1"/>
    <col min="266" max="266" width="3.28515625" customWidth="1"/>
    <col min="513" max="513" width="2.5703125" customWidth="1"/>
    <col min="514" max="514" width="21.5703125" customWidth="1"/>
    <col min="516" max="516" width="18.28515625" customWidth="1"/>
    <col min="517" max="517" width="13.5703125" customWidth="1"/>
    <col min="518" max="518" width="19.140625" bestFit="1" customWidth="1"/>
    <col min="519" max="519" width="36.5703125" customWidth="1"/>
    <col min="520" max="520" width="16.5703125" bestFit="1" customWidth="1"/>
    <col min="521" max="521" width="16.140625" bestFit="1" customWidth="1"/>
    <col min="522" max="522" width="3.28515625" customWidth="1"/>
    <col min="769" max="769" width="2.5703125" customWidth="1"/>
    <col min="770" max="770" width="21.5703125" customWidth="1"/>
    <col min="772" max="772" width="18.28515625" customWidth="1"/>
    <col min="773" max="773" width="13.5703125" customWidth="1"/>
    <col min="774" max="774" width="19.140625" bestFit="1" customWidth="1"/>
    <col min="775" max="775" width="36.5703125" customWidth="1"/>
    <col min="776" max="776" width="16.5703125" bestFit="1" customWidth="1"/>
    <col min="777" max="777" width="16.140625" bestFit="1" customWidth="1"/>
    <col min="778" max="778" width="3.28515625" customWidth="1"/>
    <col min="1025" max="1025" width="2.5703125" customWidth="1"/>
    <col min="1026" max="1026" width="21.5703125" customWidth="1"/>
    <col min="1028" max="1028" width="18.28515625" customWidth="1"/>
    <col min="1029" max="1029" width="13.5703125" customWidth="1"/>
    <col min="1030" max="1030" width="19.140625" bestFit="1" customWidth="1"/>
    <col min="1031" max="1031" width="36.5703125" customWidth="1"/>
    <col min="1032" max="1032" width="16.5703125" bestFit="1" customWidth="1"/>
    <col min="1033" max="1033" width="16.140625" bestFit="1" customWidth="1"/>
    <col min="1034" max="1034" width="3.28515625" customWidth="1"/>
    <col min="1281" max="1281" width="2.5703125" customWidth="1"/>
    <col min="1282" max="1282" width="21.5703125" customWidth="1"/>
    <col min="1284" max="1284" width="18.28515625" customWidth="1"/>
    <col min="1285" max="1285" width="13.5703125" customWidth="1"/>
    <col min="1286" max="1286" width="19.140625" bestFit="1" customWidth="1"/>
    <col min="1287" max="1287" width="36.5703125" customWidth="1"/>
    <col min="1288" max="1288" width="16.5703125" bestFit="1" customWidth="1"/>
    <col min="1289" max="1289" width="16.140625" bestFit="1" customWidth="1"/>
    <col min="1290" max="1290" width="3.28515625" customWidth="1"/>
    <col min="1537" max="1537" width="2.5703125" customWidth="1"/>
    <col min="1538" max="1538" width="21.5703125" customWidth="1"/>
    <col min="1540" max="1540" width="18.28515625" customWidth="1"/>
    <col min="1541" max="1541" width="13.5703125" customWidth="1"/>
    <col min="1542" max="1542" width="19.140625" bestFit="1" customWidth="1"/>
    <col min="1543" max="1543" width="36.5703125" customWidth="1"/>
    <col min="1544" max="1544" width="16.5703125" bestFit="1" customWidth="1"/>
    <col min="1545" max="1545" width="16.140625" bestFit="1" customWidth="1"/>
    <col min="1546" max="1546" width="3.28515625" customWidth="1"/>
    <col min="1793" max="1793" width="2.5703125" customWidth="1"/>
    <col min="1794" max="1794" width="21.5703125" customWidth="1"/>
    <col min="1796" max="1796" width="18.28515625" customWidth="1"/>
    <col min="1797" max="1797" width="13.5703125" customWidth="1"/>
    <col min="1798" max="1798" width="19.140625" bestFit="1" customWidth="1"/>
    <col min="1799" max="1799" width="36.5703125" customWidth="1"/>
    <col min="1800" max="1800" width="16.5703125" bestFit="1" customWidth="1"/>
    <col min="1801" max="1801" width="16.140625" bestFit="1" customWidth="1"/>
    <col min="1802" max="1802" width="3.28515625" customWidth="1"/>
    <col min="2049" max="2049" width="2.5703125" customWidth="1"/>
    <col min="2050" max="2050" width="21.5703125" customWidth="1"/>
    <col min="2052" max="2052" width="18.28515625" customWidth="1"/>
    <col min="2053" max="2053" width="13.5703125" customWidth="1"/>
    <col min="2054" max="2054" width="19.140625" bestFit="1" customWidth="1"/>
    <col min="2055" max="2055" width="36.5703125" customWidth="1"/>
    <col min="2056" max="2056" width="16.5703125" bestFit="1" customWidth="1"/>
    <col min="2057" max="2057" width="16.140625" bestFit="1" customWidth="1"/>
    <col min="2058" max="2058" width="3.28515625" customWidth="1"/>
    <col min="2305" max="2305" width="2.5703125" customWidth="1"/>
    <col min="2306" max="2306" width="21.5703125" customWidth="1"/>
    <col min="2308" max="2308" width="18.28515625" customWidth="1"/>
    <col min="2309" max="2309" width="13.5703125" customWidth="1"/>
    <col min="2310" max="2310" width="19.140625" bestFit="1" customWidth="1"/>
    <col min="2311" max="2311" width="36.5703125" customWidth="1"/>
    <col min="2312" max="2312" width="16.5703125" bestFit="1" customWidth="1"/>
    <col min="2313" max="2313" width="16.140625" bestFit="1" customWidth="1"/>
    <col min="2314" max="2314" width="3.28515625" customWidth="1"/>
    <col min="2561" max="2561" width="2.5703125" customWidth="1"/>
    <col min="2562" max="2562" width="21.5703125" customWidth="1"/>
    <col min="2564" max="2564" width="18.28515625" customWidth="1"/>
    <col min="2565" max="2565" width="13.5703125" customWidth="1"/>
    <col min="2566" max="2566" width="19.140625" bestFit="1" customWidth="1"/>
    <col min="2567" max="2567" width="36.5703125" customWidth="1"/>
    <col min="2568" max="2568" width="16.5703125" bestFit="1" customWidth="1"/>
    <col min="2569" max="2569" width="16.140625" bestFit="1" customWidth="1"/>
    <col min="2570" max="2570" width="3.28515625" customWidth="1"/>
    <col min="2817" max="2817" width="2.5703125" customWidth="1"/>
    <col min="2818" max="2818" width="21.5703125" customWidth="1"/>
    <col min="2820" max="2820" width="18.28515625" customWidth="1"/>
    <col min="2821" max="2821" width="13.5703125" customWidth="1"/>
    <col min="2822" max="2822" width="19.140625" bestFit="1" customWidth="1"/>
    <col min="2823" max="2823" width="36.5703125" customWidth="1"/>
    <col min="2824" max="2824" width="16.5703125" bestFit="1" customWidth="1"/>
    <col min="2825" max="2825" width="16.140625" bestFit="1" customWidth="1"/>
    <col min="2826" max="2826" width="3.28515625" customWidth="1"/>
    <col min="3073" max="3073" width="2.5703125" customWidth="1"/>
    <col min="3074" max="3074" width="21.5703125" customWidth="1"/>
    <col min="3076" max="3076" width="18.28515625" customWidth="1"/>
    <col min="3077" max="3077" width="13.5703125" customWidth="1"/>
    <col min="3078" max="3078" width="19.140625" bestFit="1" customWidth="1"/>
    <col min="3079" max="3079" width="36.5703125" customWidth="1"/>
    <col min="3080" max="3080" width="16.5703125" bestFit="1" customWidth="1"/>
    <col min="3081" max="3081" width="16.140625" bestFit="1" customWidth="1"/>
    <col min="3082" max="3082" width="3.28515625" customWidth="1"/>
    <col min="3329" max="3329" width="2.5703125" customWidth="1"/>
    <col min="3330" max="3330" width="21.5703125" customWidth="1"/>
    <col min="3332" max="3332" width="18.28515625" customWidth="1"/>
    <col min="3333" max="3333" width="13.5703125" customWidth="1"/>
    <col min="3334" max="3334" width="19.140625" bestFit="1" customWidth="1"/>
    <col min="3335" max="3335" width="36.5703125" customWidth="1"/>
    <col min="3336" max="3336" width="16.5703125" bestFit="1" customWidth="1"/>
    <col min="3337" max="3337" width="16.140625" bestFit="1" customWidth="1"/>
    <col min="3338" max="3338" width="3.28515625" customWidth="1"/>
    <col min="3585" max="3585" width="2.5703125" customWidth="1"/>
    <col min="3586" max="3586" width="21.5703125" customWidth="1"/>
    <col min="3588" max="3588" width="18.28515625" customWidth="1"/>
    <col min="3589" max="3589" width="13.5703125" customWidth="1"/>
    <col min="3590" max="3590" width="19.140625" bestFit="1" customWidth="1"/>
    <col min="3591" max="3591" width="36.5703125" customWidth="1"/>
    <col min="3592" max="3592" width="16.5703125" bestFit="1" customWidth="1"/>
    <col min="3593" max="3593" width="16.140625" bestFit="1" customWidth="1"/>
    <col min="3594" max="3594" width="3.28515625" customWidth="1"/>
    <col min="3841" max="3841" width="2.5703125" customWidth="1"/>
    <col min="3842" max="3842" width="21.5703125" customWidth="1"/>
    <col min="3844" max="3844" width="18.28515625" customWidth="1"/>
    <col min="3845" max="3845" width="13.5703125" customWidth="1"/>
    <col min="3846" max="3846" width="19.140625" bestFit="1" customWidth="1"/>
    <col min="3847" max="3847" width="36.5703125" customWidth="1"/>
    <col min="3848" max="3848" width="16.5703125" bestFit="1" customWidth="1"/>
    <col min="3849" max="3849" width="16.140625" bestFit="1" customWidth="1"/>
    <col min="3850" max="3850" width="3.28515625" customWidth="1"/>
    <col min="4097" max="4097" width="2.5703125" customWidth="1"/>
    <col min="4098" max="4098" width="21.5703125" customWidth="1"/>
    <col min="4100" max="4100" width="18.28515625" customWidth="1"/>
    <col min="4101" max="4101" width="13.5703125" customWidth="1"/>
    <col min="4102" max="4102" width="19.140625" bestFit="1" customWidth="1"/>
    <col min="4103" max="4103" width="36.5703125" customWidth="1"/>
    <col min="4104" max="4104" width="16.5703125" bestFit="1" customWidth="1"/>
    <col min="4105" max="4105" width="16.140625" bestFit="1" customWidth="1"/>
    <col min="4106" max="4106" width="3.28515625" customWidth="1"/>
    <col min="4353" max="4353" width="2.5703125" customWidth="1"/>
    <col min="4354" max="4354" width="21.5703125" customWidth="1"/>
    <col min="4356" max="4356" width="18.28515625" customWidth="1"/>
    <col min="4357" max="4357" width="13.5703125" customWidth="1"/>
    <col min="4358" max="4358" width="19.140625" bestFit="1" customWidth="1"/>
    <col min="4359" max="4359" width="36.5703125" customWidth="1"/>
    <col min="4360" max="4360" width="16.5703125" bestFit="1" customWidth="1"/>
    <col min="4361" max="4361" width="16.140625" bestFit="1" customWidth="1"/>
    <col min="4362" max="4362" width="3.28515625" customWidth="1"/>
    <col min="4609" max="4609" width="2.5703125" customWidth="1"/>
    <col min="4610" max="4610" width="21.5703125" customWidth="1"/>
    <col min="4612" max="4612" width="18.28515625" customWidth="1"/>
    <col min="4613" max="4613" width="13.5703125" customWidth="1"/>
    <col min="4614" max="4614" width="19.140625" bestFit="1" customWidth="1"/>
    <col min="4615" max="4615" width="36.5703125" customWidth="1"/>
    <col min="4616" max="4616" width="16.5703125" bestFit="1" customWidth="1"/>
    <col min="4617" max="4617" width="16.140625" bestFit="1" customWidth="1"/>
    <col min="4618" max="4618" width="3.28515625" customWidth="1"/>
    <col min="4865" max="4865" width="2.5703125" customWidth="1"/>
    <col min="4866" max="4866" width="21.5703125" customWidth="1"/>
    <col min="4868" max="4868" width="18.28515625" customWidth="1"/>
    <col min="4869" max="4869" width="13.5703125" customWidth="1"/>
    <col min="4870" max="4870" width="19.140625" bestFit="1" customWidth="1"/>
    <col min="4871" max="4871" width="36.5703125" customWidth="1"/>
    <col min="4872" max="4872" width="16.5703125" bestFit="1" customWidth="1"/>
    <col min="4873" max="4873" width="16.140625" bestFit="1" customWidth="1"/>
    <col min="4874" max="4874" width="3.28515625" customWidth="1"/>
    <col min="5121" max="5121" width="2.5703125" customWidth="1"/>
    <col min="5122" max="5122" width="21.5703125" customWidth="1"/>
    <col min="5124" max="5124" width="18.28515625" customWidth="1"/>
    <col min="5125" max="5125" width="13.5703125" customWidth="1"/>
    <col min="5126" max="5126" width="19.140625" bestFit="1" customWidth="1"/>
    <col min="5127" max="5127" width="36.5703125" customWidth="1"/>
    <col min="5128" max="5128" width="16.5703125" bestFit="1" customWidth="1"/>
    <col min="5129" max="5129" width="16.140625" bestFit="1" customWidth="1"/>
    <col min="5130" max="5130" width="3.28515625" customWidth="1"/>
    <col min="5377" max="5377" width="2.5703125" customWidth="1"/>
    <col min="5378" max="5378" width="21.5703125" customWidth="1"/>
    <col min="5380" max="5380" width="18.28515625" customWidth="1"/>
    <col min="5381" max="5381" width="13.5703125" customWidth="1"/>
    <col min="5382" max="5382" width="19.140625" bestFit="1" customWidth="1"/>
    <col min="5383" max="5383" width="36.5703125" customWidth="1"/>
    <col min="5384" max="5384" width="16.5703125" bestFit="1" customWidth="1"/>
    <col min="5385" max="5385" width="16.140625" bestFit="1" customWidth="1"/>
    <col min="5386" max="5386" width="3.28515625" customWidth="1"/>
    <col min="5633" max="5633" width="2.5703125" customWidth="1"/>
    <col min="5634" max="5634" width="21.5703125" customWidth="1"/>
    <col min="5636" max="5636" width="18.28515625" customWidth="1"/>
    <col min="5637" max="5637" width="13.5703125" customWidth="1"/>
    <col min="5638" max="5638" width="19.140625" bestFit="1" customWidth="1"/>
    <col min="5639" max="5639" width="36.5703125" customWidth="1"/>
    <col min="5640" max="5640" width="16.5703125" bestFit="1" customWidth="1"/>
    <col min="5641" max="5641" width="16.140625" bestFit="1" customWidth="1"/>
    <col min="5642" max="5642" width="3.28515625" customWidth="1"/>
    <col min="5889" max="5889" width="2.5703125" customWidth="1"/>
    <col min="5890" max="5890" width="21.5703125" customWidth="1"/>
    <col min="5892" max="5892" width="18.28515625" customWidth="1"/>
    <col min="5893" max="5893" width="13.5703125" customWidth="1"/>
    <col min="5894" max="5894" width="19.140625" bestFit="1" customWidth="1"/>
    <col min="5895" max="5895" width="36.5703125" customWidth="1"/>
    <col min="5896" max="5896" width="16.5703125" bestFit="1" customWidth="1"/>
    <col min="5897" max="5897" width="16.140625" bestFit="1" customWidth="1"/>
    <col min="5898" max="5898" width="3.28515625" customWidth="1"/>
    <col min="6145" max="6145" width="2.5703125" customWidth="1"/>
    <col min="6146" max="6146" width="21.5703125" customWidth="1"/>
    <col min="6148" max="6148" width="18.28515625" customWidth="1"/>
    <col min="6149" max="6149" width="13.5703125" customWidth="1"/>
    <col min="6150" max="6150" width="19.140625" bestFit="1" customWidth="1"/>
    <col min="6151" max="6151" width="36.5703125" customWidth="1"/>
    <col min="6152" max="6152" width="16.5703125" bestFit="1" customWidth="1"/>
    <col min="6153" max="6153" width="16.140625" bestFit="1" customWidth="1"/>
    <col min="6154" max="6154" width="3.28515625" customWidth="1"/>
    <col min="6401" max="6401" width="2.5703125" customWidth="1"/>
    <col min="6402" max="6402" width="21.5703125" customWidth="1"/>
    <col min="6404" max="6404" width="18.28515625" customWidth="1"/>
    <col min="6405" max="6405" width="13.5703125" customWidth="1"/>
    <col min="6406" max="6406" width="19.140625" bestFit="1" customWidth="1"/>
    <col min="6407" max="6407" width="36.5703125" customWidth="1"/>
    <col min="6408" max="6408" width="16.5703125" bestFit="1" customWidth="1"/>
    <col min="6409" max="6409" width="16.140625" bestFit="1" customWidth="1"/>
    <col min="6410" max="6410" width="3.28515625" customWidth="1"/>
    <col min="6657" max="6657" width="2.5703125" customWidth="1"/>
    <col min="6658" max="6658" width="21.5703125" customWidth="1"/>
    <col min="6660" max="6660" width="18.28515625" customWidth="1"/>
    <col min="6661" max="6661" width="13.5703125" customWidth="1"/>
    <col min="6662" max="6662" width="19.140625" bestFit="1" customWidth="1"/>
    <col min="6663" max="6663" width="36.5703125" customWidth="1"/>
    <col min="6664" max="6664" width="16.5703125" bestFit="1" customWidth="1"/>
    <col min="6665" max="6665" width="16.140625" bestFit="1" customWidth="1"/>
    <col min="6666" max="6666" width="3.28515625" customWidth="1"/>
    <col min="6913" max="6913" width="2.5703125" customWidth="1"/>
    <col min="6914" max="6914" width="21.5703125" customWidth="1"/>
    <col min="6916" max="6916" width="18.28515625" customWidth="1"/>
    <col min="6917" max="6917" width="13.5703125" customWidth="1"/>
    <col min="6918" max="6918" width="19.140625" bestFit="1" customWidth="1"/>
    <col min="6919" max="6919" width="36.5703125" customWidth="1"/>
    <col min="6920" max="6920" width="16.5703125" bestFit="1" customWidth="1"/>
    <col min="6921" max="6921" width="16.140625" bestFit="1" customWidth="1"/>
    <col min="6922" max="6922" width="3.28515625" customWidth="1"/>
    <col min="7169" max="7169" width="2.5703125" customWidth="1"/>
    <col min="7170" max="7170" width="21.5703125" customWidth="1"/>
    <col min="7172" max="7172" width="18.28515625" customWidth="1"/>
    <col min="7173" max="7173" width="13.5703125" customWidth="1"/>
    <col min="7174" max="7174" width="19.140625" bestFit="1" customWidth="1"/>
    <col min="7175" max="7175" width="36.5703125" customWidth="1"/>
    <col min="7176" max="7176" width="16.5703125" bestFit="1" customWidth="1"/>
    <col min="7177" max="7177" width="16.140625" bestFit="1" customWidth="1"/>
    <col min="7178" max="7178" width="3.28515625" customWidth="1"/>
    <col min="7425" max="7425" width="2.5703125" customWidth="1"/>
    <col min="7426" max="7426" width="21.5703125" customWidth="1"/>
    <col min="7428" max="7428" width="18.28515625" customWidth="1"/>
    <col min="7429" max="7429" width="13.5703125" customWidth="1"/>
    <col min="7430" max="7430" width="19.140625" bestFit="1" customWidth="1"/>
    <col min="7431" max="7431" width="36.5703125" customWidth="1"/>
    <col min="7432" max="7432" width="16.5703125" bestFit="1" customWidth="1"/>
    <col min="7433" max="7433" width="16.140625" bestFit="1" customWidth="1"/>
    <col min="7434" max="7434" width="3.28515625" customWidth="1"/>
    <col min="7681" max="7681" width="2.5703125" customWidth="1"/>
    <col min="7682" max="7682" width="21.5703125" customWidth="1"/>
    <col min="7684" max="7684" width="18.28515625" customWidth="1"/>
    <col min="7685" max="7685" width="13.5703125" customWidth="1"/>
    <col min="7686" max="7686" width="19.140625" bestFit="1" customWidth="1"/>
    <col min="7687" max="7687" width="36.5703125" customWidth="1"/>
    <col min="7688" max="7688" width="16.5703125" bestFit="1" customWidth="1"/>
    <col min="7689" max="7689" width="16.140625" bestFit="1" customWidth="1"/>
    <col min="7690" max="7690" width="3.28515625" customWidth="1"/>
    <col min="7937" max="7937" width="2.5703125" customWidth="1"/>
    <col min="7938" max="7938" width="21.5703125" customWidth="1"/>
    <col min="7940" max="7940" width="18.28515625" customWidth="1"/>
    <col min="7941" max="7941" width="13.5703125" customWidth="1"/>
    <col min="7942" max="7942" width="19.140625" bestFit="1" customWidth="1"/>
    <col min="7943" max="7943" width="36.5703125" customWidth="1"/>
    <col min="7944" max="7944" width="16.5703125" bestFit="1" customWidth="1"/>
    <col min="7945" max="7945" width="16.140625" bestFit="1" customWidth="1"/>
    <col min="7946" max="7946" width="3.28515625" customWidth="1"/>
    <col min="8193" max="8193" width="2.5703125" customWidth="1"/>
    <col min="8194" max="8194" width="21.5703125" customWidth="1"/>
    <col min="8196" max="8196" width="18.28515625" customWidth="1"/>
    <col min="8197" max="8197" width="13.5703125" customWidth="1"/>
    <col min="8198" max="8198" width="19.140625" bestFit="1" customWidth="1"/>
    <col min="8199" max="8199" width="36.5703125" customWidth="1"/>
    <col min="8200" max="8200" width="16.5703125" bestFit="1" customWidth="1"/>
    <col min="8201" max="8201" width="16.140625" bestFit="1" customWidth="1"/>
    <col min="8202" max="8202" width="3.28515625" customWidth="1"/>
    <col min="8449" max="8449" width="2.5703125" customWidth="1"/>
    <col min="8450" max="8450" width="21.5703125" customWidth="1"/>
    <col min="8452" max="8452" width="18.28515625" customWidth="1"/>
    <col min="8453" max="8453" width="13.5703125" customWidth="1"/>
    <col min="8454" max="8454" width="19.140625" bestFit="1" customWidth="1"/>
    <col min="8455" max="8455" width="36.5703125" customWidth="1"/>
    <col min="8456" max="8456" width="16.5703125" bestFit="1" customWidth="1"/>
    <col min="8457" max="8457" width="16.140625" bestFit="1" customWidth="1"/>
    <col min="8458" max="8458" width="3.28515625" customWidth="1"/>
    <col min="8705" max="8705" width="2.5703125" customWidth="1"/>
    <col min="8706" max="8706" width="21.5703125" customWidth="1"/>
    <col min="8708" max="8708" width="18.28515625" customWidth="1"/>
    <col min="8709" max="8709" width="13.5703125" customWidth="1"/>
    <col min="8710" max="8710" width="19.140625" bestFit="1" customWidth="1"/>
    <col min="8711" max="8711" width="36.5703125" customWidth="1"/>
    <col min="8712" max="8712" width="16.5703125" bestFit="1" customWidth="1"/>
    <col min="8713" max="8713" width="16.140625" bestFit="1" customWidth="1"/>
    <col min="8714" max="8714" width="3.28515625" customWidth="1"/>
    <col min="8961" max="8961" width="2.5703125" customWidth="1"/>
    <col min="8962" max="8962" width="21.5703125" customWidth="1"/>
    <col min="8964" max="8964" width="18.28515625" customWidth="1"/>
    <col min="8965" max="8965" width="13.5703125" customWidth="1"/>
    <col min="8966" max="8966" width="19.140625" bestFit="1" customWidth="1"/>
    <col min="8967" max="8967" width="36.5703125" customWidth="1"/>
    <col min="8968" max="8968" width="16.5703125" bestFit="1" customWidth="1"/>
    <col min="8969" max="8969" width="16.140625" bestFit="1" customWidth="1"/>
    <col min="8970" max="8970" width="3.28515625" customWidth="1"/>
    <col min="9217" max="9217" width="2.5703125" customWidth="1"/>
    <col min="9218" max="9218" width="21.5703125" customWidth="1"/>
    <col min="9220" max="9220" width="18.28515625" customWidth="1"/>
    <col min="9221" max="9221" width="13.5703125" customWidth="1"/>
    <col min="9222" max="9222" width="19.140625" bestFit="1" customWidth="1"/>
    <col min="9223" max="9223" width="36.5703125" customWidth="1"/>
    <col min="9224" max="9224" width="16.5703125" bestFit="1" customWidth="1"/>
    <col min="9225" max="9225" width="16.140625" bestFit="1" customWidth="1"/>
    <col min="9226" max="9226" width="3.28515625" customWidth="1"/>
    <col min="9473" max="9473" width="2.5703125" customWidth="1"/>
    <col min="9474" max="9474" width="21.5703125" customWidth="1"/>
    <col min="9476" max="9476" width="18.28515625" customWidth="1"/>
    <col min="9477" max="9477" width="13.5703125" customWidth="1"/>
    <col min="9478" max="9478" width="19.140625" bestFit="1" customWidth="1"/>
    <col min="9479" max="9479" width="36.5703125" customWidth="1"/>
    <col min="9480" max="9480" width="16.5703125" bestFit="1" customWidth="1"/>
    <col min="9481" max="9481" width="16.140625" bestFit="1" customWidth="1"/>
    <col min="9482" max="9482" width="3.28515625" customWidth="1"/>
    <col min="9729" max="9729" width="2.5703125" customWidth="1"/>
    <col min="9730" max="9730" width="21.5703125" customWidth="1"/>
    <col min="9732" max="9732" width="18.28515625" customWidth="1"/>
    <col min="9733" max="9733" width="13.5703125" customWidth="1"/>
    <col min="9734" max="9734" width="19.140625" bestFit="1" customWidth="1"/>
    <col min="9735" max="9735" width="36.5703125" customWidth="1"/>
    <col min="9736" max="9736" width="16.5703125" bestFit="1" customWidth="1"/>
    <col min="9737" max="9737" width="16.140625" bestFit="1" customWidth="1"/>
    <col min="9738" max="9738" width="3.28515625" customWidth="1"/>
    <col min="9985" max="9985" width="2.5703125" customWidth="1"/>
    <col min="9986" max="9986" width="21.5703125" customWidth="1"/>
    <col min="9988" max="9988" width="18.28515625" customWidth="1"/>
    <col min="9989" max="9989" width="13.5703125" customWidth="1"/>
    <col min="9990" max="9990" width="19.140625" bestFit="1" customWidth="1"/>
    <col min="9991" max="9991" width="36.5703125" customWidth="1"/>
    <col min="9992" max="9992" width="16.5703125" bestFit="1" customWidth="1"/>
    <col min="9993" max="9993" width="16.140625" bestFit="1" customWidth="1"/>
    <col min="9994" max="9994" width="3.28515625" customWidth="1"/>
    <col min="10241" max="10241" width="2.5703125" customWidth="1"/>
    <col min="10242" max="10242" width="21.5703125" customWidth="1"/>
    <col min="10244" max="10244" width="18.28515625" customWidth="1"/>
    <col min="10245" max="10245" width="13.5703125" customWidth="1"/>
    <col min="10246" max="10246" width="19.140625" bestFit="1" customWidth="1"/>
    <col min="10247" max="10247" width="36.5703125" customWidth="1"/>
    <col min="10248" max="10248" width="16.5703125" bestFit="1" customWidth="1"/>
    <col min="10249" max="10249" width="16.140625" bestFit="1" customWidth="1"/>
    <col min="10250" max="10250" width="3.28515625" customWidth="1"/>
    <col min="10497" max="10497" width="2.5703125" customWidth="1"/>
    <col min="10498" max="10498" width="21.5703125" customWidth="1"/>
    <col min="10500" max="10500" width="18.28515625" customWidth="1"/>
    <col min="10501" max="10501" width="13.5703125" customWidth="1"/>
    <col min="10502" max="10502" width="19.140625" bestFit="1" customWidth="1"/>
    <col min="10503" max="10503" width="36.5703125" customWidth="1"/>
    <col min="10504" max="10504" width="16.5703125" bestFit="1" customWidth="1"/>
    <col min="10505" max="10505" width="16.140625" bestFit="1" customWidth="1"/>
    <col min="10506" max="10506" width="3.28515625" customWidth="1"/>
    <col min="10753" max="10753" width="2.5703125" customWidth="1"/>
    <col min="10754" max="10754" width="21.5703125" customWidth="1"/>
    <col min="10756" max="10756" width="18.28515625" customWidth="1"/>
    <col min="10757" max="10757" width="13.5703125" customWidth="1"/>
    <col min="10758" max="10758" width="19.140625" bestFit="1" customWidth="1"/>
    <col min="10759" max="10759" width="36.5703125" customWidth="1"/>
    <col min="10760" max="10760" width="16.5703125" bestFit="1" customWidth="1"/>
    <col min="10761" max="10761" width="16.140625" bestFit="1" customWidth="1"/>
    <col min="10762" max="10762" width="3.28515625" customWidth="1"/>
    <col min="11009" max="11009" width="2.5703125" customWidth="1"/>
    <col min="11010" max="11010" width="21.5703125" customWidth="1"/>
    <col min="11012" max="11012" width="18.28515625" customWidth="1"/>
    <col min="11013" max="11013" width="13.5703125" customWidth="1"/>
    <col min="11014" max="11014" width="19.140625" bestFit="1" customWidth="1"/>
    <col min="11015" max="11015" width="36.5703125" customWidth="1"/>
    <col min="11016" max="11016" width="16.5703125" bestFit="1" customWidth="1"/>
    <col min="11017" max="11017" width="16.140625" bestFit="1" customWidth="1"/>
    <col min="11018" max="11018" width="3.28515625" customWidth="1"/>
    <col min="11265" max="11265" width="2.5703125" customWidth="1"/>
    <col min="11266" max="11266" width="21.5703125" customWidth="1"/>
    <col min="11268" max="11268" width="18.28515625" customWidth="1"/>
    <col min="11269" max="11269" width="13.5703125" customWidth="1"/>
    <col min="11270" max="11270" width="19.140625" bestFit="1" customWidth="1"/>
    <col min="11271" max="11271" width="36.5703125" customWidth="1"/>
    <col min="11272" max="11272" width="16.5703125" bestFit="1" customWidth="1"/>
    <col min="11273" max="11273" width="16.140625" bestFit="1" customWidth="1"/>
    <col min="11274" max="11274" width="3.28515625" customWidth="1"/>
    <col min="11521" max="11521" width="2.5703125" customWidth="1"/>
    <col min="11522" max="11522" width="21.5703125" customWidth="1"/>
    <col min="11524" max="11524" width="18.28515625" customWidth="1"/>
    <col min="11525" max="11525" width="13.5703125" customWidth="1"/>
    <col min="11526" max="11526" width="19.140625" bestFit="1" customWidth="1"/>
    <col min="11527" max="11527" width="36.5703125" customWidth="1"/>
    <col min="11528" max="11528" width="16.5703125" bestFit="1" customWidth="1"/>
    <col min="11529" max="11529" width="16.140625" bestFit="1" customWidth="1"/>
    <col min="11530" max="11530" width="3.28515625" customWidth="1"/>
    <col min="11777" max="11777" width="2.5703125" customWidth="1"/>
    <col min="11778" max="11778" width="21.5703125" customWidth="1"/>
    <col min="11780" max="11780" width="18.28515625" customWidth="1"/>
    <col min="11781" max="11781" width="13.5703125" customWidth="1"/>
    <col min="11782" max="11782" width="19.140625" bestFit="1" customWidth="1"/>
    <col min="11783" max="11783" width="36.5703125" customWidth="1"/>
    <col min="11784" max="11784" width="16.5703125" bestFit="1" customWidth="1"/>
    <col min="11785" max="11785" width="16.140625" bestFit="1" customWidth="1"/>
    <col min="11786" max="11786" width="3.28515625" customWidth="1"/>
    <col min="12033" max="12033" width="2.5703125" customWidth="1"/>
    <col min="12034" max="12034" width="21.5703125" customWidth="1"/>
    <col min="12036" max="12036" width="18.28515625" customWidth="1"/>
    <col min="12037" max="12037" width="13.5703125" customWidth="1"/>
    <col min="12038" max="12038" width="19.140625" bestFit="1" customWidth="1"/>
    <col min="12039" max="12039" width="36.5703125" customWidth="1"/>
    <col min="12040" max="12040" width="16.5703125" bestFit="1" customWidth="1"/>
    <col min="12041" max="12041" width="16.140625" bestFit="1" customWidth="1"/>
    <col min="12042" max="12042" width="3.28515625" customWidth="1"/>
    <col min="12289" max="12289" width="2.5703125" customWidth="1"/>
    <col min="12290" max="12290" width="21.5703125" customWidth="1"/>
    <col min="12292" max="12292" width="18.28515625" customWidth="1"/>
    <col min="12293" max="12293" width="13.5703125" customWidth="1"/>
    <col min="12294" max="12294" width="19.140625" bestFit="1" customWidth="1"/>
    <col min="12295" max="12295" width="36.5703125" customWidth="1"/>
    <col min="12296" max="12296" width="16.5703125" bestFit="1" customWidth="1"/>
    <col min="12297" max="12297" width="16.140625" bestFit="1" customWidth="1"/>
    <col min="12298" max="12298" width="3.28515625" customWidth="1"/>
    <col min="12545" max="12545" width="2.5703125" customWidth="1"/>
    <col min="12546" max="12546" width="21.5703125" customWidth="1"/>
    <col min="12548" max="12548" width="18.28515625" customWidth="1"/>
    <col min="12549" max="12549" width="13.5703125" customWidth="1"/>
    <col min="12550" max="12550" width="19.140625" bestFit="1" customWidth="1"/>
    <col min="12551" max="12551" width="36.5703125" customWidth="1"/>
    <col min="12552" max="12552" width="16.5703125" bestFit="1" customWidth="1"/>
    <col min="12553" max="12553" width="16.140625" bestFit="1" customWidth="1"/>
    <col min="12554" max="12554" width="3.28515625" customWidth="1"/>
    <col min="12801" max="12801" width="2.5703125" customWidth="1"/>
    <col min="12802" max="12802" width="21.5703125" customWidth="1"/>
    <col min="12804" max="12804" width="18.28515625" customWidth="1"/>
    <col min="12805" max="12805" width="13.5703125" customWidth="1"/>
    <col min="12806" max="12806" width="19.140625" bestFit="1" customWidth="1"/>
    <col min="12807" max="12807" width="36.5703125" customWidth="1"/>
    <col min="12808" max="12808" width="16.5703125" bestFit="1" customWidth="1"/>
    <col min="12809" max="12809" width="16.140625" bestFit="1" customWidth="1"/>
    <col min="12810" max="12810" width="3.28515625" customWidth="1"/>
    <col min="13057" max="13057" width="2.5703125" customWidth="1"/>
    <col min="13058" max="13058" width="21.5703125" customWidth="1"/>
    <col min="13060" max="13060" width="18.28515625" customWidth="1"/>
    <col min="13061" max="13061" width="13.5703125" customWidth="1"/>
    <col min="13062" max="13062" width="19.140625" bestFit="1" customWidth="1"/>
    <col min="13063" max="13063" width="36.5703125" customWidth="1"/>
    <col min="13064" max="13064" width="16.5703125" bestFit="1" customWidth="1"/>
    <col min="13065" max="13065" width="16.140625" bestFit="1" customWidth="1"/>
    <col min="13066" max="13066" width="3.28515625" customWidth="1"/>
    <col min="13313" max="13313" width="2.5703125" customWidth="1"/>
    <col min="13314" max="13314" width="21.5703125" customWidth="1"/>
    <col min="13316" max="13316" width="18.28515625" customWidth="1"/>
    <col min="13317" max="13317" width="13.5703125" customWidth="1"/>
    <col min="13318" max="13318" width="19.140625" bestFit="1" customWidth="1"/>
    <col min="13319" max="13319" width="36.5703125" customWidth="1"/>
    <col min="13320" max="13320" width="16.5703125" bestFit="1" customWidth="1"/>
    <col min="13321" max="13321" width="16.140625" bestFit="1" customWidth="1"/>
    <col min="13322" max="13322" width="3.28515625" customWidth="1"/>
    <col min="13569" max="13569" width="2.5703125" customWidth="1"/>
    <col min="13570" max="13570" width="21.5703125" customWidth="1"/>
    <col min="13572" max="13572" width="18.28515625" customWidth="1"/>
    <col min="13573" max="13573" width="13.5703125" customWidth="1"/>
    <col min="13574" max="13574" width="19.140625" bestFit="1" customWidth="1"/>
    <col min="13575" max="13575" width="36.5703125" customWidth="1"/>
    <col min="13576" max="13576" width="16.5703125" bestFit="1" customWidth="1"/>
    <col min="13577" max="13577" width="16.140625" bestFit="1" customWidth="1"/>
    <col min="13578" max="13578" width="3.28515625" customWidth="1"/>
    <col min="13825" max="13825" width="2.5703125" customWidth="1"/>
    <col min="13826" max="13826" width="21.5703125" customWidth="1"/>
    <col min="13828" max="13828" width="18.28515625" customWidth="1"/>
    <col min="13829" max="13829" width="13.5703125" customWidth="1"/>
    <col min="13830" max="13830" width="19.140625" bestFit="1" customWidth="1"/>
    <col min="13831" max="13831" width="36.5703125" customWidth="1"/>
    <col min="13832" max="13832" width="16.5703125" bestFit="1" customWidth="1"/>
    <col min="13833" max="13833" width="16.140625" bestFit="1" customWidth="1"/>
    <col min="13834" max="13834" width="3.28515625" customWidth="1"/>
    <col min="14081" max="14081" width="2.5703125" customWidth="1"/>
    <col min="14082" max="14082" width="21.5703125" customWidth="1"/>
    <col min="14084" max="14084" width="18.28515625" customWidth="1"/>
    <col min="14085" max="14085" width="13.5703125" customWidth="1"/>
    <col min="14086" max="14086" width="19.140625" bestFit="1" customWidth="1"/>
    <col min="14087" max="14087" width="36.5703125" customWidth="1"/>
    <col min="14088" max="14088" width="16.5703125" bestFit="1" customWidth="1"/>
    <col min="14089" max="14089" width="16.140625" bestFit="1" customWidth="1"/>
    <col min="14090" max="14090" width="3.28515625" customWidth="1"/>
    <col min="14337" max="14337" width="2.5703125" customWidth="1"/>
    <col min="14338" max="14338" width="21.5703125" customWidth="1"/>
    <col min="14340" max="14340" width="18.28515625" customWidth="1"/>
    <col min="14341" max="14341" width="13.5703125" customWidth="1"/>
    <col min="14342" max="14342" width="19.140625" bestFit="1" customWidth="1"/>
    <col min="14343" max="14343" width="36.5703125" customWidth="1"/>
    <col min="14344" max="14344" width="16.5703125" bestFit="1" customWidth="1"/>
    <col min="14345" max="14345" width="16.140625" bestFit="1" customWidth="1"/>
    <col min="14346" max="14346" width="3.28515625" customWidth="1"/>
    <col min="14593" max="14593" width="2.5703125" customWidth="1"/>
    <col min="14594" max="14594" width="21.5703125" customWidth="1"/>
    <col min="14596" max="14596" width="18.28515625" customWidth="1"/>
    <col min="14597" max="14597" width="13.5703125" customWidth="1"/>
    <col min="14598" max="14598" width="19.140625" bestFit="1" customWidth="1"/>
    <col min="14599" max="14599" width="36.5703125" customWidth="1"/>
    <col min="14600" max="14600" width="16.5703125" bestFit="1" customWidth="1"/>
    <col min="14601" max="14601" width="16.140625" bestFit="1" customWidth="1"/>
    <col min="14602" max="14602" width="3.28515625" customWidth="1"/>
    <col min="14849" max="14849" width="2.5703125" customWidth="1"/>
    <col min="14850" max="14850" width="21.5703125" customWidth="1"/>
    <col min="14852" max="14852" width="18.28515625" customWidth="1"/>
    <col min="14853" max="14853" width="13.5703125" customWidth="1"/>
    <col min="14854" max="14854" width="19.140625" bestFit="1" customWidth="1"/>
    <col min="14855" max="14855" width="36.5703125" customWidth="1"/>
    <col min="14856" max="14856" width="16.5703125" bestFit="1" customWidth="1"/>
    <col min="14857" max="14857" width="16.140625" bestFit="1" customWidth="1"/>
    <col min="14858" max="14858" width="3.28515625" customWidth="1"/>
    <col min="15105" max="15105" width="2.5703125" customWidth="1"/>
    <col min="15106" max="15106" width="21.5703125" customWidth="1"/>
    <col min="15108" max="15108" width="18.28515625" customWidth="1"/>
    <col min="15109" max="15109" width="13.5703125" customWidth="1"/>
    <col min="15110" max="15110" width="19.140625" bestFit="1" customWidth="1"/>
    <col min="15111" max="15111" width="36.5703125" customWidth="1"/>
    <col min="15112" max="15112" width="16.5703125" bestFit="1" customWidth="1"/>
    <col min="15113" max="15113" width="16.140625" bestFit="1" customWidth="1"/>
    <col min="15114" max="15114" width="3.28515625" customWidth="1"/>
    <col min="15361" max="15361" width="2.5703125" customWidth="1"/>
    <col min="15362" max="15362" width="21.5703125" customWidth="1"/>
    <col min="15364" max="15364" width="18.28515625" customWidth="1"/>
    <col min="15365" max="15365" width="13.5703125" customWidth="1"/>
    <col min="15366" max="15366" width="19.140625" bestFit="1" customWidth="1"/>
    <col min="15367" max="15367" width="36.5703125" customWidth="1"/>
    <col min="15368" max="15368" width="16.5703125" bestFit="1" customWidth="1"/>
    <col min="15369" max="15369" width="16.140625" bestFit="1" customWidth="1"/>
    <col min="15370" max="15370" width="3.28515625" customWidth="1"/>
    <col min="15617" max="15617" width="2.5703125" customWidth="1"/>
    <col min="15618" max="15618" width="21.5703125" customWidth="1"/>
    <col min="15620" max="15620" width="18.28515625" customWidth="1"/>
    <col min="15621" max="15621" width="13.5703125" customWidth="1"/>
    <col min="15622" max="15622" width="19.140625" bestFit="1" customWidth="1"/>
    <col min="15623" max="15623" width="36.5703125" customWidth="1"/>
    <col min="15624" max="15624" width="16.5703125" bestFit="1" customWidth="1"/>
    <col min="15625" max="15625" width="16.140625" bestFit="1" customWidth="1"/>
    <col min="15626" max="15626" width="3.28515625" customWidth="1"/>
    <col min="15873" max="15873" width="2.5703125" customWidth="1"/>
    <col min="15874" max="15874" width="21.5703125" customWidth="1"/>
    <col min="15876" max="15876" width="18.28515625" customWidth="1"/>
    <col min="15877" max="15877" width="13.5703125" customWidth="1"/>
    <col min="15878" max="15878" width="19.140625" bestFit="1" customWidth="1"/>
    <col min="15879" max="15879" width="36.5703125" customWidth="1"/>
    <col min="15880" max="15880" width="16.5703125" bestFit="1" customWidth="1"/>
    <col min="15881" max="15881" width="16.140625" bestFit="1" customWidth="1"/>
    <col min="15882" max="15882" width="3.28515625" customWidth="1"/>
    <col min="16129" max="16129" width="2.5703125" customWidth="1"/>
    <col min="16130" max="16130" width="21.5703125" customWidth="1"/>
    <col min="16132" max="16132" width="18.28515625" customWidth="1"/>
    <col min="16133" max="16133" width="13.5703125" customWidth="1"/>
    <col min="16134" max="16134" width="19.140625" bestFit="1" customWidth="1"/>
    <col min="16135" max="16135" width="36.5703125" customWidth="1"/>
    <col min="16136" max="16136" width="16.5703125" bestFit="1" customWidth="1"/>
    <col min="16137" max="16137" width="16.140625" bestFit="1" customWidth="1"/>
    <col min="16138" max="16138" width="3.28515625" customWidth="1"/>
  </cols>
  <sheetData>
    <row r="1" spans="1:10" ht="15" customHeight="1" thickBot="1" x14ac:dyDescent="0.35">
      <c r="A1" s="109"/>
      <c r="B1" s="110"/>
      <c r="C1" s="110"/>
      <c r="D1" s="110"/>
      <c r="E1" s="110"/>
      <c r="F1" s="110"/>
      <c r="G1" s="111"/>
      <c r="H1" s="112"/>
      <c r="I1" s="113"/>
      <c r="J1" s="114"/>
    </row>
    <row r="2" spans="1:10" ht="61.5" customHeight="1" x14ac:dyDescent="0.25">
      <c r="A2" s="115"/>
      <c r="B2" s="295"/>
      <c r="C2" s="296"/>
      <c r="D2" s="296"/>
      <c r="E2" s="296"/>
      <c r="F2" s="296"/>
      <c r="G2" s="296"/>
      <c r="H2" s="296"/>
      <c r="I2" s="297"/>
      <c r="J2" s="116"/>
    </row>
    <row r="3" spans="1:10" ht="16.5" x14ac:dyDescent="0.25">
      <c r="A3" s="115"/>
      <c r="B3" s="298"/>
      <c r="C3" s="299"/>
      <c r="D3" s="299"/>
      <c r="E3" s="299"/>
      <c r="F3" s="299"/>
      <c r="G3" s="299"/>
      <c r="H3" s="299"/>
      <c r="I3" s="300"/>
      <c r="J3" s="116"/>
    </row>
    <row r="4" spans="1:10" ht="17.25" thickBot="1" x14ac:dyDescent="0.3">
      <c r="A4" s="115"/>
      <c r="B4" s="353" t="s">
        <v>27</v>
      </c>
      <c r="C4" s="354"/>
      <c r="D4" s="354"/>
      <c r="E4" s="354"/>
      <c r="F4" s="354"/>
      <c r="G4" s="354"/>
      <c r="H4" s="354"/>
      <c r="I4" s="355"/>
      <c r="J4" s="116"/>
    </row>
    <row r="5" spans="1:10" ht="39" customHeight="1" thickBot="1" x14ac:dyDescent="0.3">
      <c r="A5" s="115"/>
      <c r="B5" s="304" t="s">
        <v>44</v>
      </c>
      <c r="C5" s="305"/>
      <c r="D5" s="305"/>
      <c r="E5" s="305"/>
      <c r="F5" s="305"/>
      <c r="G5" s="305"/>
      <c r="H5" s="305"/>
      <c r="I5" s="306"/>
      <c r="J5" s="116"/>
    </row>
    <row r="6" spans="1:10" ht="17.25" thickBot="1" x14ac:dyDescent="0.3">
      <c r="A6" s="115"/>
      <c r="B6" s="118"/>
      <c r="C6" s="118"/>
      <c r="D6" s="118"/>
      <c r="E6" s="118"/>
      <c r="F6" s="118"/>
      <c r="G6" s="119"/>
      <c r="H6" s="120"/>
      <c r="I6" s="121"/>
      <c r="J6" s="122"/>
    </row>
    <row r="7" spans="1:10" ht="16.5" x14ac:dyDescent="0.25">
      <c r="A7" s="115"/>
      <c r="B7" s="123" t="s">
        <v>71</v>
      </c>
      <c r="C7" s="307" t="s">
        <v>72</v>
      </c>
      <c r="D7" s="308"/>
      <c r="E7" s="308"/>
      <c r="F7" s="308"/>
      <c r="G7" s="309"/>
      <c r="H7" s="124" t="s">
        <v>73</v>
      </c>
      <c r="I7" s="231" t="s">
        <v>158</v>
      </c>
      <c r="J7" s="126"/>
    </row>
    <row r="8" spans="1:10" ht="17.25" thickBot="1" x14ac:dyDescent="0.3">
      <c r="A8" s="115"/>
      <c r="B8" s="127" t="s">
        <v>75</v>
      </c>
      <c r="C8" s="310" t="s">
        <v>62</v>
      </c>
      <c r="D8" s="311"/>
      <c r="E8" s="311"/>
      <c r="F8" s="311"/>
      <c r="G8" s="312"/>
      <c r="H8" s="128" t="s">
        <v>77</v>
      </c>
      <c r="I8" s="232" t="s">
        <v>15</v>
      </c>
      <c r="J8" s="130"/>
    </row>
    <row r="9" spans="1:10" ht="17.25" thickBot="1" x14ac:dyDescent="0.3">
      <c r="A9" s="115"/>
      <c r="B9" s="131"/>
      <c r="C9" s="118"/>
      <c r="D9" s="118"/>
      <c r="E9" s="118"/>
      <c r="F9" s="118"/>
      <c r="G9" s="119"/>
      <c r="H9" s="132"/>
      <c r="I9" s="121"/>
      <c r="J9" s="122"/>
    </row>
    <row r="10" spans="1:10" ht="16.5" x14ac:dyDescent="0.25">
      <c r="A10" s="115"/>
      <c r="B10" s="163" t="s">
        <v>78</v>
      </c>
      <c r="C10" s="244"/>
      <c r="D10" s="244"/>
      <c r="E10" s="244"/>
      <c r="F10" s="244"/>
      <c r="G10" s="245"/>
      <c r="H10" s="246"/>
      <c r="I10" s="247"/>
      <c r="J10" s="138"/>
    </row>
    <row r="11" spans="1:10" ht="28.5" x14ac:dyDescent="0.25">
      <c r="A11" s="115"/>
      <c r="B11" s="323" t="s">
        <v>28</v>
      </c>
      <c r="C11" s="324"/>
      <c r="D11" s="324" t="s">
        <v>29</v>
      </c>
      <c r="E11" s="324"/>
      <c r="F11" s="139" t="s">
        <v>30</v>
      </c>
      <c r="G11" s="140" t="s">
        <v>79</v>
      </c>
      <c r="H11" s="141" t="s">
        <v>31</v>
      </c>
      <c r="I11" s="142" t="s">
        <v>80</v>
      </c>
      <c r="J11" s="143"/>
    </row>
    <row r="12" spans="1:10" ht="16.5" x14ac:dyDescent="0.25">
      <c r="A12" s="115"/>
      <c r="B12" s="361" t="s">
        <v>159</v>
      </c>
      <c r="C12" s="362"/>
      <c r="D12" s="362" t="s">
        <v>82</v>
      </c>
      <c r="E12" s="362"/>
      <c r="F12" s="144">
        <v>1</v>
      </c>
      <c r="G12" s="145">
        <v>1287</v>
      </c>
      <c r="H12" s="235">
        <v>1.1000000000000001</v>
      </c>
      <c r="I12" s="147">
        <f>F12*G12*H12</f>
        <v>1415.7</v>
      </c>
      <c r="J12" s="143"/>
    </row>
    <row r="13" spans="1:10" ht="16.5" x14ac:dyDescent="0.25">
      <c r="A13" s="115"/>
      <c r="B13" s="361" t="s">
        <v>160</v>
      </c>
      <c r="C13" s="362"/>
      <c r="D13" s="362" t="s">
        <v>82</v>
      </c>
      <c r="E13" s="362"/>
      <c r="F13" s="144">
        <v>1</v>
      </c>
      <c r="G13" s="145">
        <f>I42</f>
        <v>3252.7905830471277</v>
      </c>
      <c r="H13" s="235">
        <v>0.4</v>
      </c>
      <c r="I13" s="147">
        <f>F13*G13*H13</f>
        <v>1301.1162332188512</v>
      </c>
      <c r="J13" s="148"/>
    </row>
    <row r="14" spans="1:10" ht="16.5" customHeight="1" x14ac:dyDescent="0.25">
      <c r="A14" s="115"/>
      <c r="B14" s="358" t="s">
        <v>118</v>
      </c>
      <c r="C14" s="359"/>
      <c r="D14" s="315" t="s">
        <v>82</v>
      </c>
      <c r="E14" s="316"/>
      <c r="F14" s="144">
        <v>1</v>
      </c>
      <c r="G14" s="145">
        <v>175602</v>
      </c>
      <c r="H14" s="235">
        <f>0.1</f>
        <v>0.1</v>
      </c>
      <c r="I14" s="147">
        <f>F14*G14*H14</f>
        <v>17560.2</v>
      </c>
      <c r="J14" s="148"/>
    </row>
    <row r="15" spans="1:10" ht="17.25" thickBot="1" x14ac:dyDescent="0.3">
      <c r="A15" s="115"/>
      <c r="B15" s="363" t="s">
        <v>119</v>
      </c>
      <c r="C15" s="364"/>
      <c r="D15" s="364" t="s">
        <v>82</v>
      </c>
      <c r="E15" s="364"/>
      <c r="F15" s="239">
        <v>1</v>
      </c>
      <c r="G15" s="155">
        <f>I43</f>
        <v>13462.620406085376</v>
      </c>
      <c r="H15" s="181">
        <v>0.1</v>
      </c>
      <c r="I15" s="240">
        <f>F15*G15*H15</f>
        <v>1346.2620406085377</v>
      </c>
      <c r="J15" s="148"/>
    </row>
    <row r="16" spans="1:10" ht="17.25" thickBot="1" x14ac:dyDescent="0.3">
      <c r="A16" s="115"/>
      <c r="B16" s="118"/>
      <c r="C16" s="118"/>
      <c r="D16" s="118"/>
      <c r="E16" s="118"/>
      <c r="F16" s="118"/>
      <c r="G16" s="119"/>
      <c r="H16" s="241" t="s">
        <v>84</v>
      </c>
      <c r="I16" s="242">
        <f>SUM(I15:I15)</f>
        <v>1346.2620406085377</v>
      </c>
      <c r="J16" s="159"/>
    </row>
    <row r="17" spans="1:10" ht="17.25" thickBot="1" x14ac:dyDescent="0.3">
      <c r="A17" s="115"/>
      <c r="B17" s="118"/>
      <c r="C17" s="118"/>
      <c r="D17" s="118"/>
      <c r="E17" s="118"/>
      <c r="F17" s="118"/>
      <c r="G17" s="119"/>
      <c r="H17" s="160"/>
      <c r="I17" s="161"/>
      <c r="J17" s="162"/>
    </row>
    <row r="18" spans="1:10" ht="16.5" x14ac:dyDescent="0.25">
      <c r="A18" s="115"/>
      <c r="B18" s="163" t="s">
        <v>85</v>
      </c>
      <c r="C18" s="164"/>
      <c r="D18" s="164"/>
      <c r="E18" s="164"/>
      <c r="F18" s="164"/>
      <c r="G18" s="165"/>
      <c r="H18" s="166"/>
      <c r="I18" s="167"/>
      <c r="J18" s="122"/>
    </row>
    <row r="19" spans="1:10" ht="28.5" x14ac:dyDescent="0.25">
      <c r="A19" s="115"/>
      <c r="B19" s="323" t="s">
        <v>28</v>
      </c>
      <c r="C19" s="324"/>
      <c r="D19" s="324"/>
      <c r="E19" s="139" t="s">
        <v>29</v>
      </c>
      <c r="F19" s="139" t="s">
        <v>86</v>
      </c>
      <c r="G19" s="168" t="s">
        <v>87</v>
      </c>
      <c r="H19" s="141" t="s">
        <v>30</v>
      </c>
      <c r="I19" s="142" t="s">
        <v>80</v>
      </c>
      <c r="J19" s="143"/>
    </row>
    <row r="20" spans="1:10" ht="35.25" customHeight="1" x14ac:dyDescent="0.25">
      <c r="A20" s="115"/>
      <c r="B20" s="356" t="s">
        <v>152</v>
      </c>
      <c r="C20" s="357"/>
      <c r="D20" s="357"/>
      <c r="E20" s="175" t="s">
        <v>14</v>
      </c>
      <c r="F20" s="170">
        <v>693600</v>
      </c>
      <c r="G20" s="146">
        <v>0</v>
      </c>
      <c r="H20" s="227">
        <v>0.105</v>
      </c>
      <c r="I20" s="147">
        <f t="shared" ref="I20:I26" si="0">+F20*H20+(F20*H20*G20)</f>
        <v>72828</v>
      </c>
      <c r="J20" s="173"/>
    </row>
    <row r="21" spans="1:10" ht="16.5" x14ac:dyDescent="0.3">
      <c r="A21" s="115"/>
      <c r="B21" s="325" t="s">
        <v>133</v>
      </c>
      <c r="C21" s="326"/>
      <c r="D21" s="326"/>
      <c r="E21" s="236" t="s">
        <v>23</v>
      </c>
      <c r="F21" s="237">
        <v>28900</v>
      </c>
      <c r="G21" s="146">
        <v>0</v>
      </c>
      <c r="H21" s="238">
        <v>0.3</v>
      </c>
      <c r="I21" s="172">
        <f t="shared" si="0"/>
        <v>8670</v>
      </c>
      <c r="J21" s="173"/>
    </row>
    <row r="22" spans="1:10" ht="16.5" x14ac:dyDescent="0.3">
      <c r="A22" s="115"/>
      <c r="B22" s="325" t="s">
        <v>154</v>
      </c>
      <c r="C22" s="326"/>
      <c r="D22" s="326"/>
      <c r="E22" s="236" t="s">
        <v>155</v>
      </c>
      <c r="F22" s="170">
        <v>15609</v>
      </c>
      <c r="G22" s="146"/>
      <c r="H22" s="227">
        <v>0.13700000000000001</v>
      </c>
      <c r="I22" s="147">
        <f t="shared" si="0"/>
        <v>2138.433</v>
      </c>
      <c r="J22" s="173"/>
    </row>
    <row r="23" spans="1:10" ht="16.5" x14ac:dyDescent="0.3">
      <c r="A23" s="115"/>
      <c r="B23" s="325" t="s">
        <v>161</v>
      </c>
      <c r="C23" s="326"/>
      <c r="D23" s="326"/>
      <c r="E23" s="236" t="s">
        <v>162</v>
      </c>
      <c r="F23" s="170">
        <v>93000</v>
      </c>
      <c r="G23" s="146"/>
      <c r="H23" s="227">
        <v>0.02</v>
      </c>
      <c r="I23" s="147">
        <f t="shared" si="0"/>
        <v>1860</v>
      </c>
      <c r="J23" s="173"/>
    </row>
    <row r="24" spans="1:10" ht="16.5" x14ac:dyDescent="0.3">
      <c r="A24" s="115"/>
      <c r="B24" s="325" t="s">
        <v>156</v>
      </c>
      <c r="C24" s="326"/>
      <c r="D24" s="326"/>
      <c r="E24" s="236" t="s">
        <v>2</v>
      </c>
      <c r="F24" s="237">
        <v>4700</v>
      </c>
      <c r="G24" s="146"/>
      <c r="H24" s="238">
        <v>1</v>
      </c>
      <c r="I24" s="172">
        <f t="shared" si="0"/>
        <v>4700</v>
      </c>
      <c r="J24" s="173"/>
    </row>
    <row r="25" spans="1:10" ht="16.5" x14ac:dyDescent="0.3">
      <c r="A25" s="115"/>
      <c r="B25" s="325"/>
      <c r="C25" s="326"/>
      <c r="D25" s="326"/>
      <c r="E25" s="236"/>
      <c r="F25" s="237"/>
      <c r="G25" s="146"/>
      <c r="H25" s="238"/>
      <c r="I25" s="172">
        <f t="shared" si="0"/>
        <v>0</v>
      </c>
      <c r="J25" s="173"/>
    </row>
    <row r="26" spans="1:10" ht="16.5" x14ac:dyDescent="0.3">
      <c r="A26" s="115"/>
      <c r="B26" s="325"/>
      <c r="C26" s="326"/>
      <c r="D26" s="326"/>
      <c r="E26" s="236"/>
      <c r="F26" s="170"/>
      <c r="G26" s="146"/>
      <c r="H26" s="227"/>
      <c r="I26" s="147">
        <f t="shared" si="0"/>
        <v>0</v>
      </c>
      <c r="J26" s="173"/>
    </row>
    <row r="27" spans="1:10" ht="16.5" x14ac:dyDescent="0.3">
      <c r="A27" s="115"/>
      <c r="B27" s="327"/>
      <c r="C27" s="328"/>
      <c r="D27" s="328"/>
      <c r="E27" s="177"/>
      <c r="F27" s="178"/>
      <c r="G27" s="146"/>
      <c r="H27" s="179"/>
      <c r="I27" s="172">
        <f>+F27*G27*H27</f>
        <v>0</v>
      </c>
      <c r="J27" s="173"/>
    </row>
    <row r="28" spans="1:10" ht="17.25" thickBot="1" x14ac:dyDescent="0.35">
      <c r="A28" s="115"/>
      <c r="B28" s="317"/>
      <c r="C28" s="318"/>
      <c r="D28" s="318"/>
      <c r="E28" s="180"/>
      <c r="F28" s="154"/>
      <c r="G28" s="181"/>
      <c r="H28" s="182"/>
      <c r="I28" s="183">
        <f>+F28*G28*H28</f>
        <v>0</v>
      </c>
      <c r="J28" s="173"/>
    </row>
    <row r="29" spans="1:10" ht="17.25" thickBot="1" x14ac:dyDescent="0.3">
      <c r="A29" s="115"/>
      <c r="B29" s="118"/>
      <c r="C29" s="118"/>
      <c r="D29" s="118"/>
      <c r="E29" s="118"/>
      <c r="F29" s="118"/>
      <c r="G29" s="184"/>
      <c r="H29" s="157" t="s">
        <v>84</v>
      </c>
      <c r="I29" s="185">
        <f>SUM(I20:I28)</f>
        <v>90196.433000000005</v>
      </c>
      <c r="J29" s="186"/>
    </row>
    <row r="30" spans="1:10" ht="17.25" thickBot="1" x14ac:dyDescent="0.3">
      <c r="A30" s="115"/>
      <c r="B30" s="118"/>
      <c r="C30" s="118"/>
      <c r="D30" s="118"/>
      <c r="E30" s="118"/>
      <c r="F30" s="118"/>
      <c r="G30" s="119"/>
      <c r="H30" s="187"/>
      <c r="I30" s="161"/>
      <c r="J30" s="162"/>
    </row>
    <row r="31" spans="1:10" ht="16.5" x14ac:dyDescent="0.25">
      <c r="A31" s="115"/>
      <c r="B31" s="133" t="s">
        <v>32</v>
      </c>
      <c r="C31" s="134"/>
      <c r="D31" s="134"/>
      <c r="E31" s="134"/>
      <c r="F31" s="134"/>
      <c r="G31" s="135"/>
      <c r="H31" s="136"/>
      <c r="I31" s="137"/>
      <c r="J31" s="122"/>
    </row>
    <row r="32" spans="1:10" ht="28.5" x14ac:dyDescent="0.25">
      <c r="A32" s="115"/>
      <c r="B32" s="329" t="s">
        <v>28</v>
      </c>
      <c r="C32" s="330"/>
      <c r="D32" s="331"/>
      <c r="E32" s="188" t="s">
        <v>29</v>
      </c>
      <c r="F32" s="332" t="s">
        <v>90</v>
      </c>
      <c r="G32" s="331"/>
      <c r="H32" s="189" t="s">
        <v>30</v>
      </c>
      <c r="I32" s="142" t="s">
        <v>80</v>
      </c>
      <c r="J32" s="190"/>
    </row>
    <row r="33" spans="1:10" ht="16.5" customHeight="1" x14ac:dyDescent="0.25">
      <c r="A33" s="115"/>
      <c r="B33" s="356" t="s">
        <v>152</v>
      </c>
      <c r="C33" s="357"/>
      <c r="D33" s="357"/>
      <c r="E33" s="191" t="s">
        <v>157</v>
      </c>
      <c r="F33" s="336">
        <v>1878</v>
      </c>
      <c r="G33" s="337"/>
      <c r="H33" s="192">
        <v>0.9</v>
      </c>
      <c r="I33" s="172">
        <f>F33*H33</f>
        <v>1690.2</v>
      </c>
      <c r="J33" s="193"/>
    </row>
    <row r="34" spans="1:10" ht="16.5" x14ac:dyDescent="0.25">
      <c r="A34" s="115"/>
      <c r="B34" s="333" t="s">
        <v>91</v>
      </c>
      <c r="C34" s="334"/>
      <c r="D34" s="335"/>
      <c r="E34" s="191" t="s">
        <v>91</v>
      </c>
      <c r="F34" s="336" t="s">
        <v>91</v>
      </c>
      <c r="G34" s="337"/>
      <c r="H34" s="192"/>
      <c r="I34" s="172"/>
      <c r="J34" s="193"/>
    </row>
    <row r="35" spans="1:10" ht="17.25" thickBot="1" x14ac:dyDescent="0.3">
      <c r="A35" s="115"/>
      <c r="B35" s="338" t="s">
        <v>91</v>
      </c>
      <c r="C35" s="339"/>
      <c r="D35" s="340"/>
      <c r="E35" s="194"/>
      <c r="F35" s="341"/>
      <c r="G35" s="342"/>
      <c r="H35" s="195"/>
      <c r="I35" s="196"/>
      <c r="J35" s="193"/>
    </row>
    <row r="36" spans="1:10" ht="17.25" thickBot="1" x14ac:dyDescent="0.3">
      <c r="A36" s="115"/>
      <c r="B36" s="118"/>
      <c r="C36" s="118"/>
      <c r="D36" s="118"/>
      <c r="E36" s="118"/>
      <c r="F36" s="118"/>
      <c r="G36" s="119"/>
      <c r="H36" s="157" t="s">
        <v>84</v>
      </c>
      <c r="I36" s="185">
        <f>SUM(I33:I35)</f>
        <v>1690.2</v>
      </c>
      <c r="J36" s="186"/>
    </row>
    <row r="37" spans="1:10" ht="17.25" thickBot="1" x14ac:dyDescent="0.3">
      <c r="A37" s="115"/>
      <c r="B37" s="118"/>
      <c r="C37" s="118"/>
      <c r="D37" s="118"/>
      <c r="E37" s="118"/>
      <c r="F37" s="118"/>
      <c r="G37" s="119"/>
      <c r="H37" s="187"/>
      <c r="I37" s="161"/>
      <c r="J37" s="162"/>
    </row>
    <row r="38" spans="1:10" ht="16.5" x14ac:dyDescent="0.25">
      <c r="A38" s="115"/>
      <c r="B38" s="133" t="s">
        <v>33</v>
      </c>
      <c r="C38" s="197"/>
      <c r="D38" s="197"/>
      <c r="E38" s="197"/>
      <c r="F38" s="197"/>
      <c r="G38" s="198"/>
      <c r="H38" s="199"/>
      <c r="I38" s="200"/>
      <c r="J38" s="122"/>
    </row>
    <row r="39" spans="1:10" ht="33" x14ac:dyDescent="0.25">
      <c r="A39" s="115"/>
      <c r="B39" s="343" t="s">
        <v>28</v>
      </c>
      <c r="C39" s="344"/>
      <c r="D39" s="201" t="s">
        <v>29</v>
      </c>
      <c r="E39" s="202" t="s">
        <v>30</v>
      </c>
      <c r="F39" s="202" t="s">
        <v>92</v>
      </c>
      <c r="G39" s="203" t="s">
        <v>93</v>
      </c>
      <c r="H39" s="204" t="s">
        <v>31</v>
      </c>
      <c r="I39" s="205" t="s">
        <v>80</v>
      </c>
      <c r="J39" s="143"/>
    </row>
    <row r="40" spans="1:10" ht="43.5" customHeight="1" x14ac:dyDescent="0.25">
      <c r="A40" s="115"/>
      <c r="B40" s="345" t="s">
        <v>40</v>
      </c>
      <c r="C40" s="346"/>
      <c r="D40" s="206" t="s">
        <v>95</v>
      </c>
      <c r="E40" s="207">
        <v>1</v>
      </c>
      <c r="F40" s="208">
        <v>241994.99999999997</v>
      </c>
      <c r="G40" s="209">
        <v>2.03918888617594</v>
      </c>
      <c r="H40" s="234">
        <f>8/480</f>
        <v>1.6666666666666666E-2</v>
      </c>
      <c r="I40" s="172">
        <f>F40*G40*H40</f>
        <v>8224.5585751691087</v>
      </c>
      <c r="J40" s="193"/>
    </row>
    <row r="41" spans="1:10" ht="16.5" x14ac:dyDescent="0.25">
      <c r="A41" s="115"/>
      <c r="B41" s="345" t="s">
        <v>39</v>
      </c>
      <c r="C41" s="346"/>
      <c r="D41" s="206" t="s">
        <v>95</v>
      </c>
      <c r="E41" s="207">
        <v>1</v>
      </c>
      <c r="F41" s="208">
        <v>61685</v>
      </c>
      <c r="G41" s="209">
        <v>1.93104117487474</v>
      </c>
      <c r="H41" s="234">
        <f>8/480</f>
        <v>1.6666666666666666E-2</v>
      </c>
      <c r="I41" s="172">
        <f>F41*G41*H41</f>
        <v>1985.271247869139</v>
      </c>
      <c r="J41" s="193"/>
    </row>
    <row r="42" spans="1:10" ht="17.25" thickBot="1" x14ac:dyDescent="0.3">
      <c r="A42" s="115"/>
      <c r="B42" s="345" t="s">
        <v>136</v>
      </c>
      <c r="C42" s="346"/>
      <c r="D42" s="206" t="s">
        <v>95</v>
      </c>
      <c r="E42" s="207">
        <v>1</v>
      </c>
      <c r="F42" s="208">
        <v>101068.5</v>
      </c>
      <c r="G42" s="209">
        <v>1.93104117487474</v>
      </c>
      <c r="H42" s="234">
        <f>8/480</f>
        <v>1.6666666666666666E-2</v>
      </c>
      <c r="I42" s="172">
        <f>F42*G42*H42</f>
        <v>3252.7905830471277</v>
      </c>
      <c r="J42" s="193"/>
    </row>
    <row r="43" spans="1:10" ht="17.25" thickBot="1" x14ac:dyDescent="0.3">
      <c r="A43" s="115"/>
      <c r="B43" s="118"/>
      <c r="C43" s="118"/>
      <c r="D43" s="118"/>
      <c r="E43" s="118"/>
      <c r="F43" s="118"/>
      <c r="G43" s="119"/>
      <c r="H43" s="157" t="s">
        <v>84</v>
      </c>
      <c r="I43" s="214">
        <f>SUM(I40:I42)</f>
        <v>13462.620406085376</v>
      </c>
      <c r="J43" s="215"/>
    </row>
    <row r="44" spans="1:10" ht="17.25" thickBot="1" x14ac:dyDescent="0.3">
      <c r="A44" s="115"/>
      <c r="B44" s="118"/>
      <c r="C44" s="118"/>
      <c r="D44" s="118"/>
      <c r="E44" s="118"/>
      <c r="F44" s="118"/>
      <c r="G44" s="119"/>
      <c r="H44" s="132"/>
      <c r="I44" s="216"/>
      <c r="J44" s="217"/>
    </row>
    <row r="45" spans="1:10" ht="17.25" thickBot="1" x14ac:dyDescent="0.3">
      <c r="A45" s="115"/>
      <c r="B45" s="118"/>
      <c r="C45" s="118"/>
      <c r="D45" s="118"/>
      <c r="E45" s="118"/>
      <c r="F45" s="118"/>
      <c r="G45" s="351" t="s">
        <v>97</v>
      </c>
      <c r="H45" s="352"/>
      <c r="I45" s="214">
        <f>I16+I29+I36+I43</f>
        <v>106695.51544669391</v>
      </c>
      <c r="J45" s="218"/>
    </row>
    <row r="46" spans="1:10" ht="16.5" x14ac:dyDescent="0.25">
      <c r="A46" s="115"/>
      <c r="B46" s="118"/>
      <c r="C46" s="118"/>
      <c r="D46" s="118"/>
      <c r="E46" s="118"/>
      <c r="F46" s="118"/>
      <c r="G46" s="219"/>
      <c r="H46" s="219"/>
      <c r="I46" s="220"/>
      <c r="J46" s="218"/>
    </row>
    <row r="47" spans="1:10" ht="16.5" x14ac:dyDescent="0.3">
      <c r="A47" s="221"/>
      <c r="B47" s="222"/>
      <c r="C47" s="222"/>
      <c r="D47" s="222"/>
      <c r="E47" s="222"/>
      <c r="F47" s="222"/>
      <c r="G47" s="223"/>
      <c r="H47" s="224"/>
      <c r="I47" s="225"/>
      <c r="J47" s="226"/>
    </row>
  </sheetData>
  <mergeCells count="38">
    <mergeCell ref="G45:H45"/>
    <mergeCell ref="B42:C42"/>
    <mergeCell ref="B32:D32"/>
    <mergeCell ref="F32:G32"/>
    <mergeCell ref="B33:D33"/>
    <mergeCell ref="F33:G33"/>
    <mergeCell ref="B34:D34"/>
    <mergeCell ref="F34:G34"/>
    <mergeCell ref="B35:D35"/>
    <mergeCell ref="F35:G35"/>
    <mergeCell ref="B39:C39"/>
    <mergeCell ref="B40:C40"/>
    <mergeCell ref="B41:C41"/>
    <mergeCell ref="B28:D28"/>
    <mergeCell ref="B15:C15"/>
    <mergeCell ref="D15:E15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12:C12"/>
    <mergeCell ref="D12:E12"/>
    <mergeCell ref="B13:C13"/>
    <mergeCell ref="D13:E13"/>
    <mergeCell ref="B14:C14"/>
    <mergeCell ref="D14:E14"/>
    <mergeCell ref="B11:C11"/>
    <mergeCell ref="D11:E11"/>
    <mergeCell ref="B2:I3"/>
    <mergeCell ref="B4:I4"/>
    <mergeCell ref="B5:I5"/>
    <mergeCell ref="C7:G7"/>
    <mergeCell ref="C8:G8"/>
  </mergeCells>
  <pageMargins left="0.70866141732283472" right="0.70866141732283472" top="0.74803149606299213" bottom="0.74803149606299213" header="0.31496062992125984" footer="0.31496062992125984"/>
  <pageSetup scale="56" orientation="portrait" r:id="rId1"/>
  <rowBreaks count="2" manualBreakCount="2">
    <brk id="1" max="16383" man="1"/>
    <brk id="46" max="9" man="1"/>
  </rowBreaks>
  <colBreaks count="2" manualBreakCount="2">
    <brk id="9" max="53" man="1"/>
    <brk id="10" max="1048575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2"/>
  <sheetViews>
    <sheetView workbookViewId="0">
      <selection activeCell="B2" sqref="B2:I3"/>
    </sheetView>
  </sheetViews>
  <sheetFormatPr baseColWidth="10" defaultRowHeight="15" x14ac:dyDescent="0.25"/>
  <cols>
    <col min="1" max="1" width="2.5703125" customWidth="1"/>
    <col min="2" max="2" width="21.5703125" customWidth="1"/>
    <col min="4" max="4" width="18.28515625" customWidth="1"/>
    <col min="5" max="5" width="13.5703125" customWidth="1"/>
    <col min="6" max="6" width="19.140625" bestFit="1" customWidth="1"/>
    <col min="7" max="7" width="36.5703125" customWidth="1"/>
    <col min="8" max="8" width="16.5703125" bestFit="1" customWidth="1"/>
    <col min="9" max="9" width="16.140625" bestFit="1" customWidth="1"/>
    <col min="10" max="10" width="3.28515625" customWidth="1"/>
    <col min="257" max="257" width="2.5703125" customWidth="1"/>
    <col min="258" max="258" width="21.5703125" customWidth="1"/>
    <col min="260" max="260" width="18.28515625" customWidth="1"/>
    <col min="261" max="261" width="13.5703125" customWidth="1"/>
    <col min="262" max="262" width="19.140625" bestFit="1" customWidth="1"/>
    <col min="263" max="263" width="36.5703125" customWidth="1"/>
    <col min="264" max="264" width="16.5703125" bestFit="1" customWidth="1"/>
    <col min="265" max="265" width="16.140625" bestFit="1" customWidth="1"/>
    <col min="266" max="266" width="3.28515625" customWidth="1"/>
    <col min="513" max="513" width="2.5703125" customWidth="1"/>
    <col min="514" max="514" width="21.5703125" customWidth="1"/>
    <col min="516" max="516" width="18.28515625" customWidth="1"/>
    <col min="517" max="517" width="13.5703125" customWidth="1"/>
    <col min="518" max="518" width="19.140625" bestFit="1" customWidth="1"/>
    <col min="519" max="519" width="36.5703125" customWidth="1"/>
    <col min="520" max="520" width="16.5703125" bestFit="1" customWidth="1"/>
    <col min="521" max="521" width="16.140625" bestFit="1" customWidth="1"/>
    <col min="522" max="522" width="3.28515625" customWidth="1"/>
    <col min="769" max="769" width="2.5703125" customWidth="1"/>
    <col min="770" max="770" width="21.5703125" customWidth="1"/>
    <col min="772" max="772" width="18.28515625" customWidth="1"/>
    <col min="773" max="773" width="13.5703125" customWidth="1"/>
    <col min="774" max="774" width="19.140625" bestFit="1" customWidth="1"/>
    <col min="775" max="775" width="36.5703125" customWidth="1"/>
    <col min="776" max="776" width="16.5703125" bestFit="1" customWidth="1"/>
    <col min="777" max="777" width="16.140625" bestFit="1" customWidth="1"/>
    <col min="778" max="778" width="3.28515625" customWidth="1"/>
    <col min="1025" max="1025" width="2.5703125" customWidth="1"/>
    <col min="1026" max="1026" width="21.5703125" customWidth="1"/>
    <col min="1028" max="1028" width="18.28515625" customWidth="1"/>
    <col min="1029" max="1029" width="13.5703125" customWidth="1"/>
    <col min="1030" max="1030" width="19.140625" bestFit="1" customWidth="1"/>
    <col min="1031" max="1031" width="36.5703125" customWidth="1"/>
    <col min="1032" max="1032" width="16.5703125" bestFit="1" customWidth="1"/>
    <col min="1033" max="1033" width="16.140625" bestFit="1" customWidth="1"/>
    <col min="1034" max="1034" width="3.28515625" customWidth="1"/>
    <col min="1281" max="1281" width="2.5703125" customWidth="1"/>
    <col min="1282" max="1282" width="21.5703125" customWidth="1"/>
    <col min="1284" max="1284" width="18.28515625" customWidth="1"/>
    <col min="1285" max="1285" width="13.5703125" customWidth="1"/>
    <col min="1286" max="1286" width="19.140625" bestFit="1" customWidth="1"/>
    <col min="1287" max="1287" width="36.5703125" customWidth="1"/>
    <col min="1288" max="1288" width="16.5703125" bestFit="1" customWidth="1"/>
    <col min="1289" max="1289" width="16.140625" bestFit="1" customWidth="1"/>
    <col min="1290" max="1290" width="3.28515625" customWidth="1"/>
    <col min="1537" max="1537" width="2.5703125" customWidth="1"/>
    <col min="1538" max="1538" width="21.5703125" customWidth="1"/>
    <col min="1540" max="1540" width="18.28515625" customWidth="1"/>
    <col min="1541" max="1541" width="13.5703125" customWidth="1"/>
    <col min="1542" max="1542" width="19.140625" bestFit="1" customWidth="1"/>
    <col min="1543" max="1543" width="36.5703125" customWidth="1"/>
    <col min="1544" max="1544" width="16.5703125" bestFit="1" customWidth="1"/>
    <col min="1545" max="1545" width="16.140625" bestFit="1" customWidth="1"/>
    <col min="1546" max="1546" width="3.28515625" customWidth="1"/>
    <col min="1793" max="1793" width="2.5703125" customWidth="1"/>
    <col min="1794" max="1794" width="21.5703125" customWidth="1"/>
    <col min="1796" max="1796" width="18.28515625" customWidth="1"/>
    <col min="1797" max="1797" width="13.5703125" customWidth="1"/>
    <col min="1798" max="1798" width="19.140625" bestFit="1" customWidth="1"/>
    <col min="1799" max="1799" width="36.5703125" customWidth="1"/>
    <col min="1800" max="1800" width="16.5703125" bestFit="1" customWidth="1"/>
    <col min="1801" max="1801" width="16.140625" bestFit="1" customWidth="1"/>
    <col min="1802" max="1802" width="3.28515625" customWidth="1"/>
    <col min="2049" max="2049" width="2.5703125" customWidth="1"/>
    <col min="2050" max="2050" width="21.5703125" customWidth="1"/>
    <col min="2052" max="2052" width="18.28515625" customWidth="1"/>
    <col min="2053" max="2053" width="13.5703125" customWidth="1"/>
    <col min="2054" max="2054" width="19.140625" bestFit="1" customWidth="1"/>
    <col min="2055" max="2055" width="36.5703125" customWidth="1"/>
    <col min="2056" max="2056" width="16.5703125" bestFit="1" customWidth="1"/>
    <col min="2057" max="2057" width="16.140625" bestFit="1" customWidth="1"/>
    <col min="2058" max="2058" width="3.28515625" customWidth="1"/>
    <col min="2305" max="2305" width="2.5703125" customWidth="1"/>
    <col min="2306" max="2306" width="21.5703125" customWidth="1"/>
    <col min="2308" max="2308" width="18.28515625" customWidth="1"/>
    <col min="2309" max="2309" width="13.5703125" customWidth="1"/>
    <col min="2310" max="2310" width="19.140625" bestFit="1" customWidth="1"/>
    <col min="2311" max="2311" width="36.5703125" customWidth="1"/>
    <col min="2312" max="2312" width="16.5703125" bestFit="1" customWidth="1"/>
    <col min="2313" max="2313" width="16.140625" bestFit="1" customWidth="1"/>
    <col min="2314" max="2314" width="3.28515625" customWidth="1"/>
    <col min="2561" max="2561" width="2.5703125" customWidth="1"/>
    <col min="2562" max="2562" width="21.5703125" customWidth="1"/>
    <col min="2564" max="2564" width="18.28515625" customWidth="1"/>
    <col min="2565" max="2565" width="13.5703125" customWidth="1"/>
    <col min="2566" max="2566" width="19.140625" bestFit="1" customWidth="1"/>
    <col min="2567" max="2567" width="36.5703125" customWidth="1"/>
    <col min="2568" max="2568" width="16.5703125" bestFit="1" customWidth="1"/>
    <col min="2569" max="2569" width="16.140625" bestFit="1" customWidth="1"/>
    <col min="2570" max="2570" width="3.28515625" customWidth="1"/>
    <col min="2817" max="2817" width="2.5703125" customWidth="1"/>
    <col min="2818" max="2818" width="21.5703125" customWidth="1"/>
    <col min="2820" max="2820" width="18.28515625" customWidth="1"/>
    <col min="2821" max="2821" width="13.5703125" customWidth="1"/>
    <col min="2822" max="2822" width="19.140625" bestFit="1" customWidth="1"/>
    <col min="2823" max="2823" width="36.5703125" customWidth="1"/>
    <col min="2824" max="2824" width="16.5703125" bestFit="1" customWidth="1"/>
    <col min="2825" max="2825" width="16.140625" bestFit="1" customWidth="1"/>
    <col min="2826" max="2826" width="3.28515625" customWidth="1"/>
    <col min="3073" max="3073" width="2.5703125" customWidth="1"/>
    <col min="3074" max="3074" width="21.5703125" customWidth="1"/>
    <col min="3076" max="3076" width="18.28515625" customWidth="1"/>
    <col min="3077" max="3077" width="13.5703125" customWidth="1"/>
    <col min="3078" max="3078" width="19.140625" bestFit="1" customWidth="1"/>
    <col min="3079" max="3079" width="36.5703125" customWidth="1"/>
    <col min="3080" max="3080" width="16.5703125" bestFit="1" customWidth="1"/>
    <col min="3081" max="3081" width="16.140625" bestFit="1" customWidth="1"/>
    <col min="3082" max="3082" width="3.28515625" customWidth="1"/>
    <col min="3329" max="3329" width="2.5703125" customWidth="1"/>
    <col min="3330" max="3330" width="21.5703125" customWidth="1"/>
    <col min="3332" max="3332" width="18.28515625" customWidth="1"/>
    <col min="3333" max="3333" width="13.5703125" customWidth="1"/>
    <col min="3334" max="3334" width="19.140625" bestFit="1" customWidth="1"/>
    <col min="3335" max="3335" width="36.5703125" customWidth="1"/>
    <col min="3336" max="3336" width="16.5703125" bestFit="1" customWidth="1"/>
    <col min="3337" max="3337" width="16.140625" bestFit="1" customWidth="1"/>
    <col min="3338" max="3338" width="3.28515625" customWidth="1"/>
    <col min="3585" max="3585" width="2.5703125" customWidth="1"/>
    <col min="3586" max="3586" width="21.5703125" customWidth="1"/>
    <col min="3588" max="3588" width="18.28515625" customWidth="1"/>
    <col min="3589" max="3589" width="13.5703125" customWidth="1"/>
    <col min="3590" max="3590" width="19.140625" bestFit="1" customWidth="1"/>
    <col min="3591" max="3591" width="36.5703125" customWidth="1"/>
    <col min="3592" max="3592" width="16.5703125" bestFit="1" customWidth="1"/>
    <col min="3593" max="3593" width="16.140625" bestFit="1" customWidth="1"/>
    <col min="3594" max="3594" width="3.28515625" customWidth="1"/>
    <col min="3841" max="3841" width="2.5703125" customWidth="1"/>
    <col min="3842" max="3842" width="21.5703125" customWidth="1"/>
    <col min="3844" max="3844" width="18.28515625" customWidth="1"/>
    <col min="3845" max="3845" width="13.5703125" customWidth="1"/>
    <col min="3846" max="3846" width="19.140625" bestFit="1" customWidth="1"/>
    <col min="3847" max="3847" width="36.5703125" customWidth="1"/>
    <col min="3848" max="3848" width="16.5703125" bestFit="1" customWidth="1"/>
    <col min="3849" max="3849" width="16.140625" bestFit="1" customWidth="1"/>
    <col min="3850" max="3850" width="3.28515625" customWidth="1"/>
    <col min="4097" max="4097" width="2.5703125" customWidth="1"/>
    <col min="4098" max="4098" width="21.5703125" customWidth="1"/>
    <col min="4100" max="4100" width="18.28515625" customWidth="1"/>
    <col min="4101" max="4101" width="13.5703125" customWidth="1"/>
    <col min="4102" max="4102" width="19.140625" bestFit="1" customWidth="1"/>
    <col min="4103" max="4103" width="36.5703125" customWidth="1"/>
    <col min="4104" max="4104" width="16.5703125" bestFit="1" customWidth="1"/>
    <col min="4105" max="4105" width="16.140625" bestFit="1" customWidth="1"/>
    <col min="4106" max="4106" width="3.28515625" customWidth="1"/>
    <col min="4353" max="4353" width="2.5703125" customWidth="1"/>
    <col min="4354" max="4354" width="21.5703125" customWidth="1"/>
    <col min="4356" max="4356" width="18.28515625" customWidth="1"/>
    <col min="4357" max="4357" width="13.5703125" customWidth="1"/>
    <col min="4358" max="4358" width="19.140625" bestFit="1" customWidth="1"/>
    <col min="4359" max="4359" width="36.5703125" customWidth="1"/>
    <col min="4360" max="4360" width="16.5703125" bestFit="1" customWidth="1"/>
    <col min="4361" max="4361" width="16.140625" bestFit="1" customWidth="1"/>
    <col min="4362" max="4362" width="3.28515625" customWidth="1"/>
    <col min="4609" max="4609" width="2.5703125" customWidth="1"/>
    <col min="4610" max="4610" width="21.5703125" customWidth="1"/>
    <col min="4612" max="4612" width="18.28515625" customWidth="1"/>
    <col min="4613" max="4613" width="13.5703125" customWidth="1"/>
    <col min="4614" max="4614" width="19.140625" bestFit="1" customWidth="1"/>
    <col min="4615" max="4615" width="36.5703125" customWidth="1"/>
    <col min="4616" max="4616" width="16.5703125" bestFit="1" customWidth="1"/>
    <col min="4617" max="4617" width="16.140625" bestFit="1" customWidth="1"/>
    <col min="4618" max="4618" width="3.28515625" customWidth="1"/>
    <col min="4865" max="4865" width="2.5703125" customWidth="1"/>
    <col min="4866" max="4866" width="21.5703125" customWidth="1"/>
    <col min="4868" max="4868" width="18.28515625" customWidth="1"/>
    <col min="4869" max="4869" width="13.5703125" customWidth="1"/>
    <col min="4870" max="4870" width="19.140625" bestFit="1" customWidth="1"/>
    <col min="4871" max="4871" width="36.5703125" customWidth="1"/>
    <col min="4872" max="4872" width="16.5703125" bestFit="1" customWidth="1"/>
    <col min="4873" max="4873" width="16.140625" bestFit="1" customWidth="1"/>
    <col min="4874" max="4874" width="3.28515625" customWidth="1"/>
    <col min="5121" max="5121" width="2.5703125" customWidth="1"/>
    <col min="5122" max="5122" width="21.5703125" customWidth="1"/>
    <col min="5124" max="5124" width="18.28515625" customWidth="1"/>
    <col min="5125" max="5125" width="13.5703125" customWidth="1"/>
    <col min="5126" max="5126" width="19.140625" bestFit="1" customWidth="1"/>
    <col min="5127" max="5127" width="36.5703125" customWidth="1"/>
    <col min="5128" max="5128" width="16.5703125" bestFit="1" customWidth="1"/>
    <col min="5129" max="5129" width="16.140625" bestFit="1" customWidth="1"/>
    <col min="5130" max="5130" width="3.28515625" customWidth="1"/>
    <col min="5377" max="5377" width="2.5703125" customWidth="1"/>
    <col min="5378" max="5378" width="21.5703125" customWidth="1"/>
    <col min="5380" max="5380" width="18.28515625" customWidth="1"/>
    <col min="5381" max="5381" width="13.5703125" customWidth="1"/>
    <col min="5382" max="5382" width="19.140625" bestFit="1" customWidth="1"/>
    <col min="5383" max="5383" width="36.5703125" customWidth="1"/>
    <col min="5384" max="5384" width="16.5703125" bestFit="1" customWidth="1"/>
    <col min="5385" max="5385" width="16.140625" bestFit="1" customWidth="1"/>
    <col min="5386" max="5386" width="3.28515625" customWidth="1"/>
    <col min="5633" max="5633" width="2.5703125" customWidth="1"/>
    <col min="5634" max="5634" width="21.5703125" customWidth="1"/>
    <col min="5636" max="5636" width="18.28515625" customWidth="1"/>
    <col min="5637" max="5637" width="13.5703125" customWidth="1"/>
    <col min="5638" max="5638" width="19.140625" bestFit="1" customWidth="1"/>
    <col min="5639" max="5639" width="36.5703125" customWidth="1"/>
    <col min="5640" max="5640" width="16.5703125" bestFit="1" customWidth="1"/>
    <col min="5641" max="5641" width="16.140625" bestFit="1" customWidth="1"/>
    <col min="5642" max="5642" width="3.28515625" customWidth="1"/>
    <col min="5889" max="5889" width="2.5703125" customWidth="1"/>
    <col min="5890" max="5890" width="21.5703125" customWidth="1"/>
    <col min="5892" max="5892" width="18.28515625" customWidth="1"/>
    <col min="5893" max="5893" width="13.5703125" customWidth="1"/>
    <col min="5894" max="5894" width="19.140625" bestFit="1" customWidth="1"/>
    <col min="5895" max="5895" width="36.5703125" customWidth="1"/>
    <col min="5896" max="5896" width="16.5703125" bestFit="1" customWidth="1"/>
    <col min="5897" max="5897" width="16.140625" bestFit="1" customWidth="1"/>
    <col min="5898" max="5898" width="3.28515625" customWidth="1"/>
    <col min="6145" max="6145" width="2.5703125" customWidth="1"/>
    <col min="6146" max="6146" width="21.5703125" customWidth="1"/>
    <col min="6148" max="6148" width="18.28515625" customWidth="1"/>
    <col min="6149" max="6149" width="13.5703125" customWidth="1"/>
    <col min="6150" max="6150" width="19.140625" bestFit="1" customWidth="1"/>
    <col min="6151" max="6151" width="36.5703125" customWidth="1"/>
    <col min="6152" max="6152" width="16.5703125" bestFit="1" customWidth="1"/>
    <col min="6153" max="6153" width="16.140625" bestFit="1" customWidth="1"/>
    <col min="6154" max="6154" width="3.28515625" customWidth="1"/>
    <col min="6401" max="6401" width="2.5703125" customWidth="1"/>
    <col min="6402" max="6402" width="21.5703125" customWidth="1"/>
    <col min="6404" max="6404" width="18.28515625" customWidth="1"/>
    <col min="6405" max="6405" width="13.5703125" customWidth="1"/>
    <col min="6406" max="6406" width="19.140625" bestFit="1" customWidth="1"/>
    <col min="6407" max="6407" width="36.5703125" customWidth="1"/>
    <col min="6408" max="6408" width="16.5703125" bestFit="1" customWidth="1"/>
    <col min="6409" max="6409" width="16.140625" bestFit="1" customWidth="1"/>
    <col min="6410" max="6410" width="3.28515625" customWidth="1"/>
    <col min="6657" max="6657" width="2.5703125" customWidth="1"/>
    <col min="6658" max="6658" width="21.5703125" customWidth="1"/>
    <col min="6660" max="6660" width="18.28515625" customWidth="1"/>
    <col min="6661" max="6661" width="13.5703125" customWidth="1"/>
    <col min="6662" max="6662" width="19.140625" bestFit="1" customWidth="1"/>
    <col min="6663" max="6663" width="36.5703125" customWidth="1"/>
    <col min="6664" max="6664" width="16.5703125" bestFit="1" customWidth="1"/>
    <col min="6665" max="6665" width="16.140625" bestFit="1" customWidth="1"/>
    <col min="6666" max="6666" width="3.28515625" customWidth="1"/>
    <col min="6913" max="6913" width="2.5703125" customWidth="1"/>
    <col min="6914" max="6914" width="21.5703125" customWidth="1"/>
    <col min="6916" max="6916" width="18.28515625" customWidth="1"/>
    <col min="6917" max="6917" width="13.5703125" customWidth="1"/>
    <col min="6918" max="6918" width="19.140625" bestFit="1" customWidth="1"/>
    <col min="6919" max="6919" width="36.5703125" customWidth="1"/>
    <col min="6920" max="6920" width="16.5703125" bestFit="1" customWidth="1"/>
    <col min="6921" max="6921" width="16.140625" bestFit="1" customWidth="1"/>
    <col min="6922" max="6922" width="3.28515625" customWidth="1"/>
    <col min="7169" max="7169" width="2.5703125" customWidth="1"/>
    <col min="7170" max="7170" width="21.5703125" customWidth="1"/>
    <col min="7172" max="7172" width="18.28515625" customWidth="1"/>
    <col min="7173" max="7173" width="13.5703125" customWidth="1"/>
    <col min="7174" max="7174" width="19.140625" bestFit="1" customWidth="1"/>
    <col min="7175" max="7175" width="36.5703125" customWidth="1"/>
    <col min="7176" max="7176" width="16.5703125" bestFit="1" customWidth="1"/>
    <col min="7177" max="7177" width="16.140625" bestFit="1" customWidth="1"/>
    <col min="7178" max="7178" width="3.28515625" customWidth="1"/>
    <col min="7425" max="7425" width="2.5703125" customWidth="1"/>
    <col min="7426" max="7426" width="21.5703125" customWidth="1"/>
    <col min="7428" max="7428" width="18.28515625" customWidth="1"/>
    <col min="7429" max="7429" width="13.5703125" customWidth="1"/>
    <col min="7430" max="7430" width="19.140625" bestFit="1" customWidth="1"/>
    <col min="7431" max="7431" width="36.5703125" customWidth="1"/>
    <col min="7432" max="7432" width="16.5703125" bestFit="1" customWidth="1"/>
    <col min="7433" max="7433" width="16.140625" bestFit="1" customWidth="1"/>
    <col min="7434" max="7434" width="3.28515625" customWidth="1"/>
    <col min="7681" max="7681" width="2.5703125" customWidth="1"/>
    <col min="7682" max="7682" width="21.5703125" customWidth="1"/>
    <col min="7684" max="7684" width="18.28515625" customWidth="1"/>
    <col min="7685" max="7685" width="13.5703125" customWidth="1"/>
    <col min="7686" max="7686" width="19.140625" bestFit="1" customWidth="1"/>
    <col min="7687" max="7687" width="36.5703125" customWidth="1"/>
    <col min="7688" max="7688" width="16.5703125" bestFit="1" customWidth="1"/>
    <col min="7689" max="7689" width="16.140625" bestFit="1" customWidth="1"/>
    <col min="7690" max="7690" width="3.28515625" customWidth="1"/>
    <col min="7937" max="7937" width="2.5703125" customWidth="1"/>
    <col min="7938" max="7938" width="21.5703125" customWidth="1"/>
    <col min="7940" max="7940" width="18.28515625" customWidth="1"/>
    <col min="7941" max="7941" width="13.5703125" customWidth="1"/>
    <col min="7942" max="7942" width="19.140625" bestFit="1" customWidth="1"/>
    <col min="7943" max="7943" width="36.5703125" customWidth="1"/>
    <col min="7944" max="7944" width="16.5703125" bestFit="1" customWidth="1"/>
    <col min="7945" max="7945" width="16.140625" bestFit="1" customWidth="1"/>
    <col min="7946" max="7946" width="3.28515625" customWidth="1"/>
    <col min="8193" max="8193" width="2.5703125" customWidth="1"/>
    <col min="8194" max="8194" width="21.5703125" customWidth="1"/>
    <col min="8196" max="8196" width="18.28515625" customWidth="1"/>
    <col min="8197" max="8197" width="13.5703125" customWidth="1"/>
    <col min="8198" max="8198" width="19.140625" bestFit="1" customWidth="1"/>
    <col min="8199" max="8199" width="36.5703125" customWidth="1"/>
    <col min="8200" max="8200" width="16.5703125" bestFit="1" customWidth="1"/>
    <col min="8201" max="8201" width="16.140625" bestFit="1" customWidth="1"/>
    <col min="8202" max="8202" width="3.28515625" customWidth="1"/>
    <col min="8449" max="8449" width="2.5703125" customWidth="1"/>
    <col min="8450" max="8450" width="21.5703125" customWidth="1"/>
    <col min="8452" max="8452" width="18.28515625" customWidth="1"/>
    <col min="8453" max="8453" width="13.5703125" customWidth="1"/>
    <col min="8454" max="8454" width="19.140625" bestFit="1" customWidth="1"/>
    <col min="8455" max="8455" width="36.5703125" customWidth="1"/>
    <col min="8456" max="8456" width="16.5703125" bestFit="1" customWidth="1"/>
    <col min="8457" max="8457" width="16.140625" bestFit="1" customWidth="1"/>
    <col min="8458" max="8458" width="3.28515625" customWidth="1"/>
    <col min="8705" max="8705" width="2.5703125" customWidth="1"/>
    <col min="8706" max="8706" width="21.5703125" customWidth="1"/>
    <col min="8708" max="8708" width="18.28515625" customWidth="1"/>
    <col min="8709" max="8709" width="13.5703125" customWidth="1"/>
    <col min="8710" max="8710" width="19.140625" bestFit="1" customWidth="1"/>
    <col min="8711" max="8711" width="36.5703125" customWidth="1"/>
    <col min="8712" max="8712" width="16.5703125" bestFit="1" customWidth="1"/>
    <col min="8713" max="8713" width="16.140625" bestFit="1" customWidth="1"/>
    <col min="8714" max="8714" width="3.28515625" customWidth="1"/>
    <col min="8961" max="8961" width="2.5703125" customWidth="1"/>
    <col min="8962" max="8962" width="21.5703125" customWidth="1"/>
    <col min="8964" max="8964" width="18.28515625" customWidth="1"/>
    <col min="8965" max="8965" width="13.5703125" customWidth="1"/>
    <col min="8966" max="8966" width="19.140625" bestFit="1" customWidth="1"/>
    <col min="8967" max="8967" width="36.5703125" customWidth="1"/>
    <col min="8968" max="8968" width="16.5703125" bestFit="1" customWidth="1"/>
    <col min="8969" max="8969" width="16.140625" bestFit="1" customWidth="1"/>
    <col min="8970" max="8970" width="3.28515625" customWidth="1"/>
    <col min="9217" max="9217" width="2.5703125" customWidth="1"/>
    <col min="9218" max="9218" width="21.5703125" customWidth="1"/>
    <col min="9220" max="9220" width="18.28515625" customWidth="1"/>
    <col min="9221" max="9221" width="13.5703125" customWidth="1"/>
    <col min="9222" max="9222" width="19.140625" bestFit="1" customWidth="1"/>
    <col min="9223" max="9223" width="36.5703125" customWidth="1"/>
    <col min="9224" max="9224" width="16.5703125" bestFit="1" customWidth="1"/>
    <col min="9225" max="9225" width="16.140625" bestFit="1" customWidth="1"/>
    <col min="9226" max="9226" width="3.28515625" customWidth="1"/>
    <col min="9473" max="9473" width="2.5703125" customWidth="1"/>
    <col min="9474" max="9474" width="21.5703125" customWidth="1"/>
    <col min="9476" max="9476" width="18.28515625" customWidth="1"/>
    <col min="9477" max="9477" width="13.5703125" customWidth="1"/>
    <col min="9478" max="9478" width="19.140625" bestFit="1" customWidth="1"/>
    <col min="9479" max="9479" width="36.5703125" customWidth="1"/>
    <col min="9480" max="9480" width="16.5703125" bestFit="1" customWidth="1"/>
    <col min="9481" max="9481" width="16.140625" bestFit="1" customWidth="1"/>
    <col min="9482" max="9482" width="3.28515625" customWidth="1"/>
    <col min="9729" max="9729" width="2.5703125" customWidth="1"/>
    <col min="9730" max="9730" width="21.5703125" customWidth="1"/>
    <col min="9732" max="9732" width="18.28515625" customWidth="1"/>
    <col min="9733" max="9733" width="13.5703125" customWidth="1"/>
    <col min="9734" max="9734" width="19.140625" bestFit="1" customWidth="1"/>
    <col min="9735" max="9735" width="36.5703125" customWidth="1"/>
    <col min="9736" max="9736" width="16.5703125" bestFit="1" customWidth="1"/>
    <col min="9737" max="9737" width="16.140625" bestFit="1" customWidth="1"/>
    <col min="9738" max="9738" width="3.28515625" customWidth="1"/>
    <col min="9985" max="9985" width="2.5703125" customWidth="1"/>
    <col min="9986" max="9986" width="21.5703125" customWidth="1"/>
    <col min="9988" max="9988" width="18.28515625" customWidth="1"/>
    <col min="9989" max="9989" width="13.5703125" customWidth="1"/>
    <col min="9990" max="9990" width="19.140625" bestFit="1" customWidth="1"/>
    <col min="9991" max="9991" width="36.5703125" customWidth="1"/>
    <col min="9992" max="9992" width="16.5703125" bestFit="1" customWidth="1"/>
    <col min="9993" max="9993" width="16.140625" bestFit="1" customWidth="1"/>
    <col min="9994" max="9994" width="3.28515625" customWidth="1"/>
    <col min="10241" max="10241" width="2.5703125" customWidth="1"/>
    <col min="10242" max="10242" width="21.5703125" customWidth="1"/>
    <col min="10244" max="10244" width="18.28515625" customWidth="1"/>
    <col min="10245" max="10245" width="13.5703125" customWidth="1"/>
    <col min="10246" max="10246" width="19.140625" bestFit="1" customWidth="1"/>
    <col min="10247" max="10247" width="36.5703125" customWidth="1"/>
    <col min="10248" max="10248" width="16.5703125" bestFit="1" customWidth="1"/>
    <col min="10249" max="10249" width="16.140625" bestFit="1" customWidth="1"/>
    <col min="10250" max="10250" width="3.28515625" customWidth="1"/>
    <col min="10497" max="10497" width="2.5703125" customWidth="1"/>
    <col min="10498" max="10498" width="21.5703125" customWidth="1"/>
    <col min="10500" max="10500" width="18.28515625" customWidth="1"/>
    <col min="10501" max="10501" width="13.5703125" customWidth="1"/>
    <col min="10502" max="10502" width="19.140625" bestFit="1" customWidth="1"/>
    <col min="10503" max="10503" width="36.5703125" customWidth="1"/>
    <col min="10504" max="10504" width="16.5703125" bestFit="1" customWidth="1"/>
    <col min="10505" max="10505" width="16.140625" bestFit="1" customWidth="1"/>
    <col min="10506" max="10506" width="3.28515625" customWidth="1"/>
    <col min="10753" max="10753" width="2.5703125" customWidth="1"/>
    <col min="10754" max="10754" width="21.5703125" customWidth="1"/>
    <col min="10756" max="10756" width="18.28515625" customWidth="1"/>
    <col min="10757" max="10757" width="13.5703125" customWidth="1"/>
    <col min="10758" max="10758" width="19.140625" bestFit="1" customWidth="1"/>
    <col min="10759" max="10759" width="36.5703125" customWidth="1"/>
    <col min="10760" max="10760" width="16.5703125" bestFit="1" customWidth="1"/>
    <col min="10761" max="10761" width="16.140625" bestFit="1" customWidth="1"/>
    <col min="10762" max="10762" width="3.28515625" customWidth="1"/>
    <col min="11009" max="11009" width="2.5703125" customWidth="1"/>
    <col min="11010" max="11010" width="21.5703125" customWidth="1"/>
    <col min="11012" max="11012" width="18.28515625" customWidth="1"/>
    <col min="11013" max="11013" width="13.5703125" customWidth="1"/>
    <col min="11014" max="11014" width="19.140625" bestFit="1" customWidth="1"/>
    <col min="11015" max="11015" width="36.5703125" customWidth="1"/>
    <col min="11016" max="11016" width="16.5703125" bestFit="1" customWidth="1"/>
    <col min="11017" max="11017" width="16.140625" bestFit="1" customWidth="1"/>
    <col min="11018" max="11018" width="3.28515625" customWidth="1"/>
    <col min="11265" max="11265" width="2.5703125" customWidth="1"/>
    <col min="11266" max="11266" width="21.5703125" customWidth="1"/>
    <col min="11268" max="11268" width="18.28515625" customWidth="1"/>
    <col min="11269" max="11269" width="13.5703125" customWidth="1"/>
    <col min="11270" max="11270" width="19.140625" bestFit="1" customWidth="1"/>
    <col min="11271" max="11271" width="36.5703125" customWidth="1"/>
    <col min="11272" max="11272" width="16.5703125" bestFit="1" customWidth="1"/>
    <col min="11273" max="11273" width="16.140625" bestFit="1" customWidth="1"/>
    <col min="11274" max="11274" width="3.28515625" customWidth="1"/>
    <col min="11521" max="11521" width="2.5703125" customWidth="1"/>
    <col min="11522" max="11522" width="21.5703125" customWidth="1"/>
    <col min="11524" max="11524" width="18.28515625" customWidth="1"/>
    <col min="11525" max="11525" width="13.5703125" customWidth="1"/>
    <col min="11526" max="11526" width="19.140625" bestFit="1" customWidth="1"/>
    <col min="11527" max="11527" width="36.5703125" customWidth="1"/>
    <col min="11528" max="11528" width="16.5703125" bestFit="1" customWidth="1"/>
    <col min="11529" max="11529" width="16.140625" bestFit="1" customWidth="1"/>
    <col min="11530" max="11530" width="3.28515625" customWidth="1"/>
    <col min="11777" max="11777" width="2.5703125" customWidth="1"/>
    <col min="11778" max="11778" width="21.5703125" customWidth="1"/>
    <col min="11780" max="11780" width="18.28515625" customWidth="1"/>
    <col min="11781" max="11781" width="13.5703125" customWidth="1"/>
    <col min="11782" max="11782" width="19.140625" bestFit="1" customWidth="1"/>
    <col min="11783" max="11783" width="36.5703125" customWidth="1"/>
    <col min="11784" max="11784" width="16.5703125" bestFit="1" customWidth="1"/>
    <col min="11785" max="11785" width="16.140625" bestFit="1" customWidth="1"/>
    <col min="11786" max="11786" width="3.28515625" customWidth="1"/>
    <col min="12033" max="12033" width="2.5703125" customWidth="1"/>
    <col min="12034" max="12034" width="21.5703125" customWidth="1"/>
    <col min="12036" max="12036" width="18.28515625" customWidth="1"/>
    <col min="12037" max="12037" width="13.5703125" customWidth="1"/>
    <col min="12038" max="12038" width="19.140625" bestFit="1" customWidth="1"/>
    <col min="12039" max="12039" width="36.5703125" customWidth="1"/>
    <col min="12040" max="12040" width="16.5703125" bestFit="1" customWidth="1"/>
    <col min="12041" max="12041" width="16.140625" bestFit="1" customWidth="1"/>
    <col min="12042" max="12042" width="3.28515625" customWidth="1"/>
    <col min="12289" max="12289" width="2.5703125" customWidth="1"/>
    <col min="12290" max="12290" width="21.5703125" customWidth="1"/>
    <col min="12292" max="12292" width="18.28515625" customWidth="1"/>
    <col min="12293" max="12293" width="13.5703125" customWidth="1"/>
    <col min="12294" max="12294" width="19.140625" bestFit="1" customWidth="1"/>
    <col min="12295" max="12295" width="36.5703125" customWidth="1"/>
    <col min="12296" max="12296" width="16.5703125" bestFit="1" customWidth="1"/>
    <col min="12297" max="12297" width="16.140625" bestFit="1" customWidth="1"/>
    <col min="12298" max="12298" width="3.28515625" customWidth="1"/>
    <col min="12545" max="12545" width="2.5703125" customWidth="1"/>
    <col min="12546" max="12546" width="21.5703125" customWidth="1"/>
    <col min="12548" max="12548" width="18.28515625" customWidth="1"/>
    <col min="12549" max="12549" width="13.5703125" customWidth="1"/>
    <col min="12550" max="12550" width="19.140625" bestFit="1" customWidth="1"/>
    <col min="12551" max="12551" width="36.5703125" customWidth="1"/>
    <col min="12552" max="12552" width="16.5703125" bestFit="1" customWidth="1"/>
    <col min="12553" max="12553" width="16.140625" bestFit="1" customWidth="1"/>
    <col min="12554" max="12554" width="3.28515625" customWidth="1"/>
    <col min="12801" max="12801" width="2.5703125" customWidth="1"/>
    <col min="12802" max="12802" width="21.5703125" customWidth="1"/>
    <col min="12804" max="12804" width="18.28515625" customWidth="1"/>
    <col min="12805" max="12805" width="13.5703125" customWidth="1"/>
    <col min="12806" max="12806" width="19.140625" bestFit="1" customWidth="1"/>
    <col min="12807" max="12807" width="36.5703125" customWidth="1"/>
    <col min="12808" max="12808" width="16.5703125" bestFit="1" customWidth="1"/>
    <col min="12809" max="12809" width="16.140625" bestFit="1" customWidth="1"/>
    <col min="12810" max="12810" width="3.28515625" customWidth="1"/>
    <col min="13057" max="13057" width="2.5703125" customWidth="1"/>
    <col min="13058" max="13058" width="21.5703125" customWidth="1"/>
    <col min="13060" max="13060" width="18.28515625" customWidth="1"/>
    <col min="13061" max="13061" width="13.5703125" customWidth="1"/>
    <col min="13062" max="13062" width="19.140625" bestFit="1" customWidth="1"/>
    <col min="13063" max="13063" width="36.5703125" customWidth="1"/>
    <col min="13064" max="13064" width="16.5703125" bestFit="1" customWidth="1"/>
    <col min="13065" max="13065" width="16.140625" bestFit="1" customWidth="1"/>
    <col min="13066" max="13066" width="3.28515625" customWidth="1"/>
    <col min="13313" max="13313" width="2.5703125" customWidth="1"/>
    <col min="13314" max="13314" width="21.5703125" customWidth="1"/>
    <col min="13316" max="13316" width="18.28515625" customWidth="1"/>
    <col min="13317" max="13317" width="13.5703125" customWidth="1"/>
    <col min="13318" max="13318" width="19.140625" bestFit="1" customWidth="1"/>
    <col min="13319" max="13319" width="36.5703125" customWidth="1"/>
    <col min="13320" max="13320" width="16.5703125" bestFit="1" customWidth="1"/>
    <col min="13321" max="13321" width="16.140625" bestFit="1" customWidth="1"/>
    <col min="13322" max="13322" width="3.28515625" customWidth="1"/>
    <col min="13569" max="13569" width="2.5703125" customWidth="1"/>
    <col min="13570" max="13570" width="21.5703125" customWidth="1"/>
    <col min="13572" max="13572" width="18.28515625" customWidth="1"/>
    <col min="13573" max="13573" width="13.5703125" customWidth="1"/>
    <col min="13574" max="13574" width="19.140625" bestFit="1" customWidth="1"/>
    <col min="13575" max="13575" width="36.5703125" customWidth="1"/>
    <col min="13576" max="13576" width="16.5703125" bestFit="1" customWidth="1"/>
    <col min="13577" max="13577" width="16.140625" bestFit="1" customWidth="1"/>
    <col min="13578" max="13578" width="3.28515625" customWidth="1"/>
    <col min="13825" max="13825" width="2.5703125" customWidth="1"/>
    <col min="13826" max="13826" width="21.5703125" customWidth="1"/>
    <col min="13828" max="13828" width="18.28515625" customWidth="1"/>
    <col min="13829" max="13829" width="13.5703125" customWidth="1"/>
    <col min="13830" max="13830" width="19.140625" bestFit="1" customWidth="1"/>
    <col min="13831" max="13831" width="36.5703125" customWidth="1"/>
    <col min="13832" max="13832" width="16.5703125" bestFit="1" customWidth="1"/>
    <col min="13833" max="13833" width="16.140625" bestFit="1" customWidth="1"/>
    <col min="13834" max="13834" width="3.28515625" customWidth="1"/>
    <col min="14081" max="14081" width="2.5703125" customWidth="1"/>
    <col min="14082" max="14082" width="21.5703125" customWidth="1"/>
    <col min="14084" max="14084" width="18.28515625" customWidth="1"/>
    <col min="14085" max="14085" width="13.5703125" customWidth="1"/>
    <col min="14086" max="14086" width="19.140625" bestFit="1" customWidth="1"/>
    <col min="14087" max="14087" width="36.5703125" customWidth="1"/>
    <col min="14088" max="14088" width="16.5703125" bestFit="1" customWidth="1"/>
    <col min="14089" max="14089" width="16.140625" bestFit="1" customWidth="1"/>
    <col min="14090" max="14090" width="3.28515625" customWidth="1"/>
    <col min="14337" max="14337" width="2.5703125" customWidth="1"/>
    <col min="14338" max="14338" width="21.5703125" customWidth="1"/>
    <col min="14340" max="14340" width="18.28515625" customWidth="1"/>
    <col min="14341" max="14341" width="13.5703125" customWidth="1"/>
    <col min="14342" max="14342" width="19.140625" bestFit="1" customWidth="1"/>
    <col min="14343" max="14343" width="36.5703125" customWidth="1"/>
    <col min="14344" max="14344" width="16.5703125" bestFit="1" customWidth="1"/>
    <col min="14345" max="14345" width="16.140625" bestFit="1" customWidth="1"/>
    <col min="14346" max="14346" width="3.28515625" customWidth="1"/>
    <col min="14593" max="14593" width="2.5703125" customWidth="1"/>
    <col min="14594" max="14594" width="21.5703125" customWidth="1"/>
    <col min="14596" max="14596" width="18.28515625" customWidth="1"/>
    <col min="14597" max="14597" width="13.5703125" customWidth="1"/>
    <col min="14598" max="14598" width="19.140625" bestFit="1" customWidth="1"/>
    <col min="14599" max="14599" width="36.5703125" customWidth="1"/>
    <col min="14600" max="14600" width="16.5703125" bestFit="1" customWidth="1"/>
    <col min="14601" max="14601" width="16.140625" bestFit="1" customWidth="1"/>
    <col min="14602" max="14602" width="3.28515625" customWidth="1"/>
    <col min="14849" max="14849" width="2.5703125" customWidth="1"/>
    <col min="14850" max="14850" width="21.5703125" customWidth="1"/>
    <col min="14852" max="14852" width="18.28515625" customWidth="1"/>
    <col min="14853" max="14853" width="13.5703125" customWidth="1"/>
    <col min="14854" max="14854" width="19.140625" bestFit="1" customWidth="1"/>
    <col min="14855" max="14855" width="36.5703125" customWidth="1"/>
    <col min="14856" max="14856" width="16.5703125" bestFit="1" customWidth="1"/>
    <col min="14857" max="14857" width="16.140625" bestFit="1" customWidth="1"/>
    <col min="14858" max="14858" width="3.28515625" customWidth="1"/>
    <col min="15105" max="15105" width="2.5703125" customWidth="1"/>
    <col min="15106" max="15106" width="21.5703125" customWidth="1"/>
    <col min="15108" max="15108" width="18.28515625" customWidth="1"/>
    <col min="15109" max="15109" width="13.5703125" customWidth="1"/>
    <col min="15110" max="15110" width="19.140625" bestFit="1" customWidth="1"/>
    <col min="15111" max="15111" width="36.5703125" customWidth="1"/>
    <col min="15112" max="15112" width="16.5703125" bestFit="1" customWidth="1"/>
    <col min="15113" max="15113" width="16.140625" bestFit="1" customWidth="1"/>
    <col min="15114" max="15114" width="3.28515625" customWidth="1"/>
    <col min="15361" max="15361" width="2.5703125" customWidth="1"/>
    <col min="15362" max="15362" width="21.5703125" customWidth="1"/>
    <col min="15364" max="15364" width="18.28515625" customWidth="1"/>
    <col min="15365" max="15365" width="13.5703125" customWidth="1"/>
    <col min="15366" max="15366" width="19.140625" bestFit="1" customWidth="1"/>
    <col min="15367" max="15367" width="36.5703125" customWidth="1"/>
    <col min="15368" max="15368" width="16.5703125" bestFit="1" customWidth="1"/>
    <col min="15369" max="15369" width="16.140625" bestFit="1" customWidth="1"/>
    <col min="15370" max="15370" width="3.28515625" customWidth="1"/>
    <col min="15617" max="15617" width="2.5703125" customWidth="1"/>
    <col min="15618" max="15618" width="21.5703125" customWidth="1"/>
    <col min="15620" max="15620" width="18.28515625" customWidth="1"/>
    <col min="15621" max="15621" width="13.5703125" customWidth="1"/>
    <col min="15622" max="15622" width="19.140625" bestFit="1" customWidth="1"/>
    <col min="15623" max="15623" width="36.5703125" customWidth="1"/>
    <col min="15624" max="15624" width="16.5703125" bestFit="1" customWidth="1"/>
    <col min="15625" max="15625" width="16.140625" bestFit="1" customWidth="1"/>
    <col min="15626" max="15626" width="3.28515625" customWidth="1"/>
    <col min="15873" max="15873" width="2.5703125" customWidth="1"/>
    <col min="15874" max="15874" width="21.5703125" customWidth="1"/>
    <col min="15876" max="15876" width="18.28515625" customWidth="1"/>
    <col min="15877" max="15877" width="13.5703125" customWidth="1"/>
    <col min="15878" max="15878" width="19.140625" bestFit="1" customWidth="1"/>
    <col min="15879" max="15879" width="36.5703125" customWidth="1"/>
    <col min="15880" max="15880" width="16.5703125" bestFit="1" customWidth="1"/>
    <col min="15881" max="15881" width="16.140625" bestFit="1" customWidth="1"/>
    <col min="15882" max="15882" width="3.28515625" customWidth="1"/>
    <col min="16129" max="16129" width="2.5703125" customWidth="1"/>
    <col min="16130" max="16130" width="21.5703125" customWidth="1"/>
    <col min="16132" max="16132" width="18.28515625" customWidth="1"/>
    <col min="16133" max="16133" width="13.5703125" customWidth="1"/>
    <col min="16134" max="16134" width="19.140625" bestFit="1" customWidth="1"/>
    <col min="16135" max="16135" width="36.5703125" customWidth="1"/>
    <col min="16136" max="16136" width="16.5703125" bestFit="1" customWidth="1"/>
    <col min="16137" max="16137" width="16.140625" bestFit="1" customWidth="1"/>
    <col min="16138" max="16138" width="3.28515625" customWidth="1"/>
  </cols>
  <sheetData>
    <row r="1" spans="1:10" ht="15" customHeight="1" thickBot="1" x14ac:dyDescent="0.35">
      <c r="A1" s="109"/>
      <c r="B1" s="110"/>
      <c r="C1" s="110"/>
      <c r="D1" s="110"/>
      <c r="E1" s="110"/>
      <c r="F1" s="110"/>
      <c r="G1" s="111"/>
      <c r="H1" s="112"/>
      <c r="I1" s="113"/>
      <c r="J1" s="114"/>
    </row>
    <row r="2" spans="1:10" ht="61.5" customHeight="1" x14ac:dyDescent="0.25">
      <c r="A2" s="115"/>
      <c r="B2" s="295"/>
      <c r="C2" s="296"/>
      <c r="D2" s="296"/>
      <c r="E2" s="296"/>
      <c r="F2" s="296"/>
      <c r="G2" s="296"/>
      <c r="H2" s="296"/>
      <c r="I2" s="297"/>
      <c r="J2" s="116"/>
    </row>
    <row r="3" spans="1:10" ht="16.5" x14ac:dyDescent="0.25">
      <c r="A3" s="115"/>
      <c r="B3" s="298"/>
      <c r="C3" s="299"/>
      <c r="D3" s="299"/>
      <c r="E3" s="299"/>
      <c r="F3" s="299"/>
      <c r="G3" s="299"/>
      <c r="H3" s="299"/>
      <c r="I3" s="300"/>
      <c r="J3" s="116"/>
    </row>
    <row r="4" spans="1:10" ht="17.25" thickBot="1" x14ac:dyDescent="0.3">
      <c r="A4" s="115"/>
      <c r="B4" s="353" t="s">
        <v>27</v>
      </c>
      <c r="C4" s="354"/>
      <c r="D4" s="354"/>
      <c r="E4" s="354"/>
      <c r="F4" s="354"/>
      <c r="G4" s="354"/>
      <c r="H4" s="354"/>
      <c r="I4" s="355"/>
      <c r="J4" s="116"/>
    </row>
    <row r="5" spans="1:10" ht="39" customHeight="1" thickBot="1" x14ac:dyDescent="0.3">
      <c r="A5" s="115"/>
      <c r="B5" s="304" t="s">
        <v>44</v>
      </c>
      <c r="C5" s="305"/>
      <c r="D5" s="305"/>
      <c r="E5" s="305"/>
      <c r="F5" s="305"/>
      <c r="G5" s="305"/>
      <c r="H5" s="305"/>
      <c r="I5" s="306"/>
      <c r="J5" s="116"/>
    </row>
    <row r="6" spans="1:10" ht="17.25" thickBot="1" x14ac:dyDescent="0.3">
      <c r="A6" s="115"/>
      <c r="B6" s="118"/>
      <c r="C6" s="118"/>
      <c r="D6" s="118"/>
      <c r="E6" s="118"/>
      <c r="F6" s="118"/>
      <c r="G6" s="119"/>
      <c r="H6" s="120"/>
      <c r="I6" s="121"/>
      <c r="J6" s="122"/>
    </row>
    <row r="7" spans="1:10" ht="16.5" x14ac:dyDescent="0.25">
      <c r="A7" s="115"/>
      <c r="B7" s="123" t="s">
        <v>71</v>
      </c>
      <c r="C7" s="307" t="s">
        <v>72</v>
      </c>
      <c r="D7" s="308"/>
      <c r="E7" s="308"/>
      <c r="F7" s="308"/>
      <c r="G7" s="309"/>
      <c r="H7" s="124" t="s">
        <v>73</v>
      </c>
      <c r="I7" s="231" t="s">
        <v>163</v>
      </c>
      <c r="J7" s="126"/>
    </row>
    <row r="8" spans="1:10" ht="17.25" thickBot="1" x14ac:dyDescent="0.3">
      <c r="A8" s="115"/>
      <c r="B8" s="127" t="s">
        <v>75</v>
      </c>
      <c r="C8" s="310" t="s">
        <v>65</v>
      </c>
      <c r="D8" s="311"/>
      <c r="E8" s="311"/>
      <c r="F8" s="311"/>
      <c r="G8" s="312"/>
      <c r="H8" s="128" t="s">
        <v>77</v>
      </c>
      <c r="I8" s="232" t="s">
        <v>2</v>
      </c>
      <c r="J8" s="130"/>
    </row>
    <row r="9" spans="1:10" ht="17.25" thickBot="1" x14ac:dyDescent="0.3">
      <c r="A9" s="115"/>
      <c r="B9" s="131"/>
      <c r="C9" s="118"/>
      <c r="D9" s="118"/>
      <c r="E9" s="118"/>
      <c r="F9" s="118"/>
      <c r="G9" s="119"/>
      <c r="H9" s="132"/>
      <c r="I9" s="121"/>
      <c r="J9" s="122"/>
    </row>
    <row r="10" spans="1:10" ht="16.5" x14ac:dyDescent="0.25">
      <c r="A10" s="115"/>
      <c r="B10" s="163" t="s">
        <v>78</v>
      </c>
      <c r="C10" s="244"/>
      <c r="D10" s="244"/>
      <c r="E10" s="244"/>
      <c r="F10" s="244"/>
      <c r="G10" s="245"/>
      <c r="H10" s="246"/>
      <c r="I10" s="247"/>
      <c r="J10" s="138"/>
    </row>
    <row r="11" spans="1:10" ht="28.5" x14ac:dyDescent="0.25">
      <c r="A11" s="115"/>
      <c r="B11" s="323" t="s">
        <v>28</v>
      </c>
      <c r="C11" s="324"/>
      <c r="D11" s="324" t="s">
        <v>29</v>
      </c>
      <c r="E11" s="324"/>
      <c r="F11" s="139" t="s">
        <v>30</v>
      </c>
      <c r="G11" s="140" t="s">
        <v>79</v>
      </c>
      <c r="H11" s="141" t="s">
        <v>31</v>
      </c>
      <c r="I11" s="142" t="s">
        <v>80</v>
      </c>
      <c r="J11" s="143"/>
    </row>
    <row r="12" spans="1:10" ht="16.5" x14ac:dyDescent="0.25">
      <c r="A12" s="115"/>
      <c r="B12" s="361" t="s">
        <v>164</v>
      </c>
      <c r="C12" s="362"/>
      <c r="D12" s="362" t="s">
        <v>82</v>
      </c>
      <c r="E12" s="362"/>
      <c r="F12" s="144">
        <v>1</v>
      </c>
      <c r="G12" s="145">
        <v>177000</v>
      </c>
      <c r="H12" s="235">
        <v>0.15</v>
      </c>
      <c r="I12" s="147">
        <f>F12*G12*H12</f>
        <v>26550</v>
      </c>
      <c r="J12" s="143"/>
    </row>
    <row r="13" spans="1:10" ht="17.25" thickBot="1" x14ac:dyDescent="0.3">
      <c r="A13" s="115"/>
      <c r="B13" s="363" t="s">
        <v>119</v>
      </c>
      <c r="C13" s="364"/>
      <c r="D13" s="364" t="s">
        <v>82</v>
      </c>
      <c r="E13" s="364"/>
      <c r="F13" s="239">
        <v>1</v>
      </c>
      <c r="G13" s="155">
        <f>I38</f>
        <v>178672.02190316934</v>
      </c>
      <c r="H13" s="181">
        <v>0.1</v>
      </c>
      <c r="I13" s="240">
        <f>F13*G13*H13</f>
        <v>17867.202190316933</v>
      </c>
      <c r="J13" s="148"/>
    </row>
    <row r="14" spans="1:10" ht="17.25" thickBot="1" x14ac:dyDescent="0.3">
      <c r="A14" s="115"/>
      <c r="B14" s="118"/>
      <c r="C14" s="118"/>
      <c r="D14" s="118"/>
      <c r="E14" s="118"/>
      <c r="F14" s="118"/>
      <c r="G14" s="119"/>
      <c r="H14" s="241" t="s">
        <v>84</v>
      </c>
      <c r="I14" s="242">
        <f>SUM(I12:I13)</f>
        <v>44417.202190316937</v>
      </c>
      <c r="J14" s="159"/>
    </row>
    <row r="15" spans="1:10" ht="17.25" thickBot="1" x14ac:dyDescent="0.3">
      <c r="A15" s="115"/>
      <c r="B15" s="118"/>
      <c r="C15" s="118"/>
      <c r="D15" s="118"/>
      <c r="E15" s="118"/>
      <c r="F15" s="118"/>
      <c r="G15" s="119"/>
      <c r="H15" s="160"/>
      <c r="I15" s="161"/>
      <c r="J15" s="162"/>
    </row>
    <row r="16" spans="1:10" ht="16.5" x14ac:dyDescent="0.25">
      <c r="A16" s="115"/>
      <c r="B16" s="163" t="s">
        <v>85</v>
      </c>
      <c r="C16" s="164"/>
      <c r="D16" s="164"/>
      <c r="E16" s="164"/>
      <c r="F16" s="164"/>
      <c r="G16" s="165"/>
      <c r="H16" s="166"/>
      <c r="I16" s="167"/>
      <c r="J16" s="122"/>
    </row>
    <row r="17" spans="1:10" ht="28.5" x14ac:dyDescent="0.25">
      <c r="A17" s="115"/>
      <c r="B17" s="323" t="s">
        <v>28</v>
      </c>
      <c r="C17" s="324"/>
      <c r="D17" s="324"/>
      <c r="E17" s="139" t="s">
        <v>29</v>
      </c>
      <c r="F17" s="139" t="s">
        <v>86</v>
      </c>
      <c r="G17" s="168" t="s">
        <v>87</v>
      </c>
      <c r="H17" s="141" t="s">
        <v>30</v>
      </c>
      <c r="I17" s="142" t="s">
        <v>80</v>
      </c>
      <c r="J17" s="143"/>
    </row>
    <row r="18" spans="1:10" ht="35.25" customHeight="1" x14ac:dyDescent="0.25">
      <c r="A18" s="115"/>
      <c r="B18" s="356" t="s">
        <v>165</v>
      </c>
      <c r="C18" s="357"/>
      <c r="D18" s="357"/>
      <c r="E18" s="175" t="s">
        <v>14</v>
      </c>
      <c r="F18" s="170">
        <v>633600</v>
      </c>
      <c r="G18" s="146">
        <v>0</v>
      </c>
      <c r="H18" s="227">
        <v>4.4999999999999998E-2</v>
      </c>
      <c r="I18" s="147">
        <f>+F18*H18+(F18*H18*G18)</f>
        <v>28512</v>
      </c>
      <c r="J18" s="173"/>
    </row>
    <row r="19" spans="1:10" ht="36" customHeight="1" x14ac:dyDescent="0.3">
      <c r="A19" s="115"/>
      <c r="B19" s="365" t="s">
        <v>166</v>
      </c>
      <c r="C19" s="326"/>
      <c r="D19" s="326"/>
      <c r="E19" s="175" t="s">
        <v>2</v>
      </c>
      <c r="F19" s="237">
        <v>499300</v>
      </c>
      <c r="G19" s="146">
        <v>0</v>
      </c>
      <c r="H19" s="238">
        <v>1</v>
      </c>
      <c r="I19" s="172">
        <f>+F19*H19+(F19*H19*G19)</f>
        <v>499300</v>
      </c>
      <c r="J19" s="173"/>
    </row>
    <row r="20" spans="1:10" ht="16.5" x14ac:dyDescent="0.3">
      <c r="A20" s="115"/>
      <c r="B20" s="325" t="s">
        <v>167</v>
      </c>
      <c r="C20" s="326"/>
      <c r="D20" s="326"/>
      <c r="E20" s="236" t="s">
        <v>2</v>
      </c>
      <c r="F20" s="237">
        <v>104600</v>
      </c>
      <c r="G20" s="146">
        <v>0</v>
      </c>
      <c r="H20" s="227">
        <v>1</v>
      </c>
      <c r="I20" s="147">
        <f>+F20*H20+(F20*H20*G20)</f>
        <v>104600</v>
      </c>
      <c r="J20" s="173"/>
    </row>
    <row r="21" spans="1:10" ht="16.5" x14ac:dyDescent="0.3">
      <c r="A21" s="115"/>
      <c r="B21" s="325"/>
      <c r="C21" s="326"/>
      <c r="D21" s="326"/>
      <c r="E21" s="236"/>
      <c r="F21" s="237"/>
      <c r="G21" s="146"/>
      <c r="H21" s="238"/>
      <c r="I21" s="172">
        <f>+F21*H21+(F21*H21*G21)</f>
        <v>0</v>
      </c>
      <c r="J21" s="173"/>
    </row>
    <row r="22" spans="1:10" ht="16.5" x14ac:dyDescent="0.3">
      <c r="A22" s="115"/>
      <c r="B22" s="325"/>
      <c r="C22" s="326"/>
      <c r="D22" s="326"/>
      <c r="E22" s="236"/>
      <c r="F22" s="170"/>
      <c r="G22" s="146"/>
      <c r="H22" s="227"/>
      <c r="I22" s="147">
        <f>+F22*H22+(F22*H22*G22)</f>
        <v>0</v>
      </c>
      <c r="J22" s="173"/>
    </row>
    <row r="23" spans="1:10" ht="16.5" x14ac:dyDescent="0.3">
      <c r="A23" s="115"/>
      <c r="B23" s="327"/>
      <c r="C23" s="328"/>
      <c r="D23" s="328"/>
      <c r="E23" s="177"/>
      <c r="F23" s="178"/>
      <c r="G23" s="146"/>
      <c r="H23" s="179"/>
      <c r="I23" s="172">
        <f>+F23*G23*H23</f>
        <v>0</v>
      </c>
      <c r="J23" s="173"/>
    </row>
    <row r="24" spans="1:10" ht="17.25" thickBot="1" x14ac:dyDescent="0.35">
      <c r="A24" s="115"/>
      <c r="B24" s="317"/>
      <c r="C24" s="318"/>
      <c r="D24" s="318"/>
      <c r="E24" s="180"/>
      <c r="F24" s="154"/>
      <c r="G24" s="181"/>
      <c r="H24" s="182"/>
      <c r="I24" s="183">
        <f>+F24*G24*H24</f>
        <v>0</v>
      </c>
      <c r="J24" s="173"/>
    </row>
    <row r="25" spans="1:10" ht="17.25" thickBot="1" x14ac:dyDescent="0.3">
      <c r="A25" s="115"/>
      <c r="B25" s="118"/>
      <c r="C25" s="118"/>
      <c r="D25" s="118"/>
      <c r="E25" s="118"/>
      <c r="F25" s="118"/>
      <c r="G25" s="184"/>
      <c r="H25" s="157" t="s">
        <v>84</v>
      </c>
      <c r="I25" s="185">
        <f>SUM(I18:I24)</f>
        <v>632412</v>
      </c>
      <c r="J25" s="186"/>
    </row>
    <row r="26" spans="1:10" ht="17.25" thickBot="1" x14ac:dyDescent="0.3">
      <c r="A26" s="115"/>
      <c r="B26" s="118"/>
      <c r="C26" s="118"/>
      <c r="D26" s="118"/>
      <c r="E26" s="118"/>
      <c r="F26" s="118"/>
      <c r="G26" s="119"/>
      <c r="H26" s="187"/>
      <c r="I26" s="161"/>
      <c r="J26" s="162"/>
    </row>
    <row r="27" spans="1:10" ht="16.5" x14ac:dyDescent="0.25">
      <c r="A27" s="115"/>
      <c r="B27" s="133" t="s">
        <v>32</v>
      </c>
      <c r="C27" s="134"/>
      <c r="D27" s="134"/>
      <c r="E27" s="134"/>
      <c r="F27" s="134"/>
      <c r="G27" s="135"/>
      <c r="H27" s="136"/>
      <c r="I27" s="137"/>
      <c r="J27" s="122"/>
    </row>
    <row r="28" spans="1:10" ht="28.5" x14ac:dyDescent="0.25">
      <c r="A28" s="115"/>
      <c r="B28" s="329" t="s">
        <v>28</v>
      </c>
      <c r="C28" s="330"/>
      <c r="D28" s="331"/>
      <c r="E28" s="188" t="s">
        <v>29</v>
      </c>
      <c r="F28" s="332" t="s">
        <v>90</v>
      </c>
      <c r="G28" s="331"/>
      <c r="H28" s="189" t="s">
        <v>30</v>
      </c>
      <c r="I28" s="142" t="s">
        <v>80</v>
      </c>
      <c r="J28" s="190"/>
    </row>
    <row r="29" spans="1:10" ht="16.5" customHeight="1" x14ac:dyDescent="0.25">
      <c r="A29" s="115"/>
      <c r="B29" s="356"/>
      <c r="C29" s="357"/>
      <c r="D29" s="357"/>
      <c r="E29" s="191"/>
      <c r="F29" s="336"/>
      <c r="G29" s="337"/>
      <c r="H29" s="192"/>
      <c r="I29" s="172">
        <f>F29*H29</f>
        <v>0</v>
      </c>
      <c r="J29" s="193"/>
    </row>
    <row r="30" spans="1:10" ht="16.5" x14ac:dyDescent="0.25">
      <c r="A30" s="115"/>
      <c r="B30" s="333" t="s">
        <v>91</v>
      </c>
      <c r="C30" s="334"/>
      <c r="D30" s="335"/>
      <c r="E30" s="191" t="s">
        <v>91</v>
      </c>
      <c r="F30" s="336" t="s">
        <v>91</v>
      </c>
      <c r="G30" s="337"/>
      <c r="H30" s="192"/>
      <c r="I30" s="172"/>
      <c r="J30" s="193"/>
    </row>
    <row r="31" spans="1:10" ht="17.25" thickBot="1" x14ac:dyDescent="0.3">
      <c r="A31" s="115"/>
      <c r="B31" s="338" t="s">
        <v>91</v>
      </c>
      <c r="C31" s="339"/>
      <c r="D31" s="340"/>
      <c r="E31" s="194"/>
      <c r="F31" s="341"/>
      <c r="G31" s="342"/>
      <c r="H31" s="195"/>
      <c r="I31" s="196"/>
      <c r="J31" s="193"/>
    </row>
    <row r="32" spans="1:10" ht="17.25" thickBot="1" x14ac:dyDescent="0.3">
      <c r="A32" s="115"/>
      <c r="B32" s="118"/>
      <c r="C32" s="118"/>
      <c r="D32" s="118"/>
      <c r="E32" s="118"/>
      <c r="F32" s="118"/>
      <c r="G32" s="119"/>
      <c r="H32" s="157" t="s">
        <v>84</v>
      </c>
      <c r="I32" s="185">
        <f>SUM(I29:I31)</f>
        <v>0</v>
      </c>
      <c r="J32" s="186"/>
    </row>
    <row r="33" spans="1:10" ht="17.25" thickBot="1" x14ac:dyDescent="0.3">
      <c r="A33" s="115"/>
      <c r="B33" s="118"/>
      <c r="C33" s="118"/>
      <c r="D33" s="118"/>
      <c r="E33" s="118"/>
      <c r="F33" s="118"/>
      <c r="G33" s="119"/>
      <c r="H33" s="187"/>
      <c r="I33" s="161"/>
      <c r="J33" s="162"/>
    </row>
    <row r="34" spans="1:10" ht="16.5" x14ac:dyDescent="0.25">
      <c r="A34" s="115"/>
      <c r="B34" s="133" t="s">
        <v>33</v>
      </c>
      <c r="C34" s="197"/>
      <c r="D34" s="197"/>
      <c r="E34" s="197"/>
      <c r="F34" s="197"/>
      <c r="G34" s="198"/>
      <c r="H34" s="199"/>
      <c r="I34" s="200"/>
      <c r="J34" s="122"/>
    </row>
    <row r="35" spans="1:10" ht="33" x14ac:dyDescent="0.25">
      <c r="A35" s="115"/>
      <c r="B35" s="343" t="s">
        <v>28</v>
      </c>
      <c r="C35" s="344"/>
      <c r="D35" s="201" t="s">
        <v>29</v>
      </c>
      <c r="E35" s="202" t="s">
        <v>30</v>
      </c>
      <c r="F35" s="202" t="s">
        <v>92</v>
      </c>
      <c r="G35" s="203" t="s">
        <v>93</v>
      </c>
      <c r="H35" s="204" t="s">
        <v>31</v>
      </c>
      <c r="I35" s="205" t="s">
        <v>80</v>
      </c>
      <c r="J35" s="143"/>
    </row>
    <row r="36" spans="1:10" ht="43.5" customHeight="1" x14ac:dyDescent="0.25">
      <c r="A36" s="115"/>
      <c r="B36" s="345" t="s">
        <v>40</v>
      </c>
      <c r="C36" s="346"/>
      <c r="D36" s="206" t="s">
        <v>95</v>
      </c>
      <c r="E36" s="207">
        <v>1</v>
      </c>
      <c r="F36" s="208">
        <v>241994.99999999997</v>
      </c>
      <c r="G36" s="209">
        <v>2.03918888617594</v>
      </c>
      <c r="H36" s="234">
        <f>140/480</f>
        <v>0.29166666666666669</v>
      </c>
      <c r="I36" s="172">
        <f>F36*G36*H36</f>
        <v>143929.7750654594</v>
      </c>
      <c r="J36" s="193"/>
    </row>
    <row r="37" spans="1:10" ht="17.25" thickBot="1" x14ac:dyDescent="0.3">
      <c r="A37" s="115"/>
      <c r="B37" s="345" t="s">
        <v>39</v>
      </c>
      <c r="C37" s="346"/>
      <c r="D37" s="206" t="s">
        <v>95</v>
      </c>
      <c r="E37" s="207">
        <v>1</v>
      </c>
      <c r="F37" s="208">
        <v>61685</v>
      </c>
      <c r="G37" s="209">
        <v>1.93104117487474</v>
      </c>
      <c r="H37" s="234">
        <f>140/480</f>
        <v>0.29166666666666669</v>
      </c>
      <c r="I37" s="172">
        <f>F37*G37*H37</f>
        <v>34742.246837709936</v>
      </c>
      <c r="J37" s="193"/>
    </row>
    <row r="38" spans="1:10" ht="17.25" thickBot="1" x14ac:dyDescent="0.3">
      <c r="A38" s="115"/>
      <c r="B38" s="118"/>
      <c r="C38" s="118"/>
      <c r="D38" s="118"/>
      <c r="E38" s="118"/>
      <c r="F38" s="118"/>
      <c r="G38" s="119"/>
      <c r="H38" s="157" t="s">
        <v>84</v>
      </c>
      <c r="I38" s="214">
        <f>SUM(I36:I37)</f>
        <v>178672.02190316934</v>
      </c>
      <c r="J38" s="215"/>
    </row>
    <row r="39" spans="1:10" ht="17.25" thickBot="1" x14ac:dyDescent="0.3">
      <c r="A39" s="115"/>
      <c r="B39" s="118"/>
      <c r="C39" s="118"/>
      <c r="D39" s="118"/>
      <c r="E39" s="118"/>
      <c r="F39" s="118"/>
      <c r="G39" s="119"/>
      <c r="H39" s="132"/>
      <c r="I39" s="216"/>
      <c r="J39" s="217"/>
    </row>
    <row r="40" spans="1:10" ht="17.25" thickBot="1" x14ac:dyDescent="0.3">
      <c r="A40" s="115"/>
      <c r="B40" s="118"/>
      <c r="C40" s="118"/>
      <c r="D40" s="118"/>
      <c r="E40" s="118"/>
      <c r="F40" s="118"/>
      <c r="G40" s="351" t="s">
        <v>97</v>
      </c>
      <c r="H40" s="352"/>
      <c r="I40" s="214">
        <f>I14+I25+I32+I38</f>
        <v>855501.22409348632</v>
      </c>
      <c r="J40" s="218"/>
    </row>
    <row r="41" spans="1:10" ht="16.5" x14ac:dyDescent="0.25">
      <c r="A41" s="115"/>
      <c r="B41" s="118"/>
      <c r="C41" s="118"/>
      <c r="D41" s="118"/>
      <c r="E41" s="118"/>
      <c r="F41" s="118"/>
      <c r="G41" s="219"/>
      <c r="H41" s="219"/>
      <c r="I41" s="220"/>
      <c r="J41" s="218"/>
    </row>
    <row r="42" spans="1:10" ht="16.5" x14ac:dyDescent="0.3">
      <c r="A42" s="221"/>
      <c r="B42" s="222"/>
      <c r="C42" s="222"/>
      <c r="D42" s="222"/>
      <c r="E42" s="222"/>
      <c r="F42" s="222"/>
      <c r="G42" s="223"/>
      <c r="H42" s="224"/>
      <c r="I42" s="225"/>
      <c r="J42" s="226"/>
    </row>
  </sheetData>
  <mergeCells count="31">
    <mergeCell ref="G40:H40"/>
    <mergeCell ref="B31:D31"/>
    <mergeCell ref="F31:G31"/>
    <mergeCell ref="B35:C35"/>
    <mergeCell ref="B36:C36"/>
    <mergeCell ref="B37:C37"/>
    <mergeCell ref="B28:D28"/>
    <mergeCell ref="F28:G28"/>
    <mergeCell ref="B29:D29"/>
    <mergeCell ref="F29:G29"/>
    <mergeCell ref="B30:D30"/>
    <mergeCell ref="F30:G30"/>
    <mergeCell ref="B24:D24"/>
    <mergeCell ref="B12:C12"/>
    <mergeCell ref="D12:E12"/>
    <mergeCell ref="B13:C13"/>
    <mergeCell ref="D13:E13"/>
    <mergeCell ref="B17:D17"/>
    <mergeCell ref="B18:D18"/>
    <mergeCell ref="B19:D19"/>
    <mergeCell ref="B20:D20"/>
    <mergeCell ref="B21:D21"/>
    <mergeCell ref="B22:D22"/>
    <mergeCell ref="B23:D23"/>
    <mergeCell ref="B11:C11"/>
    <mergeCell ref="D11:E11"/>
    <mergeCell ref="B2:I3"/>
    <mergeCell ref="B4:I4"/>
    <mergeCell ref="B5:I5"/>
    <mergeCell ref="C7:G7"/>
    <mergeCell ref="C8:G8"/>
  </mergeCells>
  <pageMargins left="0.70866141732283472" right="0.70866141732283472" top="0.74803149606299213" bottom="0.74803149606299213" header="0.31496062992125984" footer="0.31496062992125984"/>
  <pageSetup scale="56" orientation="portrait" r:id="rId1"/>
  <rowBreaks count="2" manualBreakCount="2">
    <brk id="1" max="16383" man="1"/>
    <brk id="41" max="9" man="1"/>
  </rowBreaks>
  <colBreaks count="2" manualBreakCount="2">
    <brk id="9" max="53" man="1"/>
    <brk id="10" max="1048575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"/>
  <sheetViews>
    <sheetView workbookViewId="0">
      <selection activeCell="B2" sqref="B2:I3"/>
    </sheetView>
  </sheetViews>
  <sheetFormatPr baseColWidth="10" defaultRowHeight="15" x14ac:dyDescent="0.25"/>
  <cols>
    <col min="1" max="1" width="2.5703125" customWidth="1"/>
    <col min="2" max="2" width="21.5703125" customWidth="1"/>
    <col min="4" max="4" width="18.28515625" customWidth="1"/>
    <col min="5" max="5" width="13.5703125" customWidth="1"/>
    <col min="6" max="6" width="19.140625" bestFit="1" customWidth="1"/>
    <col min="7" max="7" width="36.5703125" customWidth="1"/>
    <col min="8" max="8" width="16.5703125" bestFit="1" customWidth="1"/>
    <col min="9" max="9" width="16.140625" bestFit="1" customWidth="1"/>
    <col min="10" max="10" width="3.28515625" customWidth="1"/>
    <col min="257" max="257" width="2.5703125" customWidth="1"/>
    <col min="258" max="258" width="21.5703125" customWidth="1"/>
    <col min="260" max="260" width="18.28515625" customWidth="1"/>
    <col min="261" max="261" width="13.5703125" customWidth="1"/>
    <col min="262" max="262" width="19.140625" bestFit="1" customWidth="1"/>
    <col min="263" max="263" width="36.5703125" customWidth="1"/>
    <col min="264" max="264" width="16.5703125" bestFit="1" customWidth="1"/>
    <col min="265" max="265" width="16.140625" bestFit="1" customWidth="1"/>
    <col min="266" max="266" width="3.28515625" customWidth="1"/>
    <col min="513" max="513" width="2.5703125" customWidth="1"/>
    <col min="514" max="514" width="21.5703125" customWidth="1"/>
    <col min="516" max="516" width="18.28515625" customWidth="1"/>
    <col min="517" max="517" width="13.5703125" customWidth="1"/>
    <col min="518" max="518" width="19.140625" bestFit="1" customWidth="1"/>
    <col min="519" max="519" width="36.5703125" customWidth="1"/>
    <col min="520" max="520" width="16.5703125" bestFit="1" customWidth="1"/>
    <col min="521" max="521" width="16.140625" bestFit="1" customWidth="1"/>
    <col min="522" max="522" width="3.28515625" customWidth="1"/>
    <col min="769" max="769" width="2.5703125" customWidth="1"/>
    <col min="770" max="770" width="21.5703125" customWidth="1"/>
    <col min="772" max="772" width="18.28515625" customWidth="1"/>
    <col min="773" max="773" width="13.5703125" customWidth="1"/>
    <col min="774" max="774" width="19.140625" bestFit="1" customWidth="1"/>
    <col min="775" max="775" width="36.5703125" customWidth="1"/>
    <col min="776" max="776" width="16.5703125" bestFit="1" customWidth="1"/>
    <col min="777" max="777" width="16.140625" bestFit="1" customWidth="1"/>
    <col min="778" max="778" width="3.28515625" customWidth="1"/>
    <col min="1025" max="1025" width="2.5703125" customWidth="1"/>
    <col min="1026" max="1026" width="21.5703125" customWidth="1"/>
    <col min="1028" max="1028" width="18.28515625" customWidth="1"/>
    <col min="1029" max="1029" width="13.5703125" customWidth="1"/>
    <col min="1030" max="1030" width="19.140625" bestFit="1" customWidth="1"/>
    <col min="1031" max="1031" width="36.5703125" customWidth="1"/>
    <col min="1032" max="1032" width="16.5703125" bestFit="1" customWidth="1"/>
    <col min="1033" max="1033" width="16.140625" bestFit="1" customWidth="1"/>
    <col min="1034" max="1034" width="3.28515625" customWidth="1"/>
    <col min="1281" max="1281" width="2.5703125" customWidth="1"/>
    <col min="1282" max="1282" width="21.5703125" customWidth="1"/>
    <col min="1284" max="1284" width="18.28515625" customWidth="1"/>
    <col min="1285" max="1285" width="13.5703125" customWidth="1"/>
    <col min="1286" max="1286" width="19.140625" bestFit="1" customWidth="1"/>
    <col min="1287" max="1287" width="36.5703125" customWidth="1"/>
    <col min="1288" max="1288" width="16.5703125" bestFit="1" customWidth="1"/>
    <col min="1289" max="1289" width="16.140625" bestFit="1" customWidth="1"/>
    <col min="1290" max="1290" width="3.28515625" customWidth="1"/>
    <col min="1537" max="1537" width="2.5703125" customWidth="1"/>
    <col min="1538" max="1538" width="21.5703125" customWidth="1"/>
    <col min="1540" max="1540" width="18.28515625" customWidth="1"/>
    <col min="1541" max="1541" width="13.5703125" customWidth="1"/>
    <col min="1542" max="1542" width="19.140625" bestFit="1" customWidth="1"/>
    <col min="1543" max="1543" width="36.5703125" customWidth="1"/>
    <col min="1544" max="1544" width="16.5703125" bestFit="1" customWidth="1"/>
    <col min="1545" max="1545" width="16.140625" bestFit="1" customWidth="1"/>
    <col min="1546" max="1546" width="3.28515625" customWidth="1"/>
    <col min="1793" max="1793" width="2.5703125" customWidth="1"/>
    <col min="1794" max="1794" width="21.5703125" customWidth="1"/>
    <col min="1796" max="1796" width="18.28515625" customWidth="1"/>
    <col min="1797" max="1797" width="13.5703125" customWidth="1"/>
    <col min="1798" max="1798" width="19.140625" bestFit="1" customWidth="1"/>
    <col min="1799" max="1799" width="36.5703125" customWidth="1"/>
    <col min="1800" max="1800" width="16.5703125" bestFit="1" customWidth="1"/>
    <col min="1801" max="1801" width="16.140625" bestFit="1" customWidth="1"/>
    <col min="1802" max="1802" width="3.28515625" customWidth="1"/>
    <col min="2049" max="2049" width="2.5703125" customWidth="1"/>
    <col min="2050" max="2050" width="21.5703125" customWidth="1"/>
    <col min="2052" max="2052" width="18.28515625" customWidth="1"/>
    <col min="2053" max="2053" width="13.5703125" customWidth="1"/>
    <col min="2054" max="2054" width="19.140625" bestFit="1" customWidth="1"/>
    <col min="2055" max="2055" width="36.5703125" customWidth="1"/>
    <col min="2056" max="2056" width="16.5703125" bestFit="1" customWidth="1"/>
    <col min="2057" max="2057" width="16.140625" bestFit="1" customWidth="1"/>
    <col min="2058" max="2058" width="3.28515625" customWidth="1"/>
    <col min="2305" max="2305" width="2.5703125" customWidth="1"/>
    <col min="2306" max="2306" width="21.5703125" customWidth="1"/>
    <col min="2308" max="2308" width="18.28515625" customWidth="1"/>
    <col min="2309" max="2309" width="13.5703125" customWidth="1"/>
    <col min="2310" max="2310" width="19.140625" bestFit="1" customWidth="1"/>
    <col min="2311" max="2311" width="36.5703125" customWidth="1"/>
    <col min="2312" max="2312" width="16.5703125" bestFit="1" customWidth="1"/>
    <col min="2313" max="2313" width="16.140625" bestFit="1" customWidth="1"/>
    <col min="2314" max="2314" width="3.28515625" customWidth="1"/>
    <col min="2561" max="2561" width="2.5703125" customWidth="1"/>
    <col min="2562" max="2562" width="21.5703125" customWidth="1"/>
    <col min="2564" max="2564" width="18.28515625" customWidth="1"/>
    <col min="2565" max="2565" width="13.5703125" customWidth="1"/>
    <col min="2566" max="2566" width="19.140625" bestFit="1" customWidth="1"/>
    <col min="2567" max="2567" width="36.5703125" customWidth="1"/>
    <col min="2568" max="2568" width="16.5703125" bestFit="1" customWidth="1"/>
    <col min="2569" max="2569" width="16.140625" bestFit="1" customWidth="1"/>
    <col min="2570" max="2570" width="3.28515625" customWidth="1"/>
    <col min="2817" max="2817" width="2.5703125" customWidth="1"/>
    <col min="2818" max="2818" width="21.5703125" customWidth="1"/>
    <col min="2820" max="2820" width="18.28515625" customWidth="1"/>
    <col min="2821" max="2821" width="13.5703125" customWidth="1"/>
    <col min="2822" max="2822" width="19.140625" bestFit="1" customWidth="1"/>
    <col min="2823" max="2823" width="36.5703125" customWidth="1"/>
    <col min="2824" max="2824" width="16.5703125" bestFit="1" customWidth="1"/>
    <col min="2825" max="2825" width="16.140625" bestFit="1" customWidth="1"/>
    <col min="2826" max="2826" width="3.28515625" customWidth="1"/>
    <col min="3073" max="3073" width="2.5703125" customWidth="1"/>
    <col min="3074" max="3074" width="21.5703125" customWidth="1"/>
    <col min="3076" max="3076" width="18.28515625" customWidth="1"/>
    <col min="3077" max="3077" width="13.5703125" customWidth="1"/>
    <col min="3078" max="3078" width="19.140625" bestFit="1" customWidth="1"/>
    <col min="3079" max="3079" width="36.5703125" customWidth="1"/>
    <col min="3080" max="3080" width="16.5703125" bestFit="1" customWidth="1"/>
    <col min="3081" max="3081" width="16.140625" bestFit="1" customWidth="1"/>
    <col min="3082" max="3082" width="3.28515625" customWidth="1"/>
    <col min="3329" max="3329" width="2.5703125" customWidth="1"/>
    <col min="3330" max="3330" width="21.5703125" customWidth="1"/>
    <col min="3332" max="3332" width="18.28515625" customWidth="1"/>
    <col min="3333" max="3333" width="13.5703125" customWidth="1"/>
    <col min="3334" max="3334" width="19.140625" bestFit="1" customWidth="1"/>
    <col min="3335" max="3335" width="36.5703125" customWidth="1"/>
    <col min="3336" max="3336" width="16.5703125" bestFit="1" customWidth="1"/>
    <col min="3337" max="3337" width="16.140625" bestFit="1" customWidth="1"/>
    <col min="3338" max="3338" width="3.28515625" customWidth="1"/>
    <col min="3585" max="3585" width="2.5703125" customWidth="1"/>
    <col min="3586" max="3586" width="21.5703125" customWidth="1"/>
    <col min="3588" max="3588" width="18.28515625" customWidth="1"/>
    <col min="3589" max="3589" width="13.5703125" customWidth="1"/>
    <col min="3590" max="3590" width="19.140625" bestFit="1" customWidth="1"/>
    <col min="3591" max="3591" width="36.5703125" customWidth="1"/>
    <col min="3592" max="3592" width="16.5703125" bestFit="1" customWidth="1"/>
    <col min="3593" max="3593" width="16.140625" bestFit="1" customWidth="1"/>
    <col min="3594" max="3594" width="3.28515625" customWidth="1"/>
    <col min="3841" max="3841" width="2.5703125" customWidth="1"/>
    <col min="3842" max="3842" width="21.5703125" customWidth="1"/>
    <col min="3844" max="3844" width="18.28515625" customWidth="1"/>
    <col min="3845" max="3845" width="13.5703125" customWidth="1"/>
    <col min="3846" max="3846" width="19.140625" bestFit="1" customWidth="1"/>
    <col min="3847" max="3847" width="36.5703125" customWidth="1"/>
    <col min="3848" max="3848" width="16.5703125" bestFit="1" customWidth="1"/>
    <col min="3849" max="3849" width="16.140625" bestFit="1" customWidth="1"/>
    <col min="3850" max="3850" width="3.28515625" customWidth="1"/>
    <col min="4097" max="4097" width="2.5703125" customWidth="1"/>
    <col min="4098" max="4098" width="21.5703125" customWidth="1"/>
    <col min="4100" max="4100" width="18.28515625" customWidth="1"/>
    <col min="4101" max="4101" width="13.5703125" customWidth="1"/>
    <col min="4102" max="4102" width="19.140625" bestFit="1" customWidth="1"/>
    <col min="4103" max="4103" width="36.5703125" customWidth="1"/>
    <col min="4104" max="4104" width="16.5703125" bestFit="1" customWidth="1"/>
    <col min="4105" max="4105" width="16.140625" bestFit="1" customWidth="1"/>
    <col min="4106" max="4106" width="3.28515625" customWidth="1"/>
    <col min="4353" max="4353" width="2.5703125" customWidth="1"/>
    <col min="4354" max="4354" width="21.5703125" customWidth="1"/>
    <col min="4356" max="4356" width="18.28515625" customWidth="1"/>
    <col min="4357" max="4357" width="13.5703125" customWidth="1"/>
    <col min="4358" max="4358" width="19.140625" bestFit="1" customWidth="1"/>
    <col min="4359" max="4359" width="36.5703125" customWidth="1"/>
    <col min="4360" max="4360" width="16.5703125" bestFit="1" customWidth="1"/>
    <col min="4361" max="4361" width="16.140625" bestFit="1" customWidth="1"/>
    <col min="4362" max="4362" width="3.28515625" customWidth="1"/>
    <col min="4609" max="4609" width="2.5703125" customWidth="1"/>
    <col min="4610" max="4610" width="21.5703125" customWidth="1"/>
    <col min="4612" max="4612" width="18.28515625" customWidth="1"/>
    <col min="4613" max="4613" width="13.5703125" customWidth="1"/>
    <col min="4614" max="4614" width="19.140625" bestFit="1" customWidth="1"/>
    <col min="4615" max="4615" width="36.5703125" customWidth="1"/>
    <col min="4616" max="4616" width="16.5703125" bestFit="1" customWidth="1"/>
    <col min="4617" max="4617" width="16.140625" bestFit="1" customWidth="1"/>
    <col min="4618" max="4618" width="3.28515625" customWidth="1"/>
    <col min="4865" max="4865" width="2.5703125" customWidth="1"/>
    <col min="4866" max="4866" width="21.5703125" customWidth="1"/>
    <col min="4868" max="4868" width="18.28515625" customWidth="1"/>
    <col min="4869" max="4869" width="13.5703125" customWidth="1"/>
    <col min="4870" max="4870" width="19.140625" bestFit="1" customWidth="1"/>
    <col min="4871" max="4871" width="36.5703125" customWidth="1"/>
    <col min="4872" max="4872" width="16.5703125" bestFit="1" customWidth="1"/>
    <col min="4873" max="4873" width="16.140625" bestFit="1" customWidth="1"/>
    <col min="4874" max="4874" width="3.28515625" customWidth="1"/>
    <col min="5121" max="5121" width="2.5703125" customWidth="1"/>
    <col min="5122" max="5122" width="21.5703125" customWidth="1"/>
    <col min="5124" max="5124" width="18.28515625" customWidth="1"/>
    <col min="5125" max="5125" width="13.5703125" customWidth="1"/>
    <col min="5126" max="5126" width="19.140625" bestFit="1" customWidth="1"/>
    <col min="5127" max="5127" width="36.5703125" customWidth="1"/>
    <col min="5128" max="5128" width="16.5703125" bestFit="1" customWidth="1"/>
    <col min="5129" max="5129" width="16.140625" bestFit="1" customWidth="1"/>
    <col min="5130" max="5130" width="3.28515625" customWidth="1"/>
    <col min="5377" max="5377" width="2.5703125" customWidth="1"/>
    <col min="5378" max="5378" width="21.5703125" customWidth="1"/>
    <col min="5380" max="5380" width="18.28515625" customWidth="1"/>
    <col min="5381" max="5381" width="13.5703125" customWidth="1"/>
    <col min="5382" max="5382" width="19.140625" bestFit="1" customWidth="1"/>
    <col min="5383" max="5383" width="36.5703125" customWidth="1"/>
    <col min="5384" max="5384" width="16.5703125" bestFit="1" customWidth="1"/>
    <col min="5385" max="5385" width="16.140625" bestFit="1" customWidth="1"/>
    <col min="5386" max="5386" width="3.28515625" customWidth="1"/>
    <col min="5633" max="5633" width="2.5703125" customWidth="1"/>
    <col min="5634" max="5634" width="21.5703125" customWidth="1"/>
    <col min="5636" max="5636" width="18.28515625" customWidth="1"/>
    <col min="5637" max="5637" width="13.5703125" customWidth="1"/>
    <col min="5638" max="5638" width="19.140625" bestFit="1" customWidth="1"/>
    <col min="5639" max="5639" width="36.5703125" customWidth="1"/>
    <col min="5640" max="5640" width="16.5703125" bestFit="1" customWidth="1"/>
    <col min="5641" max="5641" width="16.140625" bestFit="1" customWidth="1"/>
    <col min="5642" max="5642" width="3.28515625" customWidth="1"/>
    <col min="5889" max="5889" width="2.5703125" customWidth="1"/>
    <col min="5890" max="5890" width="21.5703125" customWidth="1"/>
    <col min="5892" max="5892" width="18.28515625" customWidth="1"/>
    <col min="5893" max="5893" width="13.5703125" customWidth="1"/>
    <col min="5894" max="5894" width="19.140625" bestFit="1" customWidth="1"/>
    <col min="5895" max="5895" width="36.5703125" customWidth="1"/>
    <col min="5896" max="5896" width="16.5703125" bestFit="1" customWidth="1"/>
    <col min="5897" max="5897" width="16.140625" bestFit="1" customWidth="1"/>
    <col min="5898" max="5898" width="3.28515625" customWidth="1"/>
    <col min="6145" max="6145" width="2.5703125" customWidth="1"/>
    <col min="6146" max="6146" width="21.5703125" customWidth="1"/>
    <col min="6148" max="6148" width="18.28515625" customWidth="1"/>
    <col min="6149" max="6149" width="13.5703125" customWidth="1"/>
    <col min="6150" max="6150" width="19.140625" bestFit="1" customWidth="1"/>
    <col min="6151" max="6151" width="36.5703125" customWidth="1"/>
    <col min="6152" max="6152" width="16.5703125" bestFit="1" customWidth="1"/>
    <col min="6153" max="6153" width="16.140625" bestFit="1" customWidth="1"/>
    <col min="6154" max="6154" width="3.28515625" customWidth="1"/>
    <col min="6401" max="6401" width="2.5703125" customWidth="1"/>
    <col min="6402" max="6402" width="21.5703125" customWidth="1"/>
    <col min="6404" max="6404" width="18.28515625" customWidth="1"/>
    <col min="6405" max="6405" width="13.5703125" customWidth="1"/>
    <col min="6406" max="6406" width="19.140625" bestFit="1" customWidth="1"/>
    <col min="6407" max="6407" width="36.5703125" customWidth="1"/>
    <col min="6408" max="6408" width="16.5703125" bestFit="1" customWidth="1"/>
    <col min="6409" max="6409" width="16.140625" bestFit="1" customWidth="1"/>
    <col min="6410" max="6410" width="3.28515625" customWidth="1"/>
    <col min="6657" max="6657" width="2.5703125" customWidth="1"/>
    <col min="6658" max="6658" width="21.5703125" customWidth="1"/>
    <col min="6660" max="6660" width="18.28515625" customWidth="1"/>
    <col min="6661" max="6661" width="13.5703125" customWidth="1"/>
    <col min="6662" max="6662" width="19.140625" bestFit="1" customWidth="1"/>
    <col min="6663" max="6663" width="36.5703125" customWidth="1"/>
    <col min="6664" max="6664" width="16.5703125" bestFit="1" customWidth="1"/>
    <col min="6665" max="6665" width="16.140625" bestFit="1" customWidth="1"/>
    <col min="6666" max="6666" width="3.28515625" customWidth="1"/>
    <col min="6913" max="6913" width="2.5703125" customWidth="1"/>
    <col min="6914" max="6914" width="21.5703125" customWidth="1"/>
    <col min="6916" max="6916" width="18.28515625" customWidth="1"/>
    <col min="6917" max="6917" width="13.5703125" customWidth="1"/>
    <col min="6918" max="6918" width="19.140625" bestFit="1" customWidth="1"/>
    <col min="6919" max="6919" width="36.5703125" customWidth="1"/>
    <col min="6920" max="6920" width="16.5703125" bestFit="1" customWidth="1"/>
    <col min="6921" max="6921" width="16.140625" bestFit="1" customWidth="1"/>
    <col min="6922" max="6922" width="3.28515625" customWidth="1"/>
    <col min="7169" max="7169" width="2.5703125" customWidth="1"/>
    <col min="7170" max="7170" width="21.5703125" customWidth="1"/>
    <col min="7172" max="7172" width="18.28515625" customWidth="1"/>
    <col min="7173" max="7173" width="13.5703125" customWidth="1"/>
    <col min="7174" max="7174" width="19.140625" bestFit="1" customWidth="1"/>
    <col min="7175" max="7175" width="36.5703125" customWidth="1"/>
    <col min="7176" max="7176" width="16.5703125" bestFit="1" customWidth="1"/>
    <col min="7177" max="7177" width="16.140625" bestFit="1" customWidth="1"/>
    <col min="7178" max="7178" width="3.28515625" customWidth="1"/>
    <col min="7425" max="7425" width="2.5703125" customWidth="1"/>
    <col min="7426" max="7426" width="21.5703125" customWidth="1"/>
    <col min="7428" max="7428" width="18.28515625" customWidth="1"/>
    <col min="7429" max="7429" width="13.5703125" customWidth="1"/>
    <col min="7430" max="7430" width="19.140625" bestFit="1" customWidth="1"/>
    <col min="7431" max="7431" width="36.5703125" customWidth="1"/>
    <col min="7432" max="7432" width="16.5703125" bestFit="1" customWidth="1"/>
    <col min="7433" max="7433" width="16.140625" bestFit="1" customWidth="1"/>
    <col min="7434" max="7434" width="3.28515625" customWidth="1"/>
    <col min="7681" max="7681" width="2.5703125" customWidth="1"/>
    <col min="7682" max="7682" width="21.5703125" customWidth="1"/>
    <col min="7684" max="7684" width="18.28515625" customWidth="1"/>
    <col min="7685" max="7685" width="13.5703125" customWidth="1"/>
    <col min="7686" max="7686" width="19.140625" bestFit="1" customWidth="1"/>
    <col min="7687" max="7687" width="36.5703125" customWidth="1"/>
    <col min="7688" max="7688" width="16.5703125" bestFit="1" customWidth="1"/>
    <col min="7689" max="7689" width="16.140625" bestFit="1" customWidth="1"/>
    <col min="7690" max="7690" width="3.28515625" customWidth="1"/>
    <col min="7937" max="7937" width="2.5703125" customWidth="1"/>
    <col min="7938" max="7938" width="21.5703125" customWidth="1"/>
    <col min="7940" max="7940" width="18.28515625" customWidth="1"/>
    <col min="7941" max="7941" width="13.5703125" customWidth="1"/>
    <col min="7942" max="7942" width="19.140625" bestFit="1" customWidth="1"/>
    <col min="7943" max="7943" width="36.5703125" customWidth="1"/>
    <col min="7944" max="7944" width="16.5703125" bestFit="1" customWidth="1"/>
    <col min="7945" max="7945" width="16.140625" bestFit="1" customWidth="1"/>
    <col min="7946" max="7946" width="3.28515625" customWidth="1"/>
    <col min="8193" max="8193" width="2.5703125" customWidth="1"/>
    <col min="8194" max="8194" width="21.5703125" customWidth="1"/>
    <col min="8196" max="8196" width="18.28515625" customWidth="1"/>
    <col min="8197" max="8197" width="13.5703125" customWidth="1"/>
    <col min="8198" max="8198" width="19.140625" bestFit="1" customWidth="1"/>
    <col min="8199" max="8199" width="36.5703125" customWidth="1"/>
    <col min="8200" max="8200" width="16.5703125" bestFit="1" customWidth="1"/>
    <col min="8201" max="8201" width="16.140625" bestFit="1" customWidth="1"/>
    <col min="8202" max="8202" width="3.28515625" customWidth="1"/>
    <col min="8449" max="8449" width="2.5703125" customWidth="1"/>
    <col min="8450" max="8450" width="21.5703125" customWidth="1"/>
    <col min="8452" max="8452" width="18.28515625" customWidth="1"/>
    <col min="8453" max="8453" width="13.5703125" customWidth="1"/>
    <col min="8454" max="8454" width="19.140625" bestFit="1" customWidth="1"/>
    <col min="8455" max="8455" width="36.5703125" customWidth="1"/>
    <col min="8456" max="8456" width="16.5703125" bestFit="1" customWidth="1"/>
    <col min="8457" max="8457" width="16.140625" bestFit="1" customWidth="1"/>
    <col min="8458" max="8458" width="3.28515625" customWidth="1"/>
    <col min="8705" max="8705" width="2.5703125" customWidth="1"/>
    <col min="8706" max="8706" width="21.5703125" customWidth="1"/>
    <col min="8708" max="8708" width="18.28515625" customWidth="1"/>
    <col min="8709" max="8709" width="13.5703125" customWidth="1"/>
    <col min="8710" max="8710" width="19.140625" bestFit="1" customWidth="1"/>
    <col min="8711" max="8711" width="36.5703125" customWidth="1"/>
    <col min="8712" max="8712" width="16.5703125" bestFit="1" customWidth="1"/>
    <col min="8713" max="8713" width="16.140625" bestFit="1" customWidth="1"/>
    <col min="8714" max="8714" width="3.28515625" customWidth="1"/>
    <col min="8961" max="8961" width="2.5703125" customWidth="1"/>
    <col min="8962" max="8962" width="21.5703125" customWidth="1"/>
    <col min="8964" max="8964" width="18.28515625" customWidth="1"/>
    <col min="8965" max="8965" width="13.5703125" customWidth="1"/>
    <col min="8966" max="8966" width="19.140625" bestFit="1" customWidth="1"/>
    <col min="8967" max="8967" width="36.5703125" customWidth="1"/>
    <col min="8968" max="8968" width="16.5703125" bestFit="1" customWidth="1"/>
    <col min="8969" max="8969" width="16.140625" bestFit="1" customWidth="1"/>
    <col min="8970" max="8970" width="3.28515625" customWidth="1"/>
    <col min="9217" max="9217" width="2.5703125" customWidth="1"/>
    <col min="9218" max="9218" width="21.5703125" customWidth="1"/>
    <col min="9220" max="9220" width="18.28515625" customWidth="1"/>
    <col min="9221" max="9221" width="13.5703125" customWidth="1"/>
    <col min="9222" max="9222" width="19.140625" bestFit="1" customWidth="1"/>
    <col min="9223" max="9223" width="36.5703125" customWidth="1"/>
    <col min="9224" max="9224" width="16.5703125" bestFit="1" customWidth="1"/>
    <col min="9225" max="9225" width="16.140625" bestFit="1" customWidth="1"/>
    <col min="9226" max="9226" width="3.28515625" customWidth="1"/>
    <col min="9473" max="9473" width="2.5703125" customWidth="1"/>
    <col min="9474" max="9474" width="21.5703125" customWidth="1"/>
    <col min="9476" max="9476" width="18.28515625" customWidth="1"/>
    <col min="9477" max="9477" width="13.5703125" customWidth="1"/>
    <col min="9478" max="9478" width="19.140625" bestFit="1" customWidth="1"/>
    <col min="9479" max="9479" width="36.5703125" customWidth="1"/>
    <col min="9480" max="9480" width="16.5703125" bestFit="1" customWidth="1"/>
    <col min="9481" max="9481" width="16.140625" bestFit="1" customWidth="1"/>
    <col min="9482" max="9482" width="3.28515625" customWidth="1"/>
    <col min="9729" max="9729" width="2.5703125" customWidth="1"/>
    <col min="9730" max="9730" width="21.5703125" customWidth="1"/>
    <col min="9732" max="9732" width="18.28515625" customWidth="1"/>
    <col min="9733" max="9733" width="13.5703125" customWidth="1"/>
    <col min="9734" max="9734" width="19.140625" bestFit="1" customWidth="1"/>
    <col min="9735" max="9735" width="36.5703125" customWidth="1"/>
    <col min="9736" max="9736" width="16.5703125" bestFit="1" customWidth="1"/>
    <col min="9737" max="9737" width="16.140625" bestFit="1" customWidth="1"/>
    <col min="9738" max="9738" width="3.28515625" customWidth="1"/>
    <col min="9985" max="9985" width="2.5703125" customWidth="1"/>
    <col min="9986" max="9986" width="21.5703125" customWidth="1"/>
    <col min="9988" max="9988" width="18.28515625" customWidth="1"/>
    <col min="9989" max="9989" width="13.5703125" customWidth="1"/>
    <col min="9990" max="9990" width="19.140625" bestFit="1" customWidth="1"/>
    <col min="9991" max="9991" width="36.5703125" customWidth="1"/>
    <col min="9992" max="9992" width="16.5703125" bestFit="1" customWidth="1"/>
    <col min="9993" max="9993" width="16.140625" bestFit="1" customWidth="1"/>
    <col min="9994" max="9994" width="3.28515625" customWidth="1"/>
    <col min="10241" max="10241" width="2.5703125" customWidth="1"/>
    <col min="10242" max="10242" width="21.5703125" customWidth="1"/>
    <col min="10244" max="10244" width="18.28515625" customWidth="1"/>
    <col min="10245" max="10245" width="13.5703125" customWidth="1"/>
    <col min="10246" max="10246" width="19.140625" bestFit="1" customWidth="1"/>
    <col min="10247" max="10247" width="36.5703125" customWidth="1"/>
    <col min="10248" max="10248" width="16.5703125" bestFit="1" customWidth="1"/>
    <col min="10249" max="10249" width="16.140625" bestFit="1" customWidth="1"/>
    <col min="10250" max="10250" width="3.28515625" customWidth="1"/>
    <col min="10497" max="10497" width="2.5703125" customWidth="1"/>
    <col min="10498" max="10498" width="21.5703125" customWidth="1"/>
    <col min="10500" max="10500" width="18.28515625" customWidth="1"/>
    <col min="10501" max="10501" width="13.5703125" customWidth="1"/>
    <col min="10502" max="10502" width="19.140625" bestFit="1" customWidth="1"/>
    <col min="10503" max="10503" width="36.5703125" customWidth="1"/>
    <col min="10504" max="10504" width="16.5703125" bestFit="1" customWidth="1"/>
    <col min="10505" max="10505" width="16.140625" bestFit="1" customWidth="1"/>
    <col min="10506" max="10506" width="3.28515625" customWidth="1"/>
    <col min="10753" max="10753" width="2.5703125" customWidth="1"/>
    <col min="10754" max="10754" width="21.5703125" customWidth="1"/>
    <col min="10756" max="10756" width="18.28515625" customWidth="1"/>
    <col min="10757" max="10757" width="13.5703125" customWidth="1"/>
    <col min="10758" max="10758" width="19.140625" bestFit="1" customWidth="1"/>
    <col min="10759" max="10759" width="36.5703125" customWidth="1"/>
    <col min="10760" max="10760" width="16.5703125" bestFit="1" customWidth="1"/>
    <col min="10761" max="10761" width="16.140625" bestFit="1" customWidth="1"/>
    <col min="10762" max="10762" width="3.28515625" customWidth="1"/>
    <col min="11009" max="11009" width="2.5703125" customWidth="1"/>
    <col min="11010" max="11010" width="21.5703125" customWidth="1"/>
    <col min="11012" max="11012" width="18.28515625" customWidth="1"/>
    <col min="11013" max="11013" width="13.5703125" customWidth="1"/>
    <col min="11014" max="11014" width="19.140625" bestFit="1" customWidth="1"/>
    <col min="11015" max="11015" width="36.5703125" customWidth="1"/>
    <col min="11016" max="11016" width="16.5703125" bestFit="1" customWidth="1"/>
    <col min="11017" max="11017" width="16.140625" bestFit="1" customWidth="1"/>
    <col min="11018" max="11018" width="3.28515625" customWidth="1"/>
    <col min="11265" max="11265" width="2.5703125" customWidth="1"/>
    <col min="11266" max="11266" width="21.5703125" customWidth="1"/>
    <col min="11268" max="11268" width="18.28515625" customWidth="1"/>
    <col min="11269" max="11269" width="13.5703125" customWidth="1"/>
    <col min="11270" max="11270" width="19.140625" bestFit="1" customWidth="1"/>
    <col min="11271" max="11271" width="36.5703125" customWidth="1"/>
    <col min="11272" max="11272" width="16.5703125" bestFit="1" customWidth="1"/>
    <col min="11273" max="11273" width="16.140625" bestFit="1" customWidth="1"/>
    <col min="11274" max="11274" width="3.28515625" customWidth="1"/>
    <col min="11521" max="11521" width="2.5703125" customWidth="1"/>
    <col min="11522" max="11522" width="21.5703125" customWidth="1"/>
    <col min="11524" max="11524" width="18.28515625" customWidth="1"/>
    <col min="11525" max="11525" width="13.5703125" customWidth="1"/>
    <col min="11526" max="11526" width="19.140625" bestFit="1" customWidth="1"/>
    <col min="11527" max="11527" width="36.5703125" customWidth="1"/>
    <col min="11528" max="11528" width="16.5703125" bestFit="1" customWidth="1"/>
    <col min="11529" max="11529" width="16.140625" bestFit="1" customWidth="1"/>
    <col min="11530" max="11530" width="3.28515625" customWidth="1"/>
    <col min="11777" max="11777" width="2.5703125" customWidth="1"/>
    <col min="11778" max="11778" width="21.5703125" customWidth="1"/>
    <col min="11780" max="11780" width="18.28515625" customWidth="1"/>
    <col min="11781" max="11781" width="13.5703125" customWidth="1"/>
    <col min="11782" max="11782" width="19.140625" bestFit="1" customWidth="1"/>
    <col min="11783" max="11783" width="36.5703125" customWidth="1"/>
    <col min="11784" max="11784" width="16.5703125" bestFit="1" customWidth="1"/>
    <col min="11785" max="11785" width="16.140625" bestFit="1" customWidth="1"/>
    <col min="11786" max="11786" width="3.28515625" customWidth="1"/>
    <col min="12033" max="12033" width="2.5703125" customWidth="1"/>
    <col min="12034" max="12034" width="21.5703125" customWidth="1"/>
    <col min="12036" max="12036" width="18.28515625" customWidth="1"/>
    <col min="12037" max="12037" width="13.5703125" customWidth="1"/>
    <col min="12038" max="12038" width="19.140625" bestFit="1" customWidth="1"/>
    <col min="12039" max="12039" width="36.5703125" customWidth="1"/>
    <col min="12040" max="12040" width="16.5703125" bestFit="1" customWidth="1"/>
    <col min="12041" max="12041" width="16.140625" bestFit="1" customWidth="1"/>
    <col min="12042" max="12042" width="3.28515625" customWidth="1"/>
    <col min="12289" max="12289" width="2.5703125" customWidth="1"/>
    <col min="12290" max="12290" width="21.5703125" customWidth="1"/>
    <col min="12292" max="12292" width="18.28515625" customWidth="1"/>
    <col min="12293" max="12293" width="13.5703125" customWidth="1"/>
    <col min="12294" max="12294" width="19.140625" bestFit="1" customWidth="1"/>
    <col min="12295" max="12295" width="36.5703125" customWidth="1"/>
    <col min="12296" max="12296" width="16.5703125" bestFit="1" customWidth="1"/>
    <col min="12297" max="12297" width="16.140625" bestFit="1" customWidth="1"/>
    <col min="12298" max="12298" width="3.28515625" customWidth="1"/>
    <col min="12545" max="12545" width="2.5703125" customWidth="1"/>
    <col min="12546" max="12546" width="21.5703125" customWidth="1"/>
    <col min="12548" max="12548" width="18.28515625" customWidth="1"/>
    <col min="12549" max="12549" width="13.5703125" customWidth="1"/>
    <col min="12550" max="12550" width="19.140625" bestFit="1" customWidth="1"/>
    <col min="12551" max="12551" width="36.5703125" customWidth="1"/>
    <col min="12552" max="12552" width="16.5703125" bestFit="1" customWidth="1"/>
    <col min="12553" max="12553" width="16.140625" bestFit="1" customWidth="1"/>
    <col min="12554" max="12554" width="3.28515625" customWidth="1"/>
    <col min="12801" max="12801" width="2.5703125" customWidth="1"/>
    <col min="12802" max="12802" width="21.5703125" customWidth="1"/>
    <col min="12804" max="12804" width="18.28515625" customWidth="1"/>
    <col min="12805" max="12805" width="13.5703125" customWidth="1"/>
    <col min="12806" max="12806" width="19.140625" bestFit="1" customWidth="1"/>
    <col min="12807" max="12807" width="36.5703125" customWidth="1"/>
    <col min="12808" max="12808" width="16.5703125" bestFit="1" customWidth="1"/>
    <col min="12809" max="12809" width="16.140625" bestFit="1" customWidth="1"/>
    <col min="12810" max="12810" width="3.28515625" customWidth="1"/>
    <col min="13057" max="13057" width="2.5703125" customWidth="1"/>
    <col min="13058" max="13058" width="21.5703125" customWidth="1"/>
    <col min="13060" max="13060" width="18.28515625" customWidth="1"/>
    <col min="13061" max="13061" width="13.5703125" customWidth="1"/>
    <col min="13062" max="13062" width="19.140625" bestFit="1" customWidth="1"/>
    <col min="13063" max="13063" width="36.5703125" customWidth="1"/>
    <col min="13064" max="13064" width="16.5703125" bestFit="1" customWidth="1"/>
    <col min="13065" max="13065" width="16.140625" bestFit="1" customWidth="1"/>
    <col min="13066" max="13066" width="3.28515625" customWidth="1"/>
    <col min="13313" max="13313" width="2.5703125" customWidth="1"/>
    <col min="13314" max="13314" width="21.5703125" customWidth="1"/>
    <col min="13316" max="13316" width="18.28515625" customWidth="1"/>
    <col min="13317" max="13317" width="13.5703125" customWidth="1"/>
    <col min="13318" max="13318" width="19.140625" bestFit="1" customWidth="1"/>
    <col min="13319" max="13319" width="36.5703125" customWidth="1"/>
    <col min="13320" max="13320" width="16.5703125" bestFit="1" customWidth="1"/>
    <col min="13321" max="13321" width="16.140625" bestFit="1" customWidth="1"/>
    <col min="13322" max="13322" width="3.28515625" customWidth="1"/>
    <col min="13569" max="13569" width="2.5703125" customWidth="1"/>
    <col min="13570" max="13570" width="21.5703125" customWidth="1"/>
    <col min="13572" max="13572" width="18.28515625" customWidth="1"/>
    <col min="13573" max="13573" width="13.5703125" customWidth="1"/>
    <col min="13574" max="13574" width="19.140625" bestFit="1" customWidth="1"/>
    <col min="13575" max="13575" width="36.5703125" customWidth="1"/>
    <col min="13576" max="13576" width="16.5703125" bestFit="1" customWidth="1"/>
    <col min="13577" max="13577" width="16.140625" bestFit="1" customWidth="1"/>
    <col min="13578" max="13578" width="3.28515625" customWidth="1"/>
    <col min="13825" max="13825" width="2.5703125" customWidth="1"/>
    <col min="13826" max="13826" width="21.5703125" customWidth="1"/>
    <col min="13828" max="13828" width="18.28515625" customWidth="1"/>
    <col min="13829" max="13829" width="13.5703125" customWidth="1"/>
    <col min="13830" max="13830" width="19.140625" bestFit="1" customWidth="1"/>
    <col min="13831" max="13831" width="36.5703125" customWidth="1"/>
    <col min="13832" max="13832" width="16.5703125" bestFit="1" customWidth="1"/>
    <col min="13833" max="13833" width="16.140625" bestFit="1" customWidth="1"/>
    <col min="13834" max="13834" width="3.28515625" customWidth="1"/>
    <col min="14081" max="14081" width="2.5703125" customWidth="1"/>
    <col min="14082" max="14082" width="21.5703125" customWidth="1"/>
    <col min="14084" max="14084" width="18.28515625" customWidth="1"/>
    <col min="14085" max="14085" width="13.5703125" customWidth="1"/>
    <col min="14086" max="14086" width="19.140625" bestFit="1" customWidth="1"/>
    <col min="14087" max="14087" width="36.5703125" customWidth="1"/>
    <col min="14088" max="14088" width="16.5703125" bestFit="1" customWidth="1"/>
    <col min="14089" max="14089" width="16.140625" bestFit="1" customWidth="1"/>
    <col min="14090" max="14090" width="3.28515625" customWidth="1"/>
    <col min="14337" max="14337" width="2.5703125" customWidth="1"/>
    <col min="14338" max="14338" width="21.5703125" customWidth="1"/>
    <col min="14340" max="14340" width="18.28515625" customWidth="1"/>
    <col min="14341" max="14341" width="13.5703125" customWidth="1"/>
    <col min="14342" max="14342" width="19.140625" bestFit="1" customWidth="1"/>
    <col min="14343" max="14343" width="36.5703125" customWidth="1"/>
    <col min="14344" max="14344" width="16.5703125" bestFit="1" customWidth="1"/>
    <col min="14345" max="14345" width="16.140625" bestFit="1" customWidth="1"/>
    <col min="14346" max="14346" width="3.28515625" customWidth="1"/>
    <col min="14593" max="14593" width="2.5703125" customWidth="1"/>
    <col min="14594" max="14594" width="21.5703125" customWidth="1"/>
    <col min="14596" max="14596" width="18.28515625" customWidth="1"/>
    <col min="14597" max="14597" width="13.5703125" customWidth="1"/>
    <col min="14598" max="14598" width="19.140625" bestFit="1" customWidth="1"/>
    <col min="14599" max="14599" width="36.5703125" customWidth="1"/>
    <col min="14600" max="14600" width="16.5703125" bestFit="1" customWidth="1"/>
    <col min="14601" max="14601" width="16.140625" bestFit="1" customWidth="1"/>
    <col min="14602" max="14602" width="3.28515625" customWidth="1"/>
    <col min="14849" max="14849" width="2.5703125" customWidth="1"/>
    <col min="14850" max="14850" width="21.5703125" customWidth="1"/>
    <col min="14852" max="14852" width="18.28515625" customWidth="1"/>
    <col min="14853" max="14853" width="13.5703125" customWidth="1"/>
    <col min="14854" max="14854" width="19.140625" bestFit="1" customWidth="1"/>
    <col min="14855" max="14855" width="36.5703125" customWidth="1"/>
    <col min="14856" max="14856" width="16.5703125" bestFit="1" customWidth="1"/>
    <col min="14857" max="14857" width="16.140625" bestFit="1" customWidth="1"/>
    <col min="14858" max="14858" width="3.28515625" customWidth="1"/>
    <col min="15105" max="15105" width="2.5703125" customWidth="1"/>
    <col min="15106" max="15106" width="21.5703125" customWidth="1"/>
    <col min="15108" max="15108" width="18.28515625" customWidth="1"/>
    <col min="15109" max="15109" width="13.5703125" customWidth="1"/>
    <col min="15110" max="15110" width="19.140625" bestFit="1" customWidth="1"/>
    <col min="15111" max="15111" width="36.5703125" customWidth="1"/>
    <col min="15112" max="15112" width="16.5703125" bestFit="1" customWidth="1"/>
    <col min="15113" max="15113" width="16.140625" bestFit="1" customWidth="1"/>
    <col min="15114" max="15114" width="3.28515625" customWidth="1"/>
    <col min="15361" max="15361" width="2.5703125" customWidth="1"/>
    <col min="15362" max="15362" width="21.5703125" customWidth="1"/>
    <col min="15364" max="15364" width="18.28515625" customWidth="1"/>
    <col min="15365" max="15365" width="13.5703125" customWidth="1"/>
    <col min="15366" max="15366" width="19.140625" bestFit="1" customWidth="1"/>
    <col min="15367" max="15367" width="36.5703125" customWidth="1"/>
    <col min="15368" max="15368" width="16.5703125" bestFit="1" customWidth="1"/>
    <col min="15369" max="15369" width="16.140625" bestFit="1" customWidth="1"/>
    <col min="15370" max="15370" width="3.28515625" customWidth="1"/>
    <col min="15617" max="15617" width="2.5703125" customWidth="1"/>
    <col min="15618" max="15618" width="21.5703125" customWidth="1"/>
    <col min="15620" max="15620" width="18.28515625" customWidth="1"/>
    <col min="15621" max="15621" width="13.5703125" customWidth="1"/>
    <col min="15622" max="15622" width="19.140625" bestFit="1" customWidth="1"/>
    <col min="15623" max="15623" width="36.5703125" customWidth="1"/>
    <col min="15624" max="15624" width="16.5703125" bestFit="1" customWidth="1"/>
    <col min="15625" max="15625" width="16.140625" bestFit="1" customWidth="1"/>
    <col min="15626" max="15626" width="3.28515625" customWidth="1"/>
    <col min="15873" max="15873" width="2.5703125" customWidth="1"/>
    <col min="15874" max="15874" width="21.5703125" customWidth="1"/>
    <col min="15876" max="15876" width="18.28515625" customWidth="1"/>
    <col min="15877" max="15877" width="13.5703125" customWidth="1"/>
    <col min="15878" max="15878" width="19.140625" bestFit="1" customWidth="1"/>
    <col min="15879" max="15879" width="36.5703125" customWidth="1"/>
    <col min="15880" max="15880" width="16.5703125" bestFit="1" customWidth="1"/>
    <col min="15881" max="15881" width="16.140625" bestFit="1" customWidth="1"/>
    <col min="15882" max="15882" width="3.28515625" customWidth="1"/>
    <col min="16129" max="16129" width="2.5703125" customWidth="1"/>
    <col min="16130" max="16130" width="21.5703125" customWidth="1"/>
    <col min="16132" max="16132" width="18.28515625" customWidth="1"/>
    <col min="16133" max="16133" width="13.5703125" customWidth="1"/>
    <col min="16134" max="16134" width="19.140625" bestFit="1" customWidth="1"/>
    <col min="16135" max="16135" width="36.5703125" customWidth="1"/>
    <col min="16136" max="16136" width="16.5703125" bestFit="1" customWidth="1"/>
    <col min="16137" max="16137" width="16.140625" bestFit="1" customWidth="1"/>
    <col min="16138" max="16138" width="3.28515625" customWidth="1"/>
  </cols>
  <sheetData>
    <row r="1" spans="1:10" ht="15" customHeight="1" thickBot="1" x14ac:dyDescent="0.35">
      <c r="A1" s="109"/>
      <c r="B1" s="110"/>
      <c r="C1" s="110"/>
      <c r="D1" s="110"/>
      <c r="E1" s="110"/>
      <c r="F1" s="110"/>
      <c r="G1" s="111"/>
      <c r="H1" s="112"/>
      <c r="I1" s="113"/>
      <c r="J1" s="114"/>
    </row>
    <row r="2" spans="1:10" ht="61.5" customHeight="1" x14ac:dyDescent="0.25">
      <c r="A2" s="115"/>
      <c r="B2" s="295"/>
      <c r="C2" s="296"/>
      <c r="D2" s="296"/>
      <c r="E2" s="296"/>
      <c r="F2" s="296"/>
      <c r="G2" s="296"/>
      <c r="H2" s="296"/>
      <c r="I2" s="297"/>
      <c r="J2" s="116"/>
    </row>
    <row r="3" spans="1:10" ht="16.5" x14ac:dyDescent="0.25">
      <c r="A3" s="115"/>
      <c r="B3" s="298"/>
      <c r="C3" s="299"/>
      <c r="D3" s="299"/>
      <c r="E3" s="299"/>
      <c r="F3" s="299"/>
      <c r="G3" s="299"/>
      <c r="H3" s="299"/>
      <c r="I3" s="300"/>
      <c r="J3" s="116"/>
    </row>
    <row r="4" spans="1:10" ht="17.25" thickBot="1" x14ac:dyDescent="0.3">
      <c r="A4" s="115"/>
      <c r="B4" s="353" t="s">
        <v>27</v>
      </c>
      <c r="C4" s="354"/>
      <c r="D4" s="354"/>
      <c r="E4" s="354"/>
      <c r="F4" s="354"/>
      <c r="G4" s="354"/>
      <c r="H4" s="354"/>
      <c r="I4" s="355"/>
      <c r="J4" s="116"/>
    </row>
    <row r="5" spans="1:10" ht="39" customHeight="1" thickBot="1" x14ac:dyDescent="0.3">
      <c r="A5" s="115"/>
      <c r="B5" s="304" t="s">
        <v>44</v>
      </c>
      <c r="C5" s="305"/>
      <c r="D5" s="305"/>
      <c r="E5" s="305"/>
      <c r="F5" s="305"/>
      <c r="G5" s="305"/>
      <c r="H5" s="305"/>
      <c r="I5" s="306"/>
      <c r="J5" s="116"/>
    </row>
    <row r="6" spans="1:10" ht="17.25" thickBot="1" x14ac:dyDescent="0.3">
      <c r="A6" s="115"/>
      <c r="B6" s="118"/>
      <c r="C6" s="118"/>
      <c r="D6" s="118"/>
      <c r="E6" s="118"/>
      <c r="F6" s="118"/>
      <c r="G6" s="119"/>
      <c r="H6" s="120"/>
      <c r="I6" s="121"/>
      <c r="J6" s="122"/>
    </row>
    <row r="7" spans="1:10" ht="16.5" x14ac:dyDescent="0.25">
      <c r="A7" s="115"/>
      <c r="B7" s="123" t="s">
        <v>71</v>
      </c>
      <c r="C7" s="307" t="s">
        <v>72</v>
      </c>
      <c r="D7" s="308"/>
      <c r="E7" s="308"/>
      <c r="F7" s="308"/>
      <c r="G7" s="309"/>
      <c r="H7" s="124" t="s">
        <v>73</v>
      </c>
      <c r="I7" s="231" t="s">
        <v>168</v>
      </c>
      <c r="J7" s="126"/>
    </row>
    <row r="8" spans="1:10" ht="17.25" thickBot="1" x14ac:dyDescent="0.3">
      <c r="A8" s="115"/>
      <c r="B8" s="127" t="s">
        <v>75</v>
      </c>
      <c r="C8" s="310" t="s">
        <v>169</v>
      </c>
      <c r="D8" s="311"/>
      <c r="E8" s="311"/>
      <c r="F8" s="311"/>
      <c r="G8" s="312"/>
      <c r="H8" s="128" t="s">
        <v>77</v>
      </c>
      <c r="I8" s="232" t="s">
        <v>15</v>
      </c>
      <c r="J8" s="130"/>
    </row>
    <row r="9" spans="1:10" ht="17.25" thickBot="1" x14ac:dyDescent="0.3">
      <c r="A9" s="115"/>
      <c r="B9" s="131"/>
      <c r="C9" s="118"/>
      <c r="D9" s="118"/>
      <c r="E9" s="118"/>
      <c r="F9" s="118"/>
      <c r="G9" s="119"/>
      <c r="H9" s="132"/>
      <c r="I9" s="121"/>
      <c r="J9" s="122"/>
    </row>
    <row r="10" spans="1:10" ht="16.5" x14ac:dyDescent="0.25">
      <c r="A10" s="115"/>
      <c r="B10" s="163" t="s">
        <v>78</v>
      </c>
      <c r="C10" s="244"/>
      <c r="D10" s="244"/>
      <c r="E10" s="244"/>
      <c r="F10" s="244"/>
      <c r="G10" s="245"/>
      <c r="H10" s="246"/>
      <c r="I10" s="247"/>
      <c r="J10" s="138"/>
    </row>
    <row r="11" spans="1:10" ht="28.5" x14ac:dyDescent="0.25">
      <c r="A11" s="115"/>
      <c r="B11" s="323" t="s">
        <v>28</v>
      </c>
      <c r="C11" s="324"/>
      <c r="D11" s="324" t="s">
        <v>29</v>
      </c>
      <c r="E11" s="324"/>
      <c r="F11" s="139" t="s">
        <v>30</v>
      </c>
      <c r="G11" s="140" t="s">
        <v>79</v>
      </c>
      <c r="H11" s="141" t="s">
        <v>31</v>
      </c>
      <c r="I11" s="142" t="s">
        <v>80</v>
      </c>
      <c r="J11" s="143"/>
    </row>
    <row r="12" spans="1:10" ht="16.5" x14ac:dyDescent="0.25">
      <c r="A12" s="115"/>
      <c r="B12" s="361" t="s">
        <v>164</v>
      </c>
      <c r="C12" s="362"/>
      <c r="D12" s="362" t="s">
        <v>82</v>
      </c>
      <c r="E12" s="362"/>
      <c r="F12" s="144">
        <v>1</v>
      </c>
      <c r="G12" s="145">
        <v>147000</v>
      </c>
      <c r="H12" s="235">
        <v>1E-3</v>
      </c>
      <c r="I12" s="147">
        <f>F12*G12*H12</f>
        <v>147</v>
      </c>
      <c r="J12" s="143"/>
    </row>
    <row r="13" spans="1:10" ht="16.5" x14ac:dyDescent="0.25">
      <c r="A13" s="115"/>
      <c r="B13" s="361" t="s">
        <v>170</v>
      </c>
      <c r="C13" s="362"/>
      <c r="D13" s="362" t="s">
        <v>82</v>
      </c>
      <c r="E13" s="362"/>
      <c r="F13" s="144">
        <v>1</v>
      </c>
      <c r="G13" s="145">
        <v>375300</v>
      </c>
      <c r="H13" s="235">
        <v>1E-3</v>
      </c>
      <c r="I13" s="147">
        <f>F13*G13*H13</f>
        <v>375.3</v>
      </c>
      <c r="J13" s="143"/>
    </row>
    <row r="14" spans="1:10" ht="17.25" thickBot="1" x14ac:dyDescent="0.3">
      <c r="A14" s="115"/>
      <c r="B14" s="363" t="s">
        <v>119</v>
      </c>
      <c r="C14" s="364"/>
      <c r="D14" s="364" t="s">
        <v>82</v>
      </c>
      <c r="E14" s="364"/>
      <c r="F14" s="239">
        <v>1</v>
      </c>
      <c r="G14" s="155">
        <f>I39</f>
        <v>25.307716273417089</v>
      </c>
      <c r="H14" s="248">
        <v>1E-3</v>
      </c>
      <c r="I14" s="240">
        <f>F14*G14*H14</f>
        <v>2.5307716273417089E-2</v>
      </c>
      <c r="J14" s="148"/>
    </row>
    <row r="15" spans="1:10" ht="17.25" thickBot="1" x14ac:dyDescent="0.3">
      <c r="A15" s="115"/>
      <c r="B15" s="118"/>
      <c r="C15" s="118"/>
      <c r="D15" s="118"/>
      <c r="E15" s="118"/>
      <c r="F15" s="118"/>
      <c r="G15" s="119"/>
      <c r="H15" s="241" t="s">
        <v>84</v>
      </c>
      <c r="I15" s="242">
        <f>SUM(I12:I14)</f>
        <v>522.32530771627341</v>
      </c>
      <c r="J15" s="159"/>
    </row>
    <row r="16" spans="1:10" ht="17.25" thickBot="1" x14ac:dyDescent="0.3">
      <c r="A16" s="115"/>
      <c r="B16" s="118"/>
      <c r="C16" s="118"/>
      <c r="D16" s="118"/>
      <c r="E16" s="118"/>
      <c r="F16" s="118"/>
      <c r="G16" s="119"/>
      <c r="H16" s="160"/>
      <c r="I16" s="161"/>
      <c r="J16" s="162"/>
    </row>
    <row r="17" spans="1:10" ht="16.5" x14ac:dyDescent="0.25">
      <c r="A17" s="115"/>
      <c r="B17" s="163" t="s">
        <v>85</v>
      </c>
      <c r="C17" s="164"/>
      <c r="D17" s="164"/>
      <c r="E17" s="164"/>
      <c r="F17" s="164"/>
      <c r="G17" s="165"/>
      <c r="H17" s="166"/>
      <c r="I17" s="167"/>
      <c r="J17" s="122"/>
    </row>
    <row r="18" spans="1:10" ht="28.5" x14ac:dyDescent="0.25">
      <c r="A18" s="115"/>
      <c r="B18" s="323" t="s">
        <v>28</v>
      </c>
      <c r="C18" s="324"/>
      <c r="D18" s="324"/>
      <c r="E18" s="139" t="s">
        <v>29</v>
      </c>
      <c r="F18" s="139" t="s">
        <v>86</v>
      </c>
      <c r="G18" s="168" t="s">
        <v>87</v>
      </c>
      <c r="H18" s="141" t="s">
        <v>30</v>
      </c>
      <c r="I18" s="142" t="s">
        <v>80</v>
      </c>
      <c r="J18" s="143"/>
    </row>
    <row r="19" spans="1:10" ht="35.25" customHeight="1" x14ac:dyDescent="0.25">
      <c r="A19" s="115"/>
      <c r="B19" s="356" t="s">
        <v>171</v>
      </c>
      <c r="C19" s="357"/>
      <c r="D19" s="357"/>
      <c r="E19" s="175" t="s">
        <v>23</v>
      </c>
      <c r="F19" s="170">
        <v>21980</v>
      </c>
      <c r="G19" s="146">
        <v>0</v>
      </c>
      <c r="H19" s="227">
        <v>4.7E-2</v>
      </c>
      <c r="I19" s="147">
        <f>+F19*H19+(F19*H19*G19)</f>
        <v>1033.06</v>
      </c>
      <c r="J19" s="173"/>
    </row>
    <row r="20" spans="1:10" ht="36" customHeight="1" x14ac:dyDescent="0.25">
      <c r="A20" s="115"/>
      <c r="B20" s="356" t="s">
        <v>172</v>
      </c>
      <c r="C20" s="357"/>
      <c r="D20" s="357"/>
      <c r="E20" s="175" t="s">
        <v>155</v>
      </c>
      <c r="F20" s="237">
        <v>278932</v>
      </c>
      <c r="G20" s="146">
        <v>0</v>
      </c>
      <c r="H20" s="238">
        <v>3.9E-2</v>
      </c>
      <c r="I20" s="172">
        <f>+F20*H20+(F20*H20*G20)</f>
        <v>10878.348</v>
      </c>
      <c r="J20" s="173"/>
    </row>
    <row r="21" spans="1:10" ht="16.5" x14ac:dyDescent="0.3">
      <c r="A21" s="115"/>
      <c r="B21" s="325" t="s">
        <v>173</v>
      </c>
      <c r="C21" s="326"/>
      <c r="D21" s="326"/>
      <c r="E21" s="236" t="s">
        <v>155</v>
      </c>
      <c r="F21" s="237">
        <v>104600</v>
      </c>
      <c r="G21" s="146">
        <v>0</v>
      </c>
      <c r="H21" s="227">
        <v>5.9999999999999995E-4</v>
      </c>
      <c r="I21" s="147">
        <f>+F21*H21+(F21*H21*G21)</f>
        <v>62.76</v>
      </c>
      <c r="J21" s="173"/>
    </row>
    <row r="22" spans="1:10" ht="16.5" x14ac:dyDescent="0.3">
      <c r="A22" s="115"/>
      <c r="B22" s="325"/>
      <c r="C22" s="326"/>
      <c r="D22" s="326"/>
      <c r="E22" s="236"/>
      <c r="F22" s="237"/>
      <c r="G22" s="146"/>
      <c r="H22" s="238"/>
      <c r="I22" s="172">
        <f>+F22*H22+(F22*H22*G22)</f>
        <v>0</v>
      </c>
      <c r="J22" s="173"/>
    </row>
    <row r="23" spans="1:10" ht="16.5" x14ac:dyDescent="0.3">
      <c r="A23" s="115"/>
      <c r="B23" s="325"/>
      <c r="C23" s="326"/>
      <c r="D23" s="326"/>
      <c r="E23" s="236"/>
      <c r="F23" s="170"/>
      <c r="G23" s="146"/>
      <c r="H23" s="227"/>
      <c r="I23" s="147">
        <f>+F23*H23+(F23*H23*G23)</f>
        <v>0</v>
      </c>
      <c r="J23" s="173"/>
    </row>
    <row r="24" spans="1:10" ht="16.5" x14ac:dyDescent="0.3">
      <c r="A24" s="115"/>
      <c r="B24" s="327"/>
      <c r="C24" s="328"/>
      <c r="D24" s="328"/>
      <c r="E24" s="177"/>
      <c r="F24" s="178"/>
      <c r="G24" s="146"/>
      <c r="H24" s="179"/>
      <c r="I24" s="172">
        <f>+F24*G24*H24</f>
        <v>0</v>
      </c>
      <c r="J24" s="173"/>
    </row>
    <row r="25" spans="1:10" ht="17.25" thickBot="1" x14ac:dyDescent="0.35">
      <c r="A25" s="115"/>
      <c r="B25" s="317"/>
      <c r="C25" s="318"/>
      <c r="D25" s="318"/>
      <c r="E25" s="180"/>
      <c r="F25" s="154"/>
      <c r="G25" s="181"/>
      <c r="H25" s="182"/>
      <c r="I25" s="183">
        <f>+F25*G25*H25</f>
        <v>0</v>
      </c>
      <c r="J25" s="173"/>
    </row>
    <row r="26" spans="1:10" ht="17.25" thickBot="1" x14ac:dyDescent="0.3">
      <c r="A26" s="115"/>
      <c r="B26" s="118"/>
      <c r="C26" s="118"/>
      <c r="D26" s="118"/>
      <c r="E26" s="118"/>
      <c r="F26" s="118"/>
      <c r="G26" s="184"/>
      <c r="H26" s="157" t="s">
        <v>84</v>
      </c>
      <c r="I26" s="185">
        <f>SUM(I19:I25)</f>
        <v>11974.168</v>
      </c>
      <c r="J26" s="186"/>
    </row>
    <row r="27" spans="1:10" ht="17.25" thickBot="1" x14ac:dyDescent="0.3">
      <c r="A27" s="115"/>
      <c r="B27" s="118"/>
      <c r="C27" s="118"/>
      <c r="D27" s="118"/>
      <c r="E27" s="118"/>
      <c r="F27" s="118"/>
      <c r="G27" s="119"/>
      <c r="H27" s="187"/>
      <c r="I27" s="161"/>
      <c r="J27" s="162"/>
    </row>
    <row r="28" spans="1:10" ht="16.5" x14ac:dyDescent="0.25">
      <c r="A28" s="115"/>
      <c r="B28" s="133" t="s">
        <v>32</v>
      </c>
      <c r="C28" s="134"/>
      <c r="D28" s="134"/>
      <c r="E28" s="134"/>
      <c r="F28" s="134"/>
      <c r="G28" s="135"/>
      <c r="H28" s="136"/>
      <c r="I28" s="137"/>
      <c r="J28" s="122"/>
    </row>
    <row r="29" spans="1:10" ht="28.5" x14ac:dyDescent="0.25">
      <c r="A29" s="115"/>
      <c r="B29" s="329" t="s">
        <v>28</v>
      </c>
      <c r="C29" s="330"/>
      <c r="D29" s="331"/>
      <c r="E29" s="188" t="s">
        <v>29</v>
      </c>
      <c r="F29" s="332" t="s">
        <v>90</v>
      </c>
      <c r="G29" s="331"/>
      <c r="H29" s="189" t="s">
        <v>30</v>
      </c>
      <c r="I29" s="142" t="s">
        <v>80</v>
      </c>
      <c r="J29" s="190"/>
    </row>
    <row r="30" spans="1:10" ht="16.5" customHeight="1" x14ac:dyDescent="0.25">
      <c r="A30" s="115"/>
      <c r="B30" s="356"/>
      <c r="C30" s="357"/>
      <c r="D30" s="357"/>
      <c r="E30" s="191"/>
      <c r="F30" s="336"/>
      <c r="G30" s="337"/>
      <c r="H30" s="192"/>
      <c r="I30" s="172">
        <f>F30*H30</f>
        <v>0</v>
      </c>
      <c r="J30" s="193"/>
    </row>
    <row r="31" spans="1:10" ht="16.5" x14ac:dyDescent="0.25">
      <c r="A31" s="115"/>
      <c r="B31" s="333" t="s">
        <v>91</v>
      </c>
      <c r="C31" s="334"/>
      <c r="D31" s="335"/>
      <c r="E31" s="191" t="s">
        <v>91</v>
      </c>
      <c r="F31" s="336" t="s">
        <v>91</v>
      </c>
      <c r="G31" s="337"/>
      <c r="H31" s="192"/>
      <c r="I31" s="172"/>
      <c r="J31" s="193"/>
    </row>
    <row r="32" spans="1:10" ht="17.25" thickBot="1" x14ac:dyDescent="0.3">
      <c r="A32" s="115"/>
      <c r="B32" s="338" t="s">
        <v>91</v>
      </c>
      <c r="C32" s="339"/>
      <c r="D32" s="340"/>
      <c r="E32" s="194"/>
      <c r="F32" s="341"/>
      <c r="G32" s="342"/>
      <c r="H32" s="195"/>
      <c r="I32" s="196"/>
      <c r="J32" s="193"/>
    </row>
    <row r="33" spans="1:10" ht="17.25" thickBot="1" x14ac:dyDescent="0.3">
      <c r="A33" s="115"/>
      <c r="B33" s="118"/>
      <c r="C33" s="118"/>
      <c r="D33" s="118"/>
      <c r="E33" s="118"/>
      <c r="F33" s="118"/>
      <c r="G33" s="119"/>
      <c r="H33" s="157" t="s">
        <v>84</v>
      </c>
      <c r="I33" s="185">
        <f>SUM(I30:I32)</f>
        <v>0</v>
      </c>
      <c r="J33" s="186"/>
    </row>
    <row r="34" spans="1:10" ht="17.25" thickBot="1" x14ac:dyDescent="0.3">
      <c r="A34" s="115"/>
      <c r="B34" s="118"/>
      <c r="C34" s="118"/>
      <c r="D34" s="118"/>
      <c r="E34" s="118"/>
      <c r="F34" s="118"/>
      <c r="G34" s="119"/>
      <c r="H34" s="187"/>
      <c r="I34" s="161"/>
      <c r="J34" s="162"/>
    </row>
    <row r="35" spans="1:10" ht="16.5" x14ac:dyDescent="0.25">
      <c r="A35" s="115"/>
      <c r="B35" s="133" t="s">
        <v>33</v>
      </c>
      <c r="C35" s="197"/>
      <c r="D35" s="197"/>
      <c r="E35" s="197"/>
      <c r="F35" s="197"/>
      <c r="G35" s="198"/>
      <c r="H35" s="199"/>
      <c r="I35" s="200"/>
      <c r="J35" s="122"/>
    </row>
    <row r="36" spans="1:10" ht="33" x14ac:dyDescent="0.25">
      <c r="A36" s="115"/>
      <c r="B36" s="343" t="s">
        <v>28</v>
      </c>
      <c r="C36" s="344"/>
      <c r="D36" s="201" t="s">
        <v>29</v>
      </c>
      <c r="E36" s="202" t="s">
        <v>30</v>
      </c>
      <c r="F36" s="202" t="s">
        <v>92</v>
      </c>
      <c r="G36" s="203" t="s">
        <v>93</v>
      </c>
      <c r="H36" s="204" t="s">
        <v>31</v>
      </c>
      <c r="I36" s="205" t="s">
        <v>80</v>
      </c>
      <c r="J36" s="143"/>
    </row>
    <row r="37" spans="1:10" ht="43.5" customHeight="1" x14ac:dyDescent="0.25">
      <c r="A37" s="115"/>
      <c r="B37" s="345" t="s">
        <v>174</v>
      </c>
      <c r="C37" s="346"/>
      <c r="D37" s="206" t="s">
        <v>95</v>
      </c>
      <c r="E37" s="207">
        <v>1</v>
      </c>
      <c r="F37" s="208">
        <v>189800</v>
      </c>
      <c r="G37" s="209">
        <v>2.03918888617594</v>
      </c>
      <c r="H37" s="249">
        <f>0.00005</f>
        <v>5.0000000000000002E-5</v>
      </c>
      <c r="I37" s="172">
        <f>F37*G37*H37</f>
        <v>19.351902529809671</v>
      </c>
      <c r="J37" s="193"/>
    </row>
    <row r="38" spans="1:10" ht="17.25" thickBot="1" x14ac:dyDescent="0.3">
      <c r="A38" s="115"/>
      <c r="B38" s="345" t="s">
        <v>39</v>
      </c>
      <c r="C38" s="346"/>
      <c r="D38" s="206" t="s">
        <v>95</v>
      </c>
      <c r="E38" s="207">
        <v>1</v>
      </c>
      <c r="F38" s="208">
        <v>61685</v>
      </c>
      <c r="G38" s="209">
        <v>1.93104117487474</v>
      </c>
      <c r="H38" s="249">
        <f>0.00005</f>
        <v>5.0000000000000002E-5</v>
      </c>
      <c r="I38" s="172">
        <f>F38*G38*H38</f>
        <v>5.9558137436074174</v>
      </c>
      <c r="J38" s="193"/>
    </row>
    <row r="39" spans="1:10" ht="17.25" thickBot="1" x14ac:dyDescent="0.3">
      <c r="A39" s="115"/>
      <c r="B39" s="118"/>
      <c r="C39" s="118"/>
      <c r="D39" s="118"/>
      <c r="E39" s="118"/>
      <c r="F39" s="118"/>
      <c r="G39" s="119"/>
      <c r="H39" s="157" t="s">
        <v>84</v>
      </c>
      <c r="I39" s="214">
        <f>SUM(I37:I38)</f>
        <v>25.307716273417089</v>
      </c>
      <c r="J39" s="215"/>
    </row>
    <row r="40" spans="1:10" ht="17.25" thickBot="1" x14ac:dyDescent="0.3">
      <c r="A40" s="115"/>
      <c r="B40" s="118"/>
      <c r="C40" s="118"/>
      <c r="D40" s="118"/>
      <c r="E40" s="118"/>
      <c r="F40" s="118"/>
      <c r="G40" s="119"/>
      <c r="H40" s="132"/>
      <c r="I40" s="216"/>
      <c r="J40" s="217"/>
    </row>
    <row r="41" spans="1:10" ht="17.25" thickBot="1" x14ac:dyDescent="0.3">
      <c r="A41" s="115"/>
      <c r="B41" s="118"/>
      <c r="C41" s="118"/>
      <c r="D41" s="118"/>
      <c r="E41" s="118"/>
      <c r="F41" s="118"/>
      <c r="G41" s="351" t="s">
        <v>97</v>
      </c>
      <c r="H41" s="352"/>
      <c r="I41" s="214">
        <f>I15+I26+I33+I39</f>
        <v>12521.80102398969</v>
      </c>
      <c r="J41" s="218"/>
    </row>
    <row r="42" spans="1:10" ht="16.5" x14ac:dyDescent="0.25">
      <c r="A42" s="115"/>
      <c r="B42" s="118"/>
      <c r="C42" s="118"/>
      <c r="D42" s="118"/>
      <c r="E42" s="118"/>
      <c r="F42" s="118"/>
      <c r="G42" s="219"/>
      <c r="H42" s="219"/>
      <c r="I42" s="220"/>
      <c r="J42" s="218"/>
    </row>
    <row r="43" spans="1:10" ht="16.5" x14ac:dyDescent="0.3">
      <c r="A43" s="221"/>
      <c r="B43" s="222"/>
      <c r="C43" s="222"/>
      <c r="D43" s="222"/>
      <c r="E43" s="222"/>
      <c r="F43" s="222"/>
      <c r="G43" s="223"/>
      <c r="H43" s="224"/>
      <c r="I43" s="225"/>
      <c r="J43" s="226"/>
    </row>
  </sheetData>
  <mergeCells count="33">
    <mergeCell ref="B37:C37"/>
    <mergeCell ref="B38:C38"/>
    <mergeCell ref="G41:H41"/>
    <mergeCell ref="B31:D31"/>
    <mergeCell ref="F31:G31"/>
    <mergeCell ref="B32:D32"/>
    <mergeCell ref="F32:G32"/>
    <mergeCell ref="B36:C36"/>
    <mergeCell ref="B24:D24"/>
    <mergeCell ref="B25:D25"/>
    <mergeCell ref="B29:D29"/>
    <mergeCell ref="F29:G29"/>
    <mergeCell ref="B30:D30"/>
    <mergeCell ref="F30:G30"/>
    <mergeCell ref="B23:D23"/>
    <mergeCell ref="B12:C12"/>
    <mergeCell ref="D12:E12"/>
    <mergeCell ref="B13:C13"/>
    <mergeCell ref="D13:E13"/>
    <mergeCell ref="B14:C14"/>
    <mergeCell ref="D14:E14"/>
    <mergeCell ref="B18:D18"/>
    <mergeCell ref="B19:D19"/>
    <mergeCell ref="B20:D20"/>
    <mergeCell ref="B21:D21"/>
    <mergeCell ref="B22:D22"/>
    <mergeCell ref="B11:C11"/>
    <mergeCell ref="D11:E11"/>
    <mergeCell ref="B2:I3"/>
    <mergeCell ref="B4:I4"/>
    <mergeCell ref="B5:I5"/>
    <mergeCell ref="C7:G7"/>
    <mergeCell ref="C8:G8"/>
  </mergeCells>
  <pageMargins left="0.70866141732283472" right="0.70866141732283472" top="0.74803149606299213" bottom="0.74803149606299213" header="0.31496062992125984" footer="0.31496062992125984"/>
  <pageSetup scale="56" orientation="portrait" r:id="rId1"/>
  <rowBreaks count="2" manualBreakCount="2">
    <brk id="1" max="16383" man="1"/>
    <brk id="42" max="9" man="1"/>
  </rowBreaks>
  <colBreaks count="2" manualBreakCount="2">
    <brk id="9" max="53" man="1"/>
    <brk id="10" max="1048575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2"/>
  <sheetViews>
    <sheetView topLeftCell="A19" workbookViewId="0">
      <selection activeCell="L18" sqref="L18"/>
    </sheetView>
  </sheetViews>
  <sheetFormatPr baseColWidth="10" defaultRowHeight="15" x14ac:dyDescent="0.25"/>
  <cols>
    <col min="1" max="1" width="2.5703125" customWidth="1"/>
    <col min="2" max="2" width="21.5703125" customWidth="1"/>
    <col min="4" max="4" width="18.28515625" customWidth="1"/>
    <col min="5" max="5" width="13.5703125" customWidth="1"/>
    <col min="6" max="6" width="19.140625" bestFit="1" customWidth="1"/>
    <col min="7" max="7" width="36.5703125" customWidth="1"/>
    <col min="8" max="8" width="16.5703125" bestFit="1" customWidth="1"/>
    <col min="9" max="9" width="16.140625" bestFit="1" customWidth="1"/>
    <col min="10" max="10" width="3.28515625" customWidth="1"/>
    <col min="257" max="257" width="2.5703125" customWidth="1"/>
    <col min="258" max="258" width="21.5703125" customWidth="1"/>
    <col min="260" max="260" width="18.28515625" customWidth="1"/>
    <col min="261" max="261" width="13.5703125" customWidth="1"/>
    <col min="262" max="262" width="19.140625" bestFit="1" customWidth="1"/>
    <col min="263" max="263" width="36.5703125" customWidth="1"/>
    <col min="264" max="264" width="16.5703125" bestFit="1" customWidth="1"/>
    <col min="265" max="265" width="16.140625" bestFit="1" customWidth="1"/>
    <col min="266" max="266" width="3.28515625" customWidth="1"/>
    <col min="513" max="513" width="2.5703125" customWidth="1"/>
    <col min="514" max="514" width="21.5703125" customWidth="1"/>
    <col min="516" max="516" width="18.28515625" customWidth="1"/>
    <col min="517" max="517" width="13.5703125" customWidth="1"/>
    <col min="518" max="518" width="19.140625" bestFit="1" customWidth="1"/>
    <col min="519" max="519" width="36.5703125" customWidth="1"/>
    <col min="520" max="520" width="16.5703125" bestFit="1" customWidth="1"/>
    <col min="521" max="521" width="16.140625" bestFit="1" customWidth="1"/>
    <col min="522" max="522" width="3.28515625" customWidth="1"/>
    <col min="769" max="769" width="2.5703125" customWidth="1"/>
    <col min="770" max="770" width="21.5703125" customWidth="1"/>
    <col min="772" max="772" width="18.28515625" customWidth="1"/>
    <col min="773" max="773" width="13.5703125" customWidth="1"/>
    <col min="774" max="774" width="19.140625" bestFit="1" customWidth="1"/>
    <col min="775" max="775" width="36.5703125" customWidth="1"/>
    <col min="776" max="776" width="16.5703125" bestFit="1" customWidth="1"/>
    <col min="777" max="777" width="16.140625" bestFit="1" customWidth="1"/>
    <col min="778" max="778" width="3.28515625" customWidth="1"/>
    <col min="1025" max="1025" width="2.5703125" customWidth="1"/>
    <col min="1026" max="1026" width="21.5703125" customWidth="1"/>
    <col min="1028" max="1028" width="18.28515625" customWidth="1"/>
    <col min="1029" max="1029" width="13.5703125" customWidth="1"/>
    <col min="1030" max="1030" width="19.140625" bestFit="1" customWidth="1"/>
    <col min="1031" max="1031" width="36.5703125" customWidth="1"/>
    <col min="1032" max="1032" width="16.5703125" bestFit="1" customWidth="1"/>
    <col min="1033" max="1033" width="16.140625" bestFit="1" customWidth="1"/>
    <col min="1034" max="1034" width="3.28515625" customWidth="1"/>
    <col min="1281" max="1281" width="2.5703125" customWidth="1"/>
    <col min="1282" max="1282" width="21.5703125" customWidth="1"/>
    <col min="1284" max="1284" width="18.28515625" customWidth="1"/>
    <col min="1285" max="1285" width="13.5703125" customWidth="1"/>
    <col min="1286" max="1286" width="19.140625" bestFit="1" customWidth="1"/>
    <col min="1287" max="1287" width="36.5703125" customWidth="1"/>
    <col min="1288" max="1288" width="16.5703125" bestFit="1" customWidth="1"/>
    <col min="1289" max="1289" width="16.140625" bestFit="1" customWidth="1"/>
    <col min="1290" max="1290" width="3.28515625" customWidth="1"/>
    <col min="1537" max="1537" width="2.5703125" customWidth="1"/>
    <col min="1538" max="1538" width="21.5703125" customWidth="1"/>
    <col min="1540" max="1540" width="18.28515625" customWidth="1"/>
    <col min="1541" max="1541" width="13.5703125" customWidth="1"/>
    <col min="1542" max="1542" width="19.140625" bestFit="1" customWidth="1"/>
    <col min="1543" max="1543" width="36.5703125" customWidth="1"/>
    <col min="1544" max="1544" width="16.5703125" bestFit="1" customWidth="1"/>
    <col min="1545" max="1545" width="16.140625" bestFit="1" customWidth="1"/>
    <col min="1546" max="1546" width="3.28515625" customWidth="1"/>
    <col min="1793" max="1793" width="2.5703125" customWidth="1"/>
    <col min="1794" max="1794" width="21.5703125" customWidth="1"/>
    <col min="1796" max="1796" width="18.28515625" customWidth="1"/>
    <col min="1797" max="1797" width="13.5703125" customWidth="1"/>
    <col min="1798" max="1798" width="19.140625" bestFit="1" customWidth="1"/>
    <col min="1799" max="1799" width="36.5703125" customWidth="1"/>
    <col min="1800" max="1800" width="16.5703125" bestFit="1" customWidth="1"/>
    <col min="1801" max="1801" width="16.140625" bestFit="1" customWidth="1"/>
    <col min="1802" max="1802" width="3.28515625" customWidth="1"/>
    <col min="2049" max="2049" width="2.5703125" customWidth="1"/>
    <col min="2050" max="2050" width="21.5703125" customWidth="1"/>
    <col min="2052" max="2052" width="18.28515625" customWidth="1"/>
    <col min="2053" max="2053" width="13.5703125" customWidth="1"/>
    <col min="2054" max="2054" width="19.140625" bestFit="1" customWidth="1"/>
    <col min="2055" max="2055" width="36.5703125" customWidth="1"/>
    <col min="2056" max="2056" width="16.5703125" bestFit="1" customWidth="1"/>
    <col min="2057" max="2057" width="16.140625" bestFit="1" customWidth="1"/>
    <col min="2058" max="2058" width="3.28515625" customWidth="1"/>
    <col min="2305" max="2305" width="2.5703125" customWidth="1"/>
    <col min="2306" max="2306" width="21.5703125" customWidth="1"/>
    <col min="2308" max="2308" width="18.28515625" customWidth="1"/>
    <col min="2309" max="2309" width="13.5703125" customWidth="1"/>
    <col min="2310" max="2310" width="19.140625" bestFit="1" customWidth="1"/>
    <col min="2311" max="2311" width="36.5703125" customWidth="1"/>
    <col min="2312" max="2312" width="16.5703125" bestFit="1" customWidth="1"/>
    <col min="2313" max="2313" width="16.140625" bestFit="1" customWidth="1"/>
    <col min="2314" max="2314" width="3.28515625" customWidth="1"/>
    <col min="2561" max="2561" width="2.5703125" customWidth="1"/>
    <col min="2562" max="2562" width="21.5703125" customWidth="1"/>
    <col min="2564" max="2564" width="18.28515625" customWidth="1"/>
    <col min="2565" max="2565" width="13.5703125" customWidth="1"/>
    <col min="2566" max="2566" width="19.140625" bestFit="1" customWidth="1"/>
    <col min="2567" max="2567" width="36.5703125" customWidth="1"/>
    <col min="2568" max="2568" width="16.5703125" bestFit="1" customWidth="1"/>
    <col min="2569" max="2569" width="16.140625" bestFit="1" customWidth="1"/>
    <col min="2570" max="2570" width="3.28515625" customWidth="1"/>
    <col min="2817" max="2817" width="2.5703125" customWidth="1"/>
    <col min="2818" max="2818" width="21.5703125" customWidth="1"/>
    <col min="2820" max="2820" width="18.28515625" customWidth="1"/>
    <col min="2821" max="2821" width="13.5703125" customWidth="1"/>
    <col min="2822" max="2822" width="19.140625" bestFit="1" customWidth="1"/>
    <col min="2823" max="2823" width="36.5703125" customWidth="1"/>
    <col min="2824" max="2824" width="16.5703125" bestFit="1" customWidth="1"/>
    <col min="2825" max="2825" width="16.140625" bestFit="1" customWidth="1"/>
    <col min="2826" max="2826" width="3.28515625" customWidth="1"/>
    <col min="3073" max="3073" width="2.5703125" customWidth="1"/>
    <col min="3074" max="3074" width="21.5703125" customWidth="1"/>
    <col min="3076" max="3076" width="18.28515625" customWidth="1"/>
    <col min="3077" max="3077" width="13.5703125" customWidth="1"/>
    <col min="3078" max="3078" width="19.140625" bestFit="1" customWidth="1"/>
    <col min="3079" max="3079" width="36.5703125" customWidth="1"/>
    <col min="3080" max="3080" width="16.5703125" bestFit="1" customWidth="1"/>
    <col min="3081" max="3081" width="16.140625" bestFit="1" customWidth="1"/>
    <col min="3082" max="3082" width="3.28515625" customWidth="1"/>
    <col min="3329" max="3329" width="2.5703125" customWidth="1"/>
    <col min="3330" max="3330" width="21.5703125" customWidth="1"/>
    <col min="3332" max="3332" width="18.28515625" customWidth="1"/>
    <col min="3333" max="3333" width="13.5703125" customWidth="1"/>
    <col min="3334" max="3334" width="19.140625" bestFit="1" customWidth="1"/>
    <col min="3335" max="3335" width="36.5703125" customWidth="1"/>
    <col min="3336" max="3336" width="16.5703125" bestFit="1" customWidth="1"/>
    <col min="3337" max="3337" width="16.140625" bestFit="1" customWidth="1"/>
    <col min="3338" max="3338" width="3.28515625" customWidth="1"/>
    <col min="3585" max="3585" width="2.5703125" customWidth="1"/>
    <col min="3586" max="3586" width="21.5703125" customWidth="1"/>
    <col min="3588" max="3588" width="18.28515625" customWidth="1"/>
    <col min="3589" max="3589" width="13.5703125" customWidth="1"/>
    <col min="3590" max="3590" width="19.140625" bestFit="1" customWidth="1"/>
    <col min="3591" max="3591" width="36.5703125" customWidth="1"/>
    <col min="3592" max="3592" width="16.5703125" bestFit="1" customWidth="1"/>
    <col min="3593" max="3593" width="16.140625" bestFit="1" customWidth="1"/>
    <col min="3594" max="3594" width="3.28515625" customWidth="1"/>
    <col min="3841" max="3841" width="2.5703125" customWidth="1"/>
    <col min="3842" max="3842" width="21.5703125" customWidth="1"/>
    <col min="3844" max="3844" width="18.28515625" customWidth="1"/>
    <col min="3845" max="3845" width="13.5703125" customWidth="1"/>
    <col min="3846" max="3846" width="19.140625" bestFit="1" customWidth="1"/>
    <col min="3847" max="3847" width="36.5703125" customWidth="1"/>
    <col min="3848" max="3848" width="16.5703125" bestFit="1" customWidth="1"/>
    <col min="3849" max="3849" width="16.140625" bestFit="1" customWidth="1"/>
    <col min="3850" max="3850" width="3.28515625" customWidth="1"/>
    <col min="4097" max="4097" width="2.5703125" customWidth="1"/>
    <col min="4098" max="4098" width="21.5703125" customWidth="1"/>
    <col min="4100" max="4100" width="18.28515625" customWidth="1"/>
    <col min="4101" max="4101" width="13.5703125" customWidth="1"/>
    <col min="4102" max="4102" width="19.140625" bestFit="1" customWidth="1"/>
    <col min="4103" max="4103" width="36.5703125" customWidth="1"/>
    <col min="4104" max="4104" width="16.5703125" bestFit="1" customWidth="1"/>
    <col min="4105" max="4105" width="16.140625" bestFit="1" customWidth="1"/>
    <col min="4106" max="4106" width="3.28515625" customWidth="1"/>
    <col min="4353" max="4353" width="2.5703125" customWidth="1"/>
    <col min="4354" max="4354" width="21.5703125" customWidth="1"/>
    <col min="4356" max="4356" width="18.28515625" customWidth="1"/>
    <col min="4357" max="4357" width="13.5703125" customWidth="1"/>
    <col min="4358" max="4358" width="19.140625" bestFit="1" customWidth="1"/>
    <col min="4359" max="4359" width="36.5703125" customWidth="1"/>
    <col min="4360" max="4360" width="16.5703125" bestFit="1" customWidth="1"/>
    <col min="4361" max="4361" width="16.140625" bestFit="1" customWidth="1"/>
    <col min="4362" max="4362" width="3.28515625" customWidth="1"/>
    <col min="4609" max="4609" width="2.5703125" customWidth="1"/>
    <col min="4610" max="4610" width="21.5703125" customWidth="1"/>
    <col min="4612" max="4612" width="18.28515625" customWidth="1"/>
    <col min="4613" max="4613" width="13.5703125" customWidth="1"/>
    <col min="4614" max="4614" width="19.140625" bestFit="1" customWidth="1"/>
    <col min="4615" max="4615" width="36.5703125" customWidth="1"/>
    <col min="4616" max="4616" width="16.5703125" bestFit="1" customWidth="1"/>
    <col min="4617" max="4617" width="16.140625" bestFit="1" customWidth="1"/>
    <col min="4618" max="4618" width="3.28515625" customWidth="1"/>
    <col min="4865" max="4865" width="2.5703125" customWidth="1"/>
    <col min="4866" max="4866" width="21.5703125" customWidth="1"/>
    <col min="4868" max="4868" width="18.28515625" customWidth="1"/>
    <col min="4869" max="4869" width="13.5703125" customWidth="1"/>
    <col min="4870" max="4870" width="19.140625" bestFit="1" customWidth="1"/>
    <col min="4871" max="4871" width="36.5703125" customWidth="1"/>
    <col min="4872" max="4872" width="16.5703125" bestFit="1" customWidth="1"/>
    <col min="4873" max="4873" width="16.140625" bestFit="1" customWidth="1"/>
    <col min="4874" max="4874" width="3.28515625" customWidth="1"/>
    <col min="5121" max="5121" width="2.5703125" customWidth="1"/>
    <col min="5122" max="5122" width="21.5703125" customWidth="1"/>
    <col min="5124" max="5124" width="18.28515625" customWidth="1"/>
    <col min="5125" max="5125" width="13.5703125" customWidth="1"/>
    <col min="5126" max="5126" width="19.140625" bestFit="1" customWidth="1"/>
    <col min="5127" max="5127" width="36.5703125" customWidth="1"/>
    <col min="5128" max="5128" width="16.5703125" bestFit="1" customWidth="1"/>
    <col min="5129" max="5129" width="16.140625" bestFit="1" customWidth="1"/>
    <col min="5130" max="5130" width="3.28515625" customWidth="1"/>
    <col min="5377" max="5377" width="2.5703125" customWidth="1"/>
    <col min="5378" max="5378" width="21.5703125" customWidth="1"/>
    <col min="5380" max="5380" width="18.28515625" customWidth="1"/>
    <col min="5381" max="5381" width="13.5703125" customWidth="1"/>
    <col min="5382" max="5382" width="19.140625" bestFit="1" customWidth="1"/>
    <col min="5383" max="5383" width="36.5703125" customWidth="1"/>
    <col min="5384" max="5384" width="16.5703125" bestFit="1" customWidth="1"/>
    <col min="5385" max="5385" width="16.140625" bestFit="1" customWidth="1"/>
    <col min="5386" max="5386" width="3.28515625" customWidth="1"/>
    <col min="5633" max="5633" width="2.5703125" customWidth="1"/>
    <col min="5634" max="5634" width="21.5703125" customWidth="1"/>
    <col min="5636" max="5636" width="18.28515625" customWidth="1"/>
    <col min="5637" max="5637" width="13.5703125" customWidth="1"/>
    <col min="5638" max="5638" width="19.140625" bestFit="1" customWidth="1"/>
    <col min="5639" max="5639" width="36.5703125" customWidth="1"/>
    <col min="5640" max="5640" width="16.5703125" bestFit="1" customWidth="1"/>
    <col min="5641" max="5641" width="16.140625" bestFit="1" customWidth="1"/>
    <col min="5642" max="5642" width="3.28515625" customWidth="1"/>
    <col min="5889" max="5889" width="2.5703125" customWidth="1"/>
    <col min="5890" max="5890" width="21.5703125" customWidth="1"/>
    <col min="5892" max="5892" width="18.28515625" customWidth="1"/>
    <col min="5893" max="5893" width="13.5703125" customWidth="1"/>
    <col min="5894" max="5894" width="19.140625" bestFit="1" customWidth="1"/>
    <col min="5895" max="5895" width="36.5703125" customWidth="1"/>
    <col min="5896" max="5896" width="16.5703125" bestFit="1" customWidth="1"/>
    <col min="5897" max="5897" width="16.140625" bestFit="1" customWidth="1"/>
    <col min="5898" max="5898" width="3.28515625" customWidth="1"/>
    <col min="6145" max="6145" width="2.5703125" customWidth="1"/>
    <col min="6146" max="6146" width="21.5703125" customWidth="1"/>
    <col min="6148" max="6148" width="18.28515625" customWidth="1"/>
    <col min="6149" max="6149" width="13.5703125" customWidth="1"/>
    <col min="6150" max="6150" width="19.140625" bestFit="1" customWidth="1"/>
    <col min="6151" max="6151" width="36.5703125" customWidth="1"/>
    <col min="6152" max="6152" width="16.5703125" bestFit="1" customWidth="1"/>
    <col min="6153" max="6153" width="16.140625" bestFit="1" customWidth="1"/>
    <col min="6154" max="6154" width="3.28515625" customWidth="1"/>
    <col min="6401" max="6401" width="2.5703125" customWidth="1"/>
    <col min="6402" max="6402" width="21.5703125" customWidth="1"/>
    <col min="6404" max="6404" width="18.28515625" customWidth="1"/>
    <col min="6405" max="6405" width="13.5703125" customWidth="1"/>
    <col min="6406" max="6406" width="19.140625" bestFit="1" customWidth="1"/>
    <col min="6407" max="6407" width="36.5703125" customWidth="1"/>
    <col min="6408" max="6408" width="16.5703125" bestFit="1" customWidth="1"/>
    <col min="6409" max="6409" width="16.140625" bestFit="1" customWidth="1"/>
    <col min="6410" max="6410" width="3.28515625" customWidth="1"/>
    <col min="6657" max="6657" width="2.5703125" customWidth="1"/>
    <col min="6658" max="6658" width="21.5703125" customWidth="1"/>
    <col min="6660" max="6660" width="18.28515625" customWidth="1"/>
    <col min="6661" max="6661" width="13.5703125" customWidth="1"/>
    <col min="6662" max="6662" width="19.140625" bestFit="1" customWidth="1"/>
    <col min="6663" max="6663" width="36.5703125" customWidth="1"/>
    <col min="6664" max="6664" width="16.5703125" bestFit="1" customWidth="1"/>
    <col min="6665" max="6665" width="16.140625" bestFit="1" customWidth="1"/>
    <col min="6666" max="6666" width="3.28515625" customWidth="1"/>
    <col min="6913" max="6913" width="2.5703125" customWidth="1"/>
    <col min="6914" max="6914" width="21.5703125" customWidth="1"/>
    <col min="6916" max="6916" width="18.28515625" customWidth="1"/>
    <col min="6917" max="6917" width="13.5703125" customWidth="1"/>
    <col min="6918" max="6918" width="19.140625" bestFit="1" customWidth="1"/>
    <col min="6919" max="6919" width="36.5703125" customWidth="1"/>
    <col min="6920" max="6920" width="16.5703125" bestFit="1" customWidth="1"/>
    <col min="6921" max="6921" width="16.140625" bestFit="1" customWidth="1"/>
    <col min="6922" max="6922" width="3.28515625" customWidth="1"/>
    <col min="7169" max="7169" width="2.5703125" customWidth="1"/>
    <col min="7170" max="7170" width="21.5703125" customWidth="1"/>
    <col min="7172" max="7172" width="18.28515625" customWidth="1"/>
    <col min="7173" max="7173" width="13.5703125" customWidth="1"/>
    <col min="7174" max="7174" width="19.140625" bestFit="1" customWidth="1"/>
    <col min="7175" max="7175" width="36.5703125" customWidth="1"/>
    <col min="7176" max="7176" width="16.5703125" bestFit="1" customWidth="1"/>
    <col min="7177" max="7177" width="16.140625" bestFit="1" customWidth="1"/>
    <col min="7178" max="7178" width="3.28515625" customWidth="1"/>
    <col min="7425" max="7425" width="2.5703125" customWidth="1"/>
    <col min="7426" max="7426" width="21.5703125" customWidth="1"/>
    <col min="7428" max="7428" width="18.28515625" customWidth="1"/>
    <col min="7429" max="7429" width="13.5703125" customWidth="1"/>
    <col min="7430" max="7430" width="19.140625" bestFit="1" customWidth="1"/>
    <col min="7431" max="7431" width="36.5703125" customWidth="1"/>
    <col min="7432" max="7432" width="16.5703125" bestFit="1" customWidth="1"/>
    <col min="7433" max="7433" width="16.140625" bestFit="1" customWidth="1"/>
    <col min="7434" max="7434" width="3.28515625" customWidth="1"/>
    <col min="7681" max="7681" width="2.5703125" customWidth="1"/>
    <col min="7682" max="7682" width="21.5703125" customWidth="1"/>
    <col min="7684" max="7684" width="18.28515625" customWidth="1"/>
    <col min="7685" max="7685" width="13.5703125" customWidth="1"/>
    <col min="7686" max="7686" width="19.140625" bestFit="1" customWidth="1"/>
    <col min="7687" max="7687" width="36.5703125" customWidth="1"/>
    <col min="7688" max="7688" width="16.5703125" bestFit="1" customWidth="1"/>
    <col min="7689" max="7689" width="16.140625" bestFit="1" customWidth="1"/>
    <col min="7690" max="7690" width="3.28515625" customWidth="1"/>
    <col min="7937" max="7937" width="2.5703125" customWidth="1"/>
    <col min="7938" max="7938" width="21.5703125" customWidth="1"/>
    <col min="7940" max="7940" width="18.28515625" customWidth="1"/>
    <col min="7941" max="7941" width="13.5703125" customWidth="1"/>
    <col min="7942" max="7942" width="19.140625" bestFit="1" customWidth="1"/>
    <col min="7943" max="7943" width="36.5703125" customWidth="1"/>
    <col min="7944" max="7944" width="16.5703125" bestFit="1" customWidth="1"/>
    <col min="7945" max="7945" width="16.140625" bestFit="1" customWidth="1"/>
    <col min="7946" max="7946" width="3.28515625" customWidth="1"/>
    <col min="8193" max="8193" width="2.5703125" customWidth="1"/>
    <col min="8194" max="8194" width="21.5703125" customWidth="1"/>
    <col min="8196" max="8196" width="18.28515625" customWidth="1"/>
    <col min="8197" max="8197" width="13.5703125" customWidth="1"/>
    <col min="8198" max="8198" width="19.140625" bestFit="1" customWidth="1"/>
    <col min="8199" max="8199" width="36.5703125" customWidth="1"/>
    <col min="8200" max="8200" width="16.5703125" bestFit="1" customWidth="1"/>
    <col min="8201" max="8201" width="16.140625" bestFit="1" customWidth="1"/>
    <col min="8202" max="8202" width="3.28515625" customWidth="1"/>
    <col min="8449" max="8449" width="2.5703125" customWidth="1"/>
    <col min="8450" max="8450" width="21.5703125" customWidth="1"/>
    <col min="8452" max="8452" width="18.28515625" customWidth="1"/>
    <col min="8453" max="8453" width="13.5703125" customWidth="1"/>
    <col min="8454" max="8454" width="19.140625" bestFit="1" customWidth="1"/>
    <col min="8455" max="8455" width="36.5703125" customWidth="1"/>
    <col min="8456" max="8456" width="16.5703125" bestFit="1" customWidth="1"/>
    <col min="8457" max="8457" width="16.140625" bestFit="1" customWidth="1"/>
    <col min="8458" max="8458" width="3.28515625" customWidth="1"/>
    <col min="8705" max="8705" width="2.5703125" customWidth="1"/>
    <col min="8706" max="8706" width="21.5703125" customWidth="1"/>
    <col min="8708" max="8708" width="18.28515625" customWidth="1"/>
    <col min="8709" max="8709" width="13.5703125" customWidth="1"/>
    <col min="8710" max="8710" width="19.140625" bestFit="1" customWidth="1"/>
    <col min="8711" max="8711" width="36.5703125" customWidth="1"/>
    <col min="8712" max="8712" width="16.5703125" bestFit="1" customWidth="1"/>
    <col min="8713" max="8713" width="16.140625" bestFit="1" customWidth="1"/>
    <col min="8714" max="8714" width="3.28515625" customWidth="1"/>
    <col min="8961" max="8961" width="2.5703125" customWidth="1"/>
    <col min="8962" max="8962" width="21.5703125" customWidth="1"/>
    <col min="8964" max="8964" width="18.28515625" customWidth="1"/>
    <col min="8965" max="8965" width="13.5703125" customWidth="1"/>
    <col min="8966" max="8966" width="19.140625" bestFit="1" customWidth="1"/>
    <col min="8967" max="8967" width="36.5703125" customWidth="1"/>
    <col min="8968" max="8968" width="16.5703125" bestFit="1" customWidth="1"/>
    <col min="8969" max="8969" width="16.140625" bestFit="1" customWidth="1"/>
    <col min="8970" max="8970" width="3.28515625" customWidth="1"/>
    <col min="9217" max="9217" width="2.5703125" customWidth="1"/>
    <col min="9218" max="9218" width="21.5703125" customWidth="1"/>
    <col min="9220" max="9220" width="18.28515625" customWidth="1"/>
    <col min="9221" max="9221" width="13.5703125" customWidth="1"/>
    <col min="9222" max="9222" width="19.140625" bestFit="1" customWidth="1"/>
    <col min="9223" max="9223" width="36.5703125" customWidth="1"/>
    <col min="9224" max="9224" width="16.5703125" bestFit="1" customWidth="1"/>
    <col min="9225" max="9225" width="16.140625" bestFit="1" customWidth="1"/>
    <col min="9226" max="9226" width="3.28515625" customWidth="1"/>
    <col min="9473" max="9473" width="2.5703125" customWidth="1"/>
    <col min="9474" max="9474" width="21.5703125" customWidth="1"/>
    <col min="9476" max="9476" width="18.28515625" customWidth="1"/>
    <col min="9477" max="9477" width="13.5703125" customWidth="1"/>
    <col min="9478" max="9478" width="19.140625" bestFit="1" customWidth="1"/>
    <col min="9479" max="9479" width="36.5703125" customWidth="1"/>
    <col min="9480" max="9480" width="16.5703125" bestFit="1" customWidth="1"/>
    <col min="9481" max="9481" width="16.140625" bestFit="1" customWidth="1"/>
    <col min="9482" max="9482" width="3.28515625" customWidth="1"/>
    <col min="9729" max="9729" width="2.5703125" customWidth="1"/>
    <col min="9730" max="9730" width="21.5703125" customWidth="1"/>
    <col min="9732" max="9732" width="18.28515625" customWidth="1"/>
    <col min="9733" max="9733" width="13.5703125" customWidth="1"/>
    <col min="9734" max="9734" width="19.140625" bestFit="1" customWidth="1"/>
    <col min="9735" max="9735" width="36.5703125" customWidth="1"/>
    <col min="9736" max="9736" width="16.5703125" bestFit="1" customWidth="1"/>
    <col min="9737" max="9737" width="16.140625" bestFit="1" customWidth="1"/>
    <col min="9738" max="9738" width="3.28515625" customWidth="1"/>
    <col min="9985" max="9985" width="2.5703125" customWidth="1"/>
    <col min="9986" max="9986" width="21.5703125" customWidth="1"/>
    <col min="9988" max="9988" width="18.28515625" customWidth="1"/>
    <col min="9989" max="9989" width="13.5703125" customWidth="1"/>
    <col min="9990" max="9990" width="19.140625" bestFit="1" customWidth="1"/>
    <col min="9991" max="9991" width="36.5703125" customWidth="1"/>
    <col min="9992" max="9992" width="16.5703125" bestFit="1" customWidth="1"/>
    <col min="9993" max="9993" width="16.140625" bestFit="1" customWidth="1"/>
    <col min="9994" max="9994" width="3.28515625" customWidth="1"/>
    <col min="10241" max="10241" width="2.5703125" customWidth="1"/>
    <col min="10242" max="10242" width="21.5703125" customWidth="1"/>
    <col min="10244" max="10244" width="18.28515625" customWidth="1"/>
    <col min="10245" max="10245" width="13.5703125" customWidth="1"/>
    <col min="10246" max="10246" width="19.140625" bestFit="1" customWidth="1"/>
    <col min="10247" max="10247" width="36.5703125" customWidth="1"/>
    <col min="10248" max="10248" width="16.5703125" bestFit="1" customWidth="1"/>
    <col min="10249" max="10249" width="16.140625" bestFit="1" customWidth="1"/>
    <col min="10250" max="10250" width="3.28515625" customWidth="1"/>
    <col min="10497" max="10497" width="2.5703125" customWidth="1"/>
    <col min="10498" max="10498" width="21.5703125" customWidth="1"/>
    <col min="10500" max="10500" width="18.28515625" customWidth="1"/>
    <col min="10501" max="10501" width="13.5703125" customWidth="1"/>
    <col min="10502" max="10502" width="19.140625" bestFit="1" customWidth="1"/>
    <col min="10503" max="10503" width="36.5703125" customWidth="1"/>
    <col min="10504" max="10504" width="16.5703125" bestFit="1" customWidth="1"/>
    <col min="10505" max="10505" width="16.140625" bestFit="1" customWidth="1"/>
    <col min="10506" max="10506" width="3.28515625" customWidth="1"/>
    <col min="10753" max="10753" width="2.5703125" customWidth="1"/>
    <col min="10754" max="10754" width="21.5703125" customWidth="1"/>
    <col min="10756" max="10756" width="18.28515625" customWidth="1"/>
    <col min="10757" max="10757" width="13.5703125" customWidth="1"/>
    <col min="10758" max="10758" width="19.140625" bestFit="1" customWidth="1"/>
    <col min="10759" max="10759" width="36.5703125" customWidth="1"/>
    <col min="10760" max="10760" width="16.5703125" bestFit="1" customWidth="1"/>
    <col min="10761" max="10761" width="16.140625" bestFit="1" customWidth="1"/>
    <col min="10762" max="10762" width="3.28515625" customWidth="1"/>
    <col min="11009" max="11009" width="2.5703125" customWidth="1"/>
    <col min="11010" max="11010" width="21.5703125" customWidth="1"/>
    <col min="11012" max="11012" width="18.28515625" customWidth="1"/>
    <col min="11013" max="11013" width="13.5703125" customWidth="1"/>
    <col min="11014" max="11014" width="19.140625" bestFit="1" customWidth="1"/>
    <col min="11015" max="11015" width="36.5703125" customWidth="1"/>
    <col min="11016" max="11016" width="16.5703125" bestFit="1" customWidth="1"/>
    <col min="11017" max="11017" width="16.140625" bestFit="1" customWidth="1"/>
    <col min="11018" max="11018" width="3.28515625" customWidth="1"/>
    <col min="11265" max="11265" width="2.5703125" customWidth="1"/>
    <col min="11266" max="11266" width="21.5703125" customWidth="1"/>
    <col min="11268" max="11268" width="18.28515625" customWidth="1"/>
    <col min="11269" max="11269" width="13.5703125" customWidth="1"/>
    <col min="11270" max="11270" width="19.140625" bestFit="1" customWidth="1"/>
    <col min="11271" max="11271" width="36.5703125" customWidth="1"/>
    <col min="11272" max="11272" width="16.5703125" bestFit="1" customWidth="1"/>
    <col min="11273" max="11273" width="16.140625" bestFit="1" customWidth="1"/>
    <col min="11274" max="11274" width="3.28515625" customWidth="1"/>
    <col min="11521" max="11521" width="2.5703125" customWidth="1"/>
    <col min="11522" max="11522" width="21.5703125" customWidth="1"/>
    <col min="11524" max="11524" width="18.28515625" customWidth="1"/>
    <col min="11525" max="11525" width="13.5703125" customWidth="1"/>
    <col min="11526" max="11526" width="19.140625" bestFit="1" customWidth="1"/>
    <col min="11527" max="11527" width="36.5703125" customWidth="1"/>
    <col min="11528" max="11528" width="16.5703125" bestFit="1" customWidth="1"/>
    <col min="11529" max="11529" width="16.140625" bestFit="1" customWidth="1"/>
    <col min="11530" max="11530" width="3.28515625" customWidth="1"/>
    <col min="11777" max="11777" width="2.5703125" customWidth="1"/>
    <col min="11778" max="11778" width="21.5703125" customWidth="1"/>
    <col min="11780" max="11780" width="18.28515625" customWidth="1"/>
    <col min="11781" max="11781" width="13.5703125" customWidth="1"/>
    <col min="11782" max="11782" width="19.140625" bestFit="1" customWidth="1"/>
    <col min="11783" max="11783" width="36.5703125" customWidth="1"/>
    <col min="11784" max="11784" width="16.5703125" bestFit="1" customWidth="1"/>
    <col min="11785" max="11785" width="16.140625" bestFit="1" customWidth="1"/>
    <col min="11786" max="11786" width="3.28515625" customWidth="1"/>
    <col min="12033" max="12033" width="2.5703125" customWidth="1"/>
    <col min="12034" max="12034" width="21.5703125" customWidth="1"/>
    <col min="12036" max="12036" width="18.28515625" customWidth="1"/>
    <col min="12037" max="12037" width="13.5703125" customWidth="1"/>
    <col min="12038" max="12038" width="19.140625" bestFit="1" customWidth="1"/>
    <col min="12039" max="12039" width="36.5703125" customWidth="1"/>
    <col min="12040" max="12040" width="16.5703125" bestFit="1" customWidth="1"/>
    <col min="12041" max="12041" width="16.140625" bestFit="1" customWidth="1"/>
    <col min="12042" max="12042" width="3.28515625" customWidth="1"/>
    <col min="12289" max="12289" width="2.5703125" customWidth="1"/>
    <col min="12290" max="12290" width="21.5703125" customWidth="1"/>
    <col min="12292" max="12292" width="18.28515625" customWidth="1"/>
    <col min="12293" max="12293" width="13.5703125" customWidth="1"/>
    <col min="12294" max="12294" width="19.140625" bestFit="1" customWidth="1"/>
    <col min="12295" max="12295" width="36.5703125" customWidth="1"/>
    <col min="12296" max="12296" width="16.5703125" bestFit="1" customWidth="1"/>
    <col min="12297" max="12297" width="16.140625" bestFit="1" customWidth="1"/>
    <col min="12298" max="12298" width="3.28515625" customWidth="1"/>
    <col min="12545" max="12545" width="2.5703125" customWidth="1"/>
    <col min="12546" max="12546" width="21.5703125" customWidth="1"/>
    <col min="12548" max="12548" width="18.28515625" customWidth="1"/>
    <col min="12549" max="12549" width="13.5703125" customWidth="1"/>
    <col min="12550" max="12550" width="19.140625" bestFit="1" customWidth="1"/>
    <col min="12551" max="12551" width="36.5703125" customWidth="1"/>
    <col min="12552" max="12552" width="16.5703125" bestFit="1" customWidth="1"/>
    <col min="12553" max="12553" width="16.140625" bestFit="1" customWidth="1"/>
    <col min="12554" max="12554" width="3.28515625" customWidth="1"/>
    <col min="12801" max="12801" width="2.5703125" customWidth="1"/>
    <col min="12802" max="12802" width="21.5703125" customWidth="1"/>
    <col min="12804" max="12804" width="18.28515625" customWidth="1"/>
    <col min="12805" max="12805" width="13.5703125" customWidth="1"/>
    <col min="12806" max="12806" width="19.140625" bestFit="1" customWidth="1"/>
    <col min="12807" max="12807" width="36.5703125" customWidth="1"/>
    <col min="12808" max="12808" width="16.5703125" bestFit="1" customWidth="1"/>
    <col min="12809" max="12809" width="16.140625" bestFit="1" customWidth="1"/>
    <col min="12810" max="12810" width="3.28515625" customWidth="1"/>
    <col min="13057" max="13057" width="2.5703125" customWidth="1"/>
    <col min="13058" max="13058" width="21.5703125" customWidth="1"/>
    <col min="13060" max="13060" width="18.28515625" customWidth="1"/>
    <col min="13061" max="13061" width="13.5703125" customWidth="1"/>
    <col min="13062" max="13062" width="19.140625" bestFit="1" customWidth="1"/>
    <col min="13063" max="13063" width="36.5703125" customWidth="1"/>
    <col min="13064" max="13064" width="16.5703125" bestFit="1" customWidth="1"/>
    <col min="13065" max="13065" width="16.140625" bestFit="1" customWidth="1"/>
    <col min="13066" max="13066" width="3.28515625" customWidth="1"/>
    <col min="13313" max="13313" width="2.5703125" customWidth="1"/>
    <col min="13314" max="13314" width="21.5703125" customWidth="1"/>
    <col min="13316" max="13316" width="18.28515625" customWidth="1"/>
    <col min="13317" max="13317" width="13.5703125" customWidth="1"/>
    <col min="13318" max="13318" width="19.140625" bestFit="1" customWidth="1"/>
    <col min="13319" max="13319" width="36.5703125" customWidth="1"/>
    <col min="13320" max="13320" width="16.5703125" bestFit="1" customWidth="1"/>
    <col min="13321" max="13321" width="16.140625" bestFit="1" customWidth="1"/>
    <col min="13322" max="13322" width="3.28515625" customWidth="1"/>
    <col min="13569" max="13569" width="2.5703125" customWidth="1"/>
    <col min="13570" max="13570" width="21.5703125" customWidth="1"/>
    <col min="13572" max="13572" width="18.28515625" customWidth="1"/>
    <col min="13573" max="13573" width="13.5703125" customWidth="1"/>
    <col min="13574" max="13574" width="19.140625" bestFit="1" customWidth="1"/>
    <col min="13575" max="13575" width="36.5703125" customWidth="1"/>
    <col min="13576" max="13576" width="16.5703125" bestFit="1" customWidth="1"/>
    <col min="13577" max="13577" width="16.140625" bestFit="1" customWidth="1"/>
    <col min="13578" max="13578" width="3.28515625" customWidth="1"/>
    <col min="13825" max="13825" width="2.5703125" customWidth="1"/>
    <col min="13826" max="13826" width="21.5703125" customWidth="1"/>
    <col min="13828" max="13828" width="18.28515625" customWidth="1"/>
    <col min="13829" max="13829" width="13.5703125" customWidth="1"/>
    <col min="13830" max="13830" width="19.140625" bestFit="1" customWidth="1"/>
    <col min="13831" max="13831" width="36.5703125" customWidth="1"/>
    <col min="13832" max="13832" width="16.5703125" bestFit="1" customWidth="1"/>
    <col min="13833" max="13833" width="16.140625" bestFit="1" customWidth="1"/>
    <col min="13834" max="13834" width="3.28515625" customWidth="1"/>
    <col min="14081" max="14081" width="2.5703125" customWidth="1"/>
    <col min="14082" max="14082" width="21.5703125" customWidth="1"/>
    <col min="14084" max="14084" width="18.28515625" customWidth="1"/>
    <col min="14085" max="14085" width="13.5703125" customWidth="1"/>
    <col min="14086" max="14086" width="19.140625" bestFit="1" customWidth="1"/>
    <col min="14087" max="14087" width="36.5703125" customWidth="1"/>
    <col min="14088" max="14088" width="16.5703125" bestFit="1" customWidth="1"/>
    <col min="14089" max="14089" width="16.140625" bestFit="1" customWidth="1"/>
    <col min="14090" max="14090" width="3.28515625" customWidth="1"/>
    <col min="14337" max="14337" width="2.5703125" customWidth="1"/>
    <col min="14338" max="14338" width="21.5703125" customWidth="1"/>
    <col min="14340" max="14340" width="18.28515625" customWidth="1"/>
    <col min="14341" max="14341" width="13.5703125" customWidth="1"/>
    <col min="14342" max="14342" width="19.140625" bestFit="1" customWidth="1"/>
    <col min="14343" max="14343" width="36.5703125" customWidth="1"/>
    <col min="14344" max="14344" width="16.5703125" bestFit="1" customWidth="1"/>
    <col min="14345" max="14345" width="16.140625" bestFit="1" customWidth="1"/>
    <col min="14346" max="14346" width="3.28515625" customWidth="1"/>
    <col min="14593" max="14593" width="2.5703125" customWidth="1"/>
    <col min="14594" max="14594" width="21.5703125" customWidth="1"/>
    <col min="14596" max="14596" width="18.28515625" customWidth="1"/>
    <col min="14597" max="14597" width="13.5703125" customWidth="1"/>
    <col min="14598" max="14598" width="19.140625" bestFit="1" customWidth="1"/>
    <col min="14599" max="14599" width="36.5703125" customWidth="1"/>
    <col min="14600" max="14600" width="16.5703125" bestFit="1" customWidth="1"/>
    <col min="14601" max="14601" width="16.140625" bestFit="1" customWidth="1"/>
    <col min="14602" max="14602" width="3.28515625" customWidth="1"/>
    <col min="14849" max="14849" width="2.5703125" customWidth="1"/>
    <col min="14850" max="14850" width="21.5703125" customWidth="1"/>
    <col min="14852" max="14852" width="18.28515625" customWidth="1"/>
    <col min="14853" max="14853" width="13.5703125" customWidth="1"/>
    <col min="14854" max="14854" width="19.140625" bestFit="1" customWidth="1"/>
    <col min="14855" max="14855" width="36.5703125" customWidth="1"/>
    <col min="14856" max="14856" width="16.5703125" bestFit="1" customWidth="1"/>
    <col min="14857" max="14857" width="16.140625" bestFit="1" customWidth="1"/>
    <col min="14858" max="14858" width="3.28515625" customWidth="1"/>
    <col min="15105" max="15105" width="2.5703125" customWidth="1"/>
    <col min="15106" max="15106" width="21.5703125" customWidth="1"/>
    <col min="15108" max="15108" width="18.28515625" customWidth="1"/>
    <col min="15109" max="15109" width="13.5703125" customWidth="1"/>
    <col min="15110" max="15110" width="19.140625" bestFit="1" customWidth="1"/>
    <col min="15111" max="15111" width="36.5703125" customWidth="1"/>
    <col min="15112" max="15112" width="16.5703125" bestFit="1" customWidth="1"/>
    <col min="15113" max="15113" width="16.140625" bestFit="1" customWidth="1"/>
    <col min="15114" max="15114" width="3.28515625" customWidth="1"/>
    <col min="15361" max="15361" width="2.5703125" customWidth="1"/>
    <col min="15362" max="15362" width="21.5703125" customWidth="1"/>
    <col min="15364" max="15364" width="18.28515625" customWidth="1"/>
    <col min="15365" max="15365" width="13.5703125" customWidth="1"/>
    <col min="15366" max="15366" width="19.140625" bestFit="1" customWidth="1"/>
    <col min="15367" max="15367" width="36.5703125" customWidth="1"/>
    <col min="15368" max="15368" width="16.5703125" bestFit="1" customWidth="1"/>
    <col min="15369" max="15369" width="16.140625" bestFit="1" customWidth="1"/>
    <col min="15370" max="15370" width="3.28515625" customWidth="1"/>
    <col min="15617" max="15617" width="2.5703125" customWidth="1"/>
    <col min="15618" max="15618" width="21.5703125" customWidth="1"/>
    <col min="15620" max="15620" width="18.28515625" customWidth="1"/>
    <col min="15621" max="15621" width="13.5703125" customWidth="1"/>
    <col min="15622" max="15622" width="19.140625" bestFit="1" customWidth="1"/>
    <col min="15623" max="15623" width="36.5703125" customWidth="1"/>
    <col min="15624" max="15624" width="16.5703125" bestFit="1" customWidth="1"/>
    <col min="15625" max="15625" width="16.140625" bestFit="1" customWidth="1"/>
    <col min="15626" max="15626" width="3.28515625" customWidth="1"/>
    <col min="15873" max="15873" width="2.5703125" customWidth="1"/>
    <col min="15874" max="15874" width="21.5703125" customWidth="1"/>
    <col min="15876" max="15876" width="18.28515625" customWidth="1"/>
    <col min="15877" max="15877" width="13.5703125" customWidth="1"/>
    <col min="15878" max="15878" width="19.140625" bestFit="1" customWidth="1"/>
    <col min="15879" max="15879" width="36.5703125" customWidth="1"/>
    <col min="15880" max="15880" width="16.5703125" bestFit="1" customWidth="1"/>
    <col min="15881" max="15881" width="16.140625" bestFit="1" customWidth="1"/>
    <col min="15882" max="15882" width="3.28515625" customWidth="1"/>
    <col min="16129" max="16129" width="2.5703125" customWidth="1"/>
    <col min="16130" max="16130" width="21.5703125" customWidth="1"/>
    <col min="16132" max="16132" width="18.28515625" customWidth="1"/>
    <col min="16133" max="16133" width="13.5703125" customWidth="1"/>
    <col min="16134" max="16134" width="19.140625" bestFit="1" customWidth="1"/>
    <col min="16135" max="16135" width="36.5703125" customWidth="1"/>
    <col min="16136" max="16136" width="16.5703125" bestFit="1" customWidth="1"/>
    <col min="16137" max="16137" width="16.140625" bestFit="1" customWidth="1"/>
    <col min="16138" max="16138" width="3.28515625" customWidth="1"/>
  </cols>
  <sheetData>
    <row r="1" spans="1:10" ht="15" customHeight="1" thickBot="1" x14ac:dyDescent="0.35">
      <c r="A1" s="109"/>
      <c r="B1" s="110"/>
      <c r="C1" s="110"/>
      <c r="D1" s="110"/>
      <c r="E1" s="110"/>
      <c r="F1" s="110"/>
      <c r="G1" s="111"/>
      <c r="H1" s="112"/>
      <c r="I1" s="113"/>
      <c r="J1" s="114"/>
    </row>
    <row r="2" spans="1:10" ht="61.5" customHeight="1" x14ac:dyDescent="0.25">
      <c r="A2" s="115"/>
      <c r="B2" s="295"/>
      <c r="C2" s="296"/>
      <c r="D2" s="296"/>
      <c r="E2" s="296"/>
      <c r="F2" s="296"/>
      <c r="G2" s="296"/>
      <c r="H2" s="296"/>
      <c r="I2" s="297"/>
      <c r="J2" s="116"/>
    </row>
    <row r="3" spans="1:10" ht="16.5" x14ac:dyDescent="0.25">
      <c r="A3" s="115"/>
      <c r="B3" s="298"/>
      <c r="C3" s="299"/>
      <c r="D3" s="299"/>
      <c r="E3" s="299"/>
      <c r="F3" s="299"/>
      <c r="G3" s="299"/>
      <c r="H3" s="299"/>
      <c r="I3" s="300"/>
      <c r="J3" s="116"/>
    </row>
    <row r="4" spans="1:10" ht="17.25" thickBot="1" x14ac:dyDescent="0.3">
      <c r="A4" s="115"/>
      <c r="B4" s="353" t="s">
        <v>27</v>
      </c>
      <c r="C4" s="354"/>
      <c r="D4" s="354"/>
      <c r="E4" s="354"/>
      <c r="F4" s="354"/>
      <c r="G4" s="354"/>
      <c r="H4" s="354"/>
      <c r="I4" s="355"/>
      <c r="J4" s="116"/>
    </row>
    <row r="5" spans="1:10" ht="39" customHeight="1" thickBot="1" x14ac:dyDescent="0.3">
      <c r="A5" s="115"/>
      <c r="B5" s="304" t="s">
        <v>44</v>
      </c>
      <c r="C5" s="305"/>
      <c r="D5" s="305"/>
      <c r="E5" s="305"/>
      <c r="F5" s="305"/>
      <c r="G5" s="305"/>
      <c r="H5" s="305"/>
      <c r="I5" s="306"/>
      <c r="J5" s="116"/>
    </row>
    <row r="6" spans="1:10" ht="17.25" thickBot="1" x14ac:dyDescent="0.3">
      <c r="A6" s="115"/>
      <c r="B6" s="118"/>
      <c r="C6" s="118"/>
      <c r="D6" s="118"/>
      <c r="E6" s="118"/>
      <c r="F6" s="118"/>
      <c r="G6" s="119"/>
      <c r="H6" s="120"/>
      <c r="I6" s="121"/>
      <c r="J6" s="122"/>
    </row>
    <row r="7" spans="1:10" ht="16.5" x14ac:dyDescent="0.25">
      <c r="A7" s="115"/>
      <c r="B7" s="123" t="s">
        <v>71</v>
      </c>
      <c r="C7" s="307" t="s">
        <v>72</v>
      </c>
      <c r="D7" s="308"/>
      <c r="E7" s="308"/>
      <c r="F7" s="308"/>
      <c r="G7" s="309"/>
      <c r="H7" s="124" t="s">
        <v>73</v>
      </c>
      <c r="I7" s="231" t="s">
        <v>175</v>
      </c>
      <c r="J7" s="126"/>
    </row>
    <row r="8" spans="1:10" ht="17.25" thickBot="1" x14ac:dyDescent="0.3">
      <c r="A8" s="115"/>
      <c r="B8" s="127" t="s">
        <v>75</v>
      </c>
      <c r="C8" s="310" t="s">
        <v>66</v>
      </c>
      <c r="D8" s="311"/>
      <c r="E8" s="311"/>
      <c r="F8" s="311"/>
      <c r="G8" s="312"/>
      <c r="H8" s="128" t="s">
        <v>77</v>
      </c>
      <c r="I8" s="232" t="s">
        <v>13</v>
      </c>
      <c r="J8" s="130"/>
    </row>
    <row r="9" spans="1:10" ht="17.25" thickBot="1" x14ac:dyDescent="0.3">
      <c r="A9" s="115"/>
      <c r="B9" s="131"/>
      <c r="C9" s="118"/>
      <c r="D9" s="118"/>
      <c r="E9" s="118"/>
      <c r="F9" s="118"/>
      <c r="G9" s="119"/>
      <c r="H9" s="132"/>
      <c r="I9" s="121"/>
      <c r="J9" s="122"/>
    </row>
    <row r="10" spans="1:10" ht="16.5" x14ac:dyDescent="0.25">
      <c r="A10" s="115"/>
      <c r="B10" s="163" t="s">
        <v>78</v>
      </c>
      <c r="C10" s="244"/>
      <c r="D10" s="244"/>
      <c r="E10" s="244"/>
      <c r="F10" s="244"/>
      <c r="G10" s="245"/>
      <c r="H10" s="246"/>
      <c r="I10" s="247"/>
      <c r="J10" s="138"/>
    </row>
    <row r="11" spans="1:10" ht="28.5" x14ac:dyDescent="0.25">
      <c r="A11" s="115"/>
      <c r="B11" s="323" t="s">
        <v>28</v>
      </c>
      <c r="C11" s="324"/>
      <c r="D11" s="324" t="s">
        <v>29</v>
      </c>
      <c r="E11" s="324"/>
      <c r="F11" s="139" t="s">
        <v>30</v>
      </c>
      <c r="G11" s="140" t="s">
        <v>79</v>
      </c>
      <c r="H11" s="141" t="s">
        <v>31</v>
      </c>
      <c r="I11" s="142" t="s">
        <v>80</v>
      </c>
      <c r="J11" s="143"/>
    </row>
    <row r="12" spans="1:10" ht="16.5" x14ac:dyDescent="0.25">
      <c r="A12" s="115"/>
      <c r="B12" s="361" t="s">
        <v>164</v>
      </c>
      <c r="C12" s="362"/>
      <c r="D12" s="362" t="s">
        <v>82</v>
      </c>
      <c r="E12" s="362"/>
      <c r="F12" s="144">
        <v>1</v>
      </c>
      <c r="G12" s="145">
        <v>147000</v>
      </c>
      <c r="H12" s="235">
        <v>0.12</v>
      </c>
      <c r="I12" s="147">
        <f>F12*G12*H12</f>
        <v>17640</v>
      </c>
      <c r="J12" s="143"/>
    </row>
    <row r="13" spans="1:10" ht="17.25" thickBot="1" x14ac:dyDescent="0.3">
      <c r="A13" s="115"/>
      <c r="B13" s="363" t="s">
        <v>119</v>
      </c>
      <c r="C13" s="364"/>
      <c r="D13" s="364" t="s">
        <v>82</v>
      </c>
      <c r="E13" s="364"/>
      <c r="F13" s="239">
        <v>1</v>
      </c>
      <c r="G13" s="155">
        <f>I38</f>
        <v>15184.629764050253</v>
      </c>
      <c r="H13" s="248">
        <v>1E-3</v>
      </c>
      <c r="I13" s="240">
        <f>F13*G13*H13</f>
        <v>15.184629764050253</v>
      </c>
      <c r="J13" s="148"/>
    </row>
    <row r="14" spans="1:10" ht="17.25" thickBot="1" x14ac:dyDescent="0.3">
      <c r="A14" s="115"/>
      <c r="B14" s="118"/>
      <c r="C14" s="118"/>
      <c r="D14" s="118"/>
      <c r="E14" s="118"/>
      <c r="F14" s="118"/>
      <c r="G14" s="119"/>
      <c r="H14" s="241" t="s">
        <v>84</v>
      </c>
      <c r="I14" s="242">
        <f>SUM(I12:I13)</f>
        <v>17655.184629764051</v>
      </c>
      <c r="J14" s="159"/>
    </row>
    <row r="15" spans="1:10" ht="17.25" thickBot="1" x14ac:dyDescent="0.3">
      <c r="A15" s="115"/>
      <c r="B15" s="118"/>
      <c r="C15" s="118"/>
      <c r="D15" s="118"/>
      <c r="E15" s="118"/>
      <c r="F15" s="118"/>
      <c r="G15" s="119"/>
      <c r="H15" s="160"/>
      <c r="I15" s="161"/>
      <c r="J15" s="162"/>
    </row>
    <row r="16" spans="1:10" ht="16.5" x14ac:dyDescent="0.25">
      <c r="A16" s="115"/>
      <c r="B16" s="163" t="s">
        <v>85</v>
      </c>
      <c r="C16" s="164"/>
      <c r="D16" s="164"/>
      <c r="E16" s="164"/>
      <c r="F16" s="164"/>
      <c r="G16" s="165"/>
      <c r="H16" s="166"/>
      <c r="I16" s="167"/>
      <c r="J16" s="122"/>
    </row>
    <row r="17" spans="1:10" ht="28.5" x14ac:dyDescent="0.25">
      <c r="A17" s="115"/>
      <c r="B17" s="323" t="s">
        <v>28</v>
      </c>
      <c r="C17" s="324"/>
      <c r="D17" s="324"/>
      <c r="E17" s="139" t="s">
        <v>29</v>
      </c>
      <c r="F17" s="139" t="s">
        <v>86</v>
      </c>
      <c r="G17" s="168" t="s">
        <v>87</v>
      </c>
      <c r="H17" s="141" t="s">
        <v>30</v>
      </c>
      <c r="I17" s="142" t="s">
        <v>80</v>
      </c>
      <c r="J17" s="143"/>
    </row>
    <row r="18" spans="1:10" ht="35.25" customHeight="1" x14ac:dyDescent="0.25">
      <c r="A18" s="115"/>
      <c r="B18" s="356" t="s">
        <v>171</v>
      </c>
      <c r="C18" s="357"/>
      <c r="D18" s="357"/>
      <c r="E18" s="175" t="s">
        <v>23</v>
      </c>
      <c r="F18" s="170">
        <v>21980</v>
      </c>
      <c r="G18" s="146">
        <v>0</v>
      </c>
      <c r="H18" s="227">
        <v>0.5</v>
      </c>
      <c r="I18" s="147">
        <f>+F18*H18+(F18*H18*G18)</f>
        <v>10990</v>
      </c>
      <c r="J18" s="173"/>
    </row>
    <row r="19" spans="1:10" ht="36" customHeight="1" x14ac:dyDescent="0.25">
      <c r="A19" s="115"/>
      <c r="B19" s="356" t="s">
        <v>172</v>
      </c>
      <c r="C19" s="357"/>
      <c r="D19" s="357"/>
      <c r="E19" s="175" t="s">
        <v>155</v>
      </c>
      <c r="F19" s="237">
        <v>278932</v>
      </c>
      <c r="G19" s="146">
        <v>0</v>
      </c>
      <c r="H19" s="238">
        <v>0.15</v>
      </c>
      <c r="I19" s="172">
        <f>+F19*H19+(F19*H19*G19)</f>
        <v>41839.799999999996</v>
      </c>
      <c r="J19" s="173"/>
    </row>
    <row r="20" spans="1:10" ht="16.5" x14ac:dyDescent="0.3">
      <c r="A20" s="115"/>
      <c r="B20" s="325" t="s">
        <v>173</v>
      </c>
      <c r="C20" s="326"/>
      <c r="D20" s="326"/>
      <c r="E20" s="236" t="s">
        <v>155</v>
      </c>
      <c r="F20" s="237">
        <v>104600</v>
      </c>
      <c r="G20" s="146">
        <v>0</v>
      </c>
      <c r="H20" s="227">
        <v>1E-3</v>
      </c>
      <c r="I20" s="147">
        <f>+F20*H20+(F20*H20*G20)</f>
        <v>104.60000000000001</v>
      </c>
      <c r="J20" s="173"/>
    </row>
    <row r="21" spans="1:10" ht="16.5" x14ac:dyDescent="0.3">
      <c r="A21" s="115"/>
      <c r="B21" s="325"/>
      <c r="C21" s="326"/>
      <c r="D21" s="326"/>
      <c r="E21" s="236"/>
      <c r="F21" s="237"/>
      <c r="G21" s="146"/>
      <c r="H21" s="238"/>
      <c r="I21" s="172">
        <f>+F21*H21+(F21*H21*G21)</f>
        <v>0</v>
      </c>
      <c r="J21" s="173"/>
    </row>
    <row r="22" spans="1:10" ht="16.5" x14ac:dyDescent="0.3">
      <c r="A22" s="115"/>
      <c r="B22" s="325"/>
      <c r="C22" s="326"/>
      <c r="D22" s="326"/>
      <c r="E22" s="236"/>
      <c r="F22" s="170"/>
      <c r="G22" s="146"/>
      <c r="H22" s="227"/>
      <c r="I22" s="147">
        <f>+F22*H22+(F22*H22*G22)</f>
        <v>0</v>
      </c>
      <c r="J22" s="173"/>
    </row>
    <row r="23" spans="1:10" ht="16.5" x14ac:dyDescent="0.3">
      <c r="A23" s="115"/>
      <c r="B23" s="327"/>
      <c r="C23" s="328"/>
      <c r="D23" s="328"/>
      <c r="E23" s="177"/>
      <c r="F23" s="178"/>
      <c r="G23" s="146"/>
      <c r="H23" s="179"/>
      <c r="I23" s="172">
        <f>+F23*G23*H23</f>
        <v>0</v>
      </c>
      <c r="J23" s="173"/>
    </row>
    <row r="24" spans="1:10" ht="17.25" thickBot="1" x14ac:dyDescent="0.35">
      <c r="A24" s="115"/>
      <c r="B24" s="317"/>
      <c r="C24" s="318"/>
      <c r="D24" s="318"/>
      <c r="E24" s="180"/>
      <c r="F24" s="154"/>
      <c r="G24" s="181"/>
      <c r="H24" s="182"/>
      <c r="I24" s="183">
        <f>+F24*G24*H24</f>
        <v>0</v>
      </c>
      <c r="J24" s="173"/>
    </row>
    <row r="25" spans="1:10" ht="17.25" thickBot="1" x14ac:dyDescent="0.3">
      <c r="A25" s="115"/>
      <c r="B25" s="118"/>
      <c r="C25" s="118"/>
      <c r="D25" s="118"/>
      <c r="E25" s="118"/>
      <c r="F25" s="118"/>
      <c r="G25" s="184"/>
      <c r="H25" s="157" t="s">
        <v>84</v>
      </c>
      <c r="I25" s="185">
        <f>SUM(I18:I24)</f>
        <v>52934.399999999994</v>
      </c>
      <c r="J25" s="186"/>
    </row>
    <row r="26" spans="1:10" ht="17.25" thickBot="1" x14ac:dyDescent="0.3">
      <c r="A26" s="115"/>
      <c r="B26" s="118"/>
      <c r="C26" s="118"/>
      <c r="D26" s="118"/>
      <c r="E26" s="118"/>
      <c r="F26" s="118"/>
      <c r="G26" s="119"/>
      <c r="H26" s="187"/>
      <c r="I26" s="161"/>
      <c r="J26" s="162"/>
    </row>
    <row r="27" spans="1:10" ht="16.5" x14ac:dyDescent="0.25">
      <c r="A27" s="115"/>
      <c r="B27" s="133" t="s">
        <v>32</v>
      </c>
      <c r="C27" s="134"/>
      <c r="D27" s="134"/>
      <c r="E27" s="134"/>
      <c r="F27" s="134"/>
      <c r="G27" s="135"/>
      <c r="H27" s="136"/>
      <c r="I27" s="137"/>
      <c r="J27" s="122"/>
    </row>
    <row r="28" spans="1:10" ht="28.5" x14ac:dyDescent="0.25">
      <c r="A28" s="115"/>
      <c r="B28" s="329" t="s">
        <v>28</v>
      </c>
      <c r="C28" s="330"/>
      <c r="D28" s="331"/>
      <c r="E28" s="188" t="s">
        <v>29</v>
      </c>
      <c r="F28" s="332" t="s">
        <v>90</v>
      </c>
      <c r="G28" s="331"/>
      <c r="H28" s="189" t="s">
        <v>30</v>
      </c>
      <c r="I28" s="142" t="s">
        <v>80</v>
      </c>
      <c r="J28" s="190"/>
    </row>
    <row r="29" spans="1:10" ht="16.5" customHeight="1" x14ac:dyDescent="0.25">
      <c r="A29" s="115"/>
      <c r="B29" s="356"/>
      <c r="C29" s="357"/>
      <c r="D29" s="357"/>
      <c r="E29" s="191"/>
      <c r="F29" s="336"/>
      <c r="G29" s="337"/>
      <c r="H29" s="192"/>
      <c r="I29" s="172">
        <f>F29*H29</f>
        <v>0</v>
      </c>
      <c r="J29" s="193"/>
    </row>
    <row r="30" spans="1:10" ht="16.5" x14ac:dyDescent="0.25">
      <c r="A30" s="115"/>
      <c r="B30" s="333" t="s">
        <v>91</v>
      </c>
      <c r="C30" s="334"/>
      <c r="D30" s="335"/>
      <c r="E30" s="191" t="s">
        <v>91</v>
      </c>
      <c r="F30" s="336" t="s">
        <v>91</v>
      </c>
      <c r="G30" s="337"/>
      <c r="H30" s="192"/>
      <c r="I30" s="172"/>
      <c r="J30" s="193"/>
    </row>
    <row r="31" spans="1:10" ht="17.25" thickBot="1" x14ac:dyDescent="0.3">
      <c r="A31" s="115"/>
      <c r="B31" s="338" t="s">
        <v>91</v>
      </c>
      <c r="C31" s="339"/>
      <c r="D31" s="340"/>
      <c r="E31" s="194"/>
      <c r="F31" s="341"/>
      <c r="G31" s="342"/>
      <c r="H31" s="195"/>
      <c r="I31" s="196"/>
      <c r="J31" s="193"/>
    </row>
    <row r="32" spans="1:10" ht="17.25" thickBot="1" x14ac:dyDescent="0.3">
      <c r="A32" s="115"/>
      <c r="B32" s="118"/>
      <c r="C32" s="118"/>
      <c r="D32" s="118"/>
      <c r="E32" s="118"/>
      <c r="F32" s="118"/>
      <c r="G32" s="119"/>
      <c r="H32" s="157" t="s">
        <v>84</v>
      </c>
      <c r="I32" s="185">
        <f>SUM(I29:I31)</f>
        <v>0</v>
      </c>
      <c r="J32" s="186"/>
    </row>
    <row r="33" spans="1:10" ht="17.25" thickBot="1" x14ac:dyDescent="0.3">
      <c r="A33" s="115"/>
      <c r="B33" s="118"/>
      <c r="C33" s="118"/>
      <c r="D33" s="118"/>
      <c r="E33" s="118"/>
      <c r="F33" s="118"/>
      <c r="G33" s="119"/>
      <c r="H33" s="187"/>
      <c r="I33" s="161"/>
      <c r="J33" s="162"/>
    </row>
    <row r="34" spans="1:10" ht="16.5" x14ac:dyDescent="0.25">
      <c r="A34" s="115"/>
      <c r="B34" s="133" t="s">
        <v>33</v>
      </c>
      <c r="C34" s="197"/>
      <c r="D34" s="197"/>
      <c r="E34" s="197"/>
      <c r="F34" s="197"/>
      <c r="G34" s="198"/>
      <c r="H34" s="199"/>
      <c r="I34" s="200"/>
      <c r="J34" s="122"/>
    </row>
    <row r="35" spans="1:10" ht="33" x14ac:dyDescent="0.25">
      <c r="A35" s="115"/>
      <c r="B35" s="343" t="s">
        <v>28</v>
      </c>
      <c r="C35" s="344"/>
      <c r="D35" s="201" t="s">
        <v>29</v>
      </c>
      <c r="E35" s="202" t="s">
        <v>30</v>
      </c>
      <c r="F35" s="202" t="s">
        <v>92</v>
      </c>
      <c r="G35" s="203" t="s">
        <v>93</v>
      </c>
      <c r="H35" s="204" t="s">
        <v>31</v>
      </c>
      <c r="I35" s="205" t="s">
        <v>80</v>
      </c>
      <c r="J35" s="143"/>
    </row>
    <row r="36" spans="1:10" ht="43.5" customHeight="1" x14ac:dyDescent="0.25">
      <c r="A36" s="115"/>
      <c r="B36" s="345" t="s">
        <v>174</v>
      </c>
      <c r="C36" s="346"/>
      <c r="D36" s="206" t="s">
        <v>95</v>
      </c>
      <c r="E36" s="207">
        <v>1</v>
      </c>
      <c r="F36" s="208">
        <v>189800</v>
      </c>
      <c r="G36" s="209">
        <v>2.03918888617594</v>
      </c>
      <c r="H36" s="249">
        <f>0.03</f>
        <v>0.03</v>
      </c>
      <c r="I36" s="172">
        <f>F36*G36*H36</f>
        <v>11611.141517885802</v>
      </c>
      <c r="J36" s="193"/>
    </row>
    <row r="37" spans="1:10" ht="17.25" thickBot="1" x14ac:dyDescent="0.3">
      <c r="A37" s="115"/>
      <c r="B37" s="345" t="s">
        <v>39</v>
      </c>
      <c r="C37" s="346"/>
      <c r="D37" s="206" t="s">
        <v>95</v>
      </c>
      <c r="E37" s="207">
        <v>1</v>
      </c>
      <c r="F37" s="208">
        <v>61685</v>
      </c>
      <c r="G37" s="209">
        <v>1.93104117487474</v>
      </c>
      <c r="H37" s="249">
        <f>0.03</f>
        <v>0.03</v>
      </c>
      <c r="I37" s="172">
        <f>F37*G37*H37</f>
        <v>3573.4882461644502</v>
      </c>
      <c r="J37" s="193"/>
    </row>
    <row r="38" spans="1:10" ht="17.25" thickBot="1" x14ac:dyDescent="0.3">
      <c r="A38" s="115"/>
      <c r="B38" s="118"/>
      <c r="C38" s="118"/>
      <c r="D38" s="118"/>
      <c r="E38" s="118"/>
      <c r="F38" s="118"/>
      <c r="G38" s="119"/>
      <c r="H38" s="157" t="s">
        <v>84</v>
      </c>
      <c r="I38" s="214">
        <f>SUM(I36:I37)</f>
        <v>15184.629764050253</v>
      </c>
      <c r="J38" s="215"/>
    </row>
    <row r="39" spans="1:10" ht="17.25" thickBot="1" x14ac:dyDescent="0.3">
      <c r="A39" s="115"/>
      <c r="B39" s="118"/>
      <c r="C39" s="118"/>
      <c r="D39" s="118"/>
      <c r="E39" s="118"/>
      <c r="F39" s="118"/>
      <c r="G39" s="119"/>
      <c r="H39" s="132"/>
      <c r="I39" s="216"/>
      <c r="J39" s="217"/>
    </row>
    <row r="40" spans="1:10" ht="17.25" thickBot="1" x14ac:dyDescent="0.3">
      <c r="A40" s="115"/>
      <c r="B40" s="118"/>
      <c r="C40" s="118"/>
      <c r="D40" s="118"/>
      <c r="E40" s="118"/>
      <c r="F40" s="118"/>
      <c r="G40" s="351" t="s">
        <v>97</v>
      </c>
      <c r="H40" s="352"/>
      <c r="I40" s="214">
        <f>I14+I25+I32+I38</f>
        <v>85774.214393814298</v>
      </c>
      <c r="J40" s="218"/>
    </row>
    <row r="41" spans="1:10" ht="16.5" x14ac:dyDescent="0.25">
      <c r="A41" s="115"/>
      <c r="B41" s="118"/>
      <c r="C41" s="118"/>
      <c r="D41" s="118"/>
      <c r="E41" s="118"/>
      <c r="F41" s="118"/>
      <c r="G41" s="219"/>
      <c r="H41" s="219"/>
      <c r="I41" s="220"/>
      <c r="J41" s="218"/>
    </row>
    <row r="42" spans="1:10" ht="16.5" x14ac:dyDescent="0.3">
      <c r="A42" s="221"/>
      <c r="B42" s="222"/>
      <c r="C42" s="222"/>
      <c r="D42" s="222"/>
      <c r="E42" s="222"/>
      <c r="F42" s="222"/>
      <c r="G42" s="223"/>
      <c r="H42" s="224"/>
      <c r="I42" s="225"/>
      <c r="J42" s="226"/>
    </row>
  </sheetData>
  <mergeCells count="31">
    <mergeCell ref="G40:H40"/>
    <mergeCell ref="B31:D31"/>
    <mergeCell ref="F31:G31"/>
    <mergeCell ref="B35:C35"/>
    <mergeCell ref="B36:C36"/>
    <mergeCell ref="B37:C37"/>
    <mergeCell ref="B28:D28"/>
    <mergeCell ref="F28:G28"/>
    <mergeCell ref="B29:D29"/>
    <mergeCell ref="F29:G29"/>
    <mergeCell ref="B30:D30"/>
    <mergeCell ref="F30:G30"/>
    <mergeCell ref="B24:D24"/>
    <mergeCell ref="B12:C12"/>
    <mergeCell ref="D12:E12"/>
    <mergeCell ref="B13:C13"/>
    <mergeCell ref="D13:E13"/>
    <mergeCell ref="B17:D17"/>
    <mergeCell ref="B18:D18"/>
    <mergeCell ref="B19:D19"/>
    <mergeCell ref="B20:D20"/>
    <mergeCell ref="B21:D21"/>
    <mergeCell ref="B22:D22"/>
    <mergeCell ref="B23:D23"/>
    <mergeCell ref="B11:C11"/>
    <mergeCell ref="D11:E11"/>
    <mergeCell ref="B2:I3"/>
    <mergeCell ref="B4:I4"/>
    <mergeCell ref="B5:I5"/>
    <mergeCell ref="C7:G7"/>
    <mergeCell ref="C8:G8"/>
  </mergeCells>
  <pageMargins left="0.70866141732283472" right="0.70866141732283472" top="0.74803149606299213" bottom="0.74803149606299213" header="0.31496062992125984" footer="0.31496062992125984"/>
  <pageSetup scale="56" orientation="portrait" r:id="rId1"/>
  <rowBreaks count="2" manualBreakCount="2">
    <brk id="1" max="16383" man="1"/>
    <brk id="41" max="9" man="1"/>
  </rowBreaks>
  <colBreaks count="2" manualBreakCount="2">
    <brk id="9" max="53" man="1"/>
    <brk id="1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18</vt:i4>
      </vt:variant>
      <vt:variant>
        <vt:lpstr>Rangos con nombre</vt:lpstr>
      </vt:variant>
      <vt:variant>
        <vt:i4>17</vt:i4>
      </vt:variant>
    </vt:vector>
  </HeadingPairs>
  <TitlesOfParts>
    <vt:vector size="35" baseType="lpstr">
      <vt:lpstr>Programacion </vt:lpstr>
      <vt:lpstr>Presupuesto</vt:lpstr>
      <vt:lpstr>1,1</vt:lpstr>
      <vt:lpstr>1,2</vt:lpstr>
      <vt:lpstr>1,3</vt:lpstr>
      <vt:lpstr>1,4</vt:lpstr>
      <vt:lpstr>2,1</vt:lpstr>
      <vt:lpstr>2,2</vt:lpstr>
      <vt:lpstr>2,3</vt:lpstr>
      <vt:lpstr>3,1</vt:lpstr>
      <vt:lpstr>3,2</vt:lpstr>
      <vt:lpstr>3,3</vt:lpstr>
      <vt:lpstr>4,1</vt:lpstr>
      <vt:lpstr>5,1</vt:lpstr>
      <vt:lpstr>5,2</vt:lpstr>
      <vt:lpstr>6,1</vt:lpstr>
      <vt:lpstr>6,2</vt:lpstr>
      <vt:lpstr>6,3</vt:lpstr>
      <vt:lpstr>'1,1'!Área_de_impresión</vt:lpstr>
      <vt:lpstr>'1,2'!Área_de_impresión</vt:lpstr>
      <vt:lpstr>'1,3'!Área_de_impresión</vt:lpstr>
      <vt:lpstr>'1,4'!Área_de_impresión</vt:lpstr>
      <vt:lpstr>'2,1'!Área_de_impresión</vt:lpstr>
      <vt:lpstr>'2,2'!Área_de_impresión</vt:lpstr>
      <vt:lpstr>'2,3'!Área_de_impresión</vt:lpstr>
      <vt:lpstr>'3,1'!Área_de_impresión</vt:lpstr>
      <vt:lpstr>'3,2'!Área_de_impresión</vt:lpstr>
      <vt:lpstr>'3,3'!Área_de_impresión</vt:lpstr>
      <vt:lpstr>'4,1'!Área_de_impresión</vt:lpstr>
      <vt:lpstr>'5,1'!Área_de_impresión</vt:lpstr>
      <vt:lpstr>'5,2'!Área_de_impresión</vt:lpstr>
      <vt:lpstr>'6,1'!Área_de_impresión</vt:lpstr>
      <vt:lpstr>'6,2'!Área_de_impresión</vt:lpstr>
      <vt:lpstr>'6,3'!Área_de_impresión</vt:lpstr>
      <vt:lpstr>Presupuesto!Área_de_impresión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2025-11-07T16:18:58Z</cp:lastPrinted>
  <dcterms:created xsi:type="dcterms:W3CDTF">2025-08-27T16:20:53Z</dcterms:created>
  <dcterms:modified xsi:type="dcterms:W3CDTF">2025-11-20T20:30:20Z</dcterms:modified>
</cp:coreProperties>
</file>