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alora\Desktop\KARINA\GIRAS\"/>
    </mc:Choice>
  </mc:AlternateContent>
  <xr:revisionPtr revIDLastSave="0" documentId="13_ncr:1_{8DEAF3ED-55D5-489D-877F-2029FA52E934}" xr6:coauthVersionLast="47" xr6:coauthVersionMax="47" xr10:uidLastSave="{00000000-0000-0000-0000-000000000000}"/>
  <bookViews>
    <workbookView xWindow="-120" yWindow="-120" windowWidth="29040" windowHeight="15840" xr2:uid="{1D1FBFA2-1623-4896-8D58-C45ADA66C060}"/>
  </bookViews>
  <sheets>
    <sheet name="CALIGIRA TÉCNICA GRUPO  3063765" sheetId="1" r:id="rId1"/>
    <sheet name="GIRA TÉCNICA GRUPO  3063912 - 3" sheetId="3" r:id="rId2"/>
  </sheets>
  <definedNames>
    <definedName name="_xlnm._FilterDatabase" localSheetId="0" hidden="1">'CALIGIRA TÉCNICA GRUPO  3063765'!$A$10:$L$23</definedName>
    <definedName name="_xlnm._FilterDatabase" localSheetId="1" hidden="1">'GIRA TÉCNICA GRUPO  3063912 - 3'!$A$10:$L$25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35" i="1" s="1"/>
  <c r="H35" i="1" s="1"/>
  <c r="H19" i="3"/>
  <c r="H14" i="3"/>
  <c r="G36" i="3"/>
  <c r="G38" i="3" s="1"/>
  <c r="F36" i="3"/>
  <c r="H35" i="3"/>
  <c r="H18" i="3"/>
  <c r="H37" i="3"/>
  <c r="F38" i="3"/>
  <c r="H34" i="3"/>
  <c r="H33" i="3"/>
  <c r="H32" i="3"/>
  <c r="H31" i="3"/>
  <c r="H30" i="3"/>
  <c r="H29" i="3"/>
  <c r="H28" i="3"/>
  <c r="H27" i="3"/>
  <c r="H26" i="3"/>
  <c r="H25" i="3"/>
  <c r="H23" i="3"/>
  <c r="H22" i="3"/>
  <c r="H21" i="3"/>
  <c r="H20" i="3"/>
  <c r="H17" i="3"/>
  <c r="H16" i="3"/>
  <c r="H15" i="3"/>
  <c r="H13" i="3"/>
  <c r="H12" i="3"/>
  <c r="H11" i="3"/>
  <c r="H10" i="3"/>
  <c r="H34" i="1"/>
  <c r="H32" i="1"/>
  <c r="F33" i="1"/>
  <c r="F35" i="1" s="1"/>
  <c r="H26" i="1"/>
  <c r="H27" i="1"/>
  <c r="H28" i="1"/>
  <c r="H29" i="1"/>
  <c r="H30" i="1"/>
  <c r="H31" i="1"/>
  <c r="H25" i="1"/>
  <c r="H24" i="1"/>
  <c r="H23" i="1"/>
  <c r="H11" i="1"/>
  <c r="H12" i="1"/>
  <c r="H13" i="1"/>
  <c r="H15" i="1"/>
  <c r="H16" i="1"/>
  <c r="H17" i="1"/>
  <c r="H18" i="1"/>
  <c r="H19" i="1"/>
  <c r="H20" i="1"/>
  <c r="H21" i="1"/>
  <c r="H10" i="1"/>
  <c r="H36" i="3" l="1"/>
  <c r="H38" i="3"/>
  <c r="H33" i="1"/>
</calcChain>
</file>

<file path=xl/sharedStrings.xml><?xml version="1.0" encoding="utf-8"?>
<sst xmlns="http://schemas.openxmlformats.org/spreadsheetml/2006/main" count="145" uniqueCount="73">
  <si>
    <t>SERVICIO NACIONAL DE APRENDIZAJE - SENA</t>
  </si>
  <si>
    <t>DOCUMENTO DE APOYO
COPIA NO CONTROLADA</t>
  </si>
  <si>
    <t>REGIONAL BOYACÁ - CENTRO MINERO  - SOGAMOSO</t>
  </si>
  <si>
    <t>COORDINACION ACADÉMICA</t>
  </si>
  <si>
    <t>VERSION. 2025</t>
  </si>
  <si>
    <t>AREA DE FORMACIÓN TITULADA</t>
  </si>
  <si>
    <t>FECHA DE SOLICITUD</t>
  </si>
  <si>
    <t>VIGENCIA DEL PROGRAMA</t>
  </si>
  <si>
    <t>ÍTEM</t>
  </si>
  <si>
    <t>ACCIÓN DE FORMACIÓN</t>
  </si>
  <si>
    <t>DESCRIPCIÓN DEL ELEMENTO</t>
  </si>
  <si>
    <t>UNID</t>
  </si>
  <si>
    <t>CANTIDAD</t>
  </si>
  <si>
    <t>OBSERVACIONES</t>
  </si>
  <si>
    <t>Und</t>
  </si>
  <si>
    <t>COTIZACION 1</t>
  </si>
  <si>
    <t>COTIZACION 2</t>
  </si>
  <si>
    <t>AREA ENCARGADA</t>
  </si>
  <si>
    <t>SOLICITUD DE COTIZACIONES GIRAS TECNICAS</t>
  </si>
  <si>
    <t>NOVIEMBRE DE 2025</t>
  </si>
  <si>
    <t xml:space="preserve">Química Aplicada a la Industria </t>
  </si>
  <si>
    <t xml:space="preserve">01:00Transporte terrestre en bus con capacidad para 20  Pasajeros que tenga Baño, con sillas reclinables, Sogamoso  a la ciudad de Cali. con llegada al Hotel. </t>
  </si>
  <si>
    <t>PASAJERO</t>
  </si>
  <si>
    <t>8:00  Desayuno ( debe incluir jugo, porcion de fruta o caldo, huevos, café, arepa o pan.)</t>
  </si>
  <si>
    <t>UNIDAD</t>
  </si>
  <si>
    <t>10:00 am refrigerio que incluya jugo natural,
sandwich o pastel de pollo y botella de agua</t>
  </si>
  <si>
    <t>13:00 m Almuerzo, (porción de fruta o sopa, proteina,
carbohidrato, ensalada, bebida natural)</t>
  </si>
  <si>
    <t xml:space="preserve">Alojamiento en Hotel acomodación doble incluye
seguro hotelero </t>
  </si>
  <si>
    <t>NOCHE</t>
  </si>
  <si>
    <t>16:00 Refrigerio que incluya jugo natural, sandwich o
pastel de pollo y botella de agua.</t>
  </si>
  <si>
    <t>19:30 Cena (Hamburguesa o Emparedado, papas
francesas, bebida natural)</t>
  </si>
  <si>
    <t>07:00 Desayuno en el hotel. ( debe incluir jugo,
porcion de fruta, huevos, café, arepa o pan.)</t>
  </si>
  <si>
    <t>08:00 desplazamiento al centro ASTIN, de acuerdo a
la programación por coordinacion del cent</t>
  </si>
  <si>
    <t>10:00 refrigerio que incluya jugo natural, sandwich o
pastel de pollo y botella de agua.</t>
  </si>
  <si>
    <t>12:00 Almuerzo, (porción de fruta o sopa, proteina,
carbohidrato, ensalada, bebida natural)</t>
  </si>
  <si>
    <t>16:30 refrigerio que incluya jugo natural, sandwich o
pastel de pollo y botella de agua.</t>
  </si>
  <si>
    <t>13:30 Continuacion actividad centro ASTIN</t>
  </si>
  <si>
    <t>15:00 Llegada al hotel de la ciudad de Cali</t>
  </si>
  <si>
    <t>17:00 Desplazamiento al hotel</t>
  </si>
  <si>
    <t>18:30 Cena (Hamburguesa o Emparedado, papas
francesas, bebida natural)</t>
  </si>
  <si>
    <t>8:00 Desplazamiento a Colgate cali, reconocimiento
equipos maquinaria y proceso</t>
  </si>
  <si>
    <t>10:00 refrigerio que incluya jugo natural, sandwich o
pastel de pollo y botella de agu</t>
  </si>
  <si>
    <t>13:00 Dezplazamiento en bus con capacidad para 20
Pasajeros que tenga Baño, con sillas reclinables,
desde la ciudad de Cali hacia Sogamoso</t>
  </si>
  <si>
    <t>SUBTOTAL</t>
  </si>
  <si>
    <t>VALOR IMPUESTOS</t>
  </si>
  <si>
    <t>VALOR TOTAL GIRA</t>
  </si>
  <si>
    <t>Tecnólogo en construcción de Infraestructura Vial</t>
  </si>
  <si>
    <t>Transporte terrestre en bus con capacidad para 48 Pasajeros que
tenga Baño, con sillas reclinables, Sogamoso a la ciudad de Bogotá
DC. con llegada al Hotel.</t>
  </si>
  <si>
    <t>8:00 am Desayuno (debe incluir jugo, porcion de fruta o caldo,
huevos, café, arepa o pan.)</t>
  </si>
  <si>
    <t>10:00 am llegada al hotel de la ciudad de Bogotá D.C.</t>
  </si>
  <si>
    <t>10:00 am Refrigerio que incluya jugo natural, sándwich o pastel de
pollo y botella de agua.</t>
  </si>
  <si>
    <t>Alojamiento en Hotel acomodación doble incluye seguro hotelero</t>
  </si>
  <si>
    <t>12:00 m Almuerzo, (porción de fruta o sopa, proteína, carbohidrato,
ensalada, bebida natural)</t>
  </si>
  <si>
    <t>1:30 pm desplazamiento al laboratorio de suelos y concreto del
centro CENTRO DE LA INDUSTRIA DE LA CONSTRUCCIÓN Y LA
MADERA DE BOGOTA, de acuerdo a la programación por
coordinación del centro.</t>
  </si>
  <si>
    <t>4:30 pm Refrigerio que incluya jugo natural, sándwich o pastel de
pollo y botella de agua.</t>
  </si>
  <si>
    <t>5:00 pm Desplazamiento al hotel.</t>
  </si>
  <si>
    <t>6:30 pm Cena (Hamburguesa o Emparedado, papas francesas,
bebida natural)</t>
  </si>
  <si>
    <t>7:00 am Desayuno en el hotel. ( debe incluir jugo, porción de fruta,
huevos, café, arepa o pan.)</t>
  </si>
  <si>
    <t>8:00 am Desplazamiento a CENTRO DE LA INDUSTRIA DE LA
CONSTRUCCIÓN Y LA MADERA DE BOGOTA a realizar el
segundo día de practicas en el laboratorio de suelos, deacuerdo a la
programación por coordinación del centro.</t>
  </si>
  <si>
    <t>10:00 am refrigerio que incluya jugo natural, sándwich o pastel de
pollo y botella de agua.</t>
  </si>
  <si>
    <t>1:30 pm Continuar con practica laboratorio de suelos CENTRO DE
LA INDUSTRIA DE LA CONSTRUCCIÓN Y LA MADERA DE
BOGOTA, de acuerdo a la programación por coordinación del centro</t>
  </si>
  <si>
    <t>4:30 pm refrigerio que incluya jugo natural, sándwich o pastel de
pollo y botella de agua.</t>
  </si>
  <si>
    <t>5:00 pm Desplazamiento al hotel</t>
  </si>
  <si>
    <t>8:00 am Desplazamiento a CENTRO DE LA INDUSTRIA DE LA
CONSTRUCCIÓN Y LA MADERA DE BOGOTA a realizar el
segundo día de practicas en el laboratorio de suelos, deacuerdo a la
programación por coordinación del centro</t>
  </si>
  <si>
    <t>10:00 am refrigerio que incluya jugo natural, sándwich o pastel de
pollo y botella de agua</t>
  </si>
  <si>
    <t>12:00 m Almuerzo, (proteína, carbohidrato, ensalada y bebida natural)</t>
  </si>
  <si>
    <t>1:30 pm Continuar con practica laboratorio de suelos y concretos
CENTRO DE LA INDUSTRIA DE LA CONSTRUCCIÓN Y LA
MADERA DE BOGOTA., deacuerdo a la programación por
coordinación del centro.</t>
  </si>
  <si>
    <t>4:30 pm Desplazamiento en bus con capacidad para 48 Pasajeros
que tenga Baño, con sillas reclinables, de la ciudad de Bogotá DC.
hacia Sogamoso</t>
  </si>
  <si>
    <t>Dia 1 Hora de inicio: 6:00
am Hora de
finalización: 10:00
am</t>
  </si>
  <si>
    <t>Dia 2 
Hora de inicio: 7:00
am Hora de
finalización:5:00
pm</t>
  </si>
  <si>
    <t>Dia 3  Hora de
inicio: 07:00 Hora
de
finalización:23:00</t>
  </si>
  <si>
    <t xml:space="preserve">Dia 1  Hora de inicio: 01:00 Hora de finalización: 18:30  </t>
  </si>
  <si>
    <t>Dia 2  Hora de
inicio: 07:00 Hora
de finalización:
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</si>
</sst>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wis721 BT"/>
      <family val="2"/>
    </font>
    <font>
      <sz val="8"/>
      <name val="Swis721 BT"/>
      <family val="2"/>
    </font>
    <font>
      <b/>
      <sz val="12"/>
      <name val="Swis721 BT"/>
      <family val="2"/>
    </font>
    <font>
      <b/>
      <sz val="8"/>
      <name val="Swis721 BT"/>
      <family val="2"/>
    </font>
    <font>
      <b/>
      <sz val="36"/>
      <color theme="1"/>
      <name val="Swis721 BT"/>
      <family val="2"/>
    </font>
    <font>
      <sz val="10"/>
      <color theme="1"/>
      <name val="Swis721 BT"/>
      <family val="2"/>
    </font>
    <font>
      <sz val="10"/>
      <color theme="1"/>
      <name val="Calibri"/>
      <family val="2"/>
      <scheme val="minor"/>
    </font>
    <font>
      <b/>
      <sz val="12"/>
      <color theme="1"/>
      <name val="Swis721 BT"/>
      <family val="2"/>
    </font>
    <font>
      <sz val="11"/>
      <name val="Swis721 BT"/>
      <family val="2"/>
    </font>
    <font>
      <sz val="9"/>
      <color theme="1"/>
      <name val="Swis721 BT"/>
      <family val="2"/>
    </font>
    <font>
      <b/>
      <sz val="9"/>
      <color theme="1"/>
      <name val="Swis721 BT"/>
    </font>
    <font>
      <b/>
      <sz val="11"/>
      <color theme="1"/>
      <name val="Swis721 BT"/>
    </font>
    <font>
      <b/>
      <sz val="12"/>
      <color theme="1"/>
      <name val="Swis721 BT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44" fontId="2" fillId="0" borderId="0" xfId="0" applyNumberFormat="1" applyFont="1"/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 wrapText="1"/>
    </xf>
    <xf numFmtId="44" fontId="5" fillId="3" borderId="23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/>
    </xf>
    <xf numFmtId="44" fontId="2" fillId="0" borderId="9" xfId="0" applyNumberFormat="1" applyFont="1" applyBorder="1"/>
    <xf numFmtId="44" fontId="2" fillId="0" borderId="0" xfId="1" applyNumberFormat="1" applyFont="1"/>
    <xf numFmtId="44" fontId="5" fillId="3" borderId="23" xfId="1" applyNumberFormat="1" applyFont="1" applyFill="1" applyBorder="1" applyAlignment="1">
      <alignment horizontal="center" vertical="center" wrapText="1"/>
    </xf>
    <xf numFmtId="44" fontId="2" fillId="0" borderId="9" xfId="1" applyNumberFormat="1" applyFont="1" applyBorder="1"/>
    <xf numFmtId="44" fontId="5" fillId="3" borderId="3" xfId="0" applyNumberFormat="1" applyFont="1" applyFill="1" applyBorder="1" applyAlignment="1">
      <alignment horizontal="center" vertical="center" wrapText="1"/>
    </xf>
    <xf numFmtId="44" fontId="5" fillId="3" borderId="14" xfId="0" applyNumberFormat="1" applyFont="1" applyFill="1" applyBorder="1" applyAlignment="1">
      <alignment horizontal="center" vertical="center" wrapText="1"/>
    </xf>
    <xf numFmtId="44" fontId="3" fillId="2" borderId="5" xfId="0" applyNumberFormat="1" applyFont="1" applyFill="1" applyBorder="1" applyAlignment="1">
      <alignment vertical="center" wrapText="1"/>
    </xf>
    <xf numFmtId="2" fontId="3" fillId="2" borderId="16" xfId="0" applyNumberFormat="1" applyFont="1" applyFill="1" applyBorder="1" applyAlignment="1">
      <alignment horizontal="center" vertical="center" wrapText="1"/>
    </xf>
    <xf numFmtId="44" fontId="2" fillId="0" borderId="25" xfId="0" applyNumberFormat="1" applyFont="1" applyBorder="1" applyAlignment="1">
      <alignment horizontal="center"/>
    </xf>
    <xf numFmtId="44" fontId="2" fillId="0" borderId="26" xfId="0" applyNumberFormat="1" applyFont="1" applyBorder="1" applyAlignment="1">
      <alignment horizontal="center"/>
    </xf>
    <xf numFmtId="0" fontId="2" fillId="0" borderId="28" xfId="0" applyFont="1" applyBorder="1" applyAlignment="1">
      <alignment vertical="center" textRotation="90"/>
    </xf>
    <xf numFmtId="0" fontId="8" fillId="0" borderId="9" xfId="0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44" fontId="9" fillId="4" borderId="9" xfId="0" applyNumberFormat="1" applyFont="1" applyFill="1" applyBorder="1"/>
    <xf numFmtId="0" fontId="12" fillId="5" borderId="9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44" fontId="9" fillId="5" borderId="9" xfId="0" applyNumberFormat="1" applyFont="1" applyFill="1" applyBorder="1"/>
    <xf numFmtId="0" fontId="12" fillId="6" borderId="9" xfId="0" applyFont="1" applyFill="1" applyBorder="1" applyAlignment="1">
      <alignment horizontal="center" wrapText="1"/>
    </xf>
    <xf numFmtId="0" fontId="2" fillId="6" borderId="9" xfId="0" applyFont="1" applyFill="1" applyBorder="1" applyAlignment="1">
      <alignment horizontal="center"/>
    </xf>
    <xf numFmtId="44" fontId="9" fillId="6" borderId="9" xfId="0" applyNumberFormat="1" applyFont="1" applyFill="1" applyBorder="1"/>
    <xf numFmtId="44" fontId="13" fillId="6" borderId="9" xfId="1" applyNumberFormat="1" applyFont="1" applyFill="1" applyBorder="1"/>
    <xf numFmtId="44" fontId="2" fillId="2" borderId="4" xfId="1" applyNumberFormat="1" applyFont="1" applyFill="1" applyBorder="1"/>
    <xf numFmtId="44" fontId="2" fillId="2" borderId="9" xfId="1" applyNumberFormat="1" applyFont="1" applyFill="1" applyBorder="1"/>
    <xf numFmtId="44" fontId="2" fillId="2" borderId="23" xfId="1" applyNumberFormat="1" applyFont="1" applyFill="1" applyBorder="1"/>
    <xf numFmtId="0" fontId="12" fillId="4" borderId="35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44" fontId="9" fillId="4" borderId="35" xfId="0" applyNumberFormat="1" applyFont="1" applyFill="1" applyBorder="1"/>
    <xf numFmtId="44" fontId="9" fillId="4" borderId="35" xfId="1" applyNumberFormat="1" applyFont="1" applyFill="1" applyBorder="1"/>
    <xf numFmtId="44" fontId="14" fillId="5" borderId="9" xfId="0" applyNumberFormat="1" applyFont="1" applyFill="1" applyBorder="1"/>
    <xf numFmtId="44" fontId="13" fillId="5" borderId="9" xfId="1" applyNumberFormat="1" applyFont="1" applyFill="1" applyBorder="1"/>
    <xf numFmtId="44" fontId="14" fillId="6" borderId="9" xfId="0" applyNumberFormat="1" applyFont="1" applyFill="1" applyBorder="1"/>
    <xf numFmtId="44" fontId="13" fillId="4" borderId="9" xfId="1" applyNumberFormat="1" applyFont="1" applyFill="1" applyBorder="1"/>
    <xf numFmtId="0" fontId="6" fillId="2" borderId="27" xfId="0" applyFont="1" applyFill="1" applyBorder="1" applyAlignment="1">
      <alignment vertical="center" textRotation="90"/>
    </xf>
    <xf numFmtId="0" fontId="7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44" fontId="2" fillId="2" borderId="4" xfId="0" applyNumberFormat="1" applyFont="1" applyFill="1" applyBorder="1"/>
    <xf numFmtId="44" fontId="2" fillId="2" borderId="25" xfId="0" applyNumberFormat="1" applyFont="1" applyFill="1" applyBorder="1" applyAlignment="1">
      <alignment horizontal="center"/>
    </xf>
    <xf numFmtId="44" fontId="2" fillId="2" borderId="26" xfId="0" applyNumberFormat="1" applyFont="1" applyFill="1" applyBorder="1" applyAlignment="1">
      <alignment horizontal="center"/>
    </xf>
    <xf numFmtId="0" fontId="2" fillId="2" borderId="28" xfId="0" applyFont="1" applyFill="1" applyBorder="1" applyAlignment="1">
      <alignment vertical="center" textRotation="90"/>
    </xf>
    <xf numFmtId="0" fontId="7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44" fontId="2" fillId="2" borderId="9" xfId="0" applyNumberFormat="1" applyFont="1" applyFill="1" applyBorder="1"/>
    <xf numFmtId="0" fontId="6" fillId="2" borderId="28" xfId="0" applyFont="1" applyFill="1" applyBorder="1" applyAlignment="1">
      <alignment vertical="center" textRotation="90"/>
    </xf>
    <xf numFmtId="0" fontId="2" fillId="2" borderId="34" xfId="0" applyFont="1" applyFill="1" applyBorder="1" applyAlignment="1">
      <alignment vertical="center" textRotation="90"/>
    </xf>
    <xf numFmtId="0" fontId="7" fillId="2" borderId="23" xfId="0" applyFont="1" applyFill="1" applyBorder="1" applyAlignment="1">
      <alignment horizontal="left" vertical="center" wrapText="1"/>
    </xf>
    <xf numFmtId="0" fontId="8" fillId="2" borderId="3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/>
    </xf>
    <xf numFmtId="44" fontId="2" fillId="2" borderId="23" xfId="0" applyNumberFormat="1" applyFont="1" applyFill="1" applyBorder="1"/>
    <xf numFmtId="0" fontId="8" fillId="2" borderId="9" xfId="0" applyFont="1" applyFill="1" applyBorder="1" applyAlignment="1">
      <alignment horizontal="center" vertical="center"/>
    </xf>
    <xf numFmtId="44" fontId="2" fillId="0" borderId="9" xfId="0" applyNumberFormat="1" applyFont="1" applyBorder="1" applyAlignment="1">
      <alignment horizontal="center"/>
    </xf>
    <xf numFmtId="44" fontId="2" fillId="2" borderId="25" xfId="0" applyNumberFormat="1" applyFont="1" applyFill="1" applyBorder="1" applyAlignment="1">
      <alignment horizontal="center"/>
    </xf>
    <xf numFmtId="44" fontId="2" fillId="2" borderId="26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44" fontId="3" fillId="2" borderId="6" xfId="0" applyNumberFormat="1" applyFont="1" applyFill="1" applyBorder="1" applyAlignment="1">
      <alignment horizontal="center" vertical="center" wrapText="1"/>
    </xf>
    <xf numFmtId="44" fontId="3" fillId="2" borderId="11" xfId="0" applyNumberFormat="1" applyFont="1" applyFill="1" applyBorder="1" applyAlignment="1">
      <alignment horizontal="center" vertical="center" wrapText="1"/>
    </xf>
    <xf numFmtId="44" fontId="3" fillId="2" borderId="12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44" fontId="5" fillId="3" borderId="24" xfId="0" applyNumberFormat="1" applyFont="1" applyFill="1" applyBorder="1" applyAlignment="1">
      <alignment horizontal="center" vertical="center" wrapText="1"/>
    </xf>
    <xf numFmtId="44" fontId="5" fillId="3" borderId="18" xfId="0" applyNumberFormat="1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44" fontId="9" fillId="4" borderId="9" xfId="0" applyNumberFormat="1" applyFont="1" applyFill="1" applyBorder="1" applyAlignment="1">
      <alignment horizontal="center"/>
    </xf>
    <xf numFmtId="44" fontId="2" fillId="2" borderId="9" xfId="0" applyNumberFormat="1" applyFont="1" applyFill="1" applyBorder="1" applyAlignment="1">
      <alignment horizontal="center"/>
    </xf>
    <xf numFmtId="44" fontId="2" fillId="2" borderId="33" xfId="0" applyNumberFormat="1" applyFont="1" applyFill="1" applyBorder="1" applyAlignment="1">
      <alignment horizontal="center"/>
    </xf>
    <xf numFmtId="44" fontId="2" fillId="2" borderId="6" xfId="0" applyNumberFormat="1" applyFont="1" applyFill="1" applyBorder="1" applyAlignment="1">
      <alignment horizontal="center"/>
    </xf>
    <xf numFmtId="44" fontId="2" fillId="0" borderId="25" xfId="0" applyNumberFormat="1" applyFont="1" applyBorder="1" applyAlignment="1">
      <alignment horizontal="center"/>
    </xf>
    <xf numFmtId="44" fontId="2" fillId="0" borderId="26" xfId="0" applyNumberFormat="1" applyFont="1" applyBorder="1" applyAlignment="1">
      <alignment horizontal="center"/>
    </xf>
    <xf numFmtId="44" fontId="2" fillId="0" borderId="33" xfId="0" applyNumberFormat="1" applyFont="1" applyBorder="1" applyAlignment="1">
      <alignment horizontal="center"/>
    </xf>
    <xf numFmtId="44" fontId="2" fillId="0" borderId="6" xfId="0" applyNumberFormat="1" applyFont="1" applyBorder="1" applyAlignment="1">
      <alignment horizontal="center"/>
    </xf>
    <xf numFmtId="44" fontId="9" fillId="4" borderId="35" xfId="0" applyNumberFormat="1" applyFont="1" applyFill="1" applyBorder="1" applyAlignment="1">
      <alignment horizontal="center"/>
    </xf>
    <xf numFmtId="44" fontId="14" fillId="4" borderId="9" xfId="0" applyNumberFormat="1" applyFont="1" applyFill="1" applyBorder="1" applyAlignment="1">
      <alignment horizont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77893</xdr:colOff>
      <xdr:row>1</xdr:row>
      <xdr:rowOff>140547</xdr:rowOff>
    </xdr:from>
    <xdr:ext cx="1353820" cy="1228513"/>
    <xdr:pic>
      <xdr:nvPicPr>
        <xdr:cNvPr id="2" name="Imagen 23">
          <a:extLst>
            <a:ext uri="{FF2B5EF4-FFF2-40B4-BE49-F238E27FC236}">
              <a16:creationId xmlns:a16="http://schemas.microsoft.com/office/drawing/2014/main" id="{0F9D1CFC-4A37-4EFF-A4EC-F9D99E2AA72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93" y="331047"/>
          <a:ext cx="1353820" cy="1228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77893</xdr:colOff>
      <xdr:row>1</xdr:row>
      <xdr:rowOff>140547</xdr:rowOff>
    </xdr:from>
    <xdr:ext cx="1353820" cy="1228513"/>
    <xdr:pic>
      <xdr:nvPicPr>
        <xdr:cNvPr id="2" name="Imagen 23">
          <a:extLst>
            <a:ext uri="{FF2B5EF4-FFF2-40B4-BE49-F238E27FC236}">
              <a16:creationId xmlns:a16="http://schemas.microsoft.com/office/drawing/2014/main" id="{91DB25A0-8AB8-4894-BDE0-BDEA2C1DECE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93" y="340572"/>
          <a:ext cx="1353820" cy="1228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6B0B9-8F4F-40DF-8B43-7D0BEEC5CFBC}">
  <sheetPr>
    <pageSetUpPr fitToPage="1"/>
  </sheetPr>
  <dimension ref="A1:L35"/>
  <sheetViews>
    <sheetView tabSelected="1" zoomScale="66" zoomScaleNormal="66" workbookViewId="0">
      <selection activeCell="O26" sqref="O26"/>
    </sheetView>
  </sheetViews>
  <sheetFormatPr baseColWidth="10" defaultColWidth="11.5703125" defaultRowHeight="15"/>
  <cols>
    <col min="1" max="2" width="10.7109375" style="1" customWidth="1"/>
    <col min="3" max="3" width="78.7109375" style="2" customWidth="1"/>
    <col min="4" max="4" width="11.140625" style="3" bestFit="1" customWidth="1"/>
    <col min="5" max="5" width="11" style="3" customWidth="1"/>
    <col min="6" max="6" width="24" style="4" customWidth="1"/>
    <col min="7" max="7" width="25.42578125" style="12" customWidth="1"/>
    <col min="8" max="8" width="14.28515625" style="4" customWidth="1"/>
    <col min="9" max="9" width="10.7109375" style="4" customWidth="1"/>
    <col min="10" max="10" width="38.28515625" bestFit="1" customWidth="1"/>
    <col min="11" max="11" width="18" bestFit="1" customWidth="1"/>
    <col min="12" max="12" width="26.5703125" bestFit="1" customWidth="1"/>
    <col min="13" max="16384" width="11.5703125" style="1"/>
  </cols>
  <sheetData>
    <row r="1" spans="1:9" customFormat="1" ht="15.75" thickBot="1">
      <c r="A1" s="1"/>
      <c r="B1" s="1"/>
      <c r="C1" s="2"/>
      <c r="D1" s="3"/>
      <c r="E1" s="3"/>
      <c r="F1" s="4"/>
      <c r="G1" s="12"/>
      <c r="H1" s="4"/>
      <c r="I1" s="4"/>
    </row>
    <row r="2" spans="1:9" customFormat="1" ht="23.45" customHeight="1">
      <c r="A2" s="66"/>
      <c r="B2" s="67"/>
      <c r="C2" s="72" t="s">
        <v>0</v>
      </c>
      <c r="D2" s="73"/>
      <c r="E2" s="73"/>
      <c r="F2" s="73"/>
      <c r="G2" s="73"/>
      <c r="H2" s="74" t="s">
        <v>1</v>
      </c>
      <c r="I2" s="75"/>
    </row>
    <row r="3" spans="1:9" customFormat="1" ht="23.45" customHeight="1" thickBot="1">
      <c r="A3" s="68"/>
      <c r="B3" s="69"/>
      <c r="C3" s="78" t="s">
        <v>2</v>
      </c>
      <c r="D3" s="79"/>
      <c r="E3" s="79"/>
      <c r="F3" s="79"/>
      <c r="G3" s="79"/>
      <c r="H3" s="76"/>
      <c r="I3" s="77"/>
    </row>
    <row r="4" spans="1:9" customFormat="1" ht="23.45" customHeight="1">
      <c r="A4" s="68"/>
      <c r="B4" s="69"/>
      <c r="C4" s="78" t="s">
        <v>3</v>
      </c>
      <c r="D4" s="79"/>
      <c r="E4" s="79"/>
      <c r="F4" s="79"/>
      <c r="G4" s="79"/>
      <c r="H4" s="74"/>
      <c r="I4" s="75"/>
    </row>
    <row r="5" spans="1:9" customFormat="1" ht="23.45" customHeight="1" thickBot="1">
      <c r="A5" s="68"/>
      <c r="B5" s="69"/>
      <c r="C5" s="78"/>
      <c r="D5" s="79"/>
      <c r="E5" s="79"/>
      <c r="F5" s="79"/>
      <c r="G5" s="79"/>
      <c r="H5" s="76"/>
      <c r="I5" s="77"/>
    </row>
    <row r="6" spans="1:9" customFormat="1" ht="23.45" customHeight="1" thickBot="1">
      <c r="A6" s="70"/>
      <c r="B6" s="71"/>
      <c r="C6" s="80" t="s">
        <v>18</v>
      </c>
      <c r="D6" s="81"/>
      <c r="E6" s="81"/>
      <c r="F6" s="81"/>
      <c r="G6" s="81"/>
      <c r="H6" s="74" t="s">
        <v>4</v>
      </c>
      <c r="I6" s="75"/>
    </row>
    <row r="7" spans="1:9" customFormat="1" ht="23.45" customHeight="1" thickBot="1">
      <c r="A7" s="82" t="s">
        <v>5</v>
      </c>
      <c r="B7" s="83"/>
      <c r="C7" s="84"/>
      <c r="D7" s="85"/>
      <c r="E7" s="85"/>
      <c r="F7" s="86"/>
      <c r="G7" s="86"/>
      <c r="H7" s="15" t="s">
        <v>6</v>
      </c>
      <c r="I7" s="17" t="s">
        <v>19</v>
      </c>
    </row>
    <row r="8" spans="1:9" customFormat="1" ht="23.25" thickBot="1">
      <c r="A8" s="87" t="s">
        <v>17</v>
      </c>
      <c r="B8" s="88"/>
      <c r="C8" s="89" t="s">
        <v>20</v>
      </c>
      <c r="D8" s="90"/>
      <c r="E8" s="90"/>
      <c r="F8" s="90"/>
      <c r="G8" s="90"/>
      <c r="H8" s="16" t="s">
        <v>7</v>
      </c>
      <c r="I8" s="18">
        <v>2025</v>
      </c>
    </row>
    <row r="9" spans="1:9" customFormat="1" ht="23.25" thickBot="1">
      <c r="A9" s="5" t="s">
        <v>8</v>
      </c>
      <c r="B9" s="6" t="s">
        <v>9</v>
      </c>
      <c r="C9" s="7" t="s">
        <v>10</v>
      </c>
      <c r="D9" s="6" t="s">
        <v>11</v>
      </c>
      <c r="E9" s="6" t="s">
        <v>12</v>
      </c>
      <c r="F9" s="8" t="s">
        <v>15</v>
      </c>
      <c r="G9" s="13" t="s">
        <v>16</v>
      </c>
      <c r="H9" s="91" t="s">
        <v>13</v>
      </c>
      <c r="I9" s="92"/>
    </row>
    <row r="10" spans="1:9" customFormat="1" ht="26.25" thickBot="1">
      <c r="A10" s="93" t="s">
        <v>71</v>
      </c>
      <c r="B10" s="44"/>
      <c r="C10" s="45" t="s">
        <v>21</v>
      </c>
      <c r="D10" s="46" t="s">
        <v>22</v>
      </c>
      <c r="E10" s="47">
        <v>12</v>
      </c>
      <c r="F10" s="48">
        <v>2040000</v>
      </c>
      <c r="G10" s="33">
        <v>2040000</v>
      </c>
      <c r="H10" s="64">
        <f>+(F10+G10)/2</f>
        <v>2040000</v>
      </c>
      <c r="I10" s="65"/>
    </row>
    <row r="11" spans="1:9" customFormat="1" ht="18.75" customHeight="1" thickBot="1">
      <c r="A11" s="94"/>
      <c r="B11" s="51"/>
      <c r="C11" s="52" t="s">
        <v>23</v>
      </c>
      <c r="D11" s="53" t="s">
        <v>24</v>
      </c>
      <c r="E11" s="54">
        <v>12</v>
      </c>
      <c r="F11" s="55">
        <v>360000</v>
      </c>
      <c r="G11" s="34">
        <v>300000</v>
      </c>
      <c r="H11" s="64">
        <f>+(F11+G11)/2</f>
        <v>330000</v>
      </c>
      <c r="I11" s="65"/>
    </row>
    <row r="12" spans="1:9" customFormat="1" ht="26.25" thickBot="1">
      <c r="A12" s="94"/>
      <c r="B12" s="51"/>
      <c r="C12" s="52" t="s">
        <v>25</v>
      </c>
      <c r="D12" s="53" t="s">
        <v>24</v>
      </c>
      <c r="E12" s="54">
        <v>12</v>
      </c>
      <c r="F12" s="55">
        <v>192000</v>
      </c>
      <c r="G12" s="34">
        <v>180000</v>
      </c>
      <c r="H12" s="64">
        <f>+(F12+G12)/2</f>
        <v>186000</v>
      </c>
      <c r="I12" s="65"/>
    </row>
    <row r="13" spans="1:9" customFormat="1" ht="26.25" thickBot="1">
      <c r="A13" s="94"/>
      <c r="B13" s="51"/>
      <c r="C13" s="52" t="s">
        <v>26</v>
      </c>
      <c r="D13" s="53" t="s">
        <v>24</v>
      </c>
      <c r="E13" s="54">
        <v>12</v>
      </c>
      <c r="F13" s="55">
        <v>360000</v>
      </c>
      <c r="G13" s="34">
        <v>420000</v>
      </c>
      <c r="H13" s="64">
        <f>+(F13+G13)/2</f>
        <v>390000</v>
      </c>
      <c r="I13" s="65"/>
    </row>
    <row r="14" spans="1:9" customFormat="1" ht="15.75" thickBot="1">
      <c r="A14" s="94"/>
      <c r="B14" s="51"/>
      <c r="C14" s="52" t="s">
        <v>37</v>
      </c>
      <c r="D14" s="53"/>
      <c r="E14" s="54">
        <v>0</v>
      </c>
      <c r="F14" s="55">
        <v>0</v>
      </c>
      <c r="G14" s="34">
        <v>0</v>
      </c>
      <c r="H14" s="49">
        <v>0</v>
      </c>
      <c r="I14" s="50"/>
    </row>
    <row r="15" spans="1:9" customFormat="1" ht="26.25" thickBot="1">
      <c r="A15" s="94"/>
      <c r="B15" s="56"/>
      <c r="C15" s="52" t="s">
        <v>27</v>
      </c>
      <c r="D15" s="53" t="s">
        <v>28</v>
      </c>
      <c r="E15" s="54">
        <v>24</v>
      </c>
      <c r="F15" s="55">
        <v>2400000</v>
      </c>
      <c r="G15" s="34">
        <v>2880000</v>
      </c>
      <c r="H15" s="64">
        <f t="shared" ref="H15:H21" si="0">+(F15+G15)/2</f>
        <v>2640000</v>
      </c>
      <c r="I15" s="65"/>
    </row>
    <row r="16" spans="1:9" customFormat="1" ht="26.25" thickBot="1">
      <c r="A16" s="94"/>
      <c r="B16" s="56"/>
      <c r="C16" s="52" t="s">
        <v>29</v>
      </c>
      <c r="D16" s="53" t="s">
        <v>14</v>
      </c>
      <c r="E16" s="54">
        <v>12</v>
      </c>
      <c r="F16" s="55">
        <v>192000</v>
      </c>
      <c r="G16" s="34">
        <v>180000</v>
      </c>
      <c r="H16" s="64">
        <f t="shared" si="0"/>
        <v>186000</v>
      </c>
      <c r="I16" s="65"/>
    </row>
    <row r="17" spans="1:9" customFormat="1" ht="26.25" thickBot="1">
      <c r="A17" s="95"/>
      <c r="B17" s="56"/>
      <c r="C17" s="52" t="s">
        <v>30</v>
      </c>
      <c r="D17" s="53" t="s">
        <v>24</v>
      </c>
      <c r="E17" s="54">
        <v>12</v>
      </c>
      <c r="F17" s="55">
        <v>360000</v>
      </c>
      <c r="G17" s="34">
        <v>360000</v>
      </c>
      <c r="H17" s="64">
        <f t="shared" si="0"/>
        <v>360000</v>
      </c>
      <c r="I17" s="65"/>
    </row>
    <row r="18" spans="1:9" customFormat="1" ht="26.25" thickBot="1">
      <c r="A18" s="93" t="s">
        <v>72</v>
      </c>
      <c r="B18" s="56"/>
      <c r="C18" s="52" t="s">
        <v>31</v>
      </c>
      <c r="D18" s="53" t="s">
        <v>24</v>
      </c>
      <c r="E18" s="54">
        <v>12</v>
      </c>
      <c r="F18" s="55">
        <v>360000</v>
      </c>
      <c r="G18" s="34">
        <v>300000</v>
      </c>
      <c r="H18" s="64">
        <f t="shared" si="0"/>
        <v>330000</v>
      </c>
      <c r="I18" s="65"/>
    </row>
    <row r="19" spans="1:9" customFormat="1" ht="26.25" thickBot="1">
      <c r="A19" s="94"/>
      <c r="B19" s="51"/>
      <c r="C19" s="52" t="s">
        <v>32</v>
      </c>
      <c r="D19" s="53" t="s">
        <v>22</v>
      </c>
      <c r="E19" s="54">
        <v>12</v>
      </c>
      <c r="F19" s="55">
        <v>156000</v>
      </c>
      <c r="G19" s="34">
        <v>180000</v>
      </c>
      <c r="H19" s="64">
        <f t="shared" si="0"/>
        <v>168000</v>
      </c>
      <c r="I19" s="65"/>
    </row>
    <row r="20" spans="1:9" customFormat="1" ht="26.25" thickBot="1">
      <c r="A20" s="94"/>
      <c r="B20" s="56"/>
      <c r="C20" s="52" t="s">
        <v>33</v>
      </c>
      <c r="D20" s="53" t="s">
        <v>14</v>
      </c>
      <c r="E20" s="54">
        <v>12</v>
      </c>
      <c r="F20" s="55">
        <v>192000</v>
      </c>
      <c r="G20" s="34">
        <v>180000</v>
      </c>
      <c r="H20" s="64">
        <f t="shared" si="0"/>
        <v>186000</v>
      </c>
      <c r="I20" s="65"/>
    </row>
    <row r="21" spans="1:9" customFormat="1" ht="26.25" thickBot="1">
      <c r="A21" s="94"/>
      <c r="B21" s="51"/>
      <c r="C21" s="52" t="s">
        <v>34</v>
      </c>
      <c r="D21" s="53" t="s">
        <v>14</v>
      </c>
      <c r="E21" s="54">
        <v>12</v>
      </c>
      <c r="F21" s="55">
        <v>360000</v>
      </c>
      <c r="G21" s="34">
        <v>360000</v>
      </c>
      <c r="H21" s="64">
        <f t="shared" si="0"/>
        <v>360000</v>
      </c>
      <c r="I21" s="65"/>
    </row>
    <row r="22" spans="1:9" customFormat="1" ht="15.75" thickBot="1">
      <c r="A22" s="94"/>
      <c r="B22" s="57"/>
      <c r="C22" s="58" t="s">
        <v>36</v>
      </c>
      <c r="D22" s="59"/>
      <c r="E22" s="60">
        <v>0</v>
      </c>
      <c r="F22" s="61">
        <v>0</v>
      </c>
      <c r="G22" s="34">
        <v>0</v>
      </c>
      <c r="H22" s="49">
        <v>0</v>
      </c>
      <c r="I22" s="50"/>
    </row>
    <row r="23" spans="1:9" customFormat="1" ht="25.5">
      <c r="A23" s="94"/>
      <c r="B23" s="57"/>
      <c r="C23" s="58" t="s">
        <v>35</v>
      </c>
      <c r="D23" s="59" t="s">
        <v>14</v>
      </c>
      <c r="E23" s="60">
        <v>12</v>
      </c>
      <c r="F23" s="61">
        <v>192000</v>
      </c>
      <c r="G23" s="34">
        <v>180000</v>
      </c>
      <c r="H23" s="101">
        <f t="shared" ref="H23:H32" si="1">+(F23+G23)/2</f>
        <v>186000</v>
      </c>
      <c r="I23" s="102"/>
    </row>
    <row r="24" spans="1:9" customFormat="1">
      <c r="A24" s="94"/>
      <c r="B24" s="51"/>
      <c r="C24" s="52" t="s">
        <v>38</v>
      </c>
      <c r="D24" s="62" t="s">
        <v>22</v>
      </c>
      <c r="E24" s="54">
        <v>12</v>
      </c>
      <c r="F24" s="55">
        <v>156000</v>
      </c>
      <c r="G24" s="35">
        <v>180000</v>
      </c>
      <c r="H24" s="100">
        <f t="shared" si="1"/>
        <v>168000</v>
      </c>
      <c r="I24" s="100"/>
    </row>
    <row r="25" spans="1:9" customFormat="1" ht="26.25" thickBot="1">
      <c r="A25" s="95"/>
      <c r="B25" s="51"/>
      <c r="C25" s="52" t="s">
        <v>39</v>
      </c>
      <c r="D25" s="62" t="s">
        <v>24</v>
      </c>
      <c r="E25" s="54">
        <v>12</v>
      </c>
      <c r="F25" s="55">
        <v>360000</v>
      </c>
      <c r="G25" s="35">
        <v>360000</v>
      </c>
      <c r="H25" s="100">
        <f t="shared" si="1"/>
        <v>360000</v>
      </c>
      <c r="I25" s="100"/>
    </row>
    <row r="26" spans="1:9" customFormat="1" ht="25.5">
      <c r="A26" s="96" t="s">
        <v>70</v>
      </c>
      <c r="B26" s="21"/>
      <c r="C26" s="9" t="s">
        <v>31</v>
      </c>
      <c r="D26" s="22" t="s">
        <v>24</v>
      </c>
      <c r="E26" s="10">
        <v>12</v>
      </c>
      <c r="F26" s="11">
        <v>360000</v>
      </c>
      <c r="G26" s="34">
        <v>300000</v>
      </c>
      <c r="H26" s="63">
        <f t="shared" si="1"/>
        <v>330000</v>
      </c>
      <c r="I26" s="63"/>
    </row>
    <row r="27" spans="1:9" customFormat="1" ht="25.5">
      <c r="A27" s="97"/>
      <c r="B27" s="21"/>
      <c r="C27" s="9" t="s">
        <v>40</v>
      </c>
      <c r="D27" s="22" t="s">
        <v>22</v>
      </c>
      <c r="E27" s="10">
        <v>12</v>
      </c>
      <c r="F27" s="11">
        <v>156000</v>
      </c>
      <c r="G27" s="34">
        <v>240000</v>
      </c>
      <c r="H27" s="63">
        <f t="shared" si="1"/>
        <v>198000</v>
      </c>
      <c r="I27" s="63"/>
    </row>
    <row r="28" spans="1:9" customFormat="1" ht="25.5">
      <c r="A28" s="97"/>
      <c r="B28" s="21"/>
      <c r="C28" s="9" t="s">
        <v>41</v>
      </c>
      <c r="D28" s="22" t="s">
        <v>24</v>
      </c>
      <c r="E28" s="10">
        <v>12</v>
      </c>
      <c r="F28" s="11">
        <v>192000</v>
      </c>
      <c r="G28" s="34">
        <v>180000</v>
      </c>
      <c r="H28" s="63">
        <f t="shared" si="1"/>
        <v>186000</v>
      </c>
      <c r="I28" s="63"/>
    </row>
    <row r="29" spans="1:9" customFormat="1" ht="25.5">
      <c r="A29" s="97"/>
      <c r="B29" s="21"/>
      <c r="C29" s="9" t="s">
        <v>34</v>
      </c>
      <c r="D29" s="22" t="s">
        <v>24</v>
      </c>
      <c r="E29" s="10">
        <v>12</v>
      </c>
      <c r="F29" s="11">
        <v>360000</v>
      </c>
      <c r="G29" s="34">
        <v>360000</v>
      </c>
      <c r="H29" s="63">
        <f t="shared" si="1"/>
        <v>360000</v>
      </c>
      <c r="I29" s="63"/>
    </row>
    <row r="30" spans="1:9" customFormat="1" ht="38.25">
      <c r="A30" s="97"/>
      <c r="B30" s="21"/>
      <c r="C30" s="9" t="s">
        <v>42</v>
      </c>
      <c r="D30" s="22" t="s">
        <v>22</v>
      </c>
      <c r="E30" s="10">
        <v>12</v>
      </c>
      <c r="F30" s="11">
        <v>2040000</v>
      </c>
      <c r="G30" s="34">
        <v>2040000</v>
      </c>
      <c r="H30" s="63">
        <f t="shared" si="1"/>
        <v>2040000</v>
      </c>
      <c r="I30" s="63"/>
    </row>
    <row r="31" spans="1:9" customFormat="1" ht="25.5">
      <c r="A31" s="97"/>
      <c r="B31" s="21"/>
      <c r="C31" s="9" t="s">
        <v>35</v>
      </c>
      <c r="D31" s="22" t="s">
        <v>24</v>
      </c>
      <c r="E31" s="10">
        <v>12</v>
      </c>
      <c r="F31" s="11">
        <v>192000</v>
      </c>
      <c r="G31" s="34">
        <v>180000</v>
      </c>
      <c r="H31" s="63">
        <f t="shared" si="1"/>
        <v>186000</v>
      </c>
      <c r="I31" s="63"/>
    </row>
    <row r="32" spans="1:9" customFormat="1" ht="26.25" thickBot="1">
      <c r="A32" s="98"/>
      <c r="B32" s="21"/>
      <c r="C32" s="9" t="s">
        <v>39</v>
      </c>
      <c r="D32" s="22" t="s">
        <v>24</v>
      </c>
      <c r="E32" s="10">
        <v>12</v>
      </c>
      <c r="F32" s="11">
        <v>360000</v>
      </c>
      <c r="G32" s="34">
        <v>360000</v>
      </c>
      <c r="H32" s="63">
        <f t="shared" si="1"/>
        <v>360000</v>
      </c>
      <c r="I32" s="63"/>
    </row>
    <row r="33" spans="4:9" ht="15.75">
      <c r="D33" s="23" t="s">
        <v>43</v>
      </c>
      <c r="E33" s="24"/>
      <c r="F33" s="25">
        <f>SUM(F10:F32)</f>
        <v>11340000</v>
      </c>
      <c r="G33" s="43">
        <f>SUM(G10:G32)</f>
        <v>11760000</v>
      </c>
      <c r="H33" s="99">
        <f>SUM(H10:I32)</f>
        <v>11550000</v>
      </c>
      <c r="I33" s="99"/>
    </row>
    <row r="34" spans="4:9" ht="24.75">
      <c r="D34" s="26" t="s">
        <v>44</v>
      </c>
      <c r="E34" s="27"/>
      <c r="F34" s="28">
        <v>807360</v>
      </c>
      <c r="G34" s="41">
        <v>547200</v>
      </c>
      <c r="H34" s="99">
        <f>+(F34+G34)/2</f>
        <v>677280</v>
      </c>
      <c r="I34" s="99"/>
    </row>
    <row r="35" spans="4:9" ht="24.75">
      <c r="D35" s="29" t="s">
        <v>45</v>
      </c>
      <c r="E35" s="30"/>
      <c r="F35" s="31">
        <f>SUM(F33:F34)</f>
        <v>12147360</v>
      </c>
      <c r="G35" s="32">
        <f>G33+G34</f>
        <v>12307200</v>
      </c>
      <c r="H35" s="99">
        <f>+(F35+G35)/2</f>
        <v>12227280</v>
      </c>
      <c r="I35" s="99"/>
    </row>
  </sheetData>
  <mergeCells count="40">
    <mergeCell ref="H32:I32"/>
    <mergeCell ref="A26:A32"/>
    <mergeCell ref="H35:I35"/>
    <mergeCell ref="H34:I34"/>
    <mergeCell ref="A18:A25"/>
    <mergeCell ref="H25:I25"/>
    <mergeCell ref="H26:I26"/>
    <mergeCell ref="H27:I27"/>
    <mergeCell ref="H28:I28"/>
    <mergeCell ref="H33:I33"/>
    <mergeCell ref="H18:I18"/>
    <mergeCell ref="H19:I19"/>
    <mergeCell ref="H20:I20"/>
    <mergeCell ref="H21:I21"/>
    <mergeCell ref="H23:I23"/>
    <mergeCell ref="H24:I24"/>
    <mergeCell ref="A7:B7"/>
    <mergeCell ref="C7:G7"/>
    <mergeCell ref="A8:B8"/>
    <mergeCell ref="C8:G8"/>
    <mergeCell ref="H11:I11"/>
    <mergeCell ref="H9:I9"/>
    <mergeCell ref="A10:A17"/>
    <mergeCell ref="A2:B6"/>
    <mergeCell ref="C2:G2"/>
    <mergeCell ref="H2:I3"/>
    <mergeCell ref="C3:G3"/>
    <mergeCell ref="C4:G5"/>
    <mergeCell ref="H4:I5"/>
    <mergeCell ref="C6:G6"/>
    <mergeCell ref="H6:I6"/>
    <mergeCell ref="H29:I29"/>
    <mergeCell ref="H30:I30"/>
    <mergeCell ref="H31:I31"/>
    <mergeCell ref="H10:I10"/>
    <mergeCell ref="H13:I13"/>
    <mergeCell ref="H15:I15"/>
    <mergeCell ref="H16:I16"/>
    <mergeCell ref="H17:I17"/>
    <mergeCell ref="H12:I12"/>
  </mergeCells>
  <pageMargins left="0.70866141732283472" right="0.70866141732283472" top="0.74803149606299213" bottom="0.74803149606299213" header="0.31496062992125984" footer="0.31496062992125984"/>
  <pageSetup paperSize="122" scale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FDB23-1E65-497E-A69F-3CF38221B196}">
  <sheetPr>
    <pageSetUpPr fitToPage="1"/>
  </sheetPr>
  <dimension ref="A1:L38"/>
  <sheetViews>
    <sheetView topLeftCell="A6" zoomScale="50" zoomScaleNormal="50" workbookViewId="0">
      <selection activeCell="O37" sqref="O36:O37"/>
    </sheetView>
  </sheetViews>
  <sheetFormatPr baseColWidth="10" defaultColWidth="11.5703125" defaultRowHeight="15"/>
  <cols>
    <col min="1" max="2" width="10.7109375" style="1" customWidth="1"/>
    <col min="3" max="3" width="78.7109375" style="2" customWidth="1"/>
    <col min="4" max="4" width="11.140625" style="3" bestFit="1" customWidth="1"/>
    <col min="5" max="5" width="11" style="3" customWidth="1"/>
    <col min="6" max="6" width="26.85546875" style="4" customWidth="1"/>
    <col min="7" max="7" width="25.42578125" style="12" customWidth="1"/>
    <col min="8" max="8" width="14.28515625" style="4" customWidth="1"/>
    <col min="9" max="9" width="13.28515625" style="4" customWidth="1"/>
    <col min="10" max="10" width="38.28515625" bestFit="1" customWidth="1"/>
    <col min="11" max="11" width="18" bestFit="1" customWidth="1"/>
    <col min="12" max="12" width="26.5703125" bestFit="1" customWidth="1"/>
    <col min="13" max="16384" width="11.5703125" style="1"/>
  </cols>
  <sheetData>
    <row r="1" spans="1:9" customFormat="1" ht="15.75" thickBot="1">
      <c r="A1" s="1"/>
      <c r="B1" s="1"/>
      <c r="C1" s="2"/>
      <c r="D1" s="3"/>
      <c r="E1" s="3"/>
      <c r="F1" s="4"/>
      <c r="G1" s="12"/>
      <c r="H1" s="4"/>
      <c r="I1" s="4"/>
    </row>
    <row r="2" spans="1:9" customFormat="1" ht="23.45" customHeight="1">
      <c r="A2" s="66"/>
      <c r="B2" s="67"/>
      <c r="C2" s="72" t="s">
        <v>0</v>
      </c>
      <c r="D2" s="73"/>
      <c r="E2" s="73"/>
      <c r="F2" s="73"/>
      <c r="G2" s="73"/>
      <c r="H2" s="74" t="s">
        <v>1</v>
      </c>
      <c r="I2" s="75"/>
    </row>
    <row r="3" spans="1:9" customFormat="1" ht="23.45" customHeight="1" thickBot="1">
      <c r="A3" s="68"/>
      <c r="B3" s="69"/>
      <c r="C3" s="78" t="s">
        <v>2</v>
      </c>
      <c r="D3" s="79"/>
      <c r="E3" s="79"/>
      <c r="F3" s="79"/>
      <c r="G3" s="79"/>
      <c r="H3" s="76"/>
      <c r="I3" s="77"/>
    </row>
    <row r="4" spans="1:9" customFormat="1" ht="23.45" customHeight="1">
      <c r="A4" s="68"/>
      <c r="B4" s="69"/>
      <c r="C4" s="78" t="s">
        <v>3</v>
      </c>
      <c r="D4" s="79"/>
      <c r="E4" s="79"/>
      <c r="F4" s="79"/>
      <c r="G4" s="79"/>
      <c r="H4" s="74"/>
      <c r="I4" s="75"/>
    </row>
    <row r="5" spans="1:9" customFormat="1" ht="23.45" customHeight="1" thickBot="1">
      <c r="A5" s="68"/>
      <c r="B5" s="69"/>
      <c r="C5" s="78"/>
      <c r="D5" s="79"/>
      <c r="E5" s="79"/>
      <c r="F5" s="79"/>
      <c r="G5" s="79"/>
      <c r="H5" s="76"/>
      <c r="I5" s="77"/>
    </row>
    <row r="6" spans="1:9" customFormat="1" ht="23.45" customHeight="1" thickBot="1">
      <c r="A6" s="70"/>
      <c r="B6" s="71"/>
      <c r="C6" s="80" t="s">
        <v>18</v>
      </c>
      <c r="D6" s="81"/>
      <c r="E6" s="81"/>
      <c r="F6" s="81"/>
      <c r="G6" s="81"/>
      <c r="H6" s="74" t="s">
        <v>4</v>
      </c>
      <c r="I6" s="75"/>
    </row>
    <row r="7" spans="1:9" customFormat="1" ht="23.45" customHeight="1" thickBot="1">
      <c r="A7" s="82" t="s">
        <v>5</v>
      </c>
      <c r="B7" s="83"/>
      <c r="C7" s="84"/>
      <c r="D7" s="85"/>
      <c r="E7" s="85"/>
      <c r="F7" s="86"/>
      <c r="G7" s="86"/>
      <c r="H7" s="15" t="s">
        <v>6</v>
      </c>
      <c r="I7" s="17" t="s">
        <v>19</v>
      </c>
    </row>
    <row r="8" spans="1:9" customFormat="1" ht="23.25" thickBot="1">
      <c r="A8" s="87" t="s">
        <v>17</v>
      </c>
      <c r="B8" s="88"/>
      <c r="C8" s="89" t="s">
        <v>46</v>
      </c>
      <c r="D8" s="90"/>
      <c r="E8" s="90"/>
      <c r="F8" s="90"/>
      <c r="G8" s="90"/>
      <c r="H8" s="16" t="s">
        <v>7</v>
      </c>
      <c r="I8" s="18">
        <v>2025</v>
      </c>
    </row>
    <row r="9" spans="1:9" customFormat="1" ht="23.25" thickBot="1">
      <c r="A9" s="5" t="s">
        <v>8</v>
      </c>
      <c r="B9" s="6" t="s">
        <v>9</v>
      </c>
      <c r="C9" s="7" t="s">
        <v>10</v>
      </c>
      <c r="D9" s="6" t="s">
        <v>11</v>
      </c>
      <c r="E9" s="6" t="s">
        <v>12</v>
      </c>
      <c r="F9" s="8" t="s">
        <v>15</v>
      </c>
      <c r="G9" s="13" t="s">
        <v>16</v>
      </c>
      <c r="H9" s="91" t="s">
        <v>13</v>
      </c>
      <c r="I9" s="92"/>
    </row>
    <row r="10" spans="1:9" customFormat="1" ht="96.75" customHeight="1" thickBot="1">
      <c r="A10" s="93" t="s">
        <v>68</v>
      </c>
      <c r="B10" s="44"/>
      <c r="C10" s="45" t="s">
        <v>47</v>
      </c>
      <c r="D10" s="46" t="s">
        <v>22</v>
      </c>
      <c r="E10" s="47">
        <v>44</v>
      </c>
      <c r="F10" s="48">
        <v>1980000</v>
      </c>
      <c r="G10" s="33">
        <v>1980000</v>
      </c>
      <c r="H10" s="103">
        <f t="shared" ref="H10:H23" si="0">+(F10+G10)/2</f>
        <v>1980000</v>
      </c>
      <c r="I10" s="104"/>
    </row>
    <row r="11" spans="1:9" customFormat="1" ht="35.25" customHeight="1" thickBot="1">
      <c r="A11" s="94"/>
      <c r="B11" s="51"/>
      <c r="C11" s="52" t="s">
        <v>48</v>
      </c>
      <c r="D11" s="53" t="s">
        <v>24</v>
      </c>
      <c r="E11" s="54">
        <v>44</v>
      </c>
      <c r="F11" s="55">
        <v>1100000</v>
      </c>
      <c r="G11" s="34">
        <v>1100000</v>
      </c>
      <c r="H11" s="103">
        <f t="shared" si="0"/>
        <v>1100000</v>
      </c>
      <c r="I11" s="104"/>
    </row>
    <row r="12" spans="1:9" customFormat="1" ht="15.75" thickBot="1">
      <c r="A12" s="94"/>
      <c r="B12" s="51"/>
      <c r="C12" s="52" t="s">
        <v>49</v>
      </c>
      <c r="D12" s="53"/>
      <c r="E12" s="54">
        <v>0</v>
      </c>
      <c r="F12" s="55">
        <v>0</v>
      </c>
      <c r="G12" s="34">
        <v>0</v>
      </c>
      <c r="H12" s="103">
        <f t="shared" si="0"/>
        <v>0</v>
      </c>
      <c r="I12" s="104"/>
    </row>
    <row r="13" spans="1:9" customFormat="1" ht="26.25" thickBot="1">
      <c r="A13" s="94"/>
      <c r="B13" s="51"/>
      <c r="C13" s="52" t="s">
        <v>50</v>
      </c>
      <c r="D13" s="53" t="s">
        <v>24</v>
      </c>
      <c r="E13" s="54">
        <v>44</v>
      </c>
      <c r="F13" s="55">
        <v>660000</v>
      </c>
      <c r="G13" s="34">
        <v>660000</v>
      </c>
      <c r="H13" s="103">
        <f t="shared" si="0"/>
        <v>660000</v>
      </c>
      <c r="I13" s="104"/>
    </row>
    <row r="14" spans="1:9" customFormat="1" ht="15.75" thickBot="1">
      <c r="A14" s="94"/>
      <c r="B14" s="51"/>
      <c r="C14" s="52" t="s">
        <v>51</v>
      </c>
      <c r="D14" s="53" t="s">
        <v>28</v>
      </c>
      <c r="E14" s="54">
        <v>88</v>
      </c>
      <c r="F14" s="55">
        <v>7920000</v>
      </c>
      <c r="G14" s="34">
        <v>10560000</v>
      </c>
      <c r="H14" s="103">
        <f t="shared" si="0"/>
        <v>9240000</v>
      </c>
      <c r="I14" s="104"/>
    </row>
    <row r="15" spans="1:9" customFormat="1" ht="26.25" thickBot="1">
      <c r="A15" s="94"/>
      <c r="B15" s="56"/>
      <c r="C15" s="52" t="s">
        <v>52</v>
      </c>
      <c r="D15" s="53" t="s">
        <v>24</v>
      </c>
      <c r="E15" s="54">
        <v>44</v>
      </c>
      <c r="F15" s="55">
        <v>1320000</v>
      </c>
      <c r="G15" s="34">
        <v>1408000</v>
      </c>
      <c r="H15" s="103">
        <f t="shared" si="0"/>
        <v>1364000</v>
      </c>
      <c r="I15" s="104"/>
    </row>
    <row r="16" spans="1:9" customFormat="1" ht="51.75" thickBot="1">
      <c r="A16" s="94"/>
      <c r="B16" s="56"/>
      <c r="C16" s="52" t="s">
        <v>53</v>
      </c>
      <c r="D16" s="53" t="s">
        <v>22</v>
      </c>
      <c r="E16" s="54">
        <v>44</v>
      </c>
      <c r="F16" s="55">
        <v>440000</v>
      </c>
      <c r="G16" s="34">
        <v>440000</v>
      </c>
      <c r="H16" s="103">
        <f t="shared" si="0"/>
        <v>440000</v>
      </c>
      <c r="I16" s="104"/>
    </row>
    <row r="17" spans="1:9" customFormat="1" ht="26.25" thickBot="1">
      <c r="A17" s="94"/>
      <c r="B17" s="56"/>
      <c r="C17" s="52" t="s">
        <v>54</v>
      </c>
      <c r="D17" s="53" t="s">
        <v>24</v>
      </c>
      <c r="E17" s="54">
        <v>44</v>
      </c>
      <c r="F17" s="55">
        <v>660000</v>
      </c>
      <c r="G17" s="34">
        <v>660000</v>
      </c>
      <c r="H17" s="103">
        <f t="shared" si="0"/>
        <v>660000</v>
      </c>
      <c r="I17" s="104"/>
    </row>
    <row r="18" spans="1:9" customFormat="1" ht="15.75" thickBot="1">
      <c r="A18" s="94"/>
      <c r="B18" s="56"/>
      <c r="C18" s="52" t="s">
        <v>55</v>
      </c>
      <c r="D18" s="53" t="s">
        <v>22</v>
      </c>
      <c r="E18" s="54">
        <v>44</v>
      </c>
      <c r="F18" s="55">
        <v>440000</v>
      </c>
      <c r="G18" s="34">
        <v>440000</v>
      </c>
      <c r="H18" s="103">
        <f t="shared" si="0"/>
        <v>440000</v>
      </c>
      <c r="I18" s="104"/>
    </row>
    <row r="19" spans="1:9" customFormat="1" ht="26.25" thickBot="1">
      <c r="A19" s="95"/>
      <c r="B19" s="56"/>
      <c r="C19" s="52" t="s">
        <v>56</v>
      </c>
      <c r="D19" s="53" t="s">
        <v>24</v>
      </c>
      <c r="E19" s="54">
        <v>44</v>
      </c>
      <c r="F19" s="55">
        <v>1320000</v>
      </c>
      <c r="G19" s="34">
        <v>1188000</v>
      </c>
      <c r="H19" s="103">
        <f t="shared" si="0"/>
        <v>1254000</v>
      </c>
      <c r="I19" s="104"/>
    </row>
    <row r="20" spans="1:9" customFormat="1" ht="26.25" thickBot="1">
      <c r="A20" s="93" t="s">
        <v>69</v>
      </c>
      <c r="B20" s="56"/>
      <c r="C20" s="52" t="s">
        <v>57</v>
      </c>
      <c r="D20" s="53" t="s">
        <v>24</v>
      </c>
      <c r="E20" s="54">
        <v>44</v>
      </c>
      <c r="F20" s="55">
        <v>1100000</v>
      </c>
      <c r="G20" s="34">
        <v>1100000</v>
      </c>
      <c r="H20" s="103">
        <f t="shared" si="0"/>
        <v>1100000</v>
      </c>
      <c r="I20" s="104"/>
    </row>
    <row r="21" spans="1:9" customFormat="1" ht="51.75" thickBot="1">
      <c r="A21" s="94"/>
      <c r="B21" s="51"/>
      <c r="C21" s="52" t="s">
        <v>58</v>
      </c>
      <c r="D21" s="53" t="s">
        <v>22</v>
      </c>
      <c r="E21" s="54">
        <v>44</v>
      </c>
      <c r="F21" s="55">
        <v>440000</v>
      </c>
      <c r="G21" s="34">
        <v>440000</v>
      </c>
      <c r="H21" s="103">
        <f t="shared" si="0"/>
        <v>440000</v>
      </c>
      <c r="I21" s="104"/>
    </row>
    <row r="22" spans="1:9" customFormat="1" ht="26.25" thickBot="1">
      <c r="A22" s="94"/>
      <c r="B22" s="56"/>
      <c r="C22" s="52" t="s">
        <v>59</v>
      </c>
      <c r="D22" s="53" t="s">
        <v>14</v>
      </c>
      <c r="E22" s="54">
        <v>44</v>
      </c>
      <c r="F22" s="55">
        <v>660000</v>
      </c>
      <c r="G22" s="34">
        <v>660000</v>
      </c>
      <c r="H22" s="103">
        <f t="shared" si="0"/>
        <v>660000</v>
      </c>
      <c r="I22" s="104"/>
    </row>
    <row r="23" spans="1:9" customFormat="1" ht="26.25" thickBot="1">
      <c r="A23" s="94"/>
      <c r="B23" s="51"/>
      <c r="C23" s="52" t="s">
        <v>52</v>
      </c>
      <c r="D23" s="53" t="s">
        <v>14</v>
      </c>
      <c r="E23" s="54">
        <v>44</v>
      </c>
      <c r="F23" s="55">
        <v>1320000</v>
      </c>
      <c r="G23" s="34">
        <v>1408000</v>
      </c>
      <c r="H23" s="103">
        <f t="shared" si="0"/>
        <v>1364000</v>
      </c>
      <c r="I23" s="104"/>
    </row>
    <row r="24" spans="1:9" customFormat="1" ht="39" thickBot="1">
      <c r="A24" s="94"/>
      <c r="B24" s="57"/>
      <c r="C24" s="58" t="s">
        <v>60</v>
      </c>
      <c r="D24" s="59"/>
      <c r="E24" s="60">
        <v>0</v>
      </c>
      <c r="F24" s="61">
        <v>0</v>
      </c>
      <c r="G24" s="35">
        <v>0</v>
      </c>
      <c r="H24" s="19">
        <v>0</v>
      </c>
      <c r="I24" s="20"/>
    </row>
    <row r="25" spans="1:9" customFormat="1" ht="25.5">
      <c r="A25" s="94"/>
      <c r="B25" s="57"/>
      <c r="C25" s="58" t="s">
        <v>61</v>
      </c>
      <c r="D25" s="59" t="s">
        <v>14</v>
      </c>
      <c r="E25" s="60">
        <v>44</v>
      </c>
      <c r="F25" s="61">
        <v>660000</v>
      </c>
      <c r="G25" s="35">
        <v>660000</v>
      </c>
      <c r="H25" s="105">
        <f t="shared" ref="H25:H35" si="1">+(F25+G25)/2</f>
        <v>660000</v>
      </c>
      <c r="I25" s="106"/>
    </row>
    <row r="26" spans="1:9" customFormat="1">
      <c r="A26" s="94"/>
      <c r="B26" s="51"/>
      <c r="C26" s="52" t="s">
        <v>62</v>
      </c>
      <c r="D26" s="62" t="s">
        <v>22</v>
      </c>
      <c r="E26" s="54">
        <v>44</v>
      </c>
      <c r="F26" s="55">
        <v>440000</v>
      </c>
      <c r="G26" s="34">
        <v>440000</v>
      </c>
      <c r="H26" s="63">
        <f t="shared" si="1"/>
        <v>440000</v>
      </c>
      <c r="I26" s="63"/>
    </row>
    <row r="27" spans="1:9" customFormat="1" ht="26.25" thickBot="1">
      <c r="A27" s="95"/>
      <c r="B27" s="51"/>
      <c r="C27" s="52" t="s">
        <v>56</v>
      </c>
      <c r="D27" s="62" t="s">
        <v>24</v>
      </c>
      <c r="E27" s="54">
        <v>44</v>
      </c>
      <c r="F27" s="55">
        <v>1320000</v>
      </c>
      <c r="G27" s="34">
        <v>1188000</v>
      </c>
      <c r="H27" s="63">
        <f t="shared" si="1"/>
        <v>1254000</v>
      </c>
      <c r="I27" s="63"/>
    </row>
    <row r="28" spans="1:9" customFormat="1" ht="120" customHeight="1">
      <c r="A28" s="96" t="s">
        <v>70</v>
      </c>
      <c r="B28" s="21"/>
      <c r="C28" s="9" t="s">
        <v>57</v>
      </c>
      <c r="D28" s="22" t="s">
        <v>24</v>
      </c>
      <c r="E28" s="10">
        <v>44</v>
      </c>
      <c r="F28" s="11">
        <v>1100000</v>
      </c>
      <c r="G28" s="34">
        <v>1100000</v>
      </c>
      <c r="H28" s="63">
        <f t="shared" si="1"/>
        <v>1100000</v>
      </c>
      <c r="I28" s="63"/>
    </row>
    <row r="29" spans="1:9" customFormat="1" ht="51">
      <c r="A29" s="109"/>
      <c r="B29" s="21"/>
      <c r="C29" s="9" t="s">
        <v>63</v>
      </c>
      <c r="D29" s="22" t="s">
        <v>22</v>
      </c>
      <c r="E29" s="10">
        <v>44</v>
      </c>
      <c r="F29" s="11">
        <v>440000</v>
      </c>
      <c r="G29" s="34">
        <v>440000</v>
      </c>
      <c r="H29" s="63">
        <f t="shared" si="1"/>
        <v>440000</v>
      </c>
      <c r="I29" s="63"/>
    </row>
    <row r="30" spans="1:9" customFormat="1" ht="25.5">
      <c r="A30" s="109"/>
      <c r="B30" s="21"/>
      <c r="C30" s="9" t="s">
        <v>64</v>
      </c>
      <c r="D30" s="22" t="s">
        <v>24</v>
      </c>
      <c r="E30" s="10">
        <v>44</v>
      </c>
      <c r="F30" s="11">
        <v>660000</v>
      </c>
      <c r="G30" s="34">
        <v>660000</v>
      </c>
      <c r="H30" s="63">
        <f t="shared" si="1"/>
        <v>660000</v>
      </c>
      <c r="I30" s="63"/>
    </row>
    <row r="31" spans="1:9" customFormat="1">
      <c r="A31" s="109"/>
      <c r="B31" s="21"/>
      <c r="C31" s="9" t="s">
        <v>65</v>
      </c>
      <c r="D31" s="22" t="s">
        <v>24</v>
      </c>
      <c r="E31" s="10">
        <v>44</v>
      </c>
      <c r="F31" s="11">
        <v>1320000</v>
      </c>
      <c r="G31" s="34">
        <v>1408000</v>
      </c>
      <c r="H31" s="63">
        <f t="shared" si="1"/>
        <v>1364000</v>
      </c>
      <c r="I31" s="63"/>
    </row>
    <row r="32" spans="1:9" customFormat="1" ht="51">
      <c r="A32" s="109"/>
      <c r="B32" s="21"/>
      <c r="C32" s="9" t="s">
        <v>66</v>
      </c>
      <c r="D32" s="22"/>
      <c r="E32" s="10">
        <v>0</v>
      </c>
      <c r="F32" s="11">
        <v>0</v>
      </c>
      <c r="G32" s="34"/>
      <c r="H32" s="63">
        <f t="shared" si="1"/>
        <v>0</v>
      </c>
      <c r="I32" s="63"/>
    </row>
    <row r="33" spans="1:9" customFormat="1" ht="25.5">
      <c r="A33" s="109"/>
      <c r="B33" s="21"/>
      <c r="C33" s="9" t="s">
        <v>61</v>
      </c>
      <c r="D33" s="22" t="s">
        <v>24</v>
      </c>
      <c r="E33" s="10">
        <v>44</v>
      </c>
      <c r="F33" s="11">
        <v>660000</v>
      </c>
      <c r="G33" s="14">
        <v>660000</v>
      </c>
      <c r="H33" s="63">
        <f t="shared" si="1"/>
        <v>660000</v>
      </c>
      <c r="I33" s="63"/>
    </row>
    <row r="34" spans="1:9" customFormat="1" ht="38.25">
      <c r="A34" s="109"/>
      <c r="B34" s="21"/>
      <c r="C34" s="9" t="s">
        <v>67</v>
      </c>
      <c r="D34" s="22" t="s">
        <v>22</v>
      </c>
      <c r="E34" s="10">
        <v>44</v>
      </c>
      <c r="F34" s="11">
        <v>1980000</v>
      </c>
      <c r="G34" s="14">
        <v>1980000</v>
      </c>
      <c r="H34" s="63">
        <f t="shared" si="1"/>
        <v>1980000</v>
      </c>
      <c r="I34" s="63"/>
    </row>
    <row r="35" spans="1:9" customFormat="1" ht="26.25" thickBot="1">
      <c r="A35" s="110"/>
      <c r="B35" s="21"/>
      <c r="C35" s="9" t="s">
        <v>56</v>
      </c>
      <c r="D35" s="22" t="s">
        <v>24</v>
      </c>
      <c r="E35" s="10">
        <v>44</v>
      </c>
      <c r="F35" s="11">
        <v>1320000</v>
      </c>
      <c r="G35" s="14">
        <v>1188000</v>
      </c>
      <c r="H35" s="63">
        <f t="shared" si="1"/>
        <v>1254000</v>
      </c>
      <c r="I35" s="63"/>
    </row>
    <row r="36" spans="1:9" customFormat="1" ht="15.75">
      <c r="A36" s="1"/>
      <c r="B36" s="1"/>
      <c r="C36" s="2"/>
      <c r="D36" s="36" t="s">
        <v>43</v>
      </c>
      <c r="E36" s="37"/>
      <c r="F36" s="38">
        <f>SUM(F10:F35)</f>
        <v>29260000</v>
      </c>
      <c r="G36" s="39">
        <f>SUM(G10:G35)</f>
        <v>31768000</v>
      </c>
      <c r="H36" s="107">
        <f>SUM(H10:I35)</f>
        <v>30514000</v>
      </c>
      <c r="I36" s="99"/>
    </row>
    <row r="37" spans="1:9" customFormat="1" ht="24.75">
      <c r="A37" s="1"/>
      <c r="B37" s="1"/>
      <c r="C37" s="2"/>
      <c r="D37" s="26" t="s">
        <v>44</v>
      </c>
      <c r="E37" s="27"/>
      <c r="F37" s="40">
        <v>2719200</v>
      </c>
      <c r="G37" s="41">
        <v>2006400</v>
      </c>
      <c r="H37" s="108">
        <f>+(F37+G37)/2</f>
        <v>2362800</v>
      </c>
      <c r="I37" s="108"/>
    </row>
    <row r="38" spans="1:9" customFormat="1" ht="24.75">
      <c r="A38" s="1"/>
      <c r="B38" s="1"/>
      <c r="C38" s="2"/>
      <c r="D38" s="29" t="s">
        <v>45</v>
      </c>
      <c r="E38" s="30"/>
      <c r="F38" s="42">
        <f>SUM(F36:F37)</f>
        <v>31979200</v>
      </c>
      <c r="G38" s="32">
        <f>SUM(G36+G37)</f>
        <v>33774400</v>
      </c>
      <c r="H38" s="108">
        <f>+(F38+G38)/2</f>
        <v>32876800</v>
      </c>
      <c r="I38" s="108"/>
    </row>
  </sheetData>
  <mergeCells count="44">
    <mergeCell ref="H36:I36"/>
    <mergeCell ref="H37:I37"/>
    <mergeCell ref="H38:I38"/>
    <mergeCell ref="H18:I18"/>
    <mergeCell ref="A10:A19"/>
    <mergeCell ref="H35:I35"/>
    <mergeCell ref="H14:I14"/>
    <mergeCell ref="H19:I19"/>
    <mergeCell ref="A28:A35"/>
    <mergeCell ref="H27:I27"/>
    <mergeCell ref="H28:I28"/>
    <mergeCell ref="H29:I29"/>
    <mergeCell ref="H30:I30"/>
    <mergeCell ref="H31:I31"/>
    <mergeCell ref="H32:I32"/>
    <mergeCell ref="H33:I33"/>
    <mergeCell ref="A20:A27"/>
    <mergeCell ref="H20:I20"/>
    <mergeCell ref="H21:I21"/>
    <mergeCell ref="H22:I22"/>
    <mergeCell ref="H23:I23"/>
    <mergeCell ref="H25:I25"/>
    <mergeCell ref="H26:I26"/>
    <mergeCell ref="H9:I9"/>
    <mergeCell ref="H34:I34"/>
    <mergeCell ref="H15:I15"/>
    <mergeCell ref="H16:I16"/>
    <mergeCell ref="H17:I17"/>
    <mergeCell ref="H10:I10"/>
    <mergeCell ref="H11:I11"/>
    <mergeCell ref="H12:I12"/>
    <mergeCell ref="H13:I13"/>
    <mergeCell ref="H2:I3"/>
    <mergeCell ref="C3:G3"/>
    <mergeCell ref="C4:G5"/>
    <mergeCell ref="H4:I5"/>
    <mergeCell ref="C6:G6"/>
    <mergeCell ref="H6:I6"/>
    <mergeCell ref="A7:B7"/>
    <mergeCell ref="C7:G7"/>
    <mergeCell ref="A8:B8"/>
    <mergeCell ref="C8:G8"/>
    <mergeCell ref="A2:B6"/>
    <mergeCell ref="C2:G2"/>
  </mergeCells>
  <pageMargins left="0.70866141732283472" right="0.70866141732283472" top="0.74803149606299213" bottom="0.74803149606299213" header="0.31496062992125984" footer="0.31496062992125984"/>
  <pageSetup paperSize="122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CALIGIRA TÉCNICA GRUPO  3063765</vt:lpstr>
      <vt:lpstr>GIRA TÉCNICA GRUPO  3063912 - 3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Karina Stefany Otalora Morales</cp:lastModifiedBy>
  <dcterms:created xsi:type="dcterms:W3CDTF">2025-09-26T23:10:48Z</dcterms:created>
  <dcterms:modified xsi:type="dcterms:W3CDTF">2025-11-18T14:40:42Z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2025-11-11T15:29:06Z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40820b1a-7543-4be9-9384-c5cfd3e1eb57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