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/>
  <mc:AlternateContent xmlns:mc="http://schemas.openxmlformats.org/markup-compatibility/2006">
    <mc:Choice Requires="x15">
      <x15ac:absPath xmlns:x15ac="http://schemas.microsoft.com/office/spreadsheetml/2010/11/ac" url="D:\USUARIOS\JESUS\Documents\PROCESO SEÑALETICA\"/>
    </mc:Choice>
  </mc:AlternateContent>
  <xr:revisionPtr revIDLastSave="0" documentId="8_{1C5E98F4-24A2-4E54-A882-DBC86864170E}" xr6:coauthVersionLast="47" xr6:coauthVersionMax="47" xr10:uidLastSave="{00000000-0000-0000-0000-000000000000}"/>
  <bookViews>
    <workbookView xWindow="0" yWindow="0" windowWidth="20490" windowHeight="7755" xr2:uid="{00000000-000D-0000-FFFF-FFFF00000000}"/>
  </bookViews>
  <sheets>
    <sheet name="Solicitud de Cotización Señal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4" i="1" l="1"/>
  <c r="I103" i="1"/>
  <c r="J103" i="1" s="1"/>
  <c r="K103" i="1" s="1"/>
  <c r="I95" i="1"/>
  <c r="J95" i="1" s="1"/>
  <c r="K95" i="1" s="1"/>
  <c r="I93" i="1"/>
  <c r="J93" i="1" s="1"/>
  <c r="K93" i="1" s="1"/>
  <c r="I92" i="1"/>
  <c r="J92" i="1" s="1"/>
  <c r="K92" i="1" s="1"/>
  <c r="I87" i="1"/>
  <c r="J87" i="1" s="1"/>
  <c r="K87" i="1" s="1"/>
  <c r="I84" i="1"/>
  <c r="J84" i="1" s="1"/>
  <c r="K84" i="1" s="1"/>
  <c r="I83" i="1"/>
  <c r="J83" i="1" s="1"/>
  <c r="K83" i="1" s="1"/>
  <c r="I77" i="1"/>
  <c r="J77" i="1" s="1"/>
  <c r="K77" i="1" s="1"/>
  <c r="I75" i="1"/>
  <c r="J75" i="1" s="1"/>
  <c r="K75" i="1" s="1"/>
  <c r="I71" i="1"/>
  <c r="J71" i="1" s="1"/>
  <c r="K71" i="1" s="1"/>
  <c r="I69" i="1"/>
  <c r="J69" i="1" s="1"/>
  <c r="K69" i="1" s="1"/>
  <c r="I68" i="1"/>
  <c r="J68" i="1" s="1"/>
  <c r="K68" i="1" s="1"/>
  <c r="I67" i="1"/>
  <c r="J67" i="1" s="1"/>
  <c r="K67" i="1" s="1"/>
  <c r="I61" i="1"/>
  <c r="J61" i="1" s="1"/>
  <c r="K61" i="1" s="1"/>
  <c r="I60" i="1"/>
  <c r="J60" i="1" s="1"/>
  <c r="K60" i="1" s="1"/>
  <c r="I59" i="1"/>
  <c r="J59" i="1" s="1"/>
  <c r="K59" i="1" s="1"/>
  <c r="I51" i="1"/>
  <c r="J51" i="1" s="1"/>
  <c r="K51" i="1" s="1"/>
  <c r="I43" i="1"/>
  <c r="J43" i="1" s="1"/>
  <c r="K43" i="1" s="1"/>
  <c r="I42" i="1"/>
  <c r="J42" i="1" s="1"/>
  <c r="K42" i="1" s="1"/>
  <c r="I35" i="1"/>
  <c r="J35" i="1" s="1"/>
  <c r="K35" i="1" s="1"/>
  <c r="I31" i="1"/>
  <c r="J31" i="1" s="1"/>
  <c r="K31" i="1" s="1"/>
  <c r="I28" i="1"/>
  <c r="J28" i="1" s="1"/>
  <c r="K28" i="1" s="1"/>
  <c r="I27" i="1"/>
  <c r="J27" i="1" s="1"/>
  <c r="K27" i="1" s="1"/>
  <c r="I26" i="1"/>
  <c r="J26" i="1" s="1"/>
  <c r="K26" i="1" s="1"/>
  <c r="I22" i="1"/>
  <c r="J22" i="1" s="1"/>
  <c r="K22" i="1" s="1"/>
  <c r="I20" i="1"/>
  <c r="J20" i="1" s="1"/>
  <c r="K20" i="1" s="1"/>
  <c r="I19" i="1"/>
  <c r="J19" i="1" s="1"/>
  <c r="K19" i="1" s="1"/>
  <c r="I18" i="1"/>
  <c r="J18" i="1" s="1"/>
  <c r="K18" i="1" s="1"/>
  <c r="I15" i="1"/>
  <c r="J15" i="1" s="1"/>
  <c r="K15" i="1" s="1"/>
  <c r="I14" i="1"/>
  <c r="J14" i="1" s="1"/>
  <c r="K14" i="1" s="1"/>
  <c r="I12" i="1"/>
  <c r="J12" i="1" s="1"/>
  <c r="K12" i="1" s="1"/>
  <c r="I11" i="1"/>
  <c r="J11" i="1" s="1"/>
  <c r="K11" i="1" s="1"/>
  <c r="I104" i="1"/>
  <c r="J104" i="1" s="1"/>
  <c r="K104" i="1" s="1"/>
  <c r="I102" i="1"/>
  <c r="J102" i="1" s="1"/>
  <c r="K102" i="1" s="1"/>
  <c r="I82" i="1"/>
  <c r="J82" i="1" s="1"/>
  <c r="K82" i="1" s="1"/>
  <c r="I76" i="1"/>
  <c r="J76" i="1" s="1"/>
  <c r="K76" i="1" s="1"/>
  <c r="I74" i="1"/>
  <c r="J74" i="1" s="1"/>
  <c r="K74" i="1" s="1"/>
  <c r="I63" i="1"/>
  <c r="J63" i="1" s="1"/>
  <c r="K63" i="1" s="1"/>
  <c r="I58" i="1"/>
  <c r="J58" i="1" s="1"/>
  <c r="K58" i="1" s="1"/>
  <c r="I50" i="1"/>
  <c r="J50" i="1" s="1"/>
  <c r="K50" i="1" s="1"/>
  <c r="I44" i="1"/>
  <c r="J44" i="1" s="1"/>
  <c r="K44" i="1" s="1"/>
  <c r="I34" i="1"/>
  <c r="J34" i="1" s="1"/>
  <c r="K34" i="1" s="1"/>
  <c r="I30" i="1"/>
  <c r="J30" i="1" s="1"/>
  <c r="K30" i="1" s="1"/>
  <c r="I10" i="1"/>
  <c r="I99" i="1"/>
  <c r="J99" i="1" s="1"/>
  <c r="K99" i="1" s="1"/>
  <c r="I96" i="1"/>
  <c r="J96" i="1" s="1"/>
  <c r="K96" i="1" s="1"/>
  <c r="I91" i="1"/>
  <c r="J91" i="1" s="1"/>
  <c r="K91" i="1" s="1"/>
  <c r="I88" i="1"/>
  <c r="J88" i="1" s="1"/>
  <c r="K88" i="1" s="1"/>
  <c r="I66" i="1"/>
  <c r="J66" i="1" s="1"/>
  <c r="K66" i="1" s="1"/>
  <c r="I56" i="1"/>
  <c r="J56" i="1" s="1"/>
  <c r="K56" i="1" s="1"/>
  <c r="I55" i="1"/>
  <c r="J55" i="1" s="1"/>
  <c r="K55" i="1" s="1"/>
  <c r="H100" i="1"/>
  <c r="I90" i="1"/>
  <c r="J90" i="1" s="1"/>
  <c r="K90" i="1" s="1"/>
  <c r="I94" i="1"/>
  <c r="J94" i="1" s="1"/>
  <c r="K94" i="1" s="1"/>
  <c r="I98" i="1"/>
  <c r="J98" i="1" s="1"/>
  <c r="K98" i="1" s="1"/>
  <c r="I105" i="1"/>
  <c r="J105" i="1" s="1"/>
  <c r="K105" i="1" s="1"/>
  <c r="I97" i="1"/>
  <c r="J97" i="1" s="1"/>
  <c r="K97" i="1" s="1"/>
  <c r="I89" i="1"/>
  <c r="J89" i="1" s="1"/>
  <c r="K89" i="1" s="1"/>
  <c r="I81" i="1"/>
  <c r="J81" i="1" s="1"/>
  <c r="K81" i="1" s="1"/>
  <c r="I80" i="1"/>
  <c r="J80" i="1" s="1"/>
  <c r="K80" i="1" s="1"/>
  <c r="I73" i="1"/>
  <c r="J73" i="1" s="1"/>
  <c r="K73" i="1" s="1"/>
  <c r="I72" i="1"/>
  <c r="J72" i="1" s="1"/>
  <c r="K72" i="1" s="1"/>
  <c r="I65" i="1"/>
  <c r="J65" i="1" s="1"/>
  <c r="K65" i="1" s="1"/>
  <c r="I39" i="1"/>
  <c r="J39" i="1" s="1"/>
  <c r="K39" i="1" s="1"/>
  <c r="I36" i="1"/>
  <c r="J36" i="1" s="1"/>
  <c r="K36" i="1" s="1"/>
  <c r="I29" i="1"/>
  <c r="J29" i="1" s="1"/>
  <c r="K29" i="1" s="1"/>
  <c r="I23" i="1"/>
  <c r="J23" i="1" s="1"/>
  <c r="K23" i="1" s="1"/>
  <c r="I21" i="1"/>
  <c r="J21" i="1" s="1"/>
  <c r="K21" i="1" s="1"/>
  <c r="I13" i="1"/>
  <c r="J13" i="1" s="1"/>
  <c r="K13" i="1" s="1"/>
  <c r="I48" i="1"/>
  <c r="J48" i="1" s="1"/>
  <c r="K48" i="1" s="1"/>
  <c r="I37" i="1"/>
  <c r="J37" i="1" s="1"/>
  <c r="K37" i="1" s="1"/>
  <c r="I24" i="1"/>
  <c r="J24" i="1" s="1"/>
  <c r="K24" i="1" s="1"/>
  <c r="I16" i="1"/>
  <c r="J16" i="1" s="1"/>
  <c r="K16" i="1" s="1"/>
  <c r="I38" i="1"/>
  <c r="J38" i="1" s="1"/>
  <c r="K38" i="1" s="1"/>
  <c r="I46" i="1"/>
  <c r="J46" i="1" s="1"/>
  <c r="K46" i="1" s="1"/>
  <c r="I85" i="1"/>
  <c r="J85" i="1" s="1"/>
  <c r="K85" i="1" s="1"/>
  <c r="I108" i="1"/>
  <c r="J108" i="1" s="1"/>
  <c r="K108" i="1" s="1"/>
  <c r="I86" i="1"/>
  <c r="J86" i="1" s="1"/>
  <c r="K86" i="1" s="1"/>
  <c r="I78" i="1"/>
  <c r="J78" i="1" s="1"/>
  <c r="K78" i="1" s="1"/>
  <c r="I62" i="1"/>
  <c r="J62" i="1" s="1"/>
  <c r="K62" i="1" s="1"/>
  <c r="I45" i="1"/>
  <c r="J45" i="1" s="1"/>
  <c r="K45" i="1" s="1"/>
  <c r="I49" i="1"/>
  <c r="J49" i="1" s="1"/>
  <c r="K49" i="1" s="1"/>
  <c r="I47" i="1"/>
  <c r="J47" i="1" s="1"/>
  <c r="K47" i="1" s="1"/>
  <c r="I41" i="1"/>
  <c r="J41" i="1" s="1"/>
  <c r="K41" i="1" s="1"/>
  <c r="I33" i="1"/>
  <c r="J33" i="1" s="1"/>
  <c r="K33" i="1" s="1"/>
  <c r="I25" i="1"/>
  <c r="J25" i="1" s="1"/>
  <c r="K25" i="1" s="1"/>
  <c r="I17" i="1"/>
  <c r="J17" i="1" s="1"/>
  <c r="K17" i="1" s="1"/>
  <c r="H52" i="1"/>
  <c r="I64" i="1"/>
  <c r="J64" i="1" s="1"/>
  <c r="K64" i="1" s="1"/>
  <c r="I79" i="1"/>
  <c r="J79" i="1" s="1"/>
  <c r="K79" i="1" s="1"/>
  <c r="I70" i="1"/>
  <c r="J70" i="1" s="1"/>
  <c r="K70" i="1" s="1"/>
  <c r="I57" i="1"/>
  <c r="J57" i="1" s="1"/>
  <c r="K57" i="1" s="1"/>
  <c r="I54" i="1"/>
  <c r="J54" i="1" s="1"/>
  <c r="K54" i="1" s="1"/>
  <c r="I40" i="1"/>
  <c r="J40" i="1" s="1"/>
  <c r="K40" i="1" s="1"/>
  <c r="I32" i="1"/>
  <c r="J32" i="1" s="1"/>
  <c r="K32" i="1" s="1"/>
  <c r="I109" i="1"/>
  <c r="J109" i="1" s="1"/>
  <c r="K109" i="1" s="1"/>
  <c r="I110" i="1"/>
  <c r="J110" i="1" s="1"/>
  <c r="K110" i="1" s="1"/>
  <c r="I9" i="1" l="1"/>
  <c r="J9" i="1" s="1"/>
  <c r="K9" i="1" s="1"/>
  <c r="J10" i="1"/>
  <c r="K10" i="1" s="1"/>
  <c r="G115" i="1"/>
  <c r="K115" i="1"/>
  <c r="J115" i="1"/>
  <c r="I115" i="1"/>
  <c r="H115" i="1"/>
  <c r="K111" i="1"/>
  <c r="J111" i="1"/>
  <c r="I111" i="1"/>
  <c r="H111" i="1"/>
  <c r="K106" i="1"/>
  <c r="J106" i="1"/>
  <c r="I106" i="1"/>
  <c r="H106" i="1"/>
  <c r="K100" i="1"/>
  <c r="J100" i="1"/>
  <c r="I100" i="1"/>
  <c r="G100" i="1"/>
  <c r="G52" i="1"/>
  <c r="G106" i="1"/>
  <c r="G111" i="1"/>
  <c r="I52" i="1" l="1"/>
  <c r="I116" i="1" s="1"/>
  <c r="K52" i="1"/>
  <c r="K116" i="1" s="1"/>
  <c r="H116" i="1"/>
  <c r="J52" i="1"/>
  <c r="J116" i="1" s="1"/>
</calcChain>
</file>

<file path=xl/sharedStrings.xml><?xml version="1.0" encoding="utf-8"?>
<sst xmlns="http://schemas.openxmlformats.org/spreadsheetml/2006/main" count="517" uniqueCount="246">
  <si>
    <r>
      <rPr>
        <sz val="12"/>
        <color theme="1"/>
        <rFont val="Calibri"/>
        <family val="2"/>
      </rPr>
      <t>N° COTIZACIÓN:</t>
    </r>
    <r>
      <rPr>
        <sz val="12"/>
        <color rgb="FFFF0000"/>
        <rFont val="Calibri"/>
        <family val="2"/>
      </rPr>
      <t xml:space="preserve"> 1001</t>
    </r>
  </si>
  <si>
    <t>FECHA:</t>
  </si>
  <si>
    <t>5 DE AGOSTO DEL 2,025 BOGOTÁ D.C.</t>
  </si>
  <si>
    <t>CLIENTE:</t>
  </si>
  <si>
    <t xml:space="preserve">ALCALDIA DE BUCARAMANGA </t>
  </si>
  <si>
    <t>NIT: 901708389-8</t>
  </si>
  <si>
    <t>SEÑALETICAS CENTRO ADMINISTRATIVO MUNICIPAL DEL EDIFICIO CAM FASE I , FASE II Y DEMAS CENTROS EXTERNOS ADSCRITOS A LA ALCALDIA DE BUCARAMANGA</t>
  </si>
  <si>
    <t>ITEM</t>
  </si>
  <si>
    <t>DETALLE</t>
  </si>
  <si>
    <t>DESCRPCIÓN TÉCNICA</t>
  </si>
  <si>
    <t>CALIBRE</t>
  </si>
  <si>
    <t>MEDIDA</t>
  </si>
  <si>
    <t>PICTOGRAMA</t>
  </si>
  <si>
    <t>Cantidad</t>
  </si>
  <si>
    <t>Valor Unitario incluido gravámenes</t>
  </si>
  <si>
    <t>Valor Impuestos (IVA) en caso que aplique</t>
  </si>
  <si>
    <t>Valor Unitario incluido IVA</t>
  </si>
  <si>
    <t>Valor Total</t>
  </si>
  <si>
    <t>1. SEÑALETICA PARA CAM FASE I Y II</t>
  </si>
  <si>
    <t>1.1</t>
  </si>
  <si>
    <t>RUTA DE EVACUACIÓN DERECHA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</si>
  <si>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Alcaldía de Bucaramanga.</t>
    </r>
  </si>
  <si>
    <t>4 mm</t>
  </si>
  <si>
    <t>35cm X 20cm</t>
  </si>
  <si>
    <t>1.2</t>
  </si>
  <si>
    <t>RUTA DE EVACUACIÓN IZQUIERDA</t>
  </si>
  <si>
    <t>1.3</t>
  </si>
  <si>
    <t>ASCENSOR NO USAR EN CASO DE EMERGENCIA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</si>
  <si>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Alcaldía de Bucaramanga.</t>
    </r>
  </si>
  <si>
    <t>1.4</t>
  </si>
  <si>
    <t>EXTINTOR MULTIPROPOSITO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</si>
  <si>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Alcaldía de Bucaramanga.</t>
    </r>
  </si>
  <si>
    <t>3 mm</t>
  </si>
  <si>
    <t>21cm X 30cm</t>
  </si>
  <si>
    <t>1.5</t>
  </si>
  <si>
    <t>EXTINTOR CO2</t>
  </si>
  <si>
    <t>1.6</t>
  </si>
  <si>
    <t>ALARMA CONTRAINCENDIO</t>
  </si>
  <si>
    <t>1.7</t>
  </si>
  <si>
    <t>GABINETE CONTRA INCENDIO</t>
  </si>
  <si>
    <t>1.8</t>
  </si>
  <si>
    <t>BAÑO ACCESIBLE</t>
  </si>
  <si>
    <t>1.9</t>
  </si>
  <si>
    <t>BAÑO CABALLEROS</t>
  </si>
  <si>
    <t>1.10</t>
  </si>
  <si>
    <t>BAÑO DAMAS</t>
  </si>
  <si>
    <t>Señales fabricadas con placa de Acrílico + impresión en espejo, termosellados con pigmentos y tres lenguajes (Español – lenguaje de señas - Braille). Incluir: las señales deben venir marcadas con el logo y marca institucional de la Alcaldía de Bucaramanga</t>
  </si>
  <si>
    <t>1.11</t>
  </si>
  <si>
    <t>BAÑO MIXTO</t>
  </si>
  <si>
    <t>1.12</t>
  </si>
  <si>
    <t>ESCALERA SUBIENDO</t>
  </si>
  <si>
    <t>1.13</t>
  </si>
  <si>
    <t>ESCALERA BAJANDO</t>
  </si>
  <si>
    <t>1.14</t>
  </si>
  <si>
    <t>SALIDA DE EMERGENCIA</t>
  </si>
  <si>
    <t>1.15</t>
  </si>
  <si>
    <t>CAMILLA DE EMERGENCIA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</si>
  <si>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</si>
  <si>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20cm X 35cm</t>
  </si>
  <si>
    <t>1.16</t>
  </si>
  <si>
    <t>BOTIQUIN DE PRIMEROS AUXILIOS</t>
  </si>
  <si>
    <t>1.17</t>
  </si>
  <si>
    <t>PELIGRO - RIESGO ELÉCTRICO</t>
  </si>
  <si>
    <t>Señales fabricadas con placa de P.V.C + impresión, termosellados con pigmentos y tres lenguajes (Español – lenguaje de señas - Braille). Incluir: las señales deben venir marcadas con el logo y marca institucional de la Alcaldia de Bucaramanga.</t>
  </si>
  <si>
    <t>20cm x 20cm</t>
  </si>
  <si>
    <t>1.18</t>
  </si>
  <si>
    <t>PROHIBIDO EL INGRESO A PERSONAL NO AUTORIZADO- RIESGO ELÉCTRICO</t>
  </si>
  <si>
    <t>1.19</t>
  </si>
  <si>
    <t>PROHIBIDO FUMAR - ESPACIO LIBRE DE HUMO Y AEROSOLES EMITIDOS POR SUS SUCEDÁNEOS E IMITADORES</t>
  </si>
  <si>
    <t>Señales fabricadas con placa de Acrílico + impresión en espejo, termosellados con pigmentos y tres lenguajes (Español – lenguaje de señas - Braille). Incluir: las señales deben venir marcadas con el logo y marca institucional de la Alcaldia de Bucaramanga</t>
  </si>
  <si>
    <t>35cm x 20cm</t>
  </si>
  <si>
    <t>1.20</t>
  </si>
  <si>
    <t>DUCHAS - EXCLUSIVAS PARA CICLISTAS</t>
  </si>
  <si>
    <t xml:space="preserve">35cm X 20cm </t>
  </si>
  <si>
    <t>1.21</t>
  </si>
  <si>
    <t>PARQUEADERO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</si>
  <si>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Lamina + reflectivo + impresión laminada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</si>
  <si>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18"</t>
  </si>
  <si>
    <t>50cm x 35cm</t>
  </si>
  <si>
    <t>1.22</t>
  </si>
  <si>
    <t>VELOCIDAD MAXIMA 10 KM/H</t>
  </si>
  <si>
    <t>1.23</t>
  </si>
  <si>
    <t>PARQUEADERO DE MOTOS</t>
  </si>
  <si>
    <t>Señales fabricadas con placa de Acrílico + impresión en espejo, termosellados con pigmentos y tres lenguajes (Español – lenguaje de señas - Braille). Incluir: las señales deben venir marcadas con el logo y marca institucional de la Alcaldia de Bucaramanga.</t>
  </si>
  <si>
    <t>1.24</t>
  </si>
  <si>
    <t>PARQUEADERO DE BICICLETAS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</si>
  <si>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</si>
  <si>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1.25</t>
  </si>
  <si>
    <t>PARQUEAR EN REVERSA</t>
  </si>
  <si>
    <t>1.26</t>
  </si>
  <si>
    <t>RAMPA DE ACCESO</t>
  </si>
  <si>
    <t>1.27</t>
  </si>
  <si>
    <t>CUARTO DE MOTOBOMBAS</t>
  </si>
  <si>
    <t>1.28</t>
  </si>
  <si>
    <t>SUB ESTACIÓN ELÉCTRICA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</si>
  <si>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 xml:space="preserve"> P.V.C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</si>
  <si>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1.29</t>
  </si>
  <si>
    <t>CAFETERÍA</t>
  </si>
  <si>
    <t>1.30</t>
  </si>
  <si>
    <t>AUDITORIO</t>
  </si>
  <si>
    <t>40cm X40cm</t>
  </si>
  <si>
    <t>1.31</t>
  </si>
  <si>
    <t>ZONA DE BIENESTAR</t>
  </si>
  <si>
    <t>40cm X 40cm</t>
  </si>
  <si>
    <t>1.32</t>
  </si>
  <si>
    <t>CUARTO DE ASEO</t>
  </si>
  <si>
    <t>1.33</t>
  </si>
  <si>
    <t>HORARIO DE ATENCIÓN (PERSONALIZADO)</t>
  </si>
  <si>
    <t>1.34</t>
  </si>
  <si>
    <t>ÁREA CON INTERPRETE DE SEÑAS</t>
  </si>
  <si>
    <r>
      <t xml:space="preserve">Señales fabricadas con placa de </t>
    </r>
    <r>
      <rPr>
        <b/>
        <sz val="11"/>
        <color theme="1"/>
        <rFont val="Aptos Narrow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</si>
  <si>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1.35</t>
  </si>
  <si>
    <t>SOTANO</t>
  </si>
  <si>
    <t>1.36</t>
  </si>
  <si>
    <t>PISO1</t>
  </si>
  <si>
    <t>1.37</t>
  </si>
  <si>
    <t>PISO2</t>
  </si>
  <si>
    <t>1.38</t>
  </si>
  <si>
    <t>PISO3</t>
  </si>
  <si>
    <t>1.39</t>
  </si>
  <si>
    <t>PISO4</t>
  </si>
  <si>
    <t>1.40</t>
  </si>
  <si>
    <t>PISO5</t>
  </si>
  <si>
    <t>1.41</t>
  </si>
  <si>
    <t>PISO6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</si>
  <si>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</si>
  <si>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t>1.42</t>
  </si>
  <si>
    <t>PUNTO DE ENCUENTRO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</si>
  <si>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</si>
  <si>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t>1.43</t>
  </si>
  <si>
    <t>EMPUJAR BARRA PARA ABRIR PUERTA DE EMERGENCIA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</si>
  <si>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</si>
  <si>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TOTAL SEÑALETICA PARA CAM FASE I Y II</t>
  </si>
  <si>
    <t>2. SEÑALETICA PARA CENTROS EXTERNOS</t>
  </si>
  <si>
    <t>2.1</t>
  </si>
  <si>
    <t>4mm</t>
  </si>
  <si>
    <t>2.2</t>
  </si>
  <si>
    <t>2.3</t>
  </si>
  <si>
    <t>Señales fabricadas con placa de  P.V.C + impresión, termosellados con pigmentos y tres lenguajes (Español – lenguaje de señas - Braille). Incluir: las señales deben venir marcadas con el logo y marca institucional de la Alcaldia de Bucaramanga.</t>
  </si>
  <si>
    <t>2.4</t>
  </si>
  <si>
    <t>ASCENSOR PERSONA CON MOVILIDAD REDUCIDA</t>
  </si>
  <si>
    <t>2.5</t>
  </si>
  <si>
    <t xml:space="preserve">3mm </t>
  </si>
  <si>
    <t>21cm x30 cm</t>
  </si>
  <si>
    <t>2.6</t>
  </si>
  <si>
    <t>2.7</t>
  </si>
  <si>
    <t>2.8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</si>
  <si>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</si>
  <si>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t>2.9</t>
  </si>
  <si>
    <t>2.10</t>
  </si>
  <si>
    <t>BAÑOS MIXTOS</t>
  </si>
  <si>
    <t>2.11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</si>
  <si>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</si>
  <si>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t>2.12</t>
  </si>
  <si>
    <t>2.13</t>
  </si>
  <si>
    <t>Señales fabricadas con placa de P.V.C +Fotoluminiscente + impresión, termosellados con pigmentos y tres lenguajes (Español – lenguaje de señas - Braille). Incluir: las señales deben venir marcadas con el logo y marca institucional de la Alcaldia de Bucaramanga.</t>
  </si>
  <si>
    <t>2.14</t>
  </si>
  <si>
    <t>PUERTA DE SALIDA EMERGENCIA (DERECHA)</t>
  </si>
  <si>
    <t>2.15</t>
  </si>
  <si>
    <t>PUERTA DE SALIDA (IZQUIERDA)</t>
  </si>
  <si>
    <t>2.16</t>
  </si>
  <si>
    <t>2.17</t>
  </si>
  <si>
    <t>20cm x 35cm</t>
  </si>
  <si>
    <t>2.18</t>
  </si>
  <si>
    <t>2.19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</si>
  <si>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 xml:space="preserve"> P.V.C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</si>
  <si>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t>2.20</t>
  </si>
  <si>
    <t>PROHIBIDO EL INGRESO A PERSONAL NO AUTORIZADO- 
RIESGO ELÉCTRICO</t>
  </si>
  <si>
    <t>2.21</t>
  </si>
  <si>
    <t>50cm x35 cm</t>
  </si>
  <si>
    <t>35cm x20 cm</t>
  </si>
  <si>
    <t>2.23</t>
  </si>
  <si>
    <t>2.24</t>
  </si>
  <si>
    <t>ADMINISTRACIÓN</t>
  </si>
  <si>
    <t>2.25</t>
  </si>
  <si>
    <t>ARCHIVO</t>
  </si>
  <si>
    <t>2.26</t>
  </si>
  <si>
    <t>PROHIBIDO EL INGRESO A PERSONAL NO AUTORIZADO</t>
  </si>
  <si>
    <t>2.27</t>
  </si>
  <si>
    <t>COCINA</t>
  </si>
  <si>
    <t>2.28</t>
  </si>
  <si>
    <t>COMISARIA</t>
  </si>
  <si>
    <t>2.29</t>
  </si>
  <si>
    <t>INSPECCIÓN DE POLICIA</t>
  </si>
  <si>
    <t>2.30</t>
  </si>
  <si>
    <t>CASA DE JUSTICIA (NORTE)</t>
  </si>
  <si>
    <t>2.31</t>
  </si>
  <si>
    <t>C.A.M.E (NORTE)</t>
  </si>
  <si>
    <t>2.32</t>
  </si>
  <si>
    <t>2.33</t>
  </si>
  <si>
    <t>20cm x35cm</t>
  </si>
  <si>
    <t>2.34</t>
  </si>
  <si>
    <t>2.35</t>
  </si>
  <si>
    <t>2.36</t>
  </si>
  <si>
    <t>TERRAZA</t>
  </si>
  <si>
    <t>2.37</t>
  </si>
  <si>
    <t>PRECAUCIÓN ALTA TEMPERATURA</t>
  </si>
  <si>
    <t>2.38</t>
  </si>
  <si>
    <t>PRECAUCIÓN BAJA TEMPERATURA</t>
  </si>
  <si>
    <t>2.39</t>
  </si>
  <si>
    <t>CUARTO FRÍO</t>
  </si>
  <si>
    <t>2.40</t>
  </si>
  <si>
    <t>ALMACENAMIENTO TEMPORAL DE MEDICAMENTOS</t>
  </si>
  <si>
    <t>2.41</t>
  </si>
  <si>
    <t>ALMACENAMIENTO TEMPORAL DE VACUNAS</t>
  </si>
  <si>
    <t>2.42</t>
  </si>
  <si>
    <t>CUARTO DE INSUMOS</t>
  </si>
  <si>
    <t>2.43</t>
  </si>
  <si>
    <t>INFORMACIÓN</t>
  </si>
  <si>
    <t>2.44</t>
  </si>
  <si>
    <t>SALA DE ESPERA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</si>
  <si>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 Incluir: las señales deben venir marcadas con el logo y marca institucional de la Alcaldia de Bucaramanga.</t>
    </r>
  </si>
  <si>
    <t>2.45</t>
  </si>
  <si>
    <t>SEÑALIZACIÓN PERSONALIZADA (35X20)</t>
  </si>
  <si>
    <t>2.46</t>
  </si>
  <si>
    <t>SEÑALIZACIÓN PERSONALIZADA (40X40)</t>
  </si>
  <si>
    <t>40cm x40 cm</t>
  </si>
  <si>
    <t>TOTAL  SEÑALETICA PARA CENTROS EXTERNOS</t>
  </si>
  <si>
    <t>3. SEÑALETICA COMPLEMENTARIA</t>
  </si>
  <si>
    <t>3.1</t>
  </si>
  <si>
    <t>SEÑALETICA DE ACUERDO A LA NECESIDAD</t>
  </si>
  <si>
    <t>3.2</t>
  </si>
  <si>
    <t>3.3</t>
  </si>
  <si>
    <t>3.4</t>
  </si>
  <si>
    <t>HALE - EMPUJE , SEGÚN LA NECESIDAD</t>
  </si>
  <si>
    <t>15cm x7 cm</t>
  </si>
  <si>
    <t>TOTAL SEÑALETICA COMPLEMENTARIA</t>
  </si>
  <si>
    <t>4. TABLEROS DE IDENTIFICACIÓN</t>
  </si>
  <si>
    <t>IDENTIFICACIÓN INDIVIDUAL DE CANINOS</t>
  </si>
  <si>
    <t>Tableros de Acrilico fundido de fondo blanco con adhesivo para fijación en pared e impresión directa sobre el acrilico del diseño con los campos de información para el canino que incluya: N°, Nombre, Especie, Raza, Sexo, Edad, Fecha de ingreso, Estado de Ingreso, espacio de observaciones o notas. Resistente a productos químicos y ralladuras. Incluir: las señales deben venir marcadas con el logo y marca institucional de la Alcaldia de Bucaramanga.</t>
  </si>
  <si>
    <t>5mm</t>
  </si>
  <si>
    <t>40cm X 60cm</t>
  </si>
  <si>
    <t>IDENTIFICACIÓN COMPARTIDA DE CANINOS</t>
  </si>
  <si>
    <t>Tableros de Acrilico fundido de fondo blanco, con adhesivo para fijación en pared e impresión directa sobre el acrilico del diseño con los campos de información para 2 caninos que incluya: N°, Nombre, Especie, Raza, Sexo, Edad, Fecha de ingreso, Estado de Ingreso, espacio de observaciones o notas. Resistente a productos químicos y ralladuras. Incluir: las señales deben venir marcadas con el logo y marca institucional de la Alcaldia de Bucaramanga.</t>
  </si>
  <si>
    <t xml:space="preserve">5mm </t>
  </si>
  <si>
    <t>40cm x60 cm</t>
  </si>
  <si>
    <t>IDENTIFICACIÓN INDIVIDUAL DE FELINOS</t>
  </si>
  <si>
    <t>Tableros de Acrilico fundido de fondo blanco con adhesivo para fijación en pared e impresión directa sobre el acrilico del diseño con los campos de información del felino que incluya: N°, Nombre, Especie, Raza, Sexo, Edad, Fecha de ingreso, Estado de Ingreso,  espacio de observaciones o notas. Resistente a productos químicos y ralladuras. Incluir: las señales deben venir marcadas con el logo y marca institucional de la Alcaldia de Bucaramanga.</t>
  </si>
  <si>
    <t>30cm x40 cm</t>
  </si>
  <si>
    <t>TOTAL TABLEROS DE IDENTIFICACIÓN</t>
  </si>
  <si>
    <t>5. ALISTAMIENTO E INSTALACIÓN DE SEÑALETICA</t>
  </si>
  <si>
    <t>DESCRIPCIÓN TÉCNICA</t>
  </si>
  <si>
    <t>5.1</t>
  </si>
  <si>
    <t>Alistamiento de paredes, retiro de señales antiguas y en mal estado, instalación de señales y material de instalación ya sea en cinta doble faz ó silicona transparente anti hongo.</t>
  </si>
  <si>
    <t>TOTAL DISEÑO, ALISTAMIENTO E INSTALACIÓN DE SEÑALETICA</t>
  </si>
  <si>
    <t>VALOR TOTAL COTIZACIÓN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</si>
</sst>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$&quot;\ #,##0"/>
    <numFmt numFmtId="166" formatCode="_-[$$-80A]* #,##0.00_-;\-[$$-80A]* #,##0.00_-;_-[$$-80A]* &quot;-&quot;??_-;_-@_-"/>
  </numFmts>
  <fonts count="17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8"/>
      <name val="Aptos Narrow"/>
      <family val="2"/>
      <scheme val="minor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16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b/>
      <sz val="11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9CC2E5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165" fontId="5" fillId="3" borderId="9" xfId="0" applyNumberFormat="1" applyFont="1" applyFill="1" applyBorder="1" applyAlignment="1">
      <alignment horizontal="center" vertical="center"/>
    </xf>
    <xf numFmtId="165" fontId="5" fillId="3" borderId="10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165" fontId="5" fillId="3" borderId="3" xfId="0" applyNumberFormat="1" applyFont="1" applyFill="1" applyBorder="1" applyAlignment="1">
      <alignment horizontal="center" vertical="center"/>
    </xf>
    <xf numFmtId="165" fontId="8" fillId="3" borderId="9" xfId="0" applyNumberFormat="1" applyFont="1" applyFill="1" applyBorder="1" applyAlignment="1">
      <alignment horizontal="center" vertical="center"/>
    </xf>
    <xf numFmtId="165" fontId="8" fillId="3" borderId="10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164" fontId="6" fillId="3" borderId="1" xfId="2" applyFont="1" applyFill="1" applyBorder="1" applyAlignment="1">
      <alignment horizontal="center" vertical="center" wrapText="1"/>
    </xf>
    <xf numFmtId="164" fontId="0" fillId="0" borderId="2" xfId="2" applyFont="1" applyBorder="1"/>
    <xf numFmtId="164" fontId="6" fillId="3" borderId="9" xfId="2" applyFont="1" applyFill="1" applyBorder="1" applyAlignment="1">
      <alignment horizontal="center" vertical="center" wrapText="1"/>
    </xf>
    <xf numFmtId="164" fontId="5" fillId="3" borderId="2" xfId="2" applyFont="1" applyFill="1" applyBorder="1" applyAlignment="1">
      <alignment horizontal="center" vertical="center"/>
    </xf>
    <xf numFmtId="164" fontId="8" fillId="3" borderId="9" xfId="2" applyFont="1" applyFill="1" applyBorder="1" applyAlignment="1">
      <alignment horizontal="center" vertical="center"/>
    </xf>
    <xf numFmtId="164" fontId="0" fillId="0" borderId="0" xfId="2" applyFont="1"/>
    <xf numFmtId="164" fontId="0" fillId="0" borderId="4" xfId="0" applyNumberFormat="1" applyBorder="1"/>
    <xf numFmtId="164" fontId="0" fillId="0" borderId="5" xfId="0" applyNumberFormat="1" applyBorder="1"/>
    <xf numFmtId="164" fontId="0" fillId="0" borderId="0" xfId="0" applyNumberFormat="1"/>
    <xf numFmtId="0" fontId="0" fillId="0" borderId="0" xfId="1" applyNumberFormat="1" applyFont="1" applyAlignment="1">
      <alignment horizontal="center"/>
    </xf>
    <xf numFmtId="164" fontId="0" fillId="0" borderId="0" xfId="2" applyFont="1" applyAlignment="1">
      <alignment horizontal="center"/>
    </xf>
    <xf numFmtId="164" fontId="0" fillId="0" borderId="1" xfId="0" applyNumberFormat="1" applyBorder="1"/>
    <xf numFmtId="164" fontId="0" fillId="0" borderId="0" xfId="2" applyFont="1" applyBorder="1"/>
    <xf numFmtId="164" fontId="0" fillId="0" borderId="0" xfId="2" applyFont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164" fontId="5" fillId="3" borderId="28" xfId="2" applyFont="1" applyFill="1" applyBorder="1" applyAlignment="1">
      <alignment horizontal="center" vertical="center"/>
    </xf>
    <xf numFmtId="165" fontId="5" fillId="3" borderId="28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2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2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0" fillId="0" borderId="3" xfId="2" applyFont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0" fillId="0" borderId="2" xfId="0" applyNumberFormat="1" applyBorder="1"/>
    <xf numFmtId="164" fontId="0" fillId="0" borderId="1" xfId="2" applyFont="1" applyBorder="1"/>
    <xf numFmtId="0" fontId="12" fillId="0" borderId="17" xfId="0" applyFont="1" applyBorder="1"/>
    <xf numFmtId="0" fontId="12" fillId="0" borderId="30" xfId="0" applyFont="1" applyBorder="1"/>
    <xf numFmtId="0" fontId="0" fillId="0" borderId="0" xfId="0" applyAlignment="1">
      <alignment horizontal="left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66" fontId="15" fillId="0" borderId="17" xfId="2" applyNumberFormat="1" applyFont="1" applyBorder="1" applyAlignment="1">
      <alignment horizontal="right" vertical="center"/>
    </xf>
    <xf numFmtId="166" fontId="15" fillId="0" borderId="26" xfId="2" applyNumberFormat="1" applyFont="1" applyBorder="1" applyAlignment="1">
      <alignment horizontal="right" vertical="center"/>
    </xf>
    <xf numFmtId="166" fontId="15" fillId="0" borderId="14" xfId="2" applyNumberFormat="1" applyFont="1" applyBorder="1" applyAlignment="1">
      <alignment horizontal="right" vertical="center"/>
    </xf>
    <xf numFmtId="0" fontId="11" fillId="5" borderId="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66" fontId="10" fillId="0" borderId="17" xfId="2" applyNumberFormat="1" applyFont="1" applyBorder="1" applyAlignment="1">
      <alignment horizontal="center" vertical="center"/>
    </xf>
    <xf numFmtId="166" fontId="10" fillId="0" borderId="26" xfId="2" applyNumberFormat="1" applyFont="1" applyBorder="1" applyAlignment="1">
      <alignment horizontal="center" vertical="center"/>
    </xf>
    <xf numFmtId="166" fontId="10" fillId="0" borderId="14" xfId="2" applyNumberFormat="1" applyFont="1" applyBorder="1" applyAlignment="1">
      <alignment horizontal="center" vertical="center"/>
    </xf>
    <xf numFmtId="166" fontId="10" fillId="0" borderId="30" xfId="2" applyNumberFormat="1" applyFont="1" applyBorder="1" applyAlignment="1">
      <alignment horizontal="center" vertical="center"/>
    </xf>
    <xf numFmtId="166" fontId="10" fillId="0" borderId="0" xfId="2" applyNumberFormat="1" applyFont="1" applyBorder="1" applyAlignment="1">
      <alignment horizontal="center" vertical="center"/>
    </xf>
    <xf numFmtId="166" fontId="10" fillId="0" borderId="31" xfId="2" applyNumberFormat="1" applyFont="1" applyBorder="1" applyAlignment="1">
      <alignment horizontal="center" vertical="center"/>
    </xf>
    <xf numFmtId="166" fontId="5" fillId="0" borderId="15" xfId="2" applyNumberFormat="1" applyFont="1" applyBorder="1" applyAlignment="1">
      <alignment horizontal="right" vertical="center" wrapText="1"/>
    </xf>
    <xf numFmtId="166" fontId="5" fillId="0" borderId="32" xfId="2" applyNumberFormat="1" applyFont="1" applyBorder="1" applyAlignment="1">
      <alignment horizontal="right" vertical="center" wrapText="1"/>
    </xf>
    <xf numFmtId="166" fontId="5" fillId="0" borderId="12" xfId="2" applyNumberFormat="1" applyFont="1" applyBorder="1" applyAlignment="1">
      <alignment horizontal="right" vertical="center" wrapText="1"/>
    </xf>
    <xf numFmtId="0" fontId="13" fillId="0" borderId="26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5" fillId="0" borderId="3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2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jpeg"/><Relationship Id="rId55" Type="http://schemas.openxmlformats.org/officeDocument/2006/relationships/image" Target="../media/image5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321325</xdr:colOff>
      <xdr:row>10</xdr:row>
      <xdr:rowOff>56298</xdr:rowOff>
    </xdr:from>
    <xdr:to>
      <xdr:col>5</xdr:col>
      <xdr:colOff>883374</xdr:colOff>
      <xdr:row>10</xdr:row>
      <xdr:rowOff>872908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2C594197-2002-4EF2-95B5-989BBE6B4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8225" y="2466123"/>
          <a:ext cx="562049" cy="819972"/>
        </a:xfrm>
        <a:prstGeom prst="rect">
          <a:avLst/>
        </a:prstGeom>
      </xdr:spPr>
    </xdr:pic>
    <xdr:clientData/>
  </xdr:twoCellAnchor>
  <xdr:twoCellAnchor editAs="oneCell">
    <xdr:from>
      <xdr:col>5</xdr:col>
      <xdr:colOff>354402</xdr:colOff>
      <xdr:row>11</xdr:row>
      <xdr:rowOff>56300</xdr:rowOff>
    </xdr:from>
    <xdr:to>
      <xdr:col>5</xdr:col>
      <xdr:colOff>894039</xdr:colOff>
      <xdr:row>11</xdr:row>
      <xdr:rowOff>837109</xdr:rowOff>
    </xdr:to>
    <xdr:pic>
      <xdr:nvPicPr>
        <xdr:cNvPr id="4" name="Imagen 3" descr="Recorte de pantalla">
          <a:extLst>
            <a:ext uri="{FF2B5EF4-FFF2-40B4-BE49-F238E27FC236}">
              <a16:creationId xmlns:a16="http://schemas.microsoft.com/office/drawing/2014/main" id="{01BB642D-83CB-4129-A98B-E97D662AD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696" y="4269712"/>
          <a:ext cx="539637" cy="780809"/>
        </a:xfrm>
        <a:prstGeom prst="rect">
          <a:avLst/>
        </a:prstGeom>
      </xdr:spPr>
    </xdr:pic>
    <xdr:clientData/>
  </xdr:twoCellAnchor>
  <xdr:twoCellAnchor editAs="oneCell">
    <xdr:from>
      <xdr:col>5</xdr:col>
      <xdr:colOff>272992</xdr:colOff>
      <xdr:row>12</xdr:row>
      <xdr:rowOff>44285</xdr:rowOff>
    </xdr:from>
    <xdr:to>
      <xdr:col>5</xdr:col>
      <xdr:colOff>1000799</xdr:colOff>
      <xdr:row>12</xdr:row>
      <xdr:rowOff>748574</xdr:rowOff>
    </xdr:to>
    <xdr:pic>
      <xdr:nvPicPr>
        <xdr:cNvPr id="5" name="Imagen 4" descr="Recorte de pantalla">
          <a:extLst>
            <a:ext uri="{FF2B5EF4-FFF2-40B4-BE49-F238E27FC236}">
              <a16:creationId xmlns:a16="http://schemas.microsoft.com/office/drawing/2014/main" id="{C1EEB53A-D222-4A17-A826-8C1345F6B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3286" y="5154167"/>
          <a:ext cx="727807" cy="704289"/>
        </a:xfrm>
        <a:prstGeom prst="rect">
          <a:avLst/>
        </a:prstGeom>
      </xdr:spPr>
    </xdr:pic>
    <xdr:clientData/>
  </xdr:twoCellAnchor>
  <xdr:twoCellAnchor editAs="oneCell">
    <xdr:from>
      <xdr:col>5</xdr:col>
      <xdr:colOff>342927</xdr:colOff>
      <xdr:row>23</xdr:row>
      <xdr:rowOff>56029</xdr:rowOff>
    </xdr:from>
    <xdr:to>
      <xdr:col>5</xdr:col>
      <xdr:colOff>916182</xdr:colOff>
      <xdr:row>23</xdr:row>
      <xdr:rowOff>792256</xdr:rowOff>
    </xdr:to>
    <xdr:pic>
      <xdr:nvPicPr>
        <xdr:cNvPr id="6" name="Imagen 5" descr="Recorte de pantalla">
          <a:extLst>
            <a:ext uri="{FF2B5EF4-FFF2-40B4-BE49-F238E27FC236}">
              <a16:creationId xmlns:a16="http://schemas.microsoft.com/office/drawing/2014/main" id="{C612991C-978C-48CE-8570-4E962792C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3221" y="13122088"/>
          <a:ext cx="573255" cy="736227"/>
        </a:xfrm>
        <a:prstGeom prst="rect">
          <a:avLst/>
        </a:prstGeom>
      </xdr:spPr>
    </xdr:pic>
    <xdr:clientData/>
  </xdr:twoCellAnchor>
  <xdr:twoCellAnchor editAs="oneCell">
    <xdr:from>
      <xdr:col>5</xdr:col>
      <xdr:colOff>309850</xdr:colOff>
      <xdr:row>22</xdr:row>
      <xdr:rowOff>44825</xdr:rowOff>
    </xdr:from>
    <xdr:to>
      <xdr:col>5</xdr:col>
      <xdr:colOff>961546</xdr:colOff>
      <xdr:row>22</xdr:row>
      <xdr:rowOff>814669</xdr:rowOff>
    </xdr:to>
    <xdr:pic>
      <xdr:nvPicPr>
        <xdr:cNvPr id="7" name="Imagen 6" descr="Recorte de pantalla">
          <a:extLst>
            <a:ext uri="{FF2B5EF4-FFF2-40B4-BE49-F238E27FC236}">
              <a16:creationId xmlns:a16="http://schemas.microsoft.com/office/drawing/2014/main" id="{38181228-BDF0-4D42-80F1-4D1589F8F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750" y="11293850"/>
          <a:ext cx="651696" cy="773206"/>
        </a:xfrm>
        <a:prstGeom prst="rect">
          <a:avLst/>
        </a:prstGeom>
      </xdr:spPr>
    </xdr:pic>
    <xdr:clientData/>
  </xdr:twoCellAnchor>
  <xdr:twoCellAnchor editAs="oneCell">
    <xdr:from>
      <xdr:col>5</xdr:col>
      <xdr:colOff>320784</xdr:colOff>
      <xdr:row>18</xdr:row>
      <xdr:rowOff>33078</xdr:rowOff>
    </xdr:from>
    <xdr:to>
      <xdr:col>5</xdr:col>
      <xdr:colOff>950068</xdr:colOff>
      <xdr:row>18</xdr:row>
      <xdr:rowOff>759780</xdr:rowOff>
    </xdr:to>
    <xdr:pic>
      <xdr:nvPicPr>
        <xdr:cNvPr id="8" name="Imagen 7" descr="Recorte de pantalla">
          <a:extLst>
            <a:ext uri="{FF2B5EF4-FFF2-40B4-BE49-F238E27FC236}">
              <a16:creationId xmlns:a16="http://schemas.microsoft.com/office/drawing/2014/main" id="{FFCF06FE-A672-4EEB-A47B-C5A2C9D0A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1078" y="9591696"/>
          <a:ext cx="629284" cy="726702"/>
        </a:xfrm>
        <a:prstGeom prst="rect">
          <a:avLst/>
        </a:prstGeom>
      </xdr:spPr>
    </xdr:pic>
    <xdr:clientData/>
  </xdr:twoCellAnchor>
  <xdr:twoCellAnchor editAs="oneCell">
    <xdr:from>
      <xdr:col>5</xdr:col>
      <xdr:colOff>103283</xdr:colOff>
      <xdr:row>21</xdr:row>
      <xdr:rowOff>44553</xdr:rowOff>
    </xdr:from>
    <xdr:to>
      <xdr:col>6</xdr:col>
      <xdr:colOff>871</xdr:colOff>
      <xdr:row>21</xdr:row>
      <xdr:rowOff>563184</xdr:rowOff>
    </xdr:to>
    <xdr:pic>
      <xdr:nvPicPr>
        <xdr:cNvPr id="9" name="Imagen 8" descr="Recorte de pantalla">
          <a:extLst>
            <a:ext uri="{FF2B5EF4-FFF2-40B4-BE49-F238E27FC236}">
              <a16:creationId xmlns:a16="http://schemas.microsoft.com/office/drawing/2014/main" id="{3062A2C4-C033-407D-9A0A-1F6E7E676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0183" y="10703028"/>
          <a:ext cx="1090480" cy="518631"/>
        </a:xfrm>
        <a:prstGeom prst="rect">
          <a:avLst/>
        </a:prstGeom>
      </xdr:spPr>
    </xdr:pic>
    <xdr:clientData/>
  </xdr:twoCellAnchor>
  <xdr:twoCellAnchor editAs="oneCell">
    <xdr:from>
      <xdr:col>5</xdr:col>
      <xdr:colOff>285548</xdr:colOff>
      <xdr:row>16</xdr:row>
      <xdr:rowOff>33617</xdr:rowOff>
    </xdr:from>
    <xdr:to>
      <xdr:col>5</xdr:col>
      <xdr:colOff>937245</xdr:colOff>
      <xdr:row>16</xdr:row>
      <xdr:rowOff>554335</xdr:rowOff>
    </xdr:to>
    <xdr:pic>
      <xdr:nvPicPr>
        <xdr:cNvPr id="10" name="Imagen 9" descr="Recorte de pantalla">
          <a:extLst>
            <a:ext uri="{FF2B5EF4-FFF2-40B4-BE49-F238E27FC236}">
              <a16:creationId xmlns:a16="http://schemas.microsoft.com/office/drawing/2014/main" id="{B87D9C78-52DA-4E68-80BC-5039E4A8D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5842" y="8426823"/>
          <a:ext cx="651697" cy="520718"/>
        </a:xfrm>
        <a:prstGeom prst="rect">
          <a:avLst/>
        </a:prstGeom>
      </xdr:spPr>
    </xdr:pic>
    <xdr:clientData/>
  </xdr:twoCellAnchor>
  <xdr:twoCellAnchor editAs="oneCell">
    <xdr:from>
      <xdr:col>5</xdr:col>
      <xdr:colOff>320245</xdr:colOff>
      <xdr:row>17</xdr:row>
      <xdr:rowOff>33617</xdr:rowOff>
    </xdr:from>
    <xdr:to>
      <xdr:col>5</xdr:col>
      <xdr:colOff>938323</xdr:colOff>
      <xdr:row>17</xdr:row>
      <xdr:rowOff>555812</xdr:rowOff>
    </xdr:to>
    <xdr:pic>
      <xdr:nvPicPr>
        <xdr:cNvPr id="11" name="Imagen 10" descr="Recorte de pantalla">
          <a:extLst>
            <a:ext uri="{FF2B5EF4-FFF2-40B4-BE49-F238E27FC236}">
              <a16:creationId xmlns:a16="http://schemas.microsoft.com/office/drawing/2014/main" id="{EC40AABD-8EA0-4544-AB5C-9AF193E92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0539" y="8987117"/>
          <a:ext cx="618078" cy="522195"/>
        </a:xfrm>
        <a:prstGeom prst="rect">
          <a:avLst/>
        </a:prstGeom>
      </xdr:spPr>
    </xdr:pic>
    <xdr:clientData/>
  </xdr:twoCellAnchor>
  <xdr:twoCellAnchor editAs="oneCell">
    <xdr:from>
      <xdr:col>5</xdr:col>
      <xdr:colOff>252470</xdr:colOff>
      <xdr:row>33</xdr:row>
      <xdr:rowOff>55759</xdr:rowOff>
    </xdr:from>
    <xdr:to>
      <xdr:col>5</xdr:col>
      <xdr:colOff>960195</xdr:colOff>
      <xdr:row>33</xdr:row>
      <xdr:rowOff>550908</xdr:rowOff>
    </xdr:to>
    <xdr:pic>
      <xdr:nvPicPr>
        <xdr:cNvPr id="12" name="Imagen 11" descr="Recorte de pantalla">
          <a:extLst>
            <a:ext uri="{FF2B5EF4-FFF2-40B4-BE49-F238E27FC236}">
              <a16:creationId xmlns:a16="http://schemas.microsoft.com/office/drawing/2014/main" id="{500C9757-F0A0-40ED-91BC-7BDA1CE44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9370" y="19696309"/>
          <a:ext cx="707725" cy="495149"/>
        </a:xfrm>
        <a:prstGeom prst="rect">
          <a:avLst/>
        </a:prstGeom>
      </xdr:spPr>
    </xdr:pic>
    <xdr:clientData/>
  </xdr:twoCellAnchor>
  <xdr:twoCellAnchor editAs="oneCell">
    <xdr:from>
      <xdr:col>5</xdr:col>
      <xdr:colOff>298374</xdr:colOff>
      <xdr:row>39</xdr:row>
      <xdr:rowOff>22411</xdr:rowOff>
    </xdr:from>
    <xdr:to>
      <xdr:col>5</xdr:col>
      <xdr:colOff>961276</xdr:colOff>
      <xdr:row>39</xdr:row>
      <xdr:rowOff>681879</xdr:rowOff>
    </xdr:to>
    <xdr:pic>
      <xdr:nvPicPr>
        <xdr:cNvPr id="13" name="Imagen 12" descr="Recorte de pantalla">
          <a:extLst>
            <a:ext uri="{FF2B5EF4-FFF2-40B4-BE49-F238E27FC236}">
              <a16:creationId xmlns:a16="http://schemas.microsoft.com/office/drawing/2014/main" id="{1BAC391A-0AF3-4678-A6BA-007A6BE5E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5274" y="24130186"/>
          <a:ext cx="662902" cy="661148"/>
        </a:xfrm>
        <a:prstGeom prst="rect">
          <a:avLst/>
        </a:prstGeom>
      </xdr:spPr>
    </xdr:pic>
    <xdr:clientData/>
  </xdr:twoCellAnchor>
  <xdr:twoCellAnchor editAs="oneCell">
    <xdr:from>
      <xdr:col>5</xdr:col>
      <xdr:colOff>274610</xdr:colOff>
      <xdr:row>14</xdr:row>
      <xdr:rowOff>33617</xdr:rowOff>
    </xdr:from>
    <xdr:to>
      <xdr:col>5</xdr:col>
      <xdr:colOff>971129</xdr:colOff>
      <xdr:row>14</xdr:row>
      <xdr:rowOff>749113</xdr:rowOff>
    </xdr:to>
    <xdr:pic>
      <xdr:nvPicPr>
        <xdr:cNvPr id="14" name="Imagen 13" descr="Recorte de pantalla">
          <a:extLst>
            <a:ext uri="{FF2B5EF4-FFF2-40B4-BE49-F238E27FC236}">
              <a16:creationId xmlns:a16="http://schemas.microsoft.com/office/drawing/2014/main" id="{1689E57A-3BF4-4376-81F3-0F5F7D7A3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4904" y="6891617"/>
          <a:ext cx="696519" cy="715496"/>
        </a:xfrm>
        <a:prstGeom prst="rect">
          <a:avLst/>
        </a:prstGeom>
      </xdr:spPr>
    </xdr:pic>
    <xdr:clientData/>
  </xdr:twoCellAnchor>
  <xdr:twoCellAnchor editAs="oneCell">
    <xdr:from>
      <xdr:col>5</xdr:col>
      <xdr:colOff>319976</xdr:colOff>
      <xdr:row>34</xdr:row>
      <xdr:rowOff>33616</xdr:rowOff>
    </xdr:from>
    <xdr:to>
      <xdr:col>5</xdr:col>
      <xdr:colOff>953570</xdr:colOff>
      <xdr:row>34</xdr:row>
      <xdr:rowOff>704288</xdr:rowOff>
    </xdr:to>
    <xdr:pic>
      <xdr:nvPicPr>
        <xdr:cNvPr id="15" name="Imagen 14" descr="Recorte de pantalla">
          <a:extLst>
            <a:ext uri="{FF2B5EF4-FFF2-40B4-BE49-F238E27FC236}">
              <a16:creationId xmlns:a16="http://schemas.microsoft.com/office/drawing/2014/main" id="{C3A7F879-D051-439B-80C0-DBBB1AFCF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0270" y="21448057"/>
          <a:ext cx="633594" cy="670672"/>
        </a:xfrm>
        <a:prstGeom prst="rect">
          <a:avLst/>
        </a:prstGeom>
      </xdr:spPr>
    </xdr:pic>
    <xdr:clientData/>
  </xdr:twoCellAnchor>
  <xdr:twoCellAnchor editAs="oneCell">
    <xdr:from>
      <xdr:col>5</xdr:col>
      <xdr:colOff>316234</xdr:colOff>
      <xdr:row>35</xdr:row>
      <xdr:rowOff>80331</xdr:rowOff>
    </xdr:from>
    <xdr:to>
      <xdr:col>5</xdr:col>
      <xdr:colOff>915912</xdr:colOff>
      <xdr:row>35</xdr:row>
      <xdr:rowOff>767305</xdr:rowOff>
    </xdr:to>
    <xdr:pic>
      <xdr:nvPicPr>
        <xdr:cNvPr id="16" name="Imagen 15" descr="Recorte de pantalla">
          <a:extLst>
            <a:ext uri="{FF2B5EF4-FFF2-40B4-BE49-F238E27FC236}">
              <a16:creationId xmlns:a16="http://schemas.microsoft.com/office/drawing/2014/main" id="{96E19975-B3C2-4852-80DA-DF2427993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3134" y="21054381"/>
          <a:ext cx="599678" cy="690336"/>
        </a:xfrm>
        <a:prstGeom prst="rect">
          <a:avLst/>
        </a:prstGeom>
      </xdr:spPr>
    </xdr:pic>
    <xdr:clientData/>
  </xdr:twoCellAnchor>
  <xdr:twoCellAnchor editAs="oneCell">
    <xdr:from>
      <xdr:col>5</xdr:col>
      <xdr:colOff>240994</xdr:colOff>
      <xdr:row>49</xdr:row>
      <xdr:rowOff>33615</xdr:rowOff>
    </xdr:from>
    <xdr:to>
      <xdr:col>5</xdr:col>
      <xdr:colOff>1069418</xdr:colOff>
      <xdr:row>49</xdr:row>
      <xdr:rowOff>842121</xdr:rowOff>
    </xdr:to>
    <xdr:pic>
      <xdr:nvPicPr>
        <xdr:cNvPr id="17" name="Imagen 16" descr="Recorte de pantalla">
          <a:extLst>
            <a:ext uri="{FF2B5EF4-FFF2-40B4-BE49-F238E27FC236}">
              <a16:creationId xmlns:a16="http://schemas.microsoft.com/office/drawing/2014/main" id="{9836AD01-7368-4318-B018-ADD9B0CB3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7894" y="31589940"/>
          <a:ext cx="828424" cy="806826"/>
        </a:xfrm>
        <a:prstGeom prst="rect">
          <a:avLst/>
        </a:prstGeom>
      </xdr:spPr>
    </xdr:pic>
    <xdr:clientData/>
  </xdr:twoCellAnchor>
  <xdr:twoCellAnchor editAs="oneCell">
    <xdr:from>
      <xdr:col>5</xdr:col>
      <xdr:colOff>355753</xdr:colOff>
      <xdr:row>24</xdr:row>
      <xdr:rowOff>67234</xdr:rowOff>
    </xdr:from>
    <xdr:to>
      <xdr:col>5</xdr:col>
      <xdr:colOff>929008</xdr:colOff>
      <xdr:row>24</xdr:row>
      <xdr:rowOff>738465</xdr:rowOff>
    </xdr:to>
    <xdr:pic>
      <xdr:nvPicPr>
        <xdr:cNvPr id="18" name="Imagen 17" descr="Recorte de pantalla">
          <a:extLst>
            <a:ext uri="{FF2B5EF4-FFF2-40B4-BE49-F238E27FC236}">
              <a16:creationId xmlns:a16="http://schemas.microsoft.com/office/drawing/2014/main" id="{1FB95AB0-FA92-4684-B900-762B086F5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653" y="13078384"/>
          <a:ext cx="573255" cy="674593"/>
        </a:xfrm>
        <a:prstGeom prst="rect">
          <a:avLst/>
        </a:prstGeom>
      </xdr:spPr>
    </xdr:pic>
    <xdr:clientData/>
  </xdr:twoCellAnchor>
  <xdr:twoCellAnchor editAs="oneCell">
    <xdr:from>
      <xdr:col>5</xdr:col>
      <xdr:colOff>206566</xdr:colOff>
      <xdr:row>25</xdr:row>
      <xdr:rowOff>33348</xdr:rowOff>
    </xdr:from>
    <xdr:to>
      <xdr:col>5</xdr:col>
      <xdr:colOff>1057402</xdr:colOff>
      <xdr:row>25</xdr:row>
      <xdr:rowOff>534984</xdr:rowOff>
    </xdr:to>
    <xdr:pic>
      <xdr:nvPicPr>
        <xdr:cNvPr id="19" name="Imagen 18" descr="Recorte de pantalla">
          <a:extLst>
            <a:ext uri="{FF2B5EF4-FFF2-40B4-BE49-F238E27FC236}">
              <a16:creationId xmlns:a16="http://schemas.microsoft.com/office/drawing/2014/main" id="{8745EDDB-C16F-4FCE-8606-D9477CE99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3466" y="13825548"/>
          <a:ext cx="850836" cy="501636"/>
        </a:xfrm>
        <a:prstGeom prst="rect">
          <a:avLst/>
        </a:prstGeom>
      </xdr:spPr>
    </xdr:pic>
    <xdr:clientData/>
  </xdr:twoCellAnchor>
  <xdr:twoCellAnchor editAs="oneCell">
    <xdr:from>
      <xdr:col>5</xdr:col>
      <xdr:colOff>206566</xdr:colOff>
      <xdr:row>50</xdr:row>
      <xdr:rowOff>67235</xdr:rowOff>
    </xdr:from>
    <xdr:to>
      <xdr:col>5</xdr:col>
      <xdr:colOff>1001373</xdr:colOff>
      <xdr:row>51</xdr:row>
      <xdr:rowOff>3364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45E4C02F-3DE6-4E78-8226-50798C97D0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45566" t="70630" r="47629" b="11107"/>
        <a:stretch/>
      </xdr:blipFill>
      <xdr:spPr>
        <a:xfrm>
          <a:off x="5883466" y="32490335"/>
          <a:ext cx="794807" cy="918884"/>
        </a:xfrm>
        <a:prstGeom prst="rect">
          <a:avLst/>
        </a:prstGeom>
      </xdr:spPr>
    </xdr:pic>
    <xdr:clientData/>
  </xdr:twoCellAnchor>
  <xdr:twoCellAnchor editAs="oneCell">
    <xdr:from>
      <xdr:col>5</xdr:col>
      <xdr:colOff>390181</xdr:colOff>
      <xdr:row>43</xdr:row>
      <xdr:rowOff>33618</xdr:rowOff>
    </xdr:from>
    <xdr:to>
      <xdr:col>5</xdr:col>
      <xdr:colOff>963434</xdr:colOff>
      <xdr:row>43</xdr:row>
      <xdr:rowOff>693084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608E839-299E-4280-B89D-239405C422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6067081" y="27017943"/>
          <a:ext cx="573253" cy="661147"/>
        </a:xfrm>
        <a:prstGeom prst="rect">
          <a:avLst/>
        </a:prstGeom>
      </xdr:spPr>
    </xdr:pic>
    <xdr:clientData/>
  </xdr:twoCellAnchor>
  <xdr:twoCellAnchor editAs="oneCell">
    <xdr:from>
      <xdr:col>5</xdr:col>
      <xdr:colOff>367230</xdr:colOff>
      <xdr:row>44</xdr:row>
      <xdr:rowOff>44823</xdr:rowOff>
    </xdr:from>
    <xdr:to>
      <xdr:col>5</xdr:col>
      <xdr:colOff>962897</xdr:colOff>
      <xdr:row>44</xdr:row>
      <xdr:rowOff>681877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92A5DDD-0BE2-4B1C-93B0-BD248D89EE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6044130" y="27733998"/>
          <a:ext cx="595667" cy="638735"/>
        </a:xfrm>
        <a:prstGeom prst="rect">
          <a:avLst/>
        </a:prstGeom>
      </xdr:spPr>
    </xdr:pic>
    <xdr:clientData/>
  </xdr:twoCellAnchor>
  <xdr:twoCellAnchor editAs="oneCell">
    <xdr:from>
      <xdr:col>5</xdr:col>
      <xdr:colOff>390181</xdr:colOff>
      <xdr:row>45</xdr:row>
      <xdr:rowOff>44823</xdr:rowOff>
    </xdr:from>
    <xdr:to>
      <xdr:col>5</xdr:col>
      <xdr:colOff>963435</xdr:colOff>
      <xdr:row>45</xdr:row>
      <xdr:rowOff>693083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2F542DE7-EEEB-40B8-88AA-41E7FBD5AF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6067081" y="28524573"/>
          <a:ext cx="573254" cy="649941"/>
        </a:xfrm>
        <a:prstGeom prst="rect">
          <a:avLst/>
        </a:prstGeom>
      </xdr:spPr>
    </xdr:pic>
    <xdr:clientData/>
  </xdr:twoCellAnchor>
  <xdr:twoCellAnchor editAs="oneCell">
    <xdr:from>
      <xdr:col>5</xdr:col>
      <xdr:colOff>367229</xdr:colOff>
      <xdr:row>46</xdr:row>
      <xdr:rowOff>68047</xdr:rowOff>
    </xdr:from>
    <xdr:to>
      <xdr:col>5</xdr:col>
      <xdr:colOff>940483</xdr:colOff>
      <xdr:row>46</xdr:row>
      <xdr:rowOff>716306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44A3DF1-2289-4990-96C4-73E0008F22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72816" t="53737" r="20981" b="29178"/>
        <a:stretch/>
      </xdr:blipFill>
      <xdr:spPr>
        <a:xfrm>
          <a:off x="6044129" y="29281222"/>
          <a:ext cx="573254" cy="649940"/>
        </a:xfrm>
        <a:prstGeom prst="rect">
          <a:avLst/>
        </a:prstGeom>
      </xdr:spPr>
    </xdr:pic>
    <xdr:clientData/>
  </xdr:twoCellAnchor>
  <xdr:twoCellAnchor editAs="oneCell">
    <xdr:from>
      <xdr:col>5</xdr:col>
      <xdr:colOff>355753</xdr:colOff>
      <xdr:row>47</xdr:row>
      <xdr:rowOff>44824</xdr:rowOff>
    </xdr:from>
    <xdr:to>
      <xdr:col>5</xdr:col>
      <xdr:colOff>917802</xdr:colOff>
      <xdr:row>47</xdr:row>
      <xdr:rowOff>731774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0F73706-F105-4448-8E92-D4D95B54CA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72697" t="53742" r="21034" b="29048"/>
        <a:stretch/>
      </xdr:blipFill>
      <xdr:spPr>
        <a:xfrm>
          <a:off x="6032653" y="30067624"/>
          <a:ext cx="562049" cy="688631"/>
        </a:xfrm>
        <a:prstGeom prst="rect">
          <a:avLst/>
        </a:prstGeom>
      </xdr:spPr>
    </xdr:pic>
    <xdr:clientData/>
  </xdr:twoCellAnchor>
  <xdr:twoCellAnchor editAs="oneCell">
    <xdr:from>
      <xdr:col>5</xdr:col>
      <xdr:colOff>355753</xdr:colOff>
      <xdr:row>48</xdr:row>
      <xdr:rowOff>45364</xdr:rowOff>
    </xdr:from>
    <xdr:to>
      <xdr:col>5</xdr:col>
      <xdr:colOff>917102</xdr:colOff>
      <xdr:row>48</xdr:row>
      <xdr:rowOff>716037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6D6D17D9-7DE1-44AA-AA53-5C722C0207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72732" t="53483" r="20978" b="29154"/>
        <a:stretch/>
      </xdr:blipFill>
      <xdr:spPr>
        <a:xfrm>
          <a:off x="6032653" y="30830164"/>
          <a:ext cx="561349" cy="672353"/>
        </a:xfrm>
        <a:prstGeom prst="rect">
          <a:avLst/>
        </a:prstGeom>
      </xdr:spPr>
    </xdr:pic>
    <xdr:clientData/>
  </xdr:twoCellAnchor>
  <xdr:twoCellAnchor editAs="oneCell">
    <xdr:from>
      <xdr:col>5</xdr:col>
      <xdr:colOff>285277</xdr:colOff>
      <xdr:row>13</xdr:row>
      <xdr:rowOff>45095</xdr:rowOff>
    </xdr:from>
    <xdr:to>
      <xdr:col>5</xdr:col>
      <xdr:colOff>981796</xdr:colOff>
      <xdr:row>13</xdr:row>
      <xdr:rowOff>872650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AC297AE0-61B1-4552-8A29-3D423DB98D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73404" t="37275" r="21515" b="48424"/>
        <a:stretch/>
      </xdr:blipFill>
      <xdr:spPr>
        <a:xfrm>
          <a:off x="8465571" y="5984213"/>
          <a:ext cx="696519" cy="827555"/>
        </a:xfrm>
        <a:prstGeom prst="rect">
          <a:avLst/>
        </a:prstGeom>
      </xdr:spPr>
    </xdr:pic>
    <xdr:clientData/>
  </xdr:twoCellAnchor>
  <xdr:twoCellAnchor editAs="oneCell">
    <xdr:from>
      <xdr:col>5</xdr:col>
      <xdr:colOff>114759</xdr:colOff>
      <xdr:row>9</xdr:row>
      <xdr:rowOff>78443</xdr:rowOff>
    </xdr:from>
    <xdr:to>
      <xdr:col>6</xdr:col>
      <xdr:colOff>7653</xdr:colOff>
      <xdr:row>9</xdr:row>
      <xdr:rowOff>555525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675E96DD-028C-4367-9092-DC82271FF6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5791659" y="1726268"/>
          <a:ext cx="1041336" cy="540582"/>
        </a:xfrm>
        <a:prstGeom prst="rect">
          <a:avLst/>
        </a:prstGeom>
      </xdr:spPr>
    </xdr:pic>
    <xdr:clientData/>
  </xdr:twoCellAnchor>
  <xdr:twoCellAnchor editAs="oneCell">
    <xdr:from>
      <xdr:col>5</xdr:col>
      <xdr:colOff>115029</xdr:colOff>
      <xdr:row>8</xdr:row>
      <xdr:rowOff>134472</xdr:rowOff>
    </xdr:from>
    <xdr:to>
      <xdr:col>6</xdr:col>
      <xdr:colOff>6242</xdr:colOff>
      <xdr:row>8</xdr:row>
      <xdr:rowOff>553168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FCDEA41C-553E-4A1F-AF1F-AB0DC86070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5791929" y="1058397"/>
          <a:ext cx="1030130" cy="501246"/>
        </a:xfrm>
        <a:prstGeom prst="rect">
          <a:avLst/>
        </a:prstGeom>
      </xdr:spPr>
    </xdr:pic>
    <xdr:clientData/>
  </xdr:twoCellAnchor>
  <xdr:twoCellAnchor editAs="oneCell">
    <xdr:from>
      <xdr:col>5</xdr:col>
      <xdr:colOff>286087</xdr:colOff>
      <xdr:row>15</xdr:row>
      <xdr:rowOff>33618</xdr:rowOff>
    </xdr:from>
    <xdr:to>
      <xdr:col>5</xdr:col>
      <xdr:colOff>915371</xdr:colOff>
      <xdr:row>15</xdr:row>
      <xdr:rowOff>695670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16C9E49A-74C7-4E93-9336-6A756CDB7D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8571" t="18158" r="69863" b="38264"/>
        <a:stretch/>
      </xdr:blipFill>
      <xdr:spPr>
        <a:xfrm>
          <a:off x="8466381" y="7687236"/>
          <a:ext cx="629284" cy="662052"/>
        </a:xfrm>
        <a:prstGeom prst="rect">
          <a:avLst/>
        </a:prstGeom>
      </xdr:spPr>
    </xdr:pic>
    <xdr:clientData/>
  </xdr:twoCellAnchor>
  <xdr:twoCellAnchor editAs="oneCell">
    <xdr:from>
      <xdr:col>5</xdr:col>
      <xdr:colOff>57380</xdr:colOff>
      <xdr:row>26</xdr:row>
      <xdr:rowOff>56030</xdr:rowOff>
    </xdr:from>
    <xdr:to>
      <xdr:col>6</xdr:col>
      <xdr:colOff>703</xdr:colOff>
      <xdr:row>26</xdr:row>
      <xdr:rowOff>551329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1FA30AC-519E-4A31-9AE6-6AA34C728D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rcRect l="12442" t="38910" r="54656" b="32557"/>
        <a:stretch/>
      </xdr:blipFill>
      <xdr:spPr>
        <a:xfrm>
          <a:off x="8237674" y="15396883"/>
          <a:ext cx="1169779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252470</xdr:colOff>
      <xdr:row>27</xdr:row>
      <xdr:rowOff>67776</xdr:rowOff>
    </xdr:from>
    <xdr:to>
      <xdr:col>5</xdr:col>
      <xdr:colOff>1069688</xdr:colOff>
      <xdr:row>27</xdr:row>
      <xdr:rowOff>760860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1EF6A78-A7FF-4785-A758-CB726C9480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rcRect l="66080" t="35796" r="14289" b="32039"/>
        <a:stretch/>
      </xdr:blipFill>
      <xdr:spPr>
        <a:xfrm>
          <a:off x="5929370" y="15041076"/>
          <a:ext cx="817218" cy="694765"/>
        </a:xfrm>
        <a:prstGeom prst="rect">
          <a:avLst/>
        </a:prstGeom>
      </xdr:spPr>
    </xdr:pic>
    <xdr:clientData/>
  </xdr:twoCellAnchor>
  <xdr:twoCellAnchor editAs="oneCell">
    <xdr:from>
      <xdr:col>5</xdr:col>
      <xdr:colOff>275422</xdr:colOff>
      <xdr:row>31</xdr:row>
      <xdr:rowOff>44825</xdr:rowOff>
    </xdr:from>
    <xdr:to>
      <xdr:col>5</xdr:col>
      <xdr:colOff>960736</xdr:colOff>
      <xdr:row>31</xdr:row>
      <xdr:rowOff>801288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99EAE180-DCE3-44CE-BE4A-8399CCA36B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l="70858" t="37123" r="19378" b="34704"/>
        <a:stretch/>
      </xdr:blipFill>
      <xdr:spPr>
        <a:xfrm>
          <a:off x="5952322" y="18085175"/>
          <a:ext cx="685314" cy="758144"/>
        </a:xfrm>
        <a:prstGeom prst="rect">
          <a:avLst/>
        </a:prstGeom>
      </xdr:spPr>
    </xdr:pic>
    <xdr:clientData/>
  </xdr:twoCellAnchor>
  <xdr:twoCellAnchor editAs="oneCell">
    <xdr:from>
      <xdr:col>5</xdr:col>
      <xdr:colOff>286898</xdr:colOff>
      <xdr:row>32</xdr:row>
      <xdr:rowOff>44822</xdr:rowOff>
    </xdr:from>
    <xdr:to>
      <xdr:col>5</xdr:col>
      <xdr:colOff>916183</xdr:colOff>
      <xdr:row>32</xdr:row>
      <xdr:rowOff>704291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3755A89-0413-456C-8BAB-AA29E47F54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68090" t="33579" r="16204" b="29963"/>
        <a:stretch/>
      </xdr:blipFill>
      <xdr:spPr>
        <a:xfrm>
          <a:off x="5963798" y="18923372"/>
          <a:ext cx="629285" cy="661149"/>
        </a:xfrm>
        <a:prstGeom prst="rect">
          <a:avLst/>
        </a:prstGeom>
      </xdr:spPr>
    </xdr:pic>
    <xdr:clientData/>
  </xdr:twoCellAnchor>
  <xdr:twoCellAnchor editAs="oneCell">
    <xdr:from>
      <xdr:col>5</xdr:col>
      <xdr:colOff>286898</xdr:colOff>
      <xdr:row>28</xdr:row>
      <xdr:rowOff>45094</xdr:rowOff>
    </xdr:from>
    <xdr:to>
      <xdr:col>5</xdr:col>
      <xdr:colOff>998942</xdr:colOff>
      <xdr:row>28</xdr:row>
      <xdr:rowOff>639006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BB09911E-23FE-4AF2-AC93-82DC49B69F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68673" t="38390" r="16840" b="34114"/>
        <a:stretch/>
      </xdr:blipFill>
      <xdr:spPr>
        <a:xfrm>
          <a:off x="5963798" y="15808969"/>
          <a:ext cx="712044" cy="593912"/>
        </a:xfrm>
        <a:prstGeom prst="rect">
          <a:avLst/>
        </a:prstGeom>
      </xdr:spPr>
    </xdr:pic>
    <xdr:clientData/>
  </xdr:twoCellAnchor>
  <xdr:twoCellAnchor editAs="oneCell">
    <xdr:from>
      <xdr:col>5</xdr:col>
      <xdr:colOff>274611</xdr:colOff>
      <xdr:row>29</xdr:row>
      <xdr:rowOff>67776</xdr:rowOff>
    </xdr:from>
    <xdr:to>
      <xdr:col>5</xdr:col>
      <xdr:colOff>997861</xdr:colOff>
      <xdr:row>29</xdr:row>
      <xdr:rowOff>770384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3228BF95-1EBD-4BFC-A1C0-17D3523A9D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2441" t="44616" r="67652" b="9731"/>
        <a:stretch/>
      </xdr:blipFill>
      <xdr:spPr>
        <a:xfrm>
          <a:off x="8454905" y="17661011"/>
          <a:ext cx="723250" cy="702608"/>
        </a:xfrm>
        <a:prstGeom prst="rect">
          <a:avLst/>
        </a:prstGeom>
      </xdr:spPr>
    </xdr:pic>
    <xdr:clientData/>
  </xdr:twoCellAnchor>
  <xdr:twoCellAnchor editAs="oneCell">
    <xdr:from>
      <xdr:col>5</xdr:col>
      <xdr:colOff>308500</xdr:colOff>
      <xdr:row>30</xdr:row>
      <xdr:rowOff>56298</xdr:rowOff>
    </xdr:from>
    <xdr:to>
      <xdr:col>5</xdr:col>
      <xdr:colOff>971402</xdr:colOff>
      <xdr:row>30</xdr:row>
      <xdr:rowOff>771794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6F013739-67CD-49F3-B68C-F79C0E3E55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70130" t="57875" r="18459" b="21260"/>
        <a:stretch/>
      </xdr:blipFill>
      <xdr:spPr>
        <a:xfrm>
          <a:off x="8488794" y="18456357"/>
          <a:ext cx="662902" cy="715496"/>
        </a:xfrm>
        <a:prstGeom prst="rect">
          <a:avLst/>
        </a:prstGeom>
      </xdr:spPr>
    </xdr:pic>
    <xdr:clientData/>
  </xdr:twoCellAnchor>
  <xdr:twoCellAnchor editAs="oneCell">
    <xdr:from>
      <xdr:col>5</xdr:col>
      <xdr:colOff>103283</xdr:colOff>
      <xdr:row>19</xdr:row>
      <xdr:rowOff>44823</xdr:rowOff>
    </xdr:from>
    <xdr:to>
      <xdr:col>6</xdr:col>
      <xdr:colOff>872</xdr:colOff>
      <xdr:row>19</xdr:row>
      <xdr:rowOff>537883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1BA6F2E1-0E95-4D31-9147-19F5CBA986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71059" t="57961" r="19361" b="33125"/>
        <a:stretch/>
      </xdr:blipFill>
      <xdr:spPr>
        <a:xfrm>
          <a:off x="5780183" y="9522198"/>
          <a:ext cx="1090481" cy="493060"/>
        </a:xfrm>
        <a:prstGeom prst="rect">
          <a:avLst/>
        </a:prstGeom>
      </xdr:spPr>
    </xdr:pic>
    <xdr:clientData/>
  </xdr:twoCellAnchor>
  <xdr:twoCellAnchor editAs="oneCell">
    <xdr:from>
      <xdr:col>5</xdr:col>
      <xdr:colOff>80331</xdr:colOff>
      <xdr:row>20</xdr:row>
      <xdr:rowOff>56840</xdr:rowOff>
    </xdr:from>
    <xdr:to>
      <xdr:col>6</xdr:col>
      <xdr:colOff>3319</xdr:colOff>
      <xdr:row>20</xdr:row>
      <xdr:rowOff>561104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3BB77BB5-6D98-4812-ADC6-8656676335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5757231" y="10124765"/>
          <a:ext cx="1090480" cy="504264"/>
        </a:xfrm>
        <a:prstGeom prst="rect">
          <a:avLst/>
        </a:prstGeom>
      </xdr:spPr>
    </xdr:pic>
    <xdr:clientData/>
  </xdr:twoCellAnchor>
  <xdr:twoCellAnchor editAs="oneCell">
    <xdr:from>
      <xdr:col>5</xdr:col>
      <xdr:colOff>91808</xdr:colOff>
      <xdr:row>36</xdr:row>
      <xdr:rowOff>78981</xdr:rowOff>
    </xdr:from>
    <xdr:to>
      <xdr:col>6</xdr:col>
      <xdr:colOff>8794</xdr:colOff>
      <xdr:row>36</xdr:row>
      <xdr:rowOff>587645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9C238217-EAE8-4E38-A6DD-6A478E9B8E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rcRect l="66611" t="53826" r="14737" b="29218"/>
        <a:stretch/>
      </xdr:blipFill>
      <xdr:spPr>
        <a:xfrm>
          <a:off x="5768708" y="21872181"/>
          <a:ext cx="1074953" cy="510345"/>
        </a:xfrm>
        <a:prstGeom prst="rect">
          <a:avLst/>
        </a:prstGeom>
      </xdr:spPr>
    </xdr:pic>
    <xdr:clientData/>
  </xdr:twoCellAnchor>
  <xdr:twoCellAnchor editAs="oneCell">
    <xdr:from>
      <xdr:col>5</xdr:col>
      <xdr:colOff>275422</xdr:colOff>
      <xdr:row>37</xdr:row>
      <xdr:rowOff>56300</xdr:rowOff>
    </xdr:from>
    <xdr:to>
      <xdr:col>5</xdr:col>
      <xdr:colOff>928292</xdr:colOff>
      <xdr:row>37</xdr:row>
      <xdr:rowOff>883854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70A42952-DC6C-4A7A-9655-DBB127A809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rcRect l="72109" t="56560" r="20045" b="24617"/>
        <a:stretch/>
      </xdr:blipFill>
      <xdr:spPr>
        <a:xfrm>
          <a:off x="5952322" y="22516250"/>
          <a:ext cx="652870" cy="829235"/>
        </a:xfrm>
        <a:prstGeom prst="rect">
          <a:avLst/>
        </a:prstGeom>
      </xdr:spPr>
    </xdr:pic>
    <xdr:clientData/>
  </xdr:twoCellAnchor>
  <xdr:twoCellAnchor editAs="oneCell">
    <xdr:from>
      <xdr:col>5</xdr:col>
      <xdr:colOff>206566</xdr:colOff>
      <xdr:row>38</xdr:row>
      <xdr:rowOff>68046</xdr:rowOff>
    </xdr:from>
    <xdr:to>
      <xdr:col>5</xdr:col>
      <xdr:colOff>1091020</xdr:colOff>
      <xdr:row>38</xdr:row>
      <xdr:rowOff>666005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33A8778B-77CF-45CB-8B83-2B9FCA9BAB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68768" t="37408" r="16826" b="36761"/>
        <a:stretch/>
      </xdr:blipFill>
      <xdr:spPr>
        <a:xfrm>
          <a:off x="5883466" y="23451921"/>
          <a:ext cx="884454" cy="599640"/>
        </a:xfrm>
        <a:prstGeom prst="rect">
          <a:avLst/>
        </a:prstGeom>
      </xdr:spPr>
    </xdr:pic>
    <xdr:clientData/>
  </xdr:twoCellAnchor>
  <xdr:twoCellAnchor editAs="oneCell">
    <xdr:from>
      <xdr:col>5</xdr:col>
      <xdr:colOff>319975</xdr:colOff>
      <xdr:row>41</xdr:row>
      <xdr:rowOff>44823</xdr:rowOff>
    </xdr:from>
    <xdr:to>
      <xdr:col>5</xdr:col>
      <xdr:colOff>994084</xdr:colOff>
      <xdr:row>41</xdr:row>
      <xdr:rowOff>782731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B34F622A-9443-4049-B29E-BCFBCCAC7C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19354" t="22308" r="48268" b="9730"/>
        <a:stretch/>
      </xdr:blipFill>
      <xdr:spPr>
        <a:xfrm>
          <a:off x="8500269" y="26759647"/>
          <a:ext cx="674109" cy="737908"/>
        </a:xfrm>
        <a:prstGeom prst="rect">
          <a:avLst/>
        </a:prstGeom>
      </xdr:spPr>
    </xdr:pic>
    <xdr:clientData/>
  </xdr:twoCellAnchor>
  <xdr:twoCellAnchor editAs="oneCell">
    <xdr:from>
      <xdr:col>5</xdr:col>
      <xdr:colOff>80331</xdr:colOff>
      <xdr:row>42</xdr:row>
      <xdr:rowOff>100043</xdr:rowOff>
    </xdr:from>
    <xdr:to>
      <xdr:col>6</xdr:col>
      <xdr:colOff>8839</xdr:colOff>
      <xdr:row>42</xdr:row>
      <xdr:rowOff>559483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6EBC625-5B21-4C83-83ED-EBF1A5C90E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5757231" y="26436668"/>
          <a:ext cx="1111875" cy="459440"/>
        </a:xfrm>
        <a:prstGeom prst="rect">
          <a:avLst/>
        </a:prstGeom>
      </xdr:spPr>
    </xdr:pic>
    <xdr:clientData/>
  </xdr:twoCellAnchor>
  <xdr:twoCellAnchor editAs="oneCell">
    <xdr:from>
      <xdr:col>5</xdr:col>
      <xdr:colOff>34428</xdr:colOff>
      <xdr:row>40</xdr:row>
      <xdr:rowOff>83646</xdr:rowOff>
    </xdr:from>
    <xdr:to>
      <xdr:col>6</xdr:col>
      <xdr:colOff>8071</xdr:colOff>
      <xdr:row>40</xdr:row>
      <xdr:rowOff>560638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15707B7-5945-449A-9639-4C994542C1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59721" t="54473" r="7930" b="25536"/>
        <a:stretch/>
      </xdr:blipFill>
      <xdr:spPr>
        <a:xfrm>
          <a:off x="5711328" y="24972471"/>
          <a:ext cx="1207810" cy="478673"/>
        </a:xfrm>
        <a:prstGeom prst="rect">
          <a:avLst/>
        </a:prstGeom>
      </xdr:spPr>
    </xdr:pic>
    <xdr:clientData/>
  </xdr:twoCellAnchor>
  <xdr:twoCellAnchor editAs="oneCell">
    <xdr:from>
      <xdr:col>5</xdr:col>
      <xdr:colOff>358589</xdr:colOff>
      <xdr:row>55</xdr:row>
      <xdr:rowOff>56029</xdr:rowOff>
    </xdr:from>
    <xdr:to>
      <xdr:col>5</xdr:col>
      <xdr:colOff>907681</xdr:colOff>
      <xdr:row>55</xdr:row>
      <xdr:rowOff>872639</xdr:rowOff>
    </xdr:to>
    <xdr:pic>
      <xdr:nvPicPr>
        <xdr:cNvPr id="46" name="Imagen 45" descr="Recorte de pantalla">
          <a:extLst>
            <a:ext uri="{FF2B5EF4-FFF2-40B4-BE49-F238E27FC236}">
              <a16:creationId xmlns:a16="http://schemas.microsoft.com/office/drawing/2014/main" id="{DE23FF05-E8E1-4932-B7EC-E4E68E904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3" y="36172588"/>
          <a:ext cx="549092" cy="816610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336177</xdr:colOff>
      <xdr:row>57</xdr:row>
      <xdr:rowOff>56030</xdr:rowOff>
    </xdr:from>
    <xdr:to>
      <xdr:col>5</xdr:col>
      <xdr:colOff>862857</xdr:colOff>
      <xdr:row>57</xdr:row>
      <xdr:rowOff>836839</xdr:rowOff>
    </xdr:to>
    <xdr:pic>
      <xdr:nvPicPr>
        <xdr:cNvPr id="47" name="Imagen 46" descr="Recorte de pantalla">
          <a:extLst>
            <a:ext uri="{FF2B5EF4-FFF2-40B4-BE49-F238E27FC236}">
              <a16:creationId xmlns:a16="http://schemas.microsoft.com/office/drawing/2014/main" id="{7499097B-835A-4112-9976-F441C45DB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702" y="4332755"/>
          <a:ext cx="526680" cy="782490"/>
        </a:xfrm>
        <a:prstGeom prst="rect">
          <a:avLst/>
        </a:prstGeom>
      </xdr:spPr>
    </xdr:pic>
    <xdr:clientData/>
  </xdr:twoCellAnchor>
  <xdr:twoCellAnchor editAs="oneCell">
    <xdr:from>
      <xdr:col>5</xdr:col>
      <xdr:colOff>235324</xdr:colOff>
      <xdr:row>58</xdr:row>
      <xdr:rowOff>67236</xdr:rowOff>
    </xdr:from>
    <xdr:to>
      <xdr:col>5</xdr:col>
      <xdr:colOff>945851</xdr:colOff>
      <xdr:row>58</xdr:row>
      <xdr:rowOff>771525</xdr:rowOff>
    </xdr:to>
    <xdr:pic>
      <xdr:nvPicPr>
        <xdr:cNvPr id="48" name="Imagen 47" descr="Recorte de pantalla">
          <a:extLst>
            <a:ext uri="{FF2B5EF4-FFF2-40B4-BE49-F238E27FC236}">
              <a16:creationId xmlns:a16="http://schemas.microsoft.com/office/drawing/2014/main" id="{1E6F0C20-25F4-4D47-94DD-FECF68F39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0849" y="5239311"/>
          <a:ext cx="710527" cy="705970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336176</xdr:colOff>
      <xdr:row>70</xdr:row>
      <xdr:rowOff>33616</xdr:rowOff>
    </xdr:from>
    <xdr:to>
      <xdr:col>5</xdr:col>
      <xdr:colOff>974911</xdr:colOff>
      <xdr:row>70</xdr:row>
      <xdr:rowOff>769844</xdr:rowOff>
    </xdr:to>
    <xdr:pic>
      <xdr:nvPicPr>
        <xdr:cNvPr id="49" name="Imagen 48" descr="Recorte de pantalla">
          <a:extLst>
            <a:ext uri="{FF2B5EF4-FFF2-40B4-BE49-F238E27FC236}">
              <a16:creationId xmlns:a16="http://schemas.microsoft.com/office/drawing/2014/main" id="{E442619D-6E75-4E2D-B618-BF6D34FD8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0" y="47445704"/>
          <a:ext cx="638735" cy="736228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336176</xdr:colOff>
      <xdr:row>69</xdr:row>
      <xdr:rowOff>56031</xdr:rowOff>
    </xdr:from>
    <xdr:to>
      <xdr:col>5</xdr:col>
      <xdr:colOff>974915</xdr:colOff>
      <xdr:row>69</xdr:row>
      <xdr:rowOff>825875</xdr:rowOff>
    </xdr:to>
    <xdr:pic>
      <xdr:nvPicPr>
        <xdr:cNvPr id="50" name="Imagen 49" descr="Recorte de pantalla">
          <a:extLst>
            <a:ext uri="{FF2B5EF4-FFF2-40B4-BE49-F238E27FC236}">
              <a16:creationId xmlns:a16="http://schemas.microsoft.com/office/drawing/2014/main" id="{F3E4D24D-C30F-4727-B329-DD1082B00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0" y="46582855"/>
          <a:ext cx="638739" cy="769844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336177</xdr:colOff>
      <xdr:row>62</xdr:row>
      <xdr:rowOff>33618</xdr:rowOff>
    </xdr:from>
    <xdr:to>
      <xdr:col>5</xdr:col>
      <xdr:colOff>952504</xdr:colOff>
      <xdr:row>62</xdr:row>
      <xdr:rowOff>760320</xdr:rowOff>
    </xdr:to>
    <xdr:pic>
      <xdr:nvPicPr>
        <xdr:cNvPr id="51" name="Imagen 50" descr="Recorte de pantalla">
          <a:extLst>
            <a:ext uri="{FF2B5EF4-FFF2-40B4-BE49-F238E27FC236}">
              <a16:creationId xmlns:a16="http://schemas.microsoft.com/office/drawing/2014/main" id="{F8B1FF11-9725-41D5-998C-8BB23D273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1" y="41674677"/>
          <a:ext cx="616327" cy="726702"/>
        </a:xfrm>
        <a:prstGeom prst="rect">
          <a:avLst/>
        </a:prstGeom>
      </xdr:spPr>
    </xdr:pic>
    <xdr:clientData/>
  </xdr:twoCellAnchor>
  <xdr:twoCellAnchor editAs="oneCell">
    <xdr:from>
      <xdr:col>5</xdr:col>
      <xdr:colOff>67235</xdr:colOff>
      <xdr:row>68</xdr:row>
      <xdr:rowOff>56029</xdr:rowOff>
    </xdr:from>
    <xdr:to>
      <xdr:col>6</xdr:col>
      <xdr:colOff>1161</xdr:colOff>
      <xdr:row>68</xdr:row>
      <xdr:rowOff>550209</xdr:rowOff>
    </xdr:to>
    <xdr:pic>
      <xdr:nvPicPr>
        <xdr:cNvPr id="52" name="Imagen 51" descr="Recorte de pantalla">
          <a:extLst>
            <a:ext uri="{FF2B5EF4-FFF2-40B4-BE49-F238E27FC236}">
              <a16:creationId xmlns:a16="http://schemas.microsoft.com/office/drawing/2014/main" id="{C1CD1D6A-7F77-44A4-9D2C-D57D364B6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7529" y="45843264"/>
          <a:ext cx="1173082" cy="627530"/>
        </a:xfrm>
        <a:prstGeom prst="rect">
          <a:avLst/>
        </a:prstGeom>
      </xdr:spPr>
    </xdr:pic>
    <xdr:clientData/>
  </xdr:twoCellAnchor>
  <xdr:twoCellAnchor editAs="oneCell">
    <xdr:from>
      <xdr:col>5</xdr:col>
      <xdr:colOff>291354</xdr:colOff>
      <xdr:row>60</xdr:row>
      <xdr:rowOff>56029</xdr:rowOff>
    </xdr:from>
    <xdr:to>
      <xdr:col>5</xdr:col>
      <xdr:colOff>930094</xdr:colOff>
      <xdr:row>60</xdr:row>
      <xdr:rowOff>575067</xdr:rowOff>
    </xdr:to>
    <xdr:pic>
      <xdr:nvPicPr>
        <xdr:cNvPr id="53" name="Imagen 52" descr="Recorte de pantalla">
          <a:extLst>
            <a:ext uri="{FF2B5EF4-FFF2-40B4-BE49-F238E27FC236}">
              <a16:creationId xmlns:a16="http://schemas.microsoft.com/office/drawing/2014/main" id="{5C667714-D094-4FDC-8CBF-EE789258B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1648" y="40419617"/>
          <a:ext cx="638740" cy="519038"/>
        </a:xfrm>
        <a:prstGeom prst="rect">
          <a:avLst/>
        </a:prstGeom>
      </xdr:spPr>
    </xdr:pic>
    <xdr:clientData/>
  </xdr:twoCellAnchor>
  <xdr:twoCellAnchor editAs="oneCell">
    <xdr:from>
      <xdr:col>5</xdr:col>
      <xdr:colOff>324971</xdr:colOff>
      <xdr:row>61</xdr:row>
      <xdr:rowOff>44824</xdr:rowOff>
    </xdr:from>
    <xdr:to>
      <xdr:col>5</xdr:col>
      <xdr:colOff>930092</xdr:colOff>
      <xdr:row>61</xdr:row>
      <xdr:rowOff>567019</xdr:rowOff>
    </xdr:to>
    <xdr:pic>
      <xdr:nvPicPr>
        <xdr:cNvPr id="54" name="Imagen 53" descr="Recorte de pantalla">
          <a:extLst>
            <a:ext uri="{FF2B5EF4-FFF2-40B4-BE49-F238E27FC236}">
              <a16:creationId xmlns:a16="http://schemas.microsoft.com/office/drawing/2014/main" id="{8FA9DDCA-9C38-48EA-8FAB-B67E0AD15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5265" y="41035942"/>
          <a:ext cx="605121" cy="522195"/>
        </a:xfrm>
        <a:prstGeom prst="rect">
          <a:avLst/>
        </a:prstGeom>
      </xdr:spPr>
    </xdr:pic>
    <xdr:clientData/>
  </xdr:twoCellAnchor>
  <xdr:twoCellAnchor editAs="oneCell">
    <xdr:from>
      <xdr:col>5</xdr:col>
      <xdr:colOff>291353</xdr:colOff>
      <xdr:row>73</xdr:row>
      <xdr:rowOff>44824</xdr:rowOff>
    </xdr:from>
    <xdr:to>
      <xdr:col>5</xdr:col>
      <xdr:colOff>986121</xdr:colOff>
      <xdr:row>73</xdr:row>
      <xdr:rowOff>539973</xdr:rowOff>
    </xdr:to>
    <xdr:pic>
      <xdr:nvPicPr>
        <xdr:cNvPr id="55" name="Imagen 54" descr="Recorte de pantalla">
          <a:extLst>
            <a:ext uri="{FF2B5EF4-FFF2-40B4-BE49-F238E27FC236}">
              <a16:creationId xmlns:a16="http://schemas.microsoft.com/office/drawing/2014/main" id="{4FF221C0-3B92-40EE-A154-B7A5DFAD8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1647" y="49709295"/>
          <a:ext cx="694768" cy="495149"/>
        </a:xfrm>
        <a:prstGeom prst="rect">
          <a:avLst/>
        </a:prstGeom>
      </xdr:spPr>
    </xdr:pic>
    <xdr:clientData/>
  </xdr:twoCellAnchor>
  <xdr:twoCellAnchor editAs="oneCell">
    <xdr:from>
      <xdr:col>5</xdr:col>
      <xdr:colOff>246529</xdr:colOff>
      <xdr:row>59</xdr:row>
      <xdr:rowOff>56028</xdr:rowOff>
    </xdr:from>
    <xdr:to>
      <xdr:col>5</xdr:col>
      <xdr:colOff>930091</xdr:colOff>
      <xdr:row>59</xdr:row>
      <xdr:rowOff>771524</xdr:rowOff>
    </xdr:to>
    <xdr:pic>
      <xdr:nvPicPr>
        <xdr:cNvPr id="56" name="Imagen 55" descr="Recorte de pantalla">
          <a:extLst>
            <a:ext uri="{FF2B5EF4-FFF2-40B4-BE49-F238E27FC236}">
              <a16:creationId xmlns:a16="http://schemas.microsoft.com/office/drawing/2014/main" id="{2F2E96B4-EE4A-4D49-87B9-631B5979F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2054" y="6028203"/>
          <a:ext cx="683562" cy="717177"/>
        </a:xfrm>
        <a:prstGeom prst="rect">
          <a:avLst/>
        </a:prstGeom>
      </xdr:spPr>
    </xdr:pic>
    <xdr:clientData/>
  </xdr:twoCellAnchor>
  <xdr:twoCellAnchor editAs="oneCell">
    <xdr:from>
      <xdr:col>5</xdr:col>
      <xdr:colOff>358589</xdr:colOff>
      <xdr:row>74</xdr:row>
      <xdr:rowOff>44822</xdr:rowOff>
    </xdr:from>
    <xdr:to>
      <xdr:col>5</xdr:col>
      <xdr:colOff>979226</xdr:colOff>
      <xdr:row>74</xdr:row>
      <xdr:rowOff>715494</xdr:rowOff>
    </xdr:to>
    <xdr:pic>
      <xdr:nvPicPr>
        <xdr:cNvPr id="57" name="Imagen 56" descr="Recorte de pantalla">
          <a:extLst>
            <a:ext uri="{FF2B5EF4-FFF2-40B4-BE49-F238E27FC236}">
              <a16:creationId xmlns:a16="http://schemas.microsoft.com/office/drawing/2014/main" id="{148E6DAE-9EE0-4263-B9FB-77E4DD0AA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3" y="50269587"/>
          <a:ext cx="620637" cy="670672"/>
        </a:xfrm>
        <a:prstGeom prst="rect">
          <a:avLst/>
        </a:prstGeom>
      </xdr:spPr>
    </xdr:pic>
    <xdr:clientData/>
  </xdr:twoCellAnchor>
  <xdr:twoCellAnchor editAs="oneCell">
    <xdr:from>
      <xdr:col>5</xdr:col>
      <xdr:colOff>358588</xdr:colOff>
      <xdr:row>75</xdr:row>
      <xdr:rowOff>56030</xdr:rowOff>
    </xdr:from>
    <xdr:to>
      <xdr:col>5</xdr:col>
      <xdr:colOff>986121</xdr:colOff>
      <xdr:row>75</xdr:row>
      <xdr:rowOff>789987</xdr:rowOff>
    </xdr:to>
    <xdr:pic>
      <xdr:nvPicPr>
        <xdr:cNvPr id="58" name="Imagen 57" descr="Recorte de pantalla">
          <a:extLst>
            <a:ext uri="{FF2B5EF4-FFF2-40B4-BE49-F238E27FC236}">
              <a16:creationId xmlns:a16="http://schemas.microsoft.com/office/drawing/2014/main" id="{656ACF0A-4195-4049-921A-248B76621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2" y="51031589"/>
          <a:ext cx="627533" cy="733957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336177</xdr:colOff>
      <xdr:row>71</xdr:row>
      <xdr:rowOff>67234</xdr:rowOff>
    </xdr:from>
    <xdr:to>
      <xdr:col>5</xdr:col>
      <xdr:colOff>896475</xdr:colOff>
      <xdr:row>71</xdr:row>
      <xdr:rowOff>738465</xdr:rowOff>
    </xdr:to>
    <xdr:pic>
      <xdr:nvPicPr>
        <xdr:cNvPr id="59" name="Imagen 58" descr="Recorte de pantalla">
          <a:extLst>
            <a:ext uri="{FF2B5EF4-FFF2-40B4-BE49-F238E27FC236}">
              <a16:creationId xmlns:a16="http://schemas.microsoft.com/office/drawing/2014/main" id="{D2126C7F-9303-405F-8672-00E5A5A4C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702" y="14326159"/>
          <a:ext cx="560298" cy="674593"/>
        </a:xfrm>
        <a:prstGeom prst="rect">
          <a:avLst/>
        </a:prstGeom>
      </xdr:spPr>
    </xdr:pic>
    <xdr:clientData/>
  </xdr:twoCellAnchor>
  <xdr:twoCellAnchor editAs="oneCell">
    <xdr:from>
      <xdr:col>5</xdr:col>
      <xdr:colOff>224118</xdr:colOff>
      <xdr:row>72</xdr:row>
      <xdr:rowOff>67236</xdr:rowOff>
    </xdr:from>
    <xdr:to>
      <xdr:col>5</xdr:col>
      <xdr:colOff>1053355</xdr:colOff>
      <xdr:row>72</xdr:row>
      <xdr:rowOff>565510</xdr:rowOff>
    </xdr:to>
    <xdr:pic>
      <xdr:nvPicPr>
        <xdr:cNvPr id="60" name="Imagen 59" descr="Recorte de pantalla">
          <a:extLst>
            <a:ext uri="{FF2B5EF4-FFF2-40B4-BE49-F238E27FC236}">
              <a16:creationId xmlns:a16="http://schemas.microsoft.com/office/drawing/2014/main" id="{E3041D2D-18CE-4D6E-8EAC-31652C53B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4412" y="49126589"/>
          <a:ext cx="829237" cy="498274"/>
        </a:xfrm>
        <a:prstGeom prst="rect">
          <a:avLst/>
        </a:prstGeom>
      </xdr:spPr>
    </xdr:pic>
    <xdr:clientData/>
  </xdr:twoCellAnchor>
  <xdr:twoCellAnchor editAs="oneCell">
    <xdr:from>
      <xdr:col>5</xdr:col>
      <xdr:colOff>358588</xdr:colOff>
      <xdr:row>85</xdr:row>
      <xdr:rowOff>44824</xdr:rowOff>
    </xdr:from>
    <xdr:to>
      <xdr:col>5</xdr:col>
      <xdr:colOff>918884</xdr:colOff>
      <xdr:row>85</xdr:row>
      <xdr:rowOff>648260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46CBFEAB-7510-41F1-AD0D-ABBCD7DE91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8538882" y="58483500"/>
          <a:ext cx="560296" cy="603436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336176</xdr:colOff>
      <xdr:row>86</xdr:row>
      <xdr:rowOff>78442</xdr:rowOff>
    </xdr:from>
    <xdr:to>
      <xdr:col>5</xdr:col>
      <xdr:colOff>918886</xdr:colOff>
      <xdr:row>86</xdr:row>
      <xdr:rowOff>648261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D6AA7414-6EA1-4F0F-AAFF-2687184F79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8516470" y="59200677"/>
          <a:ext cx="582710" cy="569819"/>
        </a:xfrm>
        <a:prstGeom prst="rect">
          <a:avLst/>
        </a:prstGeom>
      </xdr:spPr>
    </xdr:pic>
    <xdr:clientData/>
  </xdr:twoCellAnchor>
  <xdr:twoCellAnchor editAs="oneCell">
    <xdr:from>
      <xdr:col>5</xdr:col>
      <xdr:colOff>347382</xdr:colOff>
      <xdr:row>87</xdr:row>
      <xdr:rowOff>78442</xdr:rowOff>
    </xdr:from>
    <xdr:to>
      <xdr:col>5</xdr:col>
      <xdr:colOff>907679</xdr:colOff>
      <xdr:row>87</xdr:row>
      <xdr:rowOff>681879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49DD1187-843A-4BE6-8B8F-1AEC77D40D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8527676" y="59917854"/>
          <a:ext cx="560297" cy="603437"/>
        </a:xfrm>
        <a:prstGeom prst="rect">
          <a:avLst/>
        </a:prstGeom>
      </xdr:spPr>
    </xdr:pic>
    <xdr:clientData/>
  </xdr:twoCellAnchor>
  <xdr:twoCellAnchor editAs="oneCell">
    <xdr:from>
      <xdr:col>5</xdr:col>
      <xdr:colOff>123264</xdr:colOff>
      <xdr:row>54</xdr:row>
      <xdr:rowOff>89648</xdr:rowOff>
    </xdr:from>
    <xdr:to>
      <xdr:col>6</xdr:col>
      <xdr:colOff>4084</xdr:colOff>
      <xdr:row>54</xdr:row>
      <xdr:rowOff>630230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6907F5FC-B0DF-4B2D-AFA5-8BCDFDF597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8303558" y="35500236"/>
          <a:ext cx="1019737" cy="540582"/>
        </a:xfrm>
        <a:prstGeom prst="rect">
          <a:avLst/>
        </a:prstGeom>
      </xdr:spPr>
    </xdr:pic>
    <xdr:clientData/>
  </xdr:twoCellAnchor>
  <xdr:twoCellAnchor editAs="oneCell">
    <xdr:from>
      <xdr:col>5</xdr:col>
      <xdr:colOff>134471</xdr:colOff>
      <xdr:row>53</xdr:row>
      <xdr:rowOff>78442</xdr:rowOff>
    </xdr:from>
    <xdr:to>
      <xdr:col>6</xdr:col>
      <xdr:colOff>4085</xdr:colOff>
      <xdr:row>53</xdr:row>
      <xdr:rowOff>579688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B55F8F2A-9D0D-4D20-B977-79F629261C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8314765" y="34827883"/>
          <a:ext cx="1008531" cy="501246"/>
        </a:xfrm>
        <a:prstGeom prst="rect">
          <a:avLst/>
        </a:prstGeom>
      </xdr:spPr>
    </xdr:pic>
    <xdr:clientData/>
  </xdr:twoCellAnchor>
  <xdr:twoCellAnchor editAs="oneCell">
    <xdr:from>
      <xdr:col>5</xdr:col>
      <xdr:colOff>56030</xdr:colOff>
      <xdr:row>64</xdr:row>
      <xdr:rowOff>56029</xdr:rowOff>
    </xdr:from>
    <xdr:to>
      <xdr:col>6</xdr:col>
      <xdr:colOff>2722</xdr:colOff>
      <xdr:row>64</xdr:row>
      <xdr:rowOff>560293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306E7FF6-C544-44B3-987F-1208029D4B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6161555" y="9561979"/>
          <a:ext cx="1114184" cy="504264"/>
        </a:xfrm>
        <a:prstGeom prst="rect">
          <a:avLst/>
        </a:prstGeom>
      </xdr:spPr>
    </xdr:pic>
    <xdr:clientData/>
  </xdr:twoCellAnchor>
  <xdr:twoCellAnchor editAs="oneCell">
    <xdr:from>
      <xdr:col>5</xdr:col>
      <xdr:colOff>112059</xdr:colOff>
      <xdr:row>84</xdr:row>
      <xdr:rowOff>67236</xdr:rowOff>
    </xdr:from>
    <xdr:to>
      <xdr:col>6</xdr:col>
      <xdr:colOff>8297</xdr:colOff>
      <xdr:row>84</xdr:row>
      <xdr:rowOff>526676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569FBB42-2BF7-4F45-95C5-7BC1F08C43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292353" y="57945618"/>
          <a:ext cx="1085955" cy="45944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56</xdr:row>
      <xdr:rowOff>39222</xdr:rowOff>
    </xdr:from>
    <xdr:to>
      <xdr:col>5</xdr:col>
      <xdr:colOff>964509</xdr:colOff>
      <xdr:row>56</xdr:row>
      <xdr:rowOff>839216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94C0DD1B-E020-4028-9E7E-1EC6998FAB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56" r="18519"/>
        <a:stretch/>
      </xdr:blipFill>
      <xdr:spPr bwMode="auto">
        <a:xfrm>
          <a:off x="6296025" y="3382497"/>
          <a:ext cx="774009" cy="802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100854</xdr:colOff>
      <xdr:row>63</xdr:row>
      <xdr:rowOff>36818</xdr:rowOff>
    </xdr:from>
    <xdr:to>
      <xdr:col>5</xdr:col>
      <xdr:colOff>1128993</xdr:colOff>
      <xdr:row>63</xdr:row>
      <xdr:rowOff>649140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4019C475-476F-4257-8CD4-3102AB9860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198" b="26925"/>
        <a:stretch/>
      </xdr:blipFill>
      <xdr:spPr bwMode="auto">
        <a:xfrm>
          <a:off x="8281148" y="42495906"/>
          <a:ext cx="1075764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56030</xdr:colOff>
      <xdr:row>65</xdr:row>
      <xdr:rowOff>54429</xdr:rowOff>
    </xdr:from>
    <xdr:to>
      <xdr:col>6</xdr:col>
      <xdr:colOff>6445</xdr:colOff>
      <xdr:row>65</xdr:row>
      <xdr:rowOff>571500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1FAE6F6-307D-47A8-8C40-03071D8218E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59" b="25665"/>
        <a:stretch/>
      </xdr:blipFill>
      <xdr:spPr bwMode="auto">
        <a:xfrm>
          <a:off x="6161555" y="10150929"/>
          <a:ext cx="1098857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44824</xdr:colOff>
      <xdr:row>66</xdr:row>
      <xdr:rowOff>40820</xdr:rowOff>
    </xdr:from>
    <xdr:to>
      <xdr:col>6</xdr:col>
      <xdr:colOff>401</xdr:colOff>
      <xdr:row>66</xdr:row>
      <xdr:rowOff>605118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2ECE3B52-CF30-4902-BD31-4309B5A19E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75" b="28051"/>
        <a:stretch/>
      </xdr:blipFill>
      <xdr:spPr bwMode="auto">
        <a:xfrm>
          <a:off x="8225118" y="44427320"/>
          <a:ext cx="1132594" cy="564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67235</xdr:colOff>
      <xdr:row>67</xdr:row>
      <xdr:rowOff>38421</xdr:rowOff>
    </xdr:from>
    <xdr:to>
      <xdr:col>6</xdr:col>
      <xdr:colOff>1335</xdr:colOff>
      <xdr:row>67</xdr:row>
      <xdr:rowOff>551703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0D805423-7476-4C45-B48D-E7DB78FD23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61" b="26517"/>
        <a:stretch/>
      </xdr:blipFill>
      <xdr:spPr bwMode="auto">
        <a:xfrm>
          <a:off x="8247529" y="45086068"/>
          <a:ext cx="1154206" cy="633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190500</xdr:colOff>
      <xdr:row>76</xdr:row>
      <xdr:rowOff>100853</xdr:rowOff>
    </xdr:from>
    <xdr:to>
      <xdr:col>5</xdr:col>
      <xdr:colOff>1109382</xdr:colOff>
      <xdr:row>76</xdr:row>
      <xdr:rowOff>715495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FE4D8CFE-2434-49DE-9BE8-D4A2C9A2183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83" b="28339"/>
        <a:stretch/>
      </xdr:blipFill>
      <xdr:spPr bwMode="auto">
        <a:xfrm>
          <a:off x="6296025" y="17884028"/>
          <a:ext cx="918882" cy="616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97653</xdr:colOff>
      <xdr:row>77</xdr:row>
      <xdr:rowOff>132606</xdr:rowOff>
    </xdr:from>
    <xdr:to>
      <xdr:col>5</xdr:col>
      <xdr:colOff>1038947</xdr:colOff>
      <xdr:row>77</xdr:row>
      <xdr:rowOff>705090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AF1FC5BA-F254-4346-8F72-ACFD31D5DA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33" t="33565" r="5015" b="35421"/>
        <a:stretch/>
      </xdr:blipFill>
      <xdr:spPr bwMode="auto">
        <a:xfrm>
          <a:off x="7649617" y="69733142"/>
          <a:ext cx="941294" cy="572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313764</xdr:colOff>
      <xdr:row>78</xdr:row>
      <xdr:rowOff>11206</xdr:rowOff>
    </xdr:from>
    <xdr:to>
      <xdr:col>5</xdr:col>
      <xdr:colOff>1030943</xdr:colOff>
      <xdr:row>78</xdr:row>
      <xdr:rowOff>763298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FD5FD98C-80CF-4A3E-8A02-57906DF0B7A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39" r="10215"/>
        <a:stretch/>
      </xdr:blipFill>
      <xdr:spPr bwMode="auto">
        <a:xfrm>
          <a:off x="8494058" y="53272765"/>
          <a:ext cx="717179" cy="752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336176</xdr:colOff>
      <xdr:row>79</xdr:row>
      <xdr:rowOff>56028</xdr:rowOff>
    </xdr:from>
    <xdr:to>
      <xdr:col>5</xdr:col>
      <xdr:colOff>974915</xdr:colOff>
      <xdr:row>79</xdr:row>
      <xdr:rowOff>827554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730E84FC-E9D9-4895-9D1D-239A76567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6470" y="54101999"/>
          <a:ext cx="638739" cy="77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302559</xdr:colOff>
      <xdr:row>80</xdr:row>
      <xdr:rowOff>11204</xdr:rowOff>
    </xdr:from>
    <xdr:to>
      <xdr:col>5</xdr:col>
      <xdr:colOff>1030943</xdr:colOff>
      <xdr:row>80</xdr:row>
      <xdr:rowOff>727447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D6676A5D-D4D0-4618-BAA8-D07E9C5B9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rcRect l="54268" t="74846" r="33769" b="3033"/>
        <a:stretch/>
      </xdr:blipFill>
      <xdr:spPr>
        <a:xfrm>
          <a:off x="8482853" y="54931233"/>
          <a:ext cx="728384" cy="716243"/>
        </a:xfrm>
        <a:prstGeom prst="rect">
          <a:avLst/>
        </a:prstGeom>
      </xdr:spPr>
    </xdr:pic>
    <xdr:clientData/>
  </xdr:twoCellAnchor>
  <xdr:twoCellAnchor editAs="oneCell">
    <xdr:from>
      <xdr:col>5</xdr:col>
      <xdr:colOff>257735</xdr:colOff>
      <xdr:row>81</xdr:row>
      <xdr:rowOff>78440</xdr:rowOff>
    </xdr:from>
    <xdr:to>
      <xdr:col>5</xdr:col>
      <xdr:colOff>1019735</xdr:colOff>
      <xdr:row>81</xdr:row>
      <xdr:rowOff>716580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590230AA-108F-4CF8-B07C-255B45E106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rcRect l="53894" t="63166" r="33579" b="14087"/>
        <a:stretch/>
      </xdr:blipFill>
      <xdr:spPr>
        <a:xfrm>
          <a:off x="8438029" y="55771675"/>
          <a:ext cx="762000" cy="638140"/>
        </a:xfrm>
        <a:prstGeom prst="rect">
          <a:avLst/>
        </a:prstGeom>
      </xdr:spPr>
    </xdr:pic>
    <xdr:clientData/>
  </xdr:twoCellAnchor>
  <xdr:twoCellAnchor editAs="oneCell">
    <xdr:from>
      <xdr:col>5</xdr:col>
      <xdr:colOff>336177</xdr:colOff>
      <xdr:row>82</xdr:row>
      <xdr:rowOff>127505</xdr:rowOff>
    </xdr:from>
    <xdr:to>
      <xdr:col>5</xdr:col>
      <xdr:colOff>963707</xdr:colOff>
      <xdr:row>82</xdr:row>
      <xdr:rowOff>659467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C53E0D11-207E-4D77-8921-C379E5D8E2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rcRect l="66357" t="76574" r="21367" b="-230"/>
        <a:stretch/>
      </xdr:blipFill>
      <xdr:spPr>
        <a:xfrm>
          <a:off x="8516471" y="56605152"/>
          <a:ext cx="627530" cy="531962"/>
        </a:xfrm>
        <a:prstGeom prst="rect">
          <a:avLst/>
        </a:prstGeom>
      </xdr:spPr>
    </xdr:pic>
    <xdr:clientData/>
  </xdr:twoCellAnchor>
  <xdr:twoCellAnchor editAs="oneCell">
    <xdr:from>
      <xdr:col>5</xdr:col>
      <xdr:colOff>369795</xdr:colOff>
      <xdr:row>83</xdr:row>
      <xdr:rowOff>89646</xdr:rowOff>
    </xdr:from>
    <xdr:to>
      <xdr:col>5</xdr:col>
      <xdr:colOff>896474</xdr:colOff>
      <xdr:row>83</xdr:row>
      <xdr:rowOff>614642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DFEC85F1-AB29-4A0F-92D4-CD62F8E75B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rcRect l="66561" t="67071" r="21699" b="10900"/>
        <a:stretch/>
      </xdr:blipFill>
      <xdr:spPr>
        <a:xfrm>
          <a:off x="8550089" y="57295675"/>
          <a:ext cx="526679" cy="524996"/>
        </a:xfrm>
        <a:prstGeom prst="rect">
          <a:avLst/>
        </a:prstGeom>
      </xdr:spPr>
    </xdr:pic>
    <xdr:clientData/>
  </xdr:twoCellAnchor>
  <xdr:twoCellAnchor editAs="oneCell">
    <xdr:from>
      <xdr:col>5</xdr:col>
      <xdr:colOff>123266</xdr:colOff>
      <xdr:row>88</xdr:row>
      <xdr:rowOff>33616</xdr:rowOff>
    </xdr:from>
    <xdr:to>
      <xdr:col>6</xdr:col>
      <xdr:colOff>4544</xdr:colOff>
      <xdr:row>88</xdr:row>
      <xdr:rowOff>524996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A97B0EAD-16A0-4F04-BE7D-9820C2FA1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3560" y="60612616"/>
          <a:ext cx="1020195" cy="491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352954</xdr:colOff>
      <xdr:row>89</xdr:row>
      <xdr:rowOff>67233</xdr:rowOff>
    </xdr:from>
    <xdr:to>
      <xdr:col>5</xdr:col>
      <xdr:colOff>930089</xdr:colOff>
      <xdr:row>89</xdr:row>
      <xdr:rowOff>649940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DD15DD34-4940-467F-818F-342D843390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82" t="10440" r="19842" b="16476"/>
        <a:stretch/>
      </xdr:blipFill>
      <xdr:spPr bwMode="auto">
        <a:xfrm>
          <a:off x="8533248" y="61206527"/>
          <a:ext cx="577135" cy="582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268941</xdr:colOff>
      <xdr:row>90</xdr:row>
      <xdr:rowOff>44825</xdr:rowOff>
    </xdr:from>
    <xdr:to>
      <xdr:col>5</xdr:col>
      <xdr:colOff>956068</xdr:colOff>
      <xdr:row>90</xdr:row>
      <xdr:rowOff>680198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9CEF4BE5-E638-4DC9-AB91-B9884ABA56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71" t="5935" r="13154" b="7517"/>
        <a:stretch/>
      </xdr:blipFill>
      <xdr:spPr bwMode="auto">
        <a:xfrm>
          <a:off x="8449235" y="61856472"/>
          <a:ext cx="687127" cy="6353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123265</xdr:colOff>
      <xdr:row>91</xdr:row>
      <xdr:rowOff>11208</xdr:rowOff>
    </xdr:from>
    <xdr:to>
      <xdr:col>5</xdr:col>
      <xdr:colOff>1122453</xdr:colOff>
      <xdr:row>91</xdr:row>
      <xdr:rowOff>569819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C3A21F79-39FD-47CC-907D-52FDD9D7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86" r="2954" b="8926"/>
        <a:stretch/>
      </xdr:blipFill>
      <xdr:spPr bwMode="auto">
        <a:xfrm>
          <a:off x="8303559" y="62551237"/>
          <a:ext cx="999188" cy="558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291352</xdr:colOff>
      <xdr:row>92</xdr:row>
      <xdr:rowOff>11207</xdr:rowOff>
    </xdr:from>
    <xdr:to>
      <xdr:col>5</xdr:col>
      <xdr:colOff>992014</xdr:colOff>
      <xdr:row>92</xdr:row>
      <xdr:rowOff>614643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228F6C4D-808D-4676-A071-25F6D8DC30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/>
        <a:srcRect l="54330" t="60693" r="33686" b="19886"/>
        <a:stretch/>
      </xdr:blipFill>
      <xdr:spPr>
        <a:xfrm>
          <a:off x="8471646" y="63156354"/>
          <a:ext cx="700662" cy="603436"/>
        </a:xfrm>
        <a:prstGeom prst="rect">
          <a:avLst/>
        </a:prstGeom>
      </xdr:spPr>
    </xdr:pic>
    <xdr:clientData/>
  </xdr:twoCellAnchor>
  <xdr:twoCellAnchor editAs="oneCell">
    <xdr:from>
      <xdr:col>5</xdr:col>
      <xdr:colOff>302559</xdr:colOff>
      <xdr:row>93</xdr:row>
      <xdr:rowOff>22412</xdr:rowOff>
    </xdr:from>
    <xdr:to>
      <xdr:col>5</xdr:col>
      <xdr:colOff>981025</xdr:colOff>
      <xdr:row>93</xdr:row>
      <xdr:rowOff>625849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1A5ED04B-9FB1-4001-BDA0-39334A9B94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/>
        <a:srcRect l="66352" t="62564" r="21606" b="15924"/>
        <a:stretch/>
      </xdr:blipFill>
      <xdr:spPr>
        <a:xfrm>
          <a:off x="8482853" y="63839912"/>
          <a:ext cx="678466" cy="603437"/>
        </a:xfrm>
        <a:prstGeom prst="rect">
          <a:avLst/>
        </a:prstGeom>
      </xdr:spPr>
    </xdr:pic>
    <xdr:clientData/>
  </xdr:twoCellAnchor>
  <xdr:twoCellAnchor editAs="oneCell">
    <xdr:from>
      <xdr:col>5</xdr:col>
      <xdr:colOff>134471</xdr:colOff>
      <xdr:row>94</xdr:row>
      <xdr:rowOff>89646</xdr:rowOff>
    </xdr:from>
    <xdr:to>
      <xdr:col>5</xdr:col>
      <xdr:colOff>1096215</xdr:colOff>
      <xdr:row>94</xdr:row>
      <xdr:rowOff>592230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8D57A9DC-19D8-4EAF-961F-90E5DDF2F3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269"/>
        <a:stretch/>
      </xdr:blipFill>
      <xdr:spPr bwMode="auto">
        <a:xfrm>
          <a:off x="8314765" y="64601911"/>
          <a:ext cx="961744" cy="50258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280147</xdr:colOff>
      <xdr:row>95</xdr:row>
      <xdr:rowOff>78442</xdr:rowOff>
    </xdr:from>
    <xdr:to>
      <xdr:col>5</xdr:col>
      <xdr:colOff>896473</xdr:colOff>
      <xdr:row>95</xdr:row>
      <xdr:rowOff>805143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121F7D8D-305F-4A1B-994D-10D8A44A8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5672" y="33234967"/>
          <a:ext cx="616326" cy="728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201706</xdr:colOff>
      <xdr:row>96</xdr:row>
      <xdr:rowOff>44824</xdr:rowOff>
    </xdr:from>
    <xdr:to>
      <xdr:col>5</xdr:col>
      <xdr:colOff>1109382</xdr:colOff>
      <xdr:row>96</xdr:row>
      <xdr:rowOff>603436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90D613A4-FA48-4579-BB70-2719A930AE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793" b="29963"/>
        <a:stretch/>
      </xdr:blipFill>
      <xdr:spPr bwMode="auto">
        <a:xfrm>
          <a:off x="8382000" y="66114706"/>
          <a:ext cx="907676" cy="558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168088</xdr:colOff>
      <xdr:row>97</xdr:row>
      <xdr:rowOff>33617</xdr:rowOff>
    </xdr:from>
    <xdr:to>
      <xdr:col>6</xdr:col>
      <xdr:colOff>4083</xdr:colOff>
      <xdr:row>97</xdr:row>
      <xdr:rowOff>526675</xdr:rowOff>
    </xdr:to>
    <xdr:pic>
      <xdr:nvPicPr>
        <xdr:cNvPr id="90" name="Imagen 89" descr="Desenho Desenho Esboço Planejamento Finalidade Conceito Criativo">
          <a:extLst>
            <a:ext uri="{FF2B5EF4-FFF2-40B4-BE49-F238E27FC236}">
              <a16:creationId xmlns:a16="http://schemas.microsoft.com/office/drawing/2014/main" id="{3B62A6B8-B469-4423-8231-45F12535A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8382" y="66753441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156882</xdr:colOff>
      <xdr:row>98</xdr:row>
      <xdr:rowOff>22413</xdr:rowOff>
    </xdr:from>
    <xdr:to>
      <xdr:col>6</xdr:col>
      <xdr:colOff>2402</xdr:colOff>
      <xdr:row>98</xdr:row>
      <xdr:rowOff>515471</xdr:rowOff>
    </xdr:to>
    <xdr:pic>
      <xdr:nvPicPr>
        <xdr:cNvPr id="91" name="Imagen 90" descr="Desenho Desenho Esboço Planejamento Finalidade Conceito Criativo">
          <a:extLst>
            <a:ext uri="{FF2B5EF4-FFF2-40B4-BE49-F238E27FC236}">
              <a16:creationId xmlns:a16="http://schemas.microsoft.com/office/drawing/2014/main" id="{CD2C8265-2351-446E-9921-E18F02901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7176" y="67302531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304800</xdr:colOff>
      <xdr:row>104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FCE45CFC-F81D-4E8A-BE8C-264015DA24FA}"/>
            </a:ext>
          </a:extLst>
        </xdr:cNvPr>
        <xdr:cNvSpPr>
          <a:spLocks noChangeAspect="1" noChangeArrowheads="1"/>
        </xdr:cNvSpPr>
      </xdr:nvSpPr>
      <xdr:spPr bwMode="auto">
        <a:xfrm>
          <a:off x="8181975" y="699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112059</xdr:colOff>
      <xdr:row>104</xdr:row>
      <xdr:rowOff>78980</xdr:rowOff>
    </xdr:from>
    <xdr:to>
      <xdr:col>6</xdr:col>
      <xdr:colOff>294</xdr:colOff>
      <xdr:row>104</xdr:row>
      <xdr:rowOff>907677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71B48F7B-7845-4F94-A4A2-552B9C4BA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292353" y="70003686"/>
          <a:ext cx="1101991" cy="828697"/>
        </a:xfrm>
        <a:prstGeom prst="rect">
          <a:avLst/>
        </a:prstGeom>
      </xdr:spPr>
    </xdr:pic>
    <xdr:clientData/>
  </xdr:twoCellAnchor>
  <xdr:twoCellAnchor editAs="oneCell">
    <xdr:from>
      <xdr:col>5</xdr:col>
      <xdr:colOff>134471</xdr:colOff>
      <xdr:row>101</xdr:row>
      <xdr:rowOff>100853</xdr:rowOff>
    </xdr:from>
    <xdr:to>
      <xdr:col>5</xdr:col>
      <xdr:colOff>1109383</xdr:colOff>
      <xdr:row>101</xdr:row>
      <xdr:rowOff>549461</xdr:rowOff>
    </xdr:to>
    <xdr:pic>
      <xdr:nvPicPr>
        <xdr:cNvPr id="94" name="Imagen 93" descr="Desenho Desenho Esboço Planejamento Finalidade Conceito Criativo">
          <a:extLst>
            <a:ext uri="{FF2B5EF4-FFF2-40B4-BE49-F238E27FC236}">
              <a16:creationId xmlns:a16="http://schemas.microsoft.com/office/drawing/2014/main" id="{6FCD1986-9042-4259-9418-F4C8E26DC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4765" y="68165382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134471</xdr:colOff>
      <xdr:row>102</xdr:row>
      <xdr:rowOff>33618</xdr:rowOff>
    </xdr:from>
    <xdr:to>
      <xdr:col>5</xdr:col>
      <xdr:colOff>1109383</xdr:colOff>
      <xdr:row>102</xdr:row>
      <xdr:rowOff>526676</xdr:rowOff>
    </xdr:to>
    <xdr:pic>
      <xdr:nvPicPr>
        <xdr:cNvPr id="95" name="Imagen 94" descr="Desenho Desenho Esboço Planejamento Finalidade Conceito Criativo">
          <a:extLst>
            <a:ext uri="{FF2B5EF4-FFF2-40B4-BE49-F238E27FC236}">
              <a16:creationId xmlns:a16="http://schemas.microsoft.com/office/drawing/2014/main" id="{80744DE5-AFFC-49F7-8D6B-5DCE62DCC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4765" y="68837736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145677</xdr:colOff>
      <xdr:row>103</xdr:row>
      <xdr:rowOff>56029</xdr:rowOff>
    </xdr:from>
    <xdr:to>
      <xdr:col>5</xdr:col>
      <xdr:colOff>1120589</xdr:colOff>
      <xdr:row>103</xdr:row>
      <xdr:rowOff>549087</xdr:rowOff>
    </xdr:to>
    <xdr:pic>
      <xdr:nvPicPr>
        <xdr:cNvPr id="96" name="Imagen 95" descr="Desenho Desenho Esboço Planejamento Finalidade Conceito Criativo">
          <a:extLst>
            <a:ext uri="{FF2B5EF4-FFF2-40B4-BE49-F238E27FC236}">
              <a16:creationId xmlns:a16="http://schemas.microsoft.com/office/drawing/2014/main" id="{D5CBE07D-C978-45ED-944D-4A06A1701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5971" y="69420441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112059</xdr:colOff>
      <xdr:row>107</xdr:row>
      <xdr:rowOff>112058</xdr:rowOff>
    </xdr:from>
    <xdr:to>
      <xdr:col>6</xdr:col>
      <xdr:colOff>1282</xdr:colOff>
      <xdr:row>107</xdr:row>
      <xdr:rowOff>1105273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2EF67376-A58F-44B7-B03A-A8E3D8C37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92353" y="71213382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5</xdr:col>
      <xdr:colOff>112059</xdr:colOff>
      <xdr:row>108</xdr:row>
      <xdr:rowOff>78441</xdr:rowOff>
    </xdr:from>
    <xdr:to>
      <xdr:col>6</xdr:col>
      <xdr:colOff>1282</xdr:colOff>
      <xdr:row>108</xdr:row>
      <xdr:rowOff>1103406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92B9160C-35EE-43F5-A8D7-AF4765DBD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92353" y="72446029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5</xdr:col>
      <xdr:colOff>89648</xdr:colOff>
      <xdr:row>109</xdr:row>
      <xdr:rowOff>89647</xdr:rowOff>
    </xdr:from>
    <xdr:to>
      <xdr:col>6</xdr:col>
      <xdr:colOff>7446</xdr:colOff>
      <xdr:row>109</xdr:row>
      <xdr:rowOff>1165412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75B456FB-E5F1-45D4-A5D9-2F81B4BFD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69942" y="73723500"/>
          <a:ext cx="1075765" cy="1075765"/>
        </a:xfrm>
        <a:prstGeom prst="rect">
          <a:avLst/>
        </a:prstGeom>
      </xdr:spPr>
    </xdr:pic>
    <xdr:clientData/>
  </xdr:twoCellAnchor>
  <xdr:oneCellAnchor>
    <xdr:from>
      <xdr:col>9</xdr:col>
      <xdr:colOff>1115786</xdr:colOff>
      <xdr:row>1</xdr:row>
      <xdr:rowOff>68035</xdr:rowOff>
    </xdr:from>
    <xdr:ext cx="1645301" cy="625929"/>
    <xdr:pic>
      <xdr:nvPicPr>
        <xdr:cNvPr id="2" name="Imagen 1">
          <a:extLst>
            <a:ext uri="{FF2B5EF4-FFF2-40B4-BE49-F238E27FC236}">
              <a16:creationId xmlns:a16="http://schemas.microsoft.com/office/drawing/2014/main" id="{0049FC8D-6630-4D65-994F-AE818AEF2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2893" y="340178"/>
          <a:ext cx="1645301" cy="62592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3"/>
  <sheetViews>
    <sheetView tabSelected="1" zoomScale="70" zoomScaleNormal="70" workbookViewId="0">
      <selection activeCell="G62" sqref="G62"/>
    </sheetView>
  </sheetViews>
  <sheetFormatPr defaultColWidth="11.42578125" defaultRowHeight="14.25"/>
  <cols>
    <col min="1" max="1" width="12.28515625" style="1" customWidth="1"/>
    <col min="2" max="2" width="32.28515625" style="15" bestFit="1" customWidth="1"/>
    <col min="3" max="3" width="50.140625" customWidth="1"/>
    <col min="4" max="4" width="11.7109375" style="4" bestFit="1" customWidth="1"/>
    <col min="5" max="5" width="14.5703125" style="4" bestFit="1" customWidth="1"/>
    <col min="6" max="6" width="17" style="4" customWidth="1"/>
    <col min="7" max="7" width="12" style="4" bestFit="1" customWidth="1"/>
    <col min="8" max="8" width="23.140625" style="46" bestFit="1" customWidth="1"/>
    <col min="9" max="9" width="18.7109375" bestFit="1" customWidth="1"/>
    <col min="10" max="10" width="20.85546875" customWidth="1"/>
    <col min="11" max="12" width="22.7109375" customWidth="1"/>
    <col min="13" max="13" width="27" customWidth="1"/>
    <col min="14" max="14" width="17.7109375" customWidth="1"/>
  </cols>
  <sheetData>
    <row r="1" spans="1:15" ht="21.75" customHeigh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2"/>
    </row>
    <row r="2" spans="1:15" ht="20.25">
      <c r="A2" s="72" t="s">
        <v>1</v>
      </c>
      <c r="B2" s="106" t="s">
        <v>2</v>
      </c>
      <c r="C2" s="106"/>
      <c r="D2" s="106"/>
      <c r="E2" s="106"/>
      <c r="F2" s="106"/>
      <c r="G2" s="106"/>
      <c r="H2" s="97"/>
      <c r="I2" s="98"/>
      <c r="J2" s="98"/>
      <c r="K2" s="99"/>
    </row>
    <row r="3" spans="1:15" ht="20.25">
      <c r="A3" s="73" t="s">
        <v>3</v>
      </c>
      <c r="B3" s="107" t="s">
        <v>4</v>
      </c>
      <c r="C3" s="107"/>
      <c r="D3" s="107"/>
      <c r="E3" s="107"/>
      <c r="F3" s="107"/>
      <c r="G3" s="107"/>
      <c r="H3" s="100"/>
      <c r="I3" s="101"/>
      <c r="J3" s="101"/>
      <c r="K3" s="102"/>
    </row>
    <row r="4" spans="1:15">
      <c r="A4" s="108"/>
      <c r="B4" s="109"/>
      <c r="C4" s="109"/>
      <c r="D4" s="109"/>
      <c r="E4" s="109"/>
      <c r="F4" s="109"/>
      <c r="G4" s="109"/>
      <c r="H4" s="100"/>
      <c r="I4" s="101"/>
      <c r="J4" s="101"/>
      <c r="K4" s="102"/>
    </row>
    <row r="5" spans="1:15" ht="23.25" customHeight="1">
      <c r="A5" s="110"/>
      <c r="B5" s="111"/>
      <c r="C5" s="111"/>
      <c r="D5" s="111"/>
      <c r="E5" s="111"/>
      <c r="F5" s="111"/>
      <c r="G5" s="111"/>
      <c r="H5" s="103" t="s">
        <v>5</v>
      </c>
      <c r="I5" s="104"/>
      <c r="J5" s="104"/>
      <c r="K5" s="105"/>
      <c r="L5" s="74"/>
      <c r="M5" s="74"/>
      <c r="N5" s="74"/>
      <c r="O5" s="74"/>
    </row>
    <row r="6" spans="1:15" ht="26.25" customHeight="1">
      <c r="A6" s="83" t="s">
        <v>6</v>
      </c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5" s="4" customFormat="1" ht="25.5">
      <c r="A7" s="67" t="s">
        <v>7</v>
      </c>
      <c r="B7" s="68" t="s">
        <v>8</v>
      </c>
      <c r="C7" s="67" t="s">
        <v>9</v>
      </c>
      <c r="D7" s="67" t="s">
        <v>10</v>
      </c>
      <c r="E7" s="67" t="s">
        <v>11</v>
      </c>
      <c r="F7" s="67" t="s">
        <v>12</v>
      </c>
      <c r="G7" s="67" t="s">
        <v>13</v>
      </c>
      <c r="H7" s="41" t="s">
        <v>14</v>
      </c>
      <c r="I7" s="29" t="s">
        <v>15</v>
      </c>
      <c r="J7" s="29" t="s">
        <v>16</v>
      </c>
      <c r="K7" s="69" t="s">
        <v>17</v>
      </c>
      <c r="L7" s="54"/>
    </row>
    <row r="8" spans="1:15" s="4" customFormat="1" ht="15.75">
      <c r="A8" s="89" t="s">
        <v>18</v>
      </c>
      <c r="B8" s="89"/>
      <c r="C8" s="89"/>
      <c r="D8" s="89"/>
      <c r="E8" s="89"/>
      <c r="F8" s="63"/>
      <c r="G8" s="63"/>
      <c r="H8" s="64"/>
      <c r="I8" s="65"/>
      <c r="J8" s="65"/>
      <c r="K8" s="65"/>
      <c r="L8" s="54"/>
    </row>
    <row r="9" spans="1:15" ht="72.75">
      <c r="A9" s="23" t="s">
        <v>19</v>
      </c>
      <c r="B9" s="16" t="s">
        <v>20</v>
      </c>
      <c r="C9" s="9" t="s">
        <v>21</v>
      </c>
      <c r="D9" s="5" t="s">
        <v>22</v>
      </c>
      <c r="E9" s="5" t="s">
        <v>23</v>
      </c>
      <c r="F9" s="5"/>
      <c r="G9" s="5">
        <v>74</v>
      </c>
      <c r="H9" s="71">
        <v>52861.200000000004</v>
      </c>
      <c r="I9" s="47">
        <f>H9*19%</f>
        <v>10043.628000000001</v>
      </c>
      <c r="J9" s="47">
        <f>I9+H9</f>
        <v>62904.828000000009</v>
      </c>
      <c r="K9" s="48">
        <f>J9*G9</f>
        <v>4654957.2720000008</v>
      </c>
      <c r="L9" s="53"/>
      <c r="M9" s="53"/>
    </row>
    <row r="10" spans="1:15" ht="72.75">
      <c r="A10" s="8" t="s">
        <v>24</v>
      </c>
      <c r="B10" s="10" t="s">
        <v>25</v>
      </c>
      <c r="C10" s="9" t="s">
        <v>21</v>
      </c>
      <c r="D10" s="2" t="s">
        <v>22</v>
      </c>
      <c r="E10" s="2" t="s">
        <v>23</v>
      </c>
      <c r="F10" s="2"/>
      <c r="G10" s="2">
        <v>79</v>
      </c>
      <c r="H10" s="71">
        <v>52861.2</v>
      </c>
      <c r="I10" s="52">
        <f>H10*19%</f>
        <v>10043.627999999999</v>
      </c>
      <c r="J10" s="47">
        <f>I10+H10</f>
        <v>62904.827999999994</v>
      </c>
      <c r="K10" s="48">
        <f>J10*G10</f>
        <v>4969481.4119999995</v>
      </c>
      <c r="L10" s="53"/>
      <c r="M10" s="53"/>
    </row>
    <row r="11" spans="1:15" s="1" customFormat="1" ht="75" customHeight="1">
      <c r="A11" s="8" t="s">
        <v>26</v>
      </c>
      <c r="B11" s="10" t="s">
        <v>27</v>
      </c>
      <c r="C11" s="3" t="s">
        <v>28</v>
      </c>
      <c r="D11" s="2" t="s">
        <v>22</v>
      </c>
      <c r="E11" s="2" t="s">
        <v>23</v>
      </c>
      <c r="F11" s="2"/>
      <c r="G11" s="2">
        <v>29</v>
      </c>
      <c r="H11" s="71">
        <v>30987.599999999991</v>
      </c>
      <c r="I11" s="52">
        <f>H11*19%</f>
        <v>5887.6439999999984</v>
      </c>
      <c r="J11" s="47">
        <f>I11+H11</f>
        <v>36875.243999999992</v>
      </c>
      <c r="K11" s="48">
        <f>J11*G11</f>
        <v>1069382.0759999997</v>
      </c>
      <c r="L11" s="53"/>
      <c r="M11" s="53"/>
    </row>
    <row r="12" spans="1:15" ht="70.5" customHeight="1">
      <c r="A12" s="8" t="s">
        <v>29</v>
      </c>
      <c r="B12" s="10" t="s">
        <v>30</v>
      </c>
      <c r="C12" s="3" t="s">
        <v>31</v>
      </c>
      <c r="D12" s="2" t="s">
        <v>32</v>
      </c>
      <c r="E12" s="2" t="s">
        <v>33</v>
      </c>
      <c r="F12" s="2"/>
      <c r="G12" s="2">
        <v>32</v>
      </c>
      <c r="H12" s="71">
        <v>64800.54</v>
      </c>
      <c r="I12" s="52">
        <f t="shared" ref="I12:I51" si="0">H12*19%</f>
        <v>12312.1026</v>
      </c>
      <c r="J12" s="47">
        <f t="shared" ref="J12:J51" si="1">I12+H12</f>
        <v>77112.642600000006</v>
      </c>
      <c r="K12" s="48">
        <f t="shared" ref="K12:K51" si="2">J12*G12</f>
        <v>2467604.5632000002</v>
      </c>
      <c r="L12" s="53"/>
      <c r="M12" s="53"/>
    </row>
    <row r="13" spans="1:15" ht="73.5" customHeight="1">
      <c r="A13" s="8" t="s">
        <v>34</v>
      </c>
      <c r="B13" s="10" t="s">
        <v>35</v>
      </c>
      <c r="C13" s="3" t="s">
        <v>31</v>
      </c>
      <c r="D13" s="2" t="s">
        <v>32</v>
      </c>
      <c r="E13" s="2" t="s">
        <v>33</v>
      </c>
      <c r="F13" s="2"/>
      <c r="G13" s="2">
        <v>27</v>
      </c>
      <c r="H13" s="71">
        <v>64800.54</v>
      </c>
      <c r="I13" s="52">
        <f t="shared" si="0"/>
        <v>12312.1026</v>
      </c>
      <c r="J13" s="47">
        <f t="shared" si="1"/>
        <v>77112.642600000006</v>
      </c>
      <c r="K13" s="48">
        <f t="shared" si="2"/>
        <v>2082041.3502000002</v>
      </c>
      <c r="L13" s="53"/>
      <c r="M13" s="53"/>
    </row>
    <row r="14" spans="1:15" ht="72.75" customHeight="1">
      <c r="A14" s="8" t="s">
        <v>36</v>
      </c>
      <c r="B14" s="10" t="s">
        <v>37</v>
      </c>
      <c r="C14" s="3" t="s">
        <v>31</v>
      </c>
      <c r="D14" s="2" t="s">
        <v>32</v>
      </c>
      <c r="E14" s="2" t="s">
        <v>33</v>
      </c>
      <c r="F14" s="2"/>
      <c r="G14" s="2">
        <v>21</v>
      </c>
      <c r="H14" s="71">
        <v>64800.54</v>
      </c>
      <c r="I14" s="52">
        <f t="shared" si="0"/>
        <v>12312.1026</v>
      </c>
      <c r="J14" s="47">
        <f t="shared" si="1"/>
        <v>77112.642600000006</v>
      </c>
      <c r="K14" s="48">
        <f t="shared" si="2"/>
        <v>1619365.4946000001</v>
      </c>
      <c r="L14" s="53"/>
      <c r="M14" s="53"/>
    </row>
    <row r="15" spans="1:15" ht="72" customHeight="1">
      <c r="A15" s="8" t="s">
        <v>38</v>
      </c>
      <c r="B15" s="10" t="s">
        <v>39</v>
      </c>
      <c r="C15" s="3" t="s">
        <v>31</v>
      </c>
      <c r="D15" s="2" t="s">
        <v>32</v>
      </c>
      <c r="E15" s="2" t="s">
        <v>33</v>
      </c>
      <c r="F15" s="2"/>
      <c r="G15" s="2">
        <v>19</v>
      </c>
      <c r="H15" s="71">
        <v>64800.54</v>
      </c>
      <c r="I15" s="52">
        <f t="shared" si="0"/>
        <v>12312.1026</v>
      </c>
      <c r="J15" s="47">
        <f t="shared" si="1"/>
        <v>77112.642600000006</v>
      </c>
      <c r="K15" s="48">
        <f t="shared" si="2"/>
        <v>1465140.2094000001</v>
      </c>
      <c r="L15" s="53"/>
      <c r="M15" s="53"/>
    </row>
    <row r="16" spans="1:15" ht="72.95" customHeight="1">
      <c r="A16" s="8" t="s">
        <v>40</v>
      </c>
      <c r="B16" s="10" t="s">
        <v>41</v>
      </c>
      <c r="C16" s="3" t="s">
        <v>31</v>
      </c>
      <c r="D16" s="2" t="s">
        <v>32</v>
      </c>
      <c r="E16" s="2" t="s">
        <v>33</v>
      </c>
      <c r="F16" s="2"/>
      <c r="G16" s="2">
        <v>2</v>
      </c>
      <c r="H16" s="71">
        <v>64800.54</v>
      </c>
      <c r="I16" s="52">
        <f t="shared" si="0"/>
        <v>12312.1026</v>
      </c>
      <c r="J16" s="47">
        <f t="shared" si="1"/>
        <v>77112.642600000006</v>
      </c>
      <c r="K16" s="48">
        <f t="shared" si="2"/>
        <v>154225.28520000001</v>
      </c>
      <c r="L16" s="53"/>
      <c r="M16" s="53"/>
    </row>
    <row r="17" spans="1:13" ht="72.75">
      <c r="A17" s="8" t="s">
        <v>42</v>
      </c>
      <c r="B17" s="10" t="s">
        <v>43</v>
      </c>
      <c r="C17" s="3" t="s">
        <v>31</v>
      </c>
      <c r="D17" s="2" t="s">
        <v>32</v>
      </c>
      <c r="E17" s="2" t="s">
        <v>33</v>
      </c>
      <c r="F17" s="2"/>
      <c r="G17" s="2">
        <v>13</v>
      </c>
      <c r="H17" s="71">
        <v>64800.54</v>
      </c>
      <c r="I17" s="52">
        <f t="shared" si="0"/>
        <v>12312.1026</v>
      </c>
      <c r="J17" s="47">
        <f t="shared" si="1"/>
        <v>77112.642600000006</v>
      </c>
      <c r="K17" s="48">
        <f t="shared" si="2"/>
        <v>1002464.3538</v>
      </c>
      <c r="L17" s="53"/>
      <c r="M17" s="53"/>
    </row>
    <row r="18" spans="1:13" ht="80.45" customHeight="1">
      <c r="A18" s="8" t="s">
        <v>44</v>
      </c>
      <c r="B18" s="10" t="s">
        <v>45</v>
      </c>
      <c r="C18" s="3" t="s">
        <v>46</v>
      </c>
      <c r="D18" s="2" t="s">
        <v>32</v>
      </c>
      <c r="E18" s="2" t="s">
        <v>33</v>
      </c>
      <c r="F18" s="2"/>
      <c r="G18" s="2">
        <v>13</v>
      </c>
      <c r="H18" s="71">
        <v>64800.54</v>
      </c>
      <c r="I18" s="52">
        <f t="shared" si="0"/>
        <v>12312.1026</v>
      </c>
      <c r="J18" s="47">
        <f t="shared" si="1"/>
        <v>77112.642600000006</v>
      </c>
      <c r="K18" s="48">
        <f t="shared" si="2"/>
        <v>1002464.3538</v>
      </c>
      <c r="L18" s="53"/>
      <c r="M18" s="53"/>
    </row>
    <row r="19" spans="1:13" ht="72.75">
      <c r="A19" s="8" t="s">
        <v>47</v>
      </c>
      <c r="B19" s="10" t="s">
        <v>48</v>
      </c>
      <c r="C19" s="3" t="s">
        <v>31</v>
      </c>
      <c r="D19" s="2" t="s">
        <v>32</v>
      </c>
      <c r="E19" s="2" t="s">
        <v>33</v>
      </c>
      <c r="F19" s="2"/>
      <c r="G19" s="2">
        <v>2</v>
      </c>
      <c r="H19" s="71">
        <v>64800.54</v>
      </c>
      <c r="I19" s="52">
        <f t="shared" si="0"/>
        <v>12312.1026</v>
      </c>
      <c r="J19" s="47">
        <f t="shared" si="1"/>
        <v>77112.642600000006</v>
      </c>
      <c r="K19" s="48">
        <f t="shared" si="2"/>
        <v>154225.28520000001</v>
      </c>
      <c r="L19" s="53"/>
      <c r="M19" s="53"/>
    </row>
    <row r="20" spans="1:13" ht="72.75">
      <c r="A20" s="8" t="s">
        <v>49</v>
      </c>
      <c r="B20" s="10" t="s">
        <v>50</v>
      </c>
      <c r="C20" s="3" t="s">
        <v>21</v>
      </c>
      <c r="D20" s="2" t="s">
        <v>22</v>
      </c>
      <c r="E20" s="2" t="s">
        <v>23</v>
      </c>
      <c r="F20" s="2"/>
      <c r="G20" s="2">
        <v>23</v>
      </c>
      <c r="H20" s="71">
        <v>52861.2</v>
      </c>
      <c r="I20" s="52">
        <f t="shared" si="0"/>
        <v>10043.627999999999</v>
      </c>
      <c r="J20" s="47">
        <f t="shared" si="1"/>
        <v>62904.827999999994</v>
      </c>
      <c r="K20" s="48">
        <f t="shared" si="2"/>
        <v>1446811.0439999998</v>
      </c>
      <c r="L20" s="53"/>
      <c r="M20" s="53"/>
    </row>
    <row r="21" spans="1:13" ht="72.75">
      <c r="A21" s="8" t="s">
        <v>51</v>
      </c>
      <c r="B21" s="10" t="s">
        <v>52</v>
      </c>
      <c r="C21" s="3" t="s">
        <v>21</v>
      </c>
      <c r="D21" s="2" t="s">
        <v>22</v>
      </c>
      <c r="E21" s="2" t="s">
        <v>23</v>
      </c>
      <c r="F21" s="2"/>
      <c r="G21" s="2">
        <v>32</v>
      </c>
      <c r="H21" s="71">
        <v>52861.2</v>
      </c>
      <c r="I21" s="52">
        <f t="shared" si="0"/>
        <v>10043.627999999999</v>
      </c>
      <c r="J21" s="47">
        <f t="shared" si="1"/>
        <v>62904.827999999994</v>
      </c>
      <c r="K21" s="48">
        <f t="shared" si="2"/>
        <v>2012954.4959999998</v>
      </c>
      <c r="L21" s="53"/>
      <c r="M21" s="53"/>
    </row>
    <row r="22" spans="1:13" ht="75" customHeight="1">
      <c r="A22" s="8" t="s">
        <v>53</v>
      </c>
      <c r="B22" s="10" t="s">
        <v>54</v>
      </c>
      <c r="C22" s="3" t="s">
        <v>21</v>
      </c>
      <c r="D22" s="2" t="s">
        <v>22</v>
      </c>
      <c r="E22" s="2" t="s">
        <v>23</v>
      </c>
      <c r="F22" s="2"/>
      <c r="G22" s="2">
        <v>45</v>
      </c>
      <c r="H22" s="71">
        <v>52861.2</v>
      </c>
      <c r="I22" s="52">
        <f t="shared" si="0"/>
        <v>10043.627999999999</v>
      </c>
      <c r="J22" s="47">
        <f t="shared" si="1"/>
        <v>62904.827999999994</v>
      </c>
      <c r="K22" s="48">
        <f t="shared" si="2"/>
        <v>2830717.26</v>
      </c>
      <c r="L22" s="53"/>
      <c r="M22" s="53"/>
    </row>
    <row r="23" spans="1:13" ht="72.75">
      <c r="A23" s="8" t="s">
        <v>55</v>
      </c>
      <c r="B23" s="10" t="s">
        <v>56</v>
      </c>
      <c r="C23" s="3" t="s">
        <v>57</v>
      </c>
      <c r="D23" s="2" t="s">
        <v>22</v>
      </c>
      <c r="E23" s="2" t="s">
        <v>58</v>
      </c>
      <c r="F23" s="2"/>
      <c r="G23" s="2">
        <v>18</v>
      </c>
      <c r="H23" s="71">
        <v>52861.2</v>
      </c>
      <c r="I23" s="52">
        <f t="shared" si="0"/>
        <v>10043.627999999999</v>
      </c>
      <c r="J23" s="47">
        <f t="shared" si="1"/>
        <v>62904.827999999994</v>
      </c>
      <c r="K23" s="48">
        <f t="shared" si="2"/>
        <v>1132286.9039999999</v>
      </c>
      <c r="L23" s="53"/>
      <c r="M23" s="53"/>
    </row>
    <row r="24" spans="1:13" ht="72.75">
      <c r="A24" s="8" t="s">
        <v>59</v>
      </c>
      <c r="B24" s="10" t="s">
        <v>60</v>
      </c>
      <c r="C24" s="3" t="s">
        <v>57</v>
      </c>
      <c r="D24" s="2" t="s">
        <v>22</v>
      </c>
      <c r="E24" s="2" t="s">
        <v>58</v>
      </c>
      <c r="F24" s="2"/>
      <c r="G24" s="2">
        <v>19</v>
      </c>
      <c r="H24" s="71">
        <v>52861.2</v>
      </c>
      <c r="I24" s="52">
        <f t="shared" si="0"/>
        <v>10043.627999999999</v>
      </c>
      <c r="J24" s="47">
        <f t="shared" si="1"/>
        <v>62904.827999999994</v>
      </c>
      <c r="K24" s="48">
        <f t="shared" si="2"/>
        <v>1195191.7319999998</v>
      </c>
      <c r="L24" s="53"/>
      <c r="M24" s="53"/>
    </row>
    <row r="25" spans="1:13" ht="71.25">
      <c r="A25" s="8" t="s">
        <v>61</v>
      </c>
      <c r="B25" s="10" t="s">
        <v>62</v>
      </c>
      <c r="C25" s="3" t="s">
        <v>63</v>
      </c>
      <c r="D25" s="2" t="s">
        <v>22</v>
      </c>
      <c r="E25" s="2" t="s">
        <v>64</v>
      </c>
      <c r="F25" s="2"/>
      <c r="G25" s="2">
        <v>22</v>
      </c>
      <c r="H25" s="71">
        <v>17707.200000000004</v>
      </c>
      <c r="I25" s="52">
        <f t="shared" si="0"/>
        <v>3364.3680000000008</v>
      </c>
      <c r="J25" s="47">
        <f t="shared" si="1"/>
        <v>21071.568000000007</v>
      </c>
      <c r="K25" s="48">
        <f t="shared" si="2"/>
        <v>463574.49600000016</v>
      </c>
      <c r="L25" s="53"/>
      <c r="M25" s="53"/>
    </row>
    <row r="26" spans="1:13" s="1" customFormat="1" ht="80.099999999999994" customHeight="1">
      <c r="A26" s="8" t="s">
        <v>65</v>
      </c>
      <c r="B26" s="10" t="s">
        <v>66</v>
      </c>
      <c r="C26" s="3" t="s">
        <v>63</v>
      </c>
      <c r="D26" s="2" t="s">
        <v>22</v>
      </c>
      <c r="E26" s="2" t="s">
        <v>64</v>
      </c>
      <c r="F26" s="2"/>
      <c r="G26" s="2">
        <v>14</v>
      </c>
      <c r="H26" s="71">
        <v>17707.200000000004</v>
      </c>
      <c r="I26" s="52">
        <f t="shared" si="0"/>
        <v>3364.3680000000008</v>
      </c>
      <c r="J26" s="47">
        <f t="shared" si="1"/>
        <v>21071.568000000007</v>
      </c>
      <c r="K26" s="48">
        <f t="shared" si="2"/>
        <v>295001.95200000011</v>
      </c>
      <c r="L26" s="53"/>
      <c r="M26" s="53"/>
    </row>
    <row r="27" spans="1:13" s="1" customFormat="1" ht="71.25">
      <c r="A27" s="8" t="s">
        <v>67</v>
      </c>
      <c r="B27" s="10" t="s">
        <v>68</v>
      </c>
      <c r="C27" s="3" t="s">
        <v>69</v>
      </c>
      <c r="D27" s="2" t="s">
        <v>32</v>
      </c>
      <c r="E27" s="2" t="s">
        <v>70</v>
      </c>
      <c r="F27" s="2"/>
      <c r="G27" s="2">
        <v>18</v>
      </c>
      <c r="H27" s="71">
        <v>72000.599999999991</v>
      </c>
      <c r="I27" s="52">
        <f t="shared" si="0"/>
        <v>13680.113999999998</v>
      </c>
      <c r="J27" s="47">
        <f t="shared" si="1"/>
        <v>85680.713999999993</v>
      </c>
      <c r="K27" s="48">
        <f t="shared" si="2"/>
        <v>1542252.852</v>
      </c>
      <c r="L27" s="53"/>
      <c r="M27" s="53"/>
    </row>
    <row r="28" spans="1:13" ht="71.25">
      <c r="A28" s="8" t="s">
        <v>71</v>
      </c>
      <c r="B28" s="10" t="s">
        <v>72</v>
      </c>
      <c r="C28" s="3" t="s">
        <v>69</v>
      </c>
      <c r="D28" s="2" t="s">
        <v>32</v>
      </c>
      <c r="E28" s="2" t="s">
        <v>73</v>
      </c>
      <c r="F28" s="2"/>
      <c r="G28" s="2">
        <v>1</v>
      </c>
      <c r="H28" s="71">
        <v>113925</v>
      </c>
      <c r="I28" s="52">
        <f t="shared" si="0"/>
        <v>21645.75</v>
      </c>
      <c r="J28" s="47">
        <f t="shared" si="1"/>
        <v>135570.75</v>
      </c>
      <c r="K28" s="48">
        <f t="shared" si="2"/>
        <v>135570.75</v>
      </c>
      <c r="L28" s="53"/>
      <c r="M28" s="53"/>
    </row>
    <row r="29" spans="1:13" s="1" customFormat="1" ht="72.75">
      <c r="A29" s="8" t="s">
        <v>74</v>
      </c>
      <c r="B29" s="10" t="s">
        <v>75</v>
      </c>
      <c r="C29" s="3" t="s">
        <v>76</v>
      </c>
      <c r="D29" s="2" t="s">
        <v>77</v>
      </c>
      <c r="E29" s="2" t="s">
        <v>78</v>
      </c>
      <c r="F29" s="2"/>
      <c r="G29" s="2">
        <v>1</v>
      </c>
      <c r="H29" s="71">
        <v>82025.999999999971</v>
      </c>
      <c r="I29" s="52">
        <f t="shared" si="0"/>
        <v>15584.939999999995</v>
      </c>
      <c r="J29" s="47">
        <f t="shared" si="1"/>
        <v>97610.939999999973</v>
      </c>
      <c r="K29" s="48">
        <f t="shared" si="2"/>
        <v>97610.939999999973</v>
      </c>
      <c r="L29" s="53"/>
      <c r="M29" s="53"/>
    </row>
    <row r="30" spans="1:13" s="1" customFormat="1" ht="72.75">
      <c r="A30" s="8" t="s">
        <v>79</v>
      </c>
      <c r="B30" s="10" t="s">
        <v>80</v>
      </c>
      <c r="C30" s="3" t="s">
        <v>76</v>
      </c>
      <c r="D30" s="2" t="s">
        <v>77</v>
      </c>
      <c r="E30" s="2" t="s">
        <v>78</v>
      </c>
      <c r="F30" s="2"/>
      <c r="G30" s="2">
        <v>9</v>
      </c>
      <c r="H30" s="71">
        <v>82025.999999999971</v>
      </c>
      <c r="I30" s="52">
        <f t="shared" si="0"/>
        <v>15584.939999999995</v>
      </c>
      <c r="J30" s="47">
        <f t="shared" si="1"/>
        <v>97610.939999999973</v>
      </c>
      <c r="K30" s="48">
        <f t="shared" si="2"/>
        <v>878498.45999999973</v>
      </c>
      <c r="L30" s="53"/>
      <c r="M30" s="53"/>
    </row>
    <row r="31" spans="1:13" ht="71.25">
      <c r="A31" s="8" t="s">
        <v>81</v>
      </c>
      <c r="B31" s="10" t="s">
        <v>82</v>
      </c>
      <c r="C31" s="3" t="s">
        <v>83</v>
      </c>
      <c r="D31" s="2" t="s">
        <v>32</v>
      </c>
      <c r="E31" s="2" t="s">
        <v>78</v>
      </c>
      <c r="F31" s="2"/>
      <c r="G31" s="2">
        <v>3</v>
      </c>
      <c r="H31" s="71">
        <v>180001.5</v>
      </c>
      <c r="I31" s="52">
        <f t="shared" si="0"/>
        <v>34200.285000000003</v>
      </c>
      <c r="J31" s="47">
        <f t="shared" si="1"/>
        <v>214201.785</v>
      </c>
      <c r="K31" s="48">
        <f t="shared" si="2"/>
        <v>642605.35499999998</v>
      </c>
      <c r="L31" s="53"/>
      <c r="M31" s="53"/>
    </row>
    <row r="32" spans="1:13" ht="72.75">
      <c r="A32" s="8" t="s">
        <v>84</v>
      </c>
      <c r="B32" s="10" t="s">
        <v>85</v>
      </c>
      <c r="C32" s="3" t="s">
        <v>86</v>
      </c>
      <c r="D32" s="2" t="s">
        <v>32</v>
      </c>
      <c r="E32" s="2" t="s">
        <v>78</v>
      </c>
      <c r="F32" s="2"/>
      <c r="G32" s="2">
        <v>2</v>
      </c>
      <c r="H32" s="71">
        <v>180001.5</v>
      </c>
      <c r="I32" s="52">
        <f t="shared" si="0"/>
        <v>34200.285000000003</v>
      </c>
      <c r="J32" s="47">
        <f t="shared" si="1"/>
        <v>214201.785</v>
      </c>
      <c r="K32" s="48">
        <f t="shared" si="2"/>
        <v>428403.57</v>
      </c>
      <c r="L32" s="53"/>
      <c r="M32" s="53"/>
    </row>
    <row r="33" spans="1:13" ht="72.75">
      <c r="A33" s="8" t="s">
        <v>87</v>
      </c>
      <c r="B33" s="10" t="s">
        <v>88</v>
      </c>
      <c r="C33" s="3" t="s">
        <v>86</v>
      </c>
      <c r="D33" s="2" t="s">
        <v>32</v>
      </c>
      <c r="E33" s="2" t="s">
        <v>78</v>
      </c>
      <c r="F33" s="2"/>
      <c r="G33" s="2">
        <v>12</v>
      </c>
      <c r="H33" s="71">
        <v>180001.5</v>
      </c>
      <c r="I33" s="52">
        <f t="shared" si="0"/>
        <v>34200.285000000003</v>
      </c>
      <c r="J33" s="47">
        <f t="shared" si="1"/>
        <v>214201.785</v>
      </c>
      <c r="K33" s="48">
        <f t="shared" si="2"/>
        <v>2570421.42</v>
      </c>
      <c r="L33" s="53"/>
      <c r="M33" s="53"/>
    </row>
    <row r="34" spans="1:13" ht="72.75">
      <c r="A34" s="8" t="s">
        <v>89</v>
      </c>
      <c r="B34" s="10" t="s">
        <v>90</v>
      </c>
      <c r="C34" s="3" t="s">
        <v>86</v>
      </c>
      <c r="D34" s="2" t="s">
        <v>32</v>
      </c>
      <c r="E34" s="2" t="s">
        <v>78</v>
      </c>
      <c r="F34" s="2"/>
      <c r="G34" s="2">
        <v>3</v>
      </c>
      <c r="H34" s="71">
        <v>180001.5</v>
      </c>
      <c r="I34" s="52">
        <f t="shared" si="0"/>
        <v>34200.285000000003</v>
      </c>
      <c r="J34" s="47">
        <f t="shared" si="1"/>
        <v>214201.785</v>
      </c>
      <c r="K34" s="48">
        <f t="shared" si="2"/>
        <v>642605.35499999998</v>
      </c>
      <c r="L34" s="53"/>
      <c r="M34" s="53"/>
    </row>
    <row r="35" spans="1:13" ht="72.75">
      <c r="A35" s="8" t="s">
        <v>91</v>
      </c>
      <c r="B35" s="10" t="s">
        <v>92</v>
      </c>
      <c r="C35" s="3" t="s">
        <v>86</v>
      </c>
      <c r="D35" s="2" t="s">
        <v>32</v>
      </c>
      <c r="E35" s="2" t="s">
        <v>23</v>
      </c>
      <c r="F35" s="2"/>
      <c r="G35" s="2">
        <v>2</v>
      </c>
      <c r="H35" s="71">
        <v>72000.599999999991</v>
      </c>
      <c r="I35" s="52">
        <f t="shared" si="0"/>
        <v>13680.113999999998</v>
      </c>
      <c r="J35" s="47">
        <f t="shared" si="1"/>
        <v>85680.713999999993</v>
      </c>
      <c r="K35" s="48">
        <f t="shared" si="2"/>
        <v>171361.42799999999</v>
      </c>
      <c r="L35" s="53"/>
      <c r="M35" s="53"/>
    </row>
    <row r="36" spans="1:13" ht="75" customHeight="1">
      <c r="A36" s="8" t="s">
        <v>93</v>
      </c>
      <c r="B36" s="10" t="s">
        <v>94</v>
      </c>
      <c r="C36" s="3" t="s">
        <v>95</v>
      </c>
      <c r="D36" s="2" t="s">
        <v>22</v>
      </c>
      <c r="E36" s="2" t="s">
        <v>64</v>
      </c>
      <c r="F36" s="2"/>
      <c r="G36" s="2">
        <v>1</v>
      </c>
      <c r="H36" s="71">
        <v>17707.200000000004</v>
      </c>
      <c r="I36" s="52">
        <f t="shared" si="0"/>
        <v>3364.3680000000008</v>
      </c>
      <c r="J36" s="47">
        <f t="shared" si="1"/>
        <v>21071.568000000007</v>
      </c>
      <c r="K36" s="48">
        <f t="shared" si="2"/>
        <v>21071.568000000007</v>
      </c>
      <c r="L36" s="53"/>
      <c r="M36" s="53"/>
    </row>
    <row r="37" spans="1:13" ht="72.75">
      <c r="A37" s="8" t="s">
        <v>96</v>
      </c>
      <c r="B37" s="10" t="s">
        <v>97</v>
      </c>
      <c r="C37" s="3" t="s">
        <v>86</v>
      </c>
      <c r="D37" s="2" t="s">
        <v>32</v>
      </c>
      <c r="E37" s="2" t="s">
        <v>23</v>
      </c>
      <c r="F37" s="2"/>
      <c r="G37" s="2">
        <v>8</v>
      </c>
      <c r="H37" s="71">
        <v>72000.599999999991</v>
      </c>
      <c r="I37" s="52">
        <f t="shared" si="0"/>
        <v>13680.113999999998</v>
      </c>
      <c r="J37" s="47">
        <f t="shared" si="1"/>
        <v>85680.713999999993</v>
      </c>
      <c r="K37" s="48">
        <f t="shared" si="2"/>
        <v>685445.71199999994</v>
      </c>
      <c r="L37" s="53"/>
      <c r="M37" s="53"/>
    </row>
    <row r="38" spans="1:13" ht="72.75">
      <c r="A38" s="8" t="s">
        <v>98</v>
      </c>
      <c r="B38" s="10" t="s">
        <v>99</v>
      </c>
      <c r="C38" s="3" t="s">
        <v>86</v>
      </c>
      <c r="D38" s="2" t="s">
        <v>32</v>
      </c>
      <c r="E38" s="2" t="s">
        <v>100</v>
      </c>
      <c r="F38" s="2"/>
      <c r="G38" s="2">
        <v>2</v>
      </c>
      <c r="H38" s="71">
        <v>164572.80000000002</v>
      </c>
      <c r="I38" s="52">
        <f t="shared" si="0"/>
        <v>31268.832000000002</v>
      </c>
      <c r="J38" s="47">
        <f t="shared" si="1"/>
        <v>195841.63200000001</v>
      </c>
      <c r="K38" s="48">
        <f t="shared" si="2"/>
        <v>391683.26400000002</v>
      </c>
      <c r="L38" s="53"/>
      <c r="M38" s="53"/>
    </row>
    <row r="39" spans="1:13" ht="72.75">
      <c r="A39" s="8" t="s">
        <v>101</v>
      </c>
      <c r="B39" s="10" t="s">
        <v>102</v>
      </c>
      <c r="C39" s="3" t="s">
        <v>86</v>
      </c>
      <c r="D39" s="2" t="s">
        <v>32</v>
      </c>
      <c r="E39" s="2" t="s">
        <v>103</v>
      </c>
      <c r="F39" s="2"/>
      <c r="G39" s="2">
        <v>2</v>
      </c>
      <c r="H39" s="71">
        <v>164572.80000000002</v>
      </c>
      <c r="I39" s="52">
        <f t="shared" si="0"/>
        <v>31268.832000000002</v>
      </c>
      <c r="J39" s="47">
        <f t="shared" si="1"/>
        <v>195841.63200000001</v>
      </c>
      <c r="K39" s="48">
        <f t="shared" si="2"/>
        <v>391683.26400000002</v>
      </c>
      <c r="L39" s="53"/>
      <c r="M39" s="53"/>
    </row>
    <row r="40" spans="1:13" ht="72.75">
      <c r="A40" s="8" t="s">
        <v>104</v>
      </c>
      <c r="B40" s="10" t="s">
        <v>105</v>
      </c>
      <c r="C40" s="3" t="s">
        <v>86</v>
      </c>
      <c r="D40" s="2" t="s">
        <v>32</v>
      </c>
      <c r="E40" s="2" t="s">
        <v>23</v>
      </c>
      <c r="F40" s="2"/>
      <c r="G40" s="2">
        <v>5</v>
      </c>
      <c r="H40" s="71">
        <v>72000.599999999991</v>
      </c>
      <c r="I40" s="52">
        <f t="shared" si="0"/>
        <v>13680.113999999998</v>
      </c>
      <c r="J40" s="47">
        <f t="shared" si="1"/>
        <v>85680.713999999993</v>
      </c>
      <c r="K40" s="48">
        <f t="shared" si="2"/>
        <v>428403.56999999995</v>
      </c>
      <c r="L40" s="53"/>
      <c r="M40" s="53"/>
    </row>
    <row r="41" spans="1:13" ht="72.75">
      <c r="A41" s="8" t="s">
        <v>106</v>
      </c>
      <c r="B41" s="10" t="s">
        <v>107</v>
      </c>
      <c r="C41" s="3" t="s">
        <v>86</v>
      </c>
      <c r="D41" s="2" t="s">
        <v>32</v>
      </c>
      <c r="E41" s="2" t="s">
        <v>23</v>
      </c>
      <c r="F41" s="2"/>
      <c r="G41" s="2">
        <v>2</v>
      </c>
      <c r="H41" s="71">
        <v>72000.599999999991</v>
      </c>
      <c r="I41" s="52">
        <f t="shared" si="0"/>
        <v>13680.113999999998</v>
      </c>
      <c r="J41" s="47">
        <f t="shared" si="1"/>
        <v>85680.713999999993</v>
      </c>
      <c r="K41" s="48">
        <f t="shared" si="2"/>
        <v>171361.42799999999</v>
      </c>
      <c r="L41" s="53"/>
      <c r="M41" s="53"/>
    </row>
    <row r="42" spans="1:13" ht="87.6" customHeight="1">
      <c r="A42" s="8" t="s">
        <v>108</v>
      </c>
      <c r="B42" s="10" t="s">
        <v>109</v>
      </c>
      <c r="C42" s="3" t="s">
        <v>110</v>
      </c>
      <c r="D42" s="2" t="s">
        <v>32</v>
      </c>
      <c r="E42" s="2" t="s">
        <v>23</v>
      </c>
      <c r="F42" s="2"/>
      <c r="G42" s="2">
        <v>3</v>
      </c>
      <c r="H42" s="71">
        <v>72000.599999999991</v>
      </c>
      <c r="I42" s="52">
        <f t="shared" si="0"/>
        <v>13680.113999999998</v>
      </c>
      <c r="J42" s="47">
        <f t="shared" si="1"/>
        <v>85680.713999999993</v>
      </c>
      <c r="K42" s="48">
        <f t="shared" si="2"/>
        <v>257042.14199999999</v>
      </c>
      <c r="L42" s="53"/>
      <c r="M42" s="53"/>
    </row>
    <row r="43" spans="1:13" ht="72.75">
      <c r="A43" s="8" t="s">
        <v>111</v>
      </c>
      <c r="B43" s="10" t="s">
        <v>112</v>
      </c>
      <c r="C43" s="3" t="s">
        <v>110</v>
      </c>
      <c r="D43" s="2" t="s">
        <v>32</v>
      </c>
      <c r="E43" s="2" t="s">
        <v>58</v>
      </c>
      <c r="F43" s="2"/>
      <c r="G43" s="2">
        <v>5</v>
      </c>
      <c r="H43" s="71">
        <v>72000.599999999991</v>
      </c>
      <c r="I43" s="52">
        <f t="shared" si="0"/>
        <v>13680.113999999998</v>
      </c>
      <c r="J43" s="47">
        <f t="shared" si="1"/>
        <v>85680.713999999993</v>
      </c>
      <c r="K43" s="48">
        <f t="shared" si="2"/>
        <v>428403.56999999995</v>
      </c>
      <c r="L43" s="53"/>
      <c r="M43" s="53"/>
    </row>
    <row r="44" spans="1:13" ht="71.25">
      <c r="A44" s="8" t="s">
        <v>113</v>
      </c>
      <c r="B44" s="10" t="s">
        <v>114</v>
      </c>
      <c r="C44" s="3" t="s">
        <v>83</v>
      </c>
      <c r="D44" s="2" t="s">
        <v>32</v>
      </c>
      <c r="E44" s="2" t="s">
        <v>58</v>
      </c>
      <c r="F44" s="2"/>
      <c r="G44" s="2">
        <v>7</v>
      </c>
      <c r="H44" s="71">
        <v>72000.599999999991</v>
      </c>
      <c r="I44" s="52">
        <f t="shared" si="0"/>
        <v>13680.113999999998</v>
      </c>
      <c r="J44" s="47">
        <f t="shared" si="1"/>
        <v>85680.713999999993</v>
      </c>
      <c r="K44" s="48">
        <f t="shared" si="2"/>
        <v>599764.99799999991</v>
      </c>
      <c r="L44" s="53"/>
      <c r="M44" s="53"/>
    </row>
    <row r="45" spans="1:13" ht="72.75">
      <c r="A45" s="8" t="s">
        <v>115</v>
      </c>
      <c r="B45" s="10" t="s">
        <v>116</v>
      </c>
      <c r="C45" s="3" t="s">
        <v>86</v>
      </c>
      <c r="D45" s="2" t="s">
        <v>32</v>
      </c>
      <c r="E45" s="2" t="s">
        <v>58</v>
      </c>
      <c r="F45" s="2"/>
      <c r="G45" s="2">
        <v>8</v>
      </c>
      <c r="H45" s="71">
        <v>72000.599999999991</v>
      </c>
      <c r="I45" s="52">
        <f t="shared" si="0"/>
        <v>13680.113999999998</v>
      </c>
      <c r="J45" s="47">
        <f t="shared" si="1"/>
        <v>85680.713999999993</v>
      </c>
      <c r="K45" s="48">
        <f t="shared" si="2"/>
        <v>685445.71199999994</v>
      </c>
      <c r="L45" s="53"/>
      <c r="M45" s="53"/>
    </row>
    <row r="46" spans="1:13" ht="83.45" customHeight="1">
      <c r="A46" s="8" t="s">
        <v>117</v>
      </c>
      <c r="B46" s="10" t="s">
        <v>118</v>
      </c>
      <c r="C46" s="3" t="s">
        <v>86</v>
      </c>
      <c r="D46" s="2" t="s">
        <v>32</v>
      </c>
      <c r="E46" s="2" t="s">
        <v>58</v>
      </c>
      <c r="F46" s="2"/>
      <c r="G46" s="2">
        <v>8</v>
      </c>
      <c r="H46" s="71">
        <v>72000.599999999991</v>
      </c>
      <c r="I46" s="52">
        <f t="shared" si="0"/>
        <v>13680.113999999998</v>
      </c>
      <c r="J46" s="47">
        <f t="shared" si="1"/>
        <v>85680.713999999993</v>
      </c>
      <c r="K46" s="48">
        <f t="shared" si="2"/>
        <v>685445.71199999994</v>
      </c>
      <c r="L46" s="53"/>
      <c r="M46" s="53"/>
    </row>
    <row r="47" spans="1:13" ht="70.5" customHeight="1">
      <c r="A47" s="8" t="s">
        <v>119</v>
      </c>
      <c r="B47" s="10" t="s">
        <v>120</v>
      </c>
      <c r="C47" s="3" t="s">
        <v>86</v>
      </c>
      <c r="D47" s="2" t="s">
        <v>32</v>
      </c>
      <c r="E47" s="2" t="s">
        <v>58</v>
      </c>
      <c r="F47" s="2"/>
      <c r="G47" s="2">
        <v>8</v>
      </c>
      <c r="H47" s="71">
        <v>72000.599999999991</v>
      </c>
      <c r="I47" s="52">
        <f t="shared" si="0"/>
        <v>13680.113999999998</v>
      </c>
      <c r="J47" s="47">
        <f t="shared" si="1"/>
        <v>85680.713999999993</v>
      </c>
      <c r="K47" s="48">
        <f t="shared" si="2"/>
        <v>685445.71199999994</v>
      </c>
      <c r="L47" s="53"/>
      <c r="M47" s="53"/>
    </row>
    <row r="48" spans="1:13" ht="89.1" customHeight="1">
      <c r="A48" s="8" t="s">
        <v>121</v>
      </c>
      <c r="B48" s="10" t="s">
        <v>122</v>
      </c>
      <c r="C48" s="3" t="s">
        <v>86</v>
      </c>
      <c r="D48" s="2" t="s">
        <v>32</v>
      </c>
      <c r="E48" s="2" t="s">
        <v>58</v>
      </c>
      <c r="F48" s="2"/>
      <c r="G48" s="2">
        <v>7</v>
      </c>
      <c r="H48" s="71">
        <v>72000.599999999991</v>
      </c>
      <c r="I48" s="52">
        <f t="shared" si="0"/>
        <v>13680.113999999998</v>
      </c>
      <c r="J48" s="47">
        <f t="shared" si="1"/>
        <v>85680.713999999993</v>
      </c>
      <c r="K48" s="48">
        <f t="shared" si="2"/>
        <v>599764.99799999991</v>
      </c>
      <c r="L48" s="53"/>
      <c r="M48" s="53"/>
    </row>
    <row r="49" spans="1:13" ht="72.75">
      <c r="A49" s="8" t="s">
        <v>123</v>
      </c>
      <c r="B49" s="10" t="s">
        <v>124</v>
      </c>
      <c r="C49" s="3" t="s">
        <v>125</v>
      </c>
      <c r="D49" s="2" t="s">
        <v>32</v>
      </c>
      <c r="E49" s="2" t="s">
        <v>58</v>
      </c>
      <c r="F49" s="2"/>
      <c r="G49" s="2">
        <v>5</v>
      </c>
      <c r="H49" s="71">
        <v>72000.599999999991</v>
      </c>
      <c r="I49" s="52">
        <f t="shared" si="0"/>
        <v>13680.113999999998</v>
      </c>
      <c r="J49" s="47">
        <f t="shared" si="1"/>
        <v>85680.713999999993</v>
      </c>
      <c r="K49" s="48">
        <f t="shared" si="2"/>
        <v>428403.56999999995</v>
      </c>
      <c r="L49" s="53"/>
      <c r="M49" s="53"/>
    </row>
    <row r="50" spans="1:13" s="1" customFormat="1" ht="72.75">
      <c r="A50" s="8" t="s">
        <v>126</v>
      </c>
      <c r="B50" s="10" t="s">
        <v>127</v>
      </c>
      <c r="C50" s="3" t="s">
        <v>128</v>
      </c>
      <c r="D50" s="2" t="s">
        <v>22</v>
      </c>
      <c r="E50" s="2" t="s">
        <v>78</v>
      </c>
      <c r="F50" s="2"/>
      <c r="G50" s="2">
        <v>4</v>
      </c>
      <c r="H50" s="71">
        <v>132153</v>
      </c>
      <c r="I50" s="52">
        <f t="shared" si="0"/>
        <v>25109.07</v>
      </c>
      <c r="J50" s="47">
        <f t="shared" si="1"/>
        <v>157262.07</v>
      </c>
      <c r="K50" s="48">
        <f t="shared" si="2"/>
        <v>629048.28</v>
      </c>
      <c r="L50" s="53"/>
      <c r="M50" s="53"/>
    </row>
    <row r="51" spans="1:13" s="1" customFormat="1" ht="73.5" thickBot="1">
      <c r="A51" s="26" t="s">
        <v>129</v>
      </c>
      <c r="B51" s="11" t="s">
        <v>130</v>
      </c>
      <c r="C51" s="22" t="s">
        <v>131</v>
      </c>
      <c r="D51" s="6" t="s">
        <v>22</v>
      </c>
      <c r="E51" s="6" t="s">
        <v>23</v>
      </c>
      <c r="F51" s="6"/>
      <c r="G51" s="2">
        <v>14</v>
      </c>
      <c r="H51" s="71">
        <v>52861.2</v>
      </c>
      <c r="I51" s="52">
        <f t="shared" si="0"/>
        <v>10043.627999999999</v>
      </c>
      <c r="J51" s="47">
        <f t="shared" si="1"/>
        <v>62904.827999999994</v>
      </c>
      <c r="K51" s="48">
        <f t="shared" si="2"/>
        <v>880667.59199999995</v>
      </c>
      <c r="L51" s="53"/>
      <c r="M51" s="53"/>
    </row>
    <row r="52" spans="1:13" s="1" customFormat="1" ht="17.45" customHeight="1" thickBot="1">
      <c r="A52" s="95" t="s">
        <v>132</v>
      </c>
      <c r="B52" s="96"/>
      <c r="C52" s="96"/>
      <c r="D52" s="96"/>
      <c r="E52" s="96"/>
      <c r="F52" s="96"/>
      <c r="G52" s="60">
        <f>SUM(G9:G51)</f>
        <v>624</v>
      </c>
      <c r="H52" s="61">
        <f>SUM(H9:H51)</f>
        <v>3420692.5200000009</v>
      </c>
      <c r="I52" s="62">
        <f>SUM(I9:I51)</f>
        <v>649931.57879999967</v>
      </c>
      <c r="J52" s="27">
        <f>SUM(J9:J51)</f>
        <v>4070624.0988000021</v>
      </c>
      <c r="K52" s="28">
        <f>SUM(K9:K51)</f>
        <v>45096300.761399999</v>
      </c>
      <c r="L52" s="53"/>
      <c r="M52" s="53"/>
    </row>
    <row r="53" spans="1:13" ht="16.5" thickBot="1">
      <c r="A53" s="90" t="s">
        <v>133</v>
      </c>
      <c r="B53" s="91"/>
      <c r="C53" s="91"/>
      <c r="D53" s="91"/>
      <c r="E53" s="91"/>
      <c r="F53" s="20"/>
      <c r="G53" s="63"/>
      <c r="H53" s="64"/>
      <c r="I53" s="65"/>
      <c r="J53" s="58"/>
      <c r="K53" s="25"/>
      <c r="L53" s="53"/>
      <c r="M53" s="53"/>
    </row>
    <row r="54" spans="1:13" ht="72.75">
      <c r="A54" s="23" t="s">
        <v>134</v>
      </c>
      <c r="B54" s="16" t="s">
        <v>20</v>
      </c>
      <c r="C54" s="9" t="s">
        <v>128</v>
      </c>
      <c r="D54" s="5" t="s">
        <v>135</v>
      </c>
      <c r="E54" s="5" t="s">
        <v>70</v>
      </c>
      <c r="F54" s="5"/>
      <c r="G54" s="2">
        <v>268</v>
      </c>
      <c r="H54" s="71">
        <v>52861.2</v>
      </c>
      <c r="I54" s="52">
        <f>H54*19%</f>
        <v>10043.627999999999</v>
      </c>
      <c r="J54" s="52">
        <f>I54+H54</f>
        <v>62904.827999999994</v>
      </c>
      <c r="K54" s="48">
        <f>J54*G54</f>
        <v>16858493.903999999</v>
      </c>
      <c r="L54" s="53"/>
      <c r="M54" s="53"/>
    </row>
    <row r="55" spans="1:13" ht="72.75">
      <c r="A55" s="8" t="s">
        <v>136</v>
      </c>
      <c r="B55" s="10" t="s">
        <v>25</v>
      </c>
      <c r="C55" s="3" t="s">
        <v>128</v>
      </c>
      <c r="D55" s="2" t="s">
        <v>135</v>
      </c>
      <c r="E55" s="2" t="s">
        <v>70</v>
      </c>
      <c r="F55" s="2"/>
      <c r="G55" s="2">
        <v>252</v>
      </c>
      <c r="H55" s="71">
        <v>52861.2</v>
      </c>
      <c r="I55" s="52">
        <f t="shared" ref="I55:I99" si="3">H55*19%</f>
        <v>10043.627999999999</v>
      </c>
      <c r="J55" s="52">
        <f t="shared" ref="J55:J99" si="4">I55+H55</f>
        <v>62904.827999999994</v>
      </c>
      <c r="K55" s="48">
        <f t="shared" ref="K55:K99" si="5">J55*G55</f>
        <v>15852016.655999998</v>
      </c>
      <c r="L55" s="53"/>
      <c r="M55" s="53"/>
    </row>
    <row r="56" spans="1:13" ht="71.25">
      <c r="A56" s="8" t="s">
        <v>137</v>
      </c>
      <c r="B56" s="10" t="s">
        <v>27</v>
      </c>
      <c r="C56" s="3" t="s">
        <v>138</v>
      </c>
      <c r="D56" s="2" t="s">
        <v>135</v>
      </c>
      <c r="E56" s="2" t="s">
        <v>70</v>
      </c>
      <c r="F56" s="2"/>
      <c r="G56" s="2">
        <v>5</v>
      </c>
      <c r="H56" s="71">
        <v>30987.599999999991</v>
      </c>
      <c r="I56" s="52">
        <f t="shared" si="3"/>
        <v>5887.6439999999984</v>
      </c>
      <c r="J56" s="52">
        <f t="shared" si="4"/>
        <v>36875.243999999992</v>
      </c>
      <c r="K56" s="48">
        <f t="shared" si="5"/>
        <v>184376.21999999997</v>
      </c>
      <c r="L56" s="53"/>
      <c r="M56" s="53"/>
    </row>
    <row r="57" spans="1:13" ht="72">
      <c r="A57" s="8" t="s">
        <v>139</v>
      </c>
      <c r="B57" s="10" t="s">
        <v>140</v>
      </c>
      <c r="C57" s="3" t="s">
        <v>95</v>
      </c>
      <c r="D57" s="2" t="s">
        <v>135</v>
      </c>
      <c r="E57" s="2" t="s">
        <v>70</v>
      </c>
      <c r="F57" s="2"/>
      <c r="G57" s="2">
        <v>4</v>
      </c>
      <c r="H57" s="71">
        <v>30987.599999999991</v>
      </c>
      <c r="I57" s="52">
        <f t="shared" si="3"/>
        <v>5887.6439999999984</v>
      </c>
      <c r="J57" s="52">
        <f t="shared" si="4"/>
        <v>36875.243999999992</v>
      </c>
      <c r="K57" s="48">
        <f t="shared" si="5"/>
        <v>147500.97599999997</v>
      </c>
      <c r="L57" s="53"/>
      <c r="M57" s="53"/>
    </row>
    <row r="58" spans="1:13" ht="72.75">
      <c r="A58" s="8" t="s">
        <v>141</v>
      </c>
      <c r="B58" s="10" t="s">
        <v>30</v>
      </c>
      <c r="C58" s="3" t="s">
        <v>86</v>
      </c>
      <c r="D58" s="2" t="s">
        <v>142</v>
      </c>
      <c r="E58" s="2" t="s">
        <v>143</v>
      </c>
      <c r="F58" s="2"/>
      <c r="G58" s="2">
        <v>83</v>
      </c>
      <c r="H58" s="71">
        <v>64800.54</v>
      </c>
      <c r="I58" s="52">
        <f t="shared" si="3"/>
        <v>12312.1026</v>
      </c>
      <c r="J58" s="52">
        <f t="shared" si="4"/>
        <v>77112.642600000006</v>
      </c>
      <c r="K58" s="48">
        <f t="shared" si="5"/>
        <v>6400349.3358000005</v>
      </c>
      <c r="L58" s="53"/>
      <c r="M58" s="53"/>
    </row>
    <row r="59" spans="1:13" ht="72.95" customHeight="1">
      <c r="A59" s="8" t="s">
        <v>144</v>
      </c>
      <c r="B59" s="10" t="s">
        <v>35</v>
      </c>
      <c r="C59" s="3" t="s">
        <v>125</v>
      </c>
      <c r="D59" s="2" t="s">
        <v>142</v>
      </c>
      <c r="E59" s="2" t="s">
        <v>143</v>
      </c>
      <c r="F59" s="2"/>
      <c r="G59" s="2">
        <v>39</v>
      </c>
      <c r="H59" s="71">
        <v>64800.54</v>
      </c>
      <c r="I59" s="52">
        <f t="shared" si="3"/>
        <v>12312.1026</v>
      </c>
      <c r="J59" s="52">
        <f t="shared" si="4"/>
        <v>77112.642600000006</v>
      </c>
      <c r="K59" s="48">
        <f t="shared" si="5"/>
        <v>3007393.0614000005</v>
      </c>
      <c r="L59" s="53"/>
      <c r="M59" s="53"/>
    </row>
    <row r="60" spans="1:13" ht="72.75">
      <c r="A60" s="8" t="s">
        <v>145</v>
      </c>
      <c r="B60" s="10" t="s">
        <v>39</v>
      </c>
      <c r="C60" s="3" t="s">
        <v>125</v>
      </c>
      <c r="D60" s="2" t="s">
        <v>142</v>
      </c>
      <c r="E60" s="2" t="s">
        <v>143</v>
      </c>
      <c r="F60" s="2"/>
      <c r="G60" s="2">
        <v>10</v>
      </c>
      <c r="H60" s="71">
        <v>64800.54</v>
      </c>
      <c r="I60" s="52">
        <f t="shared" si="3"/>
        <v>12312.1026</v>
      </c>
      <c r="J60" s="52">
        <f t="shared" si="4"/>
        <v>77112.642600000006</v>
      </c>
      <c r="K60" s="48">
        <f t="shared" si="5"/>
        <v>771126.42600000009</v>
      </c>
      <c r="L60" s="53"/>
      <c r="M60" s="53"/>
    </row>
    <row r="61" spans="1:13" ht="72.75">
      <c r="A61" s="8" t="s">
        <v>146</v>
      </c>
      <c r="B61" s="10" t="s">
        <v>43</v>
      </c>
      <c r="C61" s="3" t="s">
        <v>147</v>
      </c>
      <c r="D61" s="2" t="s">
        <v>142</v>
      </c>
      <c r="E61" s="2" t="s">
        <v>143</v>
      </c>
      <c r="F61" s="2"/>
      <c r="G61" s="2">
        <v>30</v>
      </c>
      <c r="H61" s="71">
        <v>64800.54</v>
      </c>
      <c r="I61" s="52">
        <f t="shared" si="3"/>
        <v>12312.1026</v>
      </c>
      <c r="J61" s="52">
        <f t="shared" si="4"/>
        <v>77112.642600000006</v>
      </c>
      <c r="K61" s="48">
        <f t="shared" si="5"/>
        <v>2313379.2780000004</v>
      </c>
      <c r="L61" s="53"/>
      <c r="M61" s="53"/>
    </row>
    <row r="62" spans="1:13" ht="72.75">
      <c r="A62" s="8" t="s">
        <v>148</v>
      </c>
      <c r="B62" s="10" t="s">
        <v>45</v>
      </c>
      <c r="C62" s="3" t="s">
        <v>147</v>
      </c>
      <c r="D62" s="2" t="s">
        <v>142</v>
      </c>
      <c r="E62" s="2" t="s">
        <v>143</v>
      </c>
      <c r="F62" s="2"/>
      <c r="G62" s="2">
        <v>30</v>
      </c>
      <c r="H62" s="71">
        <v>64800.54</v>
      </c>
      <c r="I62" s="52">
        <f t="shared" si="3"/>
        <v>12312.1026</v>
      </c>
      <c r="J62" s="52">
        <f t="shared" si="4"/>
        <v>77112.642600000006</v>
      </c>
      <c r="K62" s="48">
        <f t="shared" si="5"/>
        <v>2313379.2780000004</v>
      </c>
      <c r="L62" s="53"/>
      <c r="M62" s="53"/>
    </row>
    <row r="63" spans="1:13" ht="72.75">
      <c r="A63" s="8" t="s">
        <v>149</v>
      </c>
      <c r="B63" s="10" t="s">
        <v>150</v>
      </c>
      <c r="C63" s="3" t="s">
        <v>147</v>
      </c>
      <c r="D63" s="2" t="s">
        <v>142</v>
      </c>
      <c r="E63" s="2" t="s">
        <v>143</v>
      </c>
      <c r="F63" s="2"/>
      <c r="G63" s="2">
        <v>23</v>
      </c>
      <c r="H63" s="71">
        <v>64800.54</v>
      </c>
      <c r="I63" s="52">
        <f t="shared" si="3"/>
        <v>12312.1026</v>
      </c>
      <c r="J63" s="52">
        <f t="shared" si="4"/>
        <v>77112.642600000006</v>
      </c>
      <c r="K63" s="48">
        <f t="shared" si="5"/>
        <v>1773590.7798000001</v>
      </c>
      <c r="L63" s="53"/>
      <c r="M63" s="53"/>
    </row>
    <row r="64" spans="1:13" ht="73.5" customHeight="1">
      <c r="A64" s="8" t="s">
        <v>151</v>
      </c>
      <c r="B64" s="10" t="s">
        <v>52</v>
      </c>
      <c r="C64" s="3" t="s">
        <v>152</v>
      </c>
      <c r="D64" s="2" t="s">
        <v>135</v>
      </c>
      <c r="E64" s="2" t="s">
        <v>70</v>
      </c>
      <c r="F64" s="2"/>
      <c r="G64" s="2">
        <v>29</v>
      </c>
      <c r="H64" s="71">
        <v>52861.2</v>
      </c>
      <c r="I64" s="52">
        <f t="shared" si="3"/>
        <v>10043.627999999999</v>
      </c>
      <c r="J64" s="52">
        <f t="shared" si="4"/>
        <v>62904.827999999994</v>
      </c>
      <c r="K64" s="48">
        <f t="shared" si="5"/>
        <v>1824240.0119999999</v>
      </c>
      <c r="L64" s="53"/>
      <c r="M64" s="53"/>
    </row>
    <row r="65" spans="1:13" ht="72.75">
      <c r="A65" s="8" t="s">
        <v>153</v>
      </c>
      <c r="B65" s="10" t="s">
        <v>52</v>
      </c>
      <c r="C65" s="3" t="s">
        <v>152</v>
      </c>
      <c r="D65" s="2" t="s">
        <v>135</v>
      </c>
      <c r="E65" s="2" t="s">
        <v>70</v>
      </c>
      <c r="F65" s="2"/>
      <c r="G65" s="2">
        <v>1</v>
      </c>
      <c r="H65" s="71">
        <v>52861.2</v>
      </c>
      <c r="I65" s="52">
        <f t="shared" si="3"/>
        <v>10043.627999999999</v>
      </c>
      <c r="J65" s="52">
        <f t="shared" si="4"/>
        <v>62904.827999999994</v>
      </c>
      <c r="K65" s="48">
        <f t="shared" si="5"/>
        <v>62904.827999999994</v>
      </c>
      <c r="L65" s="53"/>
      <c r="M65" s="53"/>
    </row>
    <row r="66" spans="1:13" ht="71.25">
      <c r="A66" s="8" t="s">
        <v>154</v>
      </c>
      <c r="B66" s="10" t="s">
        <v>50</v>
      </c>
      <c r="C66" s="3" t="s">
        <v>155</v>
      </c>
      <c r="D66" s="2" t="s">
        <v>135</v>
      </c>
      <c r="E66" s="2" t="s">
        <v>70</v>
      </c>
      <c r="F66" s="2"/>
      <c r="G66" s="2">
        <v>13</v>
      </c>
      <c r="H66" s="71">
        <v>52861.2</v>
      </c>
      <c r="I66" s="52">
        <f t="shared" si="3"/>
        <v>10043.627999999999</v>
      </c>
      <c r="J66" s="52">
        <f t="shared" si="4"/>
        <v>62904.827999999994</v>
      </c>
      <c r="K66" s="48">
        <f t="shared" si="5"/>
        <v>817762.76399999997</v>
      </c>
      <c r="L66" s="53"/>
      <c r="M66" s="53"/>
    </row>
    <row r="67" spans="1:13" ht="72.75">
      <c r="A67" s="8" t="s">
        <v>156</v>
      </c>
      <c r="B67" s="10" t="s">
        <v>157</v>
      </c>
      <c r="C67" s="3" t="s">
        <v>128</v>
      </c>
      <c r="D67" s="2" t="s">
        <v>135</v>
      </c>
      <c r="E67" s="2" t="s">
        <v>70</v>
      </c>
      <c r="F67" s="2"/>
      <c r="G67" s="2">
        <v>75</v>
      </c>
      <c r="H67" s="71">
        <v>52861.2</v>
      </c>
      <c r="I67" s="52">
        <f t="shared" si="3"/>
        <v>10043.627999999999</v>
      </c>
      <c r="J67" s="52">
        <f t="shared" si="4"/>
        <v>62904.827999999994</v>
      </c>
      <c r="K67" s="48">
        <f t="shared" si="5"/>
        <v>4717862.0999999996</v>
      </c>
      <c r="L67" s="53"/>
      <c r="M67" s="53"/>
    </row>
    <row r="68" spans="1:13" ht="72.75">
      <c r="A68" s="8" t="s">
        <v>158</v>
      </c>
      <c r="B68" s="10" t="s">
        <v>159</v>
      </c>
      <c r="C68" s="3" t="s">
        <v>128</v>
      </c>
      <c r="D68" s="2" t="s">
        <v>135</v>
      </c>
      <c r="E68" s="2" t="s">
        <v>70</v>
      </c>
      <c r="F68" s="2"/>
      <c r="G68" s="2">
        <v>63</v>
      </c>
      <c r="H68" s="71">
        <v>52861.2</v>
      </c>
      <c r="I68" s="52">
        <f t="shared" si="3"/>
        <v>10043.627999999999</v>
      </c>
      <c r="J68" s="52">
        <f t="shared" si="4"/>
        <v>62904.827999999994</v>
      </c>
      <c r="K68" s="48">
        <f t="shared" si="5"/>
        <v>3963004.1639999994</v>
      </c>
      <c r="L68" s="53"/>
      <c r="M68" s="53"/>
    </row>
    <row r="69" spans="1:13" ht="72.75">
      <c r="A69" s="8" t="s">
        <v>160</v>
      </c>
      <c r="B69" s="10" t="s">
        <v>54</v>
      </c>
      <c r="C69" s="3" t="s">
        <v>128</v>
      </c>
      <c r="D69" s="2" t="s">
        <v>135</v>
      </c>
      <c r="E69" s="2" t="s">
        <v>70</v>
      </c>
      <c r="F69" s="2"/>
      <c r="G69" s="2">
        <v>80</v>
      </c>
      <c r="H69" s="71">
        <v>52861.2</v>
      </c>
      <c r="I69" s="52">
        <f t="shared" si="3"/>
        <v>10043.627999999999</v>
      </c>
      <c r="J69" s="52">
        <f t="shared" si="4"/>
        <v>62904.827999999994</v>
      </c>
      <c r="K69" s="48">
        <f t="shared" si="5"/>
        <v>5032386.2399999993</v>
      </c>
      <c r="L69" s="53"/>
      <c r="M69" s="53"/>
    </row>
    <row r="70" spans="1:13" ht="72.75">
      <c r="A70" s="8" t="s">
        <v>161</v>
      </c>
      <c r="B70" s="10" t="s">
        <v>56</v>
      </c>
      <c r="C70" s="3" t="s">
        <v>128</v>
      </c>
      <c r="D70" s="2" t="s">
        <v>135</v>
      </c>
      <c r="E70" s="2" t="s">
        <v>162</v>
      </c>
      <c r="F70" s="2"/>
      <c r="G70" s="2">
        <v>33</v>
      </c>
      <c r="H70" s="71">
        <v>52861.2</v>
      </c>
      <c r="I70" s="52">
        <f t="shared" si="3"/>
        <v>10043.627999999999</v>
      </c>
      <c r="J70" s="52">
        <f t="shared" si="4"/>
        <v>62904.827999999994</v>
      </c>
      <c r="K70" s="48">
        <f t="shared" si="5"/>
        <v>2075859.3239999998</v>
      </c>
      <c r="L70" s="53"/>
      <c r="M70" s="53"/>
    </row>
    <row r="71" spans="1:13" ht="72.75">
      <c r="A71" s="8" t="s">
        <v>163</v>
      </c>
      <c r="B71" s="10" t="s">
        <v>60</v>
      </c>
      <c r="C71" s="3" t="s">
        <v>131</v>
      </c>
      <c r="D71" s="2" t="s">
        <v>135</v>
      </c>
      <c r="E71" s="2" t="s">
        <v>162</v>
      </c>
      <c r="F71" s="2"/>
      <c r="G71" s="2">
        <v>39</v>
      </c>
      <c r="H71" s="71">
        <v>30987.599999999991</v>
      </c>
      <c r="I71" s="52">
        <f t="shared" si="3"/>
        <v>5887.6439999999984</v>
      </c>
      <c r="J71" s="52">
        <f t="shared" si="4"/>
        <v>36875.243999999992</v>
      </c>
      <c r="K71" s="48">
        <f t="shared" si="5"/>
        <v>1438134.5159999996</v>
      </c>
      <c r="L71" s="53"/>
      <c r="M71" s="53"/>
    </row>
    <row r="72" spans="1:13" ht="75.95" customHeight="1">
      <c r="A72" s="8" t="s">
        <v>164</v>
      </c>
      <c r="B72" s="10" t="s">
        <v>62</v>
      </c>
      <c r="C72" s="3" t="s">
        <v>165</v>
      </c>
      <c r="D72" s="2" t="s">
        <v>135</v>
      </c>
      <c r="E72" s="2" t="s">
        <v>64</v>
      </c>
      <c r="F72" s="2"/>
      <c r="G72" s="2">
        <v>83</v>
      </c>
      <c r="H72" s="71">
        <v>52080.000000000015</v>
      </c>
      <c r="I72" s="52">
        <f t="shared" si="3"/>
        <v>9895.2000000000025</v>
      </c>
      <c r="J72" s="52">
        <f t="shared" si="4"/>
        <v>61975.200000000019</v>
      </c>
      <c r="K72" s="48">
        <f t="shared" si="5"/>
        <v>5143941.6000000015</v>
      </c>
      <c r="L72" s="53"/>
      <c r="M72" s="53"/>
    </row>
    <row r="73" spans="1:13" ht="82.5" customHeight="1">
      <c r="A73" s="8" t="s">
        <v>166</v>
      </c>
      <c r="B73" s="10" t="s">
        <v>167</v>
      </c>
      <c r="C73" s="3" t="s">
        <v>165</v>
      </c>
      <c r="D73" s="2" t="s">
        <v>135</v>
      </c>
      <c r="E73" s="2" t="s">
        <v>64</v>
      </c>
      <c r="F73" s="2"/>
      <c r="G73" s="2">
        <v>4</v>
      </c>
      <c r="H73" s="71">
        <v>41143.200000000004</v>
      </c>
      <c r="I73" s="52">
        <f t="shared" si="3"/>
        <v>7817.2080000000005</v>
      </c>
      <c r="J73" s="52">
        <f t="shared" si="4"/>
        <v>48960.408000000003</v>
      </c>
      <c r="K73" s="48">
        <f t="shared" si="5"/>
        <v>195841.63200000001</v>
      </c>
      <c r="L73" s="53"/>
      <c r="M73" s="53"/>
    </row>
    <row r="74" spans="1:13" ht="72.75">
      <c r="A74" s="8" t="s">
        <v>168</v>
      </c>
      <c r="B74" s="10" t="s">
        <v>90</v>
      </c>
      <c r="C74" s="3" t="s">
        <v>86</v>
      </c>
      <c r="D74" s="2" t="s">
        <v>142</v>
      </c>
      <c r="E74" s="2" t="s">
        <v>169</v>
      </c>
      <c r="F74" s="2"/>
      <c r="G74" s="2">
        <v>6</v>
      </c>
      <c r="H74" s="71">
        <v>180001.5</v>
      </c>
      <c r="I74" s="52">
        <f t="shared" si="3"/>
        <v>34200.285000000003</v>
      </c>
      <c r="J74" s="52">
        <f t="shared" si="4"/>
        <v>214201.785</v>
      </c>
      <c r="K74" s="48">
        <f t="shared" si="5"/>
        <v>1285210.71</v>
      </c>
      <c r="L74" s="53"/>
      <c r="M74" s="53"/>
    </row>
    <row r="75" spans="1:13" ht="75.599999999999994" customHeight="1">
      <c r="A75" s="8">
        <v>6</v>
      </c>
      <c r="B75" s="10" t="s">
        <v>92</v>
      </c>
      <c r="C75" s="3" t="s">
        <v>86</v>
      </c>
      <c r="D75" s="2" t="s">
        <v>142</v>
      </c>
      <c r="E75" s="2" t="s">
        <v>170</v>
      </c>
      <c r="F75" s="2"/>
      <c r="G75" s="2">
        <v>2</v>
      </c>
      <c r="H75" s="71">
        <v>72000.599999999991</v>
      </c>
      <c r="I75" s="52">
        <f t="shared" si="3"/>
        <v>13680.113999999998</v>
      </c>
      <c r="J75" s="52">
        <f t="shared" si="4"/>
        <v>85680.713999999993</v>
      </c>
      <c r="K75" s="48">
        <f t="shared" si="5"/>
        <v>171361.42799999999</v>
      </c>
      <c r="L75" s="53"/>
      <c r="M75" s="53"/>
    </row>
    <row r="76" spans="1:13" ht="72.599999999999994" customHeight="1">
      <c r="A76" s="8" t="s">
        <v>171</v>
      </c>
      <c r="B76" s="10" t="s">
        <v>94</v>
      </c>
      <c r="C76" s="3" t="s">
        <v>95</v>
      </c>
      <c r="D76" s="2" t="s">
        <v>135</v>
      </c>
      <c r="E76" s="2" t="s">
        <v>64</v>
      </c>
      <c r="F76" s="2"/>
      <c r="G76" s="2">
        <v>4</v>
      </c>
      <c r="H76" s="71">
        <v>17707.200000000004</v>
      </c>
      <c r="I76" s="52">
        <f t="shared" si="3"/>
        <v>3364.3680000000008</v>
      </c>
      <c r="J76" s="52">
        <f t="shared" si="4"/>
        <v>21071.568000000007</v>
      </c>
      <c r="K76" s="48">
        <f t="shared" si="5"/>
        <v>84286.272000000026</v>
      </c>
      <c r="L76" s="53"/>
      <c r="M76" s="53"/>
    </row>
    <row r="77" spans="1:13" ht="75" customHeight="1">
      <c r="A77" s="8" t="s">
        <v>172</v>
      </c>
      <c r="B77" s="10" t="s">
        <v>173</v>
      </c>
      <c r="C77" s="3" t="s">
        <v>125</v>
      </c>
      <c r="D77" s="2" t="s">
        <v>142</v>
      </c>
      <c r="E77" s="2" t="s">
        <v>170</v>
      </c>
      <c r="F77" s="2"/>
      <c r="G77" s="2">
        <v>7</v>
      </c>
      <c r="H77" s="71">
        <v>72000.599999999991</v>
      </c>
      <c r="I77" s="52">
        <f t="shared" si="3"/>
        <v>13680.113999999998</v>
      </c>
      <c r="J77" s="52">
        <f t="shared" si="4"/>
        <v>85680.713999999993</v>
      </c>
      <c r="K77" s="48">
        <f t="shared" si="5"/>
        <v>599764.99799999991</v>
      </c>
      <c r="L77" s="53"/>
      <c r="M77" s="53"/>
    </row>
    <row r="78" spans="1:13" ht="72.75">
      <c r="A78" s="8" t="s">
        <v>174</v>
      </c>
      <c r="B78" s="10" t="s">
        <v>175</v>
      </c>
      <c r="C78" s="3" t="s">
        <v>86</v>
      </c>
      <c r="D78" s="2" t="s">
        <v>142</v>
      </c>
      <c r="E78" s="2" t="s">
        <v>170</v>
      </c>
      <c r="F78" s="2"/>
      <c r="G78" s="2">
        <v>17</v>
      </c>
      <c r="H78" s="71">
        <v>72000.599999999991</v>
      </c>
      <c r="I78" s="52">
        <f t="shared" si="3"/>
        <v>13680.113999999998</v>
      </c>
      <c r="J78" s="52">
        <f t="shared" si="4"/>
        <v>85680.713999999993</v>
      </c>
      <c r="K78" s="48">
        <f t="shared" si="5"/>
        <v>1456572.1379999998</v>
      </c>
      <c r="L78" s="53"/>
      <c r="M78" s="53"/>
    </row>
    <row r="79" spans="1:13" ht="72">
      <c r="A79" s="8" t="s">
        <v>176</v>
      </c>
      <c r="B79" s="10" t="s">
        <v>177</v>
      </c>
      <c r="C79" s="3" t="s">
        <v>95</v>
      </c>
      <c r="D79" s="2" t="s">
        <v>135</v>
      </c>
      <c r="E79" s="2" t="s">
        <v>64</v>
      </c>
      <c r="F79" s="2"/>
      <c r="G79" s="2">
        <v>68</v>
      </c>
      <c r="H79" s="71">
        <v>17707.200000000004</v>
      </c>
      <c r="I79" s="52">
        <f t="shared" si="3"/>
        <v>3364.3680000000008</v>
      </c>
      <c r="J79" s="52">
        <f t="shared" si="4"/>
        <v>21071.568000000007</v>
      </c>
      <c r="K79" s="48">
        <f t="shared" si="5"/>
        <v>1432866.6240000005</v>
      </c>
      <c r="L79" s="53"/>
      <c r="M79" s="53"/>
    </row>
    <row r="80" spans="1:13" ht="72.75">
      <c r="A80" s="8" t="s">
        <v>178</v>
      </c>
      <c r="B80" s="10" t="s">
        <v>179</v>
      </c>
      <c r="C80" s="3" t="s">
        <v>125</v>
      </c>
      <c r="D80" s="2" t="s">
        <v>142</v>
      </c>
      <c r="E80" s="2" t="s">
        <v>170</v>
      </c>
      <c r="F80" s="2"/>
      <c r="G80" s="2">
        <v>20</v>
      </c>
      <c r="H80" s="71">
        <v>72000.599999999991</v>
      </c>
      <c r="I80" s="52">
        <f t="shared" si="3"/>
        <v>13680.113999999998</v>
      </c>
      <c r="J80" s="52">
        <f t="shared" si="4"/>
        <v>85680.713999999993</v>
      </c>
      <c r="K80" s="48">
        <f t="shared" si="5"/>
        <v>1713614.2799999998</v>
      </c>
      <c r="L80" s="53"/>
      <c r="M80" s="53"/>
    </row>
    <row r="81" spans="1:13" ht="82.5" customHeight="1">
      <c r="A81" s="8" t="s">
        <v>180</v>
      </c>
      <c r="B81" s="10" t="s">
        <v>181</v>
      </c>
      <c r="C81" s="3" t="s">
        <v>83</v>
      </c>
      <c r="D81" s="2" t="s">
        <v>142</v>
      </c>
      <c r="E81" s="2" t="s">
        <v>170</v>
      </c>
      <c r="F81" s="2"/>
      <c r="G81" s="2">
        <v>6</v>
      </c>
      <c r="H81" s="71">
        <v>72000.599999999991</v>
      </c>
      <c r="I81" s="52">
        <f t="shared" si="3"/>
        <v>13680.113999999998</v>
      </c>
      <c r="J81" s="52">
        <f t="shared" si="4"/>
        <v>85680.713999999993</v>
      </c>
      <c r="K81" s="48">
        <f t="shared" si="5"/>
        <v>514084.28399999999</v>
      </c>
      <c r="L81" s="53"/>
      <c r="M81" s="53"/>
    </row>
    <row r="82" spans="1:13" ht="72.75">
      <c r="A82" s="8" t="s">
        <v>182</v>
      </c>
      <c r="B82" s="10" t="s">
        <v>183</v>
      </c>
      <c r="C82" s="3" t="s">
        <v>125</v>
      </c>
      <c r="D82" s="2" t="s">
        <v>142</v>
      </c>
      <c r="E82" s="2" t="s">
        <v>170</v>
      </c>
      <c r="F82" s="2"/>
      <c r="G82" s="2">
        <v>4</v>
      </c>
      <c r="H82" s="71">
        <v>72000.599999999991</v>
      </c>
      <c r="I82" s="52">
        <f t="shared" si="3"/>
        <v>13680.113999999998</v>
      </c>
      <c r="J82" s="52">
        <f t="shared" si="4"/>
        <v>85680.713999999993</v>
      </c>
      <c r="K82" s="48">
        <f t="shared" si="5"/>
        <v>342722.85599999997</v>
      </c>
      <c r="L82" s="53"/>
      <c r="M82" s="53"/>
    </row>
    <row r="83" spans="1:13" ht="72.75">
      <c r="A83" s="8" t="s">
        <v>184</v>
      </c>
      <c r="B83" s="10" t="s">
        <v>185</v>
      </c>
      <c r="C83" s="3" t="s">
        <v>125</v>
      </c>
      <c r="D83" s="2" t="s">
        <v>142</v>
      </c>
      <c r="E83" s="2" t="s">
        <v>170</v>
      </c>
      <c r="F83" s="2"/>
      <c r="G83" s="2">
        <v>1</v>
      </c>
      <c r="H83" s="71">
        <v>72000.599999999991</v>
      </c>
      <c r="I83" s="52">
        <f t="shared" si="3"/>
        <v>13680.113999999998</v>
      </c>
      <c r="J83" s="52">
        <f t="shared" si="4"/>
        <v>85680.713999999993</v>
      </c>
      <c r="K83" s="48">
        <f t="shared" si="5"/>
        <v>85680.713999999993</v>
      </c>
      <c r="L83" s="53"/>
      <c r="M83" s="53"/>
    </row>
    <row r="84" spans="1:13" ht="72.75">
      <c r="A84" s="8" t="s">
        <v>186</v>
      </c>
      <c r="B84" s="10" t="s">
        <v>187</v>
      </c>
      <c r="C84" s="3" t="s">
        <v>125</v>
      </c>
      <c r="D84" s="2" t="s">
        <v>142</v>
      </c>
      <c r="E84" s="2" t="s">
        <v>170</v>
      </c>
      <c r="F84" s="2"/>
      <c r="G84" s="2">
        <v>1</v>
      </c>
      <c r="H84" s="71">
        <v>72000.599999999991</v>
      </c>
      <c r="I84" s="52">
        <f t="shared" si="3"/>
        <v>13680.113999999998</v>
      </c>
      <c r="J84" s="52">
        <f t="shared" si="4"/>
        <v>85680.713999999993</v>
      </c>
      <c r="K84" s="48">
        <f t="shared" si="5"/>
        <v>85680.713999999993</v>
      </c>
      <c r="L84" s="53"/>
      <c r="M84" s="53"/>
    </row>
    <row r="85" spans="1:13" ht="71.25">
      <c r="A85" s="8" t="s">
        <v>188</v>
      </c>
      <c r="B85" s="10" t="s">
        <v>112</v>
      </c>
      <c r="C85" s="3" t="s">
        <v>83</v>
      </c>
      <c r="D85" s="2" t="s">
        <v>142</v>
      </c>
      <c r="E85" s="2" t="s">
        <v>170</v>
      </c>
      <c r="F85" s="2"/>
      <c r="G85" s="2">
        <v>1</v>
      </c>
      <c r="H85" s="71">
        <v>72000.599999999991</v>
      </c>
      <c r="I85" s="52">
        <f t="shared" si="3"/>
        <v>13680.113999999998</v>
      </c>
      <c r="J85" s="52">
        <f t="shared" si="4"/>
        <v>85680.713999999993</v>
      </c>
      <c r="K85" s="48">
        <f t="shared" si="5"/>
        <v>85680.713999999993</v>
      </c>
      <c r="L85" s="53"/>
      <c r="M85" s="53"/>
    </row>
    <row r="86" spans="1:13" ht="72.75">
      <c r="A86" s="8" t="s">
        <v>189</v>
      </c>
      <c r="B86" s="10" t="s">
        <v>114</v>
      </c>
      <c r="C86" s="3" t="s">
        <v>86</v>
      </c>
      <c r="D86" s="2" t="s">
        <v>142</v>
      </c>
      <c r="E86" s="2" t="s">
        <v>190</v>
      </c>
      <c r="F86" s="2"/>
      <c r="G86" s="2">
        <v>11</v>
      </c>
      <c r="H86" s="71">
        <v>72000.599999999991</v>
      </c>
      <c r="I86" s="52">
        <f t="shared" si="3"/>
        <v>13680.113999999998</v>
      </c>
      <c r="J86" s="52">
        <f t="shared" si="4"/>
        <v>85680.713999999993</v>
      </c>
      <c r="K86" s="48">
        <f t="shared" si="5"/>
        <v>942487.85399999993</v>
      </c>
      <c r="L86" s="53"/>
      <c r="M86" s="53"/>
    </row>
    <row r="87" spans="1:13" ht="72.75">
      <c r="A87" s="8" t="s">
        <v>191</v>
      </c>
      <c r="B87" s="10" t="s">
        <v>116</v>
      </c>
      <c r="C87" s="3" t="s">
        <v>125</v>
      </c>
      <c r="D87" s="2" t="s">
        <v>142</v>
      </c>
      <c r="E87" s="2" t="s">
        <v>190</v>
      </c>
      <c r="F87" s="2"/>
      <c r="G87" s="2">
        <v>9</v>
      </c>
      <c r="H87" s="71">
        <v>72000.599999999991</v>
      </c>
      <c r="I87" s="52">
        <f t="shared" si="3"/>
        <v>13680.113999999998</v>
      </c>
      <c r="J87" s="52">
        <f t="shared" si="4"/>
        <v>85680.713999999993</v>
      </c>
      <c r="K87" s="48">
        <f t="shared" si="5"/>
        <v>771126.42599999998</v>
      </c>
      <c r="L87" s="53"/>
      <c r="M87" s="53"/>
    </row>
    <row r="88" spans="1:13" ht="72.75">
      <c r="A88" s="8" t="s">
        <v>192</v>
      </c>
      <c r="B88" s="10" t="s">
        <v>118</v>
      </c>
      <c r="C88" s="3" t="s">
        <v>86</v>
      </c>
      <c r="D88" s="2" t="s">
        <v>142</v>
      </c>
      <c r="E88" s="2" t="s">
        <v>190</v>
      </c>
      <c r="F88" s="2"/>
      <c r="G88" s="2">
        <v>8</v>
      </c>
      <c r="H88" s="71">
        <v>72000.599999999991</v>
      </c>
      <c r="I88" s="52">
        <f t="shared" si="3"/>
        <v>13680.113999999998</v>
      </c>
      <c r="J88" s="52">
        <f t="shared" si="4"/>
        <v>85680.713999999993</v>
      </c>
      <c r="K88" s="48">
        <f t="shared" si="5"/>
        <v>685445.71199999994</v>
      </c>
      <c r="L88" s="53"/>
      <c r="M88" s="53"/>
    </row>
    <row r="89" spans="1:13" ht="72.75">
      <c r="A89" s="8" t="s">
        <v>193</v>
      </c>
      <c r="B89" s="10" t="s">
        <v>194</v>
      </c>
      <c r="C89" s="3" t="s">
        <v>86</v>
      </c>
      <c r="D89" s="2" t="s">
        <v>142</v>
      </c>
      <c r="E89" s="2" t="s">
        <v>170</v>
      </c>
      <c r="F89" s="2"/>
      <c r="G89" s="2">
        <v>4</v>
      </c>
      <c r="H89" s="71">
        <v>72000.599999999991</v>
      </c>
      <c r="I89" s="52">
        <f t="shared" si="3"/>
        <v>13680.113999999998</v>
      </c>
      <c r="J89" s="52">
        <f t="shared" si="4"/>
        <v>85680.713999999993</v>
      </c>
      <c r="K89" s="48">
        <f t="shared" si="5"/>
        <v>342722.85599999997</v>
      </c>
      <c r="L89" s="53"/>
      <c r="M89" s="53"/>
    </row>
    <row r="90" spans="1:13" ht="77.45" customHeight="1">
      <c r="A90" s="8" t="s">
        <v>195</v>
      </c>
      <c r="B90" s="10" t="s">
        <v>196</v>
      </c>
      <c r="C90" s="3" t="s">
        <v>165</v>
      </c>
      <c r="D90" s="2" t="s">
        <v>135</v>
      </c>
      <c r="E90" s="2" t="s">
        <v>64</v>
      </c>
      <c r="F90" s="2"/>
      <c r="G90" s="2">
        <v>5</v>
      </c>
      <c r="H90" s="71">
        <v>17707.200000000004</v>
      </c>
      <c r="I90" s="52">
        <f t="shared" si="3"/>
        <v>3364.3680000000008</v>
      </c>
      <c r="J90" s="52">
        <f t="shared" si="4"/>
        <v>21071.568000000007</v>
      </c>
      <c r="K90" s="48">
        <f t="shared" si="5"/>
        <v>105357.84000000003</v>
      </c>
      <c r="L90" s="53"/>
      <c r="M90" s="53"/>
    </row>
    <row r="91" spans="1:13" ht="72">
      <c r="A91" s="8" t="s">
        <v>197</v>
      </c>
      <c r="B91" s="10" t="s">
        <v>198</v>
      </c>
      <c r="C91" s="3" t="s">
        <v>165</v>
      </c>
      <c r="D91" s="2" t="s">
        <v>135</v>
      </c>
      <c r="E91" s="2" t="s">
        <v>64</v>
      </c>
      <c r="F91" s="2"/>
      <c r="G91" s="2">
        <v>1</v>
      </c>
      <c r="H91" s="71">
        <v>17707.200000000004</v>
      </c>
      <c r="I91" s="52">
        <f t="shared" si="3"/>
        <v>3364.3680000000008</v>
      </c>
      <c r="J91" s="52">
        <f t="shared" si="4"/>
        <v>21071.568000000007</v>
      </c>
      <c r="K91" s="48">
        <f t="shared" si="5"/>
        <v>21071.568000000007</v>
      </c>
      <c r="L91" s="53"/>
      <c r="M91" s="53"/>
    </row>
    <row r="92" spans="1:13" ht="72.75">
      <c r="A92" s="8" t="s">
        <v>199</v>
      </c>
      <c r="B92" s="10" t="s">
        <v>200</v>
      </c>
      <c r="C92" s="3" t="s">
        <v>125</v>
      </c>
      <c r="D92" s="2" t="s">
        <v>142</v>
      </c>
      <c r="E92" s="2" t="s">
        <v>170</v>
      </c>
      <c r="F92" s="2"/>
      <c r="G92" s="2">
        <v>1</v>
      </c>
      <c r="H92" s="71">
        <v>72000.599999999991</v>
      </c>
      <c r="I92" s="52">
        <f t="shared" si="3"/>
        <v>13680.113999999998</v>
      </c>
      <c r="J92" s="52">
        <f t="shared" si="4"/>
        <v>85680.713999999993</v>
      </c>
      <c r="K92" s="48">
        <f t="shared" si="5"/>
        <v>85680.713999999993</v>
      </c>
      <c r="L92" s="53"/>
      <c r="M92" s="53"/>
    </row>
    <row r="93" spans="1:13" ht="72.75">
      <c r="A93" s="8" t="s">
        <v>201</v>
      </c>
      <c r="B93" s="10" t="s">
        <v>202</v>
      </c>
      <c r="C93" s="3" t="s">
        <v>125</v>
      </c>
      <c r="D93" s="2" t="s">
        <v>142</v>
      </c>
      <c r="E93" s="2" t="s">
        <v>170</v>
      </c>
      <c r="F93" s="2"/>
      <c r="G93" s="2">
        <v>1</v>
      </c>
      <c r="H93" s="71">
        <v>72000.599999999991</v>
      </c>
      <c r="I93" s="52">
        <f t="shared" si="3"/>
        <v>13680.113999999998</v>
      </c>
      <c r="J93" s="52">
        <f t="shared" si="4"/>
        <v>85680.713999999993</v>
      </c>
      <c r="K93" s="48">
        <f t="shared" si="5"/>
        <v>85680.713999999993</v>
      </c>
      <c r="L93" s="53"/>
      <c r="M93" s="53"/>
    </row>
    <row r="94" spans="1:13" ht="71.25">
      <c r="A94" s="8" t="s">
        <v>203</v>
      </c>
      <c r="B94" s="10" t="s">
        <v>204</v>
      </c>
      <c r="C94" s="3" t="s">
        <v>83</v>
      </c>
      <c r="D94" s="2" t="s">
        <v>142</v>
      </c>
      <c r="E94" s="2" t="s">
        <v>170</v>
      </c>
      <c r="F94" s="2"/>
      <c r="G94" s="2">
        <v>1</v>
      </c>
      <c r="H94" s="71">
        <v>72000.599999999991</v>
      </c>
      <c r="I94" s="52">
        <f t="shared" si="3"/>
        <v>13680.113999999998</v>
      </c>
      <c r="J94" s="52">
        <f t="shared" si="4"/>
        <v>85680.713999999993</v>
      </c>
      <c r="K94" s="48">
        <f t="shared" si="5"/>
        <v>85680.713999999993</v>
      </c>
      <c r="L94" s="53"/>
      <c r="M94" s="53"/>
    </row>
    <row r="95" spans="1:13" ht="73.5" customHeight="1">
      <c r="A95" s="8" t="s">
        <v>205</v>
      </c>
      <c r="B95" s="10" t="s">
        <v>206</v>
      </c>
      <c r="C95" s="3" t="s">
        <v>125</v>
      </c>
      <c r="D95" s="2" t="s">
        <v>142</v>
      </c>
      <c r="E95" s="2" t="s">
        <v>170</v>
      </c>
      <c r="F95" s="2"/>
      <c r="G95" s="2">
        <v>22</v>
      </c>
      <c r="H95" s="71">
        <v>72000.599999999991</v>
      </c>
      <c r="I95" s="52">
        <f t="shared" si="3"/>
        <v>13680.113999999998</v>
      </c>
      <c r="J95" s="52">
        <f t="shared" si="4"/>
        <v>85680.713999999993</v>
      </c>
      <c r="K95" s="48">
        <f t="shared" si="5"/>
        <v>1884975.7079999999</v>
      </c>
      <c r="L95" s="53"/>
      <c r="M95" s="53"/>
    </row>
    <row r="96" spans="1:13" ht="75" customHeight="1">
      <c r="A96" s="8" t="s">
        <v>207</v>
      </c>
      <c r="B96" s="10" t="s">
        <v>208</v>
      </c>
      <c r="C96" s="3" t="s">
        <v>125</v>
      </c>
      <c r="D96" s="2" t="s">
        <v>142</v>
      </c>
      <c r="E96" s="2" t="s">
        <v>170</v>
      </c>
      <c r="F96" s="2"/>
      <c r="G96" s="2">
        <v>6</v>
      </c>
      <c r="H96" s="71">
        <v>72000.599999999991</v>
      </c>
      <c r="I96" s="52">
        <f t="shared" si="3"/>
        <v>13680.113999999998</v>
      </c>
      <c r="J96" s="52">
        <f t="shared" si="4"/>
        <v>85680.713999999993</v>
      </c>
      <c r="K96" s="48">
        <f t="shared" si="5"/>
        <v>514084.28399999999</v>
      </c>
      <c r="L96" s="53"/>
      <c r="M96" s="53"/>
    </row>
    <row r="97" spans="1:13" ht="72.75">
      <c r="A97" s="8" t="s">
        <v>209</v>
      </c>
      <c r="B97" s="10" t="s">
        <v>210</v>
      </c>
      <c r="C97" s="3" t="s">
        <v>211</v>
      </c>
      <c r="D97" s="2" t="s">
        <v>142</v>
      </c>
      <c r="E97" s="2" t="s">
        <v>170</v>
      </c>
      <c r="F97" s="2"/>
      <c r="G97" s="2">
        <v>21</v>
      </c>
      <c r="H97" s="71">
        <v>72000.599999999991</v>
      </c>
      <c r="I97" s="52">
        <f t="shared" si="3"/>
        <v>13680.113999999998</v>
      </c>
      <c r="J97" s="52">
        <f t="shared" si="4"/>
        <v>85680.713999999993</v>
      </c>
      <c r="K97" s="48">
        <f t="shared" si="5"/>
        <v>1799294.9939999999</v>
      </c>
      <c r="L97" s="53"/>
      <c r="M97" s="53"/>
    </row>
    <row r="98" spans="1:13" ht="74.25" customHeight="1">
      <c r="A98" s="8" t="s">
        <v>212</v>
      </c>
      <c r="B98" s="12" t="s">
        <v>213</v>
      </c>
      <c r="C98" s="3" t="s">
        <v>125</v>
      </c>
      <c r="D98" s="2" t="s">
        <v>142</v>
      </c>
      <c r="E98" s="2" t="s">
        <v>170</v>
      </c>
      <c r="F98" s="18"/>
      <c r="G98" s="2">
        <v>38</v>
      </c>
      <c r="H98" s="71">
        <v>72000.599999999991</v>
      </c>
      <c r="I98" s="52">
        <f t="shared" si="3"/>
        <v>13680.113999999998</v>
      </c>
      <c r="J98" s="52">
        <f t="shared" si="4"/>
        <v>85680.713999999993</v>
      </c>
      <c r="K98" s="48">
        <f t="shared" si="5"/>
        <v>3255867.1319999998</v>
      </c>
      <c r="L98" s="53"/>
      <c r="M98" s="53"/>
    </row>
    <row r="99" spans="1:13" ht="98.25" customHeight="1" thickBot="1">
      <c r="A99" s="26" t="s">
        <v>214</v>
      </c>
      <c r="B99" s="13" t="s">
        <v>215</v>
      </c>
      <c r="C99" s="22" t="s">
        <v>86</v>
      </c>
      <c r="D99" s="6" t="s">
        <v>142</v>
      </c>
      <c r="E99" s="6" t="s">
        <v>216</v>
      </c>
      <c r="F99" s="19"/>
      <c r="G99" s="2">
        <v>14</v>
      </c>
      <c r="H99" s="71">
        <v>164572.80000000002</v>
      </c>
      <c r="I99" s="52">
        <f t="shared" si="3"/>
        <v>31268.832000000002</v>
      </c>
      <c r="J99" s="52">
        <f t="shared" si="4"/>
        <v>195841.63200000001</v>
      </c>
      <c r="K99" s="48">
        <f t="shared" si="5"/>
        <v>2741782.8480000002</v>
      </c>
      <c r="L99" s="53"/>
      <c r="M99" s="53"/>
    </row>
    <row r="100" spans="1:13" ht="15.75" thickBot="1">
      <c r="A100" s="95" t="s">
        <v>217</v>
      </c>
      <c r="B100" s="96"/>
      <c r="C100" s="96"/>
      <c r="D100" s="96"/>
      <c r="E100" s="96"/>
      <c r="F100" s="96"/>
      <c r="G100" s="60">
        <f>SUM(G54:G99)</f>
        <v>1443</v>
      </c>
      <c r="H100" s="61">
        <f>SUM(H54:H99)</f>
        <v>2906155.1400000015</v>
      </c>
      <c r="I100" s="62">
        <f>SUM(I54:I99)</f>
        <v>552169.47660000005</v>
      </c>
      <c r="J100" s="57">
        <f>SUM(J54:J99)</f>
        <v>3458324.6166000017</v>
      </c>
      <c r="K100" s="28">
        <f>SUM(K54:K99)</f>
        <v>96072328.191000015</v>
      </c>
      <c r="L100" s="53"/>
      <c r="M100" s="53"/>
    </row>
    <row r="101" spans="1:13" ht="16.5" thickBot="1">
      <c r="A101" s="90" t="s">
        <v>218</v>
      </c>
      <c r="B101" s="91"/>
      <c r="C101" s="91"/>
      <c r="D101" s="91"/>
      <c r="E101" s="91"/>
      <c r="F101" s="20"/>
      <c r="G101" s="63"/>
      <c r="H101" s="64"/>
      <c r="I101" s="65"/>
      <c r="J101" s="24"/>
      <c r="K101" s="25"/>
      <c r="L101" s="53"/>
      <c r="M101" s="53"/>
    </row>
    <row r="102" spans="1:13" ht="72.75">
      <c r="A102" s="23" t="s">
        <v>219</v>
      </c>
      <c r="B102" s="16" t="s">
        <v>220</v>
      </c>
      <c r="C102" s="9" t="s">
        <v>128</v>
      </c>
      <c r="D102" s="5" t="s">
        <v>135</v>
      </c>
      <c r="E102" s="5" t="s">
        <v>23</v>
      </c>
      <c r="F102" s="5"/>
      <c r="G102" s="2">
        <v>50</v>
      </c>
      <c r="H102" s="71">
        <v>52861.2</v>
      </c>
      <c r="I102" s="52">
        <f t="shared" ref="I102:I105" si="6">H102*19%</f>
        <v>10043.627999999999</v>
      </c>
      <c r="J102" s="47">
        <f t="shared" ref="J102" si="7">I102+H102</f>
        <v>62904.827999999994</v>
      </c>
      <c r="K102" s="48">
        <f t="shared" ref="K102" si="8">J102*G102</f>
        <v>3145241.4</v>
      </c>
      <c r="L102" s="53"/>
      <c r="M102" s="53"/>
    </row>
    <row r="103" spans="1:13" ht="72.75">
      <c r="A103" s="8" t="s">
        <v>221</v>
      </c>
      <c r="B103" s="10" t="s">
        <v>220</v>
      </c>
      <c r="C103" s="3" t="s">
        <v>86</v>
      </c>
      <c r="D103" s="2" t="s">
        <v>142</v>
      </c>
      <c r="E103" s="2" t="s">
        <v>143</v>
      </c>
      <c r="F103" s="2"/>
      <c r="G103" s="2">
        <v>30</v>
      </c>
      <c r="H103" s="71">
        <v>47575.079999999994</v>
      </c>
      <c r="I103" s="52">
        <f t="shared" si="6"/>
        <v>9039.2651999999998</v>
      </c>
      <c r="J103" s="47">
        <f t="shared" ref="J103:J105" si="9">I103+H103</f>
        <v>56614.345199999996</v>
      </c>
      <c r="K103" s="48">
        <f t="shared" ref="K103:K105" si="10">J103*G103</f>
        <v>1698430.3559999999</v>
      </c>
      <c r="L103" s="53"/>
      <c r="M103" s="53"/>
    </row>
    <row r="104" spans="1:13" ht="72.75">
      <c r="A104" s="8" t="s">
        <v>222</v>
      </c>
      <c r="B104" s="10" t="s">
        <v>220</v>
      </c>
      <c r="C104" s="3" t="s">
        <v>86</v>
      </c>
      <c r="D104" s="6" t="s">
        <v>142</v>
      </c>
      <c r="E104" s="6" t="s">
        <v>170</v>
      </c>
      <c r="F104" s="6"/>
      <c r="G104" s="2">
        <v>20</v>
      </c>
      <c r="H104" s="71">
        <v>52861.2</v>
      </c>
      <c r="I104" s="52">
        <f t="shared" si="6"/>
        <v>10043.627999999999</v>
      </c>
      <c r="J104" s="47">
        <f t="shared" si="9"/>
        <v>62904.827999999994</v>
      </c>
      <c r="K104" s="48">
        <f t="shared" si="10"/>
        <v>1258096.5599999998</v>
      </c>
      <c r="L104" s="53"/>
      <c r="M104" s="53"/>
    </row>
    <row r="105" spans="1:13" ht="98.25" customHeight="1" thickBot="1">
      <c r="A105" s="21" t="s">
        <v>223</v>
      </c>
      <c r="B105" s="11" t="s">
        <v>224</v>
      </c>
      <c r="C105" s="22" t="s">
        <v>125</v>
      </c>
      <c r="D105" s="6" t="s">
        <v>142</v>
      </c>
      <c r="E105" s="6" t="s">
        <v>225</v>
      </c>
      <c r="F105" s="7"/>
      <c r="G105" s="2">
        <v>30</v>
      </c>
      <c r="H105" s="71">
        <v>10800.09</v>
      </c>
      <c r="I105" s="52">
        <f t="shared" si="6"/>
        <v>2052.0171</v>
      </c>
      <c r="J105" s="47">
        <f t="shared" si="9"/>
        <v>12852.107100000001</v>
      </c>
      <c r="K105" s="48">
        <f t="shared" si="10"/>
        <v>385563.21300000005</v>
      </c>
      <c r="L105" s="53"/>
      <c r="M105" s="53"/>
    </row>
    <row r="106" spans="1:13" ht="18.95" customHeight="1" thickBot="1">
      <c r="A106" s="92" t="s">
        <v>226</v>
      </c>
      <c r="B106" s="93"/>
      <c r="C106" s="93"/>
      <c r="D106" s="93"/>
      <c r="E106" s="93"/>
      <c r="F106" s="94"/>
      <c r="G106" s="55">
        <f>SUM(G102:G105)</f>
        <v>130</v>
      </c>
      <c r="H106" s="61">
        <f>SUM(H102:H105)</f>
        <v>164097.56999999998</v>
      </c>
      <c r="I106" s="57">
        <f>SUM(I102:I105)</f>
        <v>31178.538299999997</v>
      </c>
      <c r="J106" s="27">
        <f>SUM(J102:J105)</f>
        <v>195276.10829999999</v>
      </c>
      <c r="K106" s="28">
        <f>SUM(K102:K105)</f>
        <v>6487331.5290000001</v>
      </c>
      <c r="L106" s="53"/>
      <c r="M106" s="53"/>
    </row>
    <row r="107" spans="1:13" ht="16.5" thickBot="1">
      <c r="A107" s="90" t="s">
        <v>227</v>
      </c>
      <c r="B107" s="91"/>
      <c r="C107" s="91"/>
      <c r="D107" s="91"/>
      <c r="E107" s="91"/>
      <c r="F107" s="20"/>
      <c r="G107" s="40"/>
      <c r="H107" s="64"/>
      <c r="I107" s="58"/>
      <c r="J107" s="24"/>
      <c r="K107" s="25"/>
      <c r="L107" s="53"/>
      <c r="M107" s="53"/>
    </row>
    <row r="108" spans="1:13" ht="114">
      <c r="A108" s="23" t="s">
        <v>219</v>
      </c>
      <c r="B108" s="14" t="s">
        <v>228</v>
      </c>
      <c r="C108" s="9" t="s">
        <v>229</v>
      </c>
      <c r="D108" s="5" t="s">
        <v>230</v>
      </c>
      <c r="E108" s="5" t="s">
        <v>231</v>
      </c>
      <c r="F108" s="17"/>
      <c r="G108" s="2">
        <v>17</v>
      </c>
      <c r="H108" s="71">
        <v>540000</v>
      </c>
      <c r="I108" s="52">
        <f>H108*19%</f>
        <v>102600</v>
      </c>
      <c r="J108" s="47">
        <f>I108+H108</f>
        <v>642600</v>
      </c>
      <c r="K108" s="48">
        <f>J108*G108</f>
        <v>10924200</v>
      </c>
      <c r="L108" s="53"/>
      <c r="M108" s="53"/>
    </row>
    <row r="109" spans="1:13" ht="114">
      <c r="A109" s="8" t="s">
        <v>221</v>
      </c>
      <c r="B109" s="12" t="s">
        <v>232</v>
      </c>
      <c r="C109" s="3" t="s">
        <v>233</v>
      </c>
      <c r="D109" s="2" t="s">
        <v>234</v>
      </c>
      <c r="E109" s="2" t="s">
        <v>235</v>
      </c>
      <c r="F109" s="18"/>
      <c r="G109" s="2">
        <v>12</v>
      </c>
      <c r="H109" s="71">
        <v>540000</v>
      </c>
      <c r="I109" s="52">
        <f t="shared" ref="I109:I110" si="11">H109*19%</f>
        <v>102600</v>
      </c>
      <c r="J109" s="47">
        <f t="shared" ref="J109:J110" si="12">I109+H109</f>
        <v>642600</v>
      </c>
      <c r="K109" s="48">
        <f t="shared" ref="K109:K110" si="13">J109*G109</f>
        <v>7711200</v>
      </c>
      <c r="L109" s="53"/>
      <c r="M109" s="53"/>
    </row>
    <row r="110" spans="1:13" ht="123" customHeight="1" thickBot="1">
      <c r="A110" s="26" t="s">
        <v>222</v>
      </c>
      <c r="B110" s="13" t="s">
        <v>236</v>
      </c>
      <c r="C110" s="22" t="s">
        <v>237</v>
      </c>
      <c r="D110" s="6" t="s">
        <v>234</v>
      </c>
      <c r="E110" s="6" t="s">
        <v>238</v>
      </c>
      <c r="F110" s="19"/>
      <c r="G110" s="2">
        <v>36</v>
      </c>
      <c r="H110" s="71">
        <v>432000</v>
      </c>
      <c r="I110" s="52">
        <f t="shared" si="11"/>
        <v>82080</v>
      </c>
      <c r="J110" s="47">
        <f t="shared" si="12"/>
        <v>514080</v>
      </c>
      <c r="K110" s="48">
        <f t="shared" si="13"/>
        <v>18506880</v>
      </c>
      <c r="L110" s="53"/>
      <c r="M110" s="53"/>
    </row>
    <row r="111" spans="1:13" ht="17.100000000000001" customHeight="1" thickBot="1">
      <c r="A111" s="92" t="s">
        <v>239</v>
      </c>
      <c r="B111" s="93"/>
      <c r="C111" s="93"/>
      <c r="D111" s="93"/>
      <c r="E111" s="93"/>
      <c r="F111" s="94"/>
      <c r="G111" s="59">
        <f>SUM(G108:G110)</f>
        <v>65</v>
      </c>
      <c r="H111" s="56">
        <f>SUM(H108:H110)</f>
        <v>1512000</v>
      </c>
      <c r="I111" s="57">
        <f>SUM(I108:I110)</f>
        <v>287280</v>
      </c>
      <c r="J111" s="27">
        <f>SUM(J108:J110)</f>
        <v>1799280</v>
      </c>
      <c r="K111" s="28">
        <f>SUM(K108:K110)</f>
        <v>37142280</v>
      </c>
      <c r="L111" s="53"/>
      <c r="M111" s="53"/>
    </row>
    <row r="112" spans="1:13" ht="16.5" thickBot="1">
      <c r="A112" s="86" t="s">
        <v>240</v>
      </c>
      <c r="B112" s="87"/>
      <c r="C112" s="87"/>
      <c r="D112" s="87"/>
      <c r="E112" s="87"/>
      <c r="F112" s="87"/>
      <c r="G112" s="87"/>
      <c r="H112" s="87"/>
      <c r="I112" s="87"/>
      <c r="J112" s="87"/>
      <c r="K112" s="88"/>
      <c r="L112" s="53"/>
      <c r="M112" s="53"/>
    </row>
    <row r="113" spans="1:13" ht="69.95" customHeight="1" thickBot="1">
      <c r="A113" s="32" t="s">
        <v>7</v>
      </c>
      <c r="B113" s="84" t="s">
        <v>241</v>
      </c>
      <c r="C113" s="84"/>
      <c r="D113" s="84"/>
      <c r="E113" s="84"/>
      <c r="F113" s="84"/>
      <c r="G113" s="33" t="s">
        <v>13</v>
      </c>
      <c r="H113" s="43" t="s">
        <v>14</v>
      </c>
      <c r="I113" s="30" t="s">
        <v>15</v>
      </c>
      <c r="J113" s="30" t="s">
        <v>16</v>
      </c>
      <c r="K113" s="31" t="s">
        <v>17</v>
      </c>
      <c r="L113" s="53"/>
      <c r="M113" s="53"/>
    </row>
    <row r="114" spans="1:13" ht="41.25" customHeight="1">
      <c r="A114" s="34" t="s">
        <v>242</v>
      </c>
      <c r="B114" s="85" t="s">
        <v>243</v>
      </c>
      <c r="C114" s="85"/>
      <c r="D114" s="85"/>
      <c r="E114" s="85"/>
      <c r="F114" s="85"/>
      <c r="G114" s="6">
        <v>2262</v>
      </c>
      <c r="H114" s="42"/>
      <c r="I114" s="70">
        <f>H114*19%</f>
        <v>0</v>
      </c>
      <c r="J114" s="42">
        <v>10215</v>
      </c>
      <c r="K114" s="66">
        <v>23106330</v>
      </c>
      <c r="L114" s="53"/>
      <c r="M114" s="53"/>
    </row>
    <row r="115" spans="1:13" ht="18" customHeight="1" thickBot="1">
      <c r="A115" s="77" t="s">
        <v>244</v>
      </c>
      <c r="B115" s="78"/>
      <c r="C115" s="78"/>
      <c r="D115" s="78"/>
      <c r="E115" s="78"/>
      <c r="F115" s="79"/>
      <c r="G115" s="35">
        <f>G114</f>
        <v>2262</v>
      </c>
      <c r="H115" s="44">
        <f>SUM(H114:H114)</f>
        <v>0</v>
      </c>
      <c r="I115" s="36">
        <f>SUM(I114:I114)</f>
        <v>0</v>
      </c>
      <c r="J115" s="36">
        <f>SUM(J114:J114)</f>
        <v>10215</v>
      </c>
      <c r="K115" s="37">
        <f>SUM(K114:K114)</f>
        <v>23106330</v>
      </c>
      <c r="L115" s="53"/>
      <c r="M115" s="53"/>
    </row>
    <row r="116" spans="1:13" ht="30.95" customHeight="1" thickBot="1">
      <c r="A116" s="75" t="s">
        <v>245</v>
      </c>
      <c r="B116" s="76"/>
      <c r="C116" s="76"/>
      <c r="D116" s="76"/>
      <c r="E116" s="76"/>
      <c r="F116" s="76"/>
      <c r="G116" s="76"/>
      <c r="H116" s="45">
        <f>H52+H100+H106+H111+H115</f>
        <v>8002945.2300000023</v>
      </c>
      <c r="I116" s="38">
        <f>I52+I100+I106+I111+I115</f>
        <v>1520559.5936999996</v>
      </c>
      <c r="J116" s="38">
        <f>J52+J100+J106+J111+J115</f>
        <v>9533719.8237000033</v>
      </c>
      <c r="K116" s="39">
        <f>K52+K100+K106+K111+K115</f>
        <v>207904570.48140004</v>
      </c>
      <c r="L116" s="53"/>
      <c r="M116" s="53"/>
    </row>
    <row r="117" spans="1:13">
      <c r="L117" s="53"/>
    </row>
    <row r="118" spans="1:13">
      <c r="L118" s="53"/>
    </row>
    <row r="119" spans="1:13">
      <c r="L119" s="53"/>
    </row>
    <row r="120" spans="1:13">
      <c r="C120" s="74"/>
      <c r="D120" s="74"/>
      <c r="E120" s="74"/>
      <c r="F120" s="74"/>
      <c r="G120" s="74"/>
      <c r="H120" s="50"/>
      <c r="I120" s="46"/>
      <c r="J120" s="46"/>
      <c r="L120" s="53"/>
    </row>
    <row r="121" spans="1:13">
      <c r="C121" s="74"/>
      <c r="D121" s="74"/>
      <c r="E121" s="74"/>
      <c r="F121" s="74"/>
      <c r="G121" s="74"/>
      <c r="H121" s="51"/>
      <c r="I121" s="46"/>
      <c r="J121" s="46"/>
    </row>
    <row r="122" spans="1:13">
      <c r="C122" s="74"/>
      <c r="D122" s="74"/>
      <c r="E122" s="74"/>
      <c r="F122" s="74"/>
      <c r="G122" s="74"/>
      <c r="H122" s="51"/>
      <c r="I122" s="46"/>
      <c r="J122" s="46"/>
    </row>
    <row r="123" spans="1:13">
      <c r="J123" s="49"/>
    </row>
  </sheetData>
  <mergeCells count="24">
    <mergeCell ref="L5:O5"/>
    <mergeCell ref="H2:K4"/>
    <mergeCell ref="H5:K5"/>
    <mergeCell ref="B2:G2"/>
    <mergeCell ref="B3:G3"/>
    <mergeCell ref="A4:G5"/>
    <mergeCell ref="A1:K1"/>
    <mergeCell ref="A6:K6"/>
    <mergeCell ref="B113:F113"/>
    <mergeCell ref="B114:F114"/>
    <mergeCell ref="A112:K112"/>
    <mergeCell ref="A8:E8"/>
    <mergeCell ref="A53:E53"/>
    <mergeCell ref="A101:E101"/>
    <mergeCell ref="A107:E107"/>
    <mergeCell ref="A111:F111"/>
    <mergeCell ref="A106:F106"/>
    <mergeCell ref="A52:F52"/>
    <mergeCell ref="A100:F100"/>
    <mergeCell ref="C122:G122"/>
    <mergeCell ref="C121:G121"/>
    <mergeCell ref="C120:G120"/>
    <mergeCell ref="A116:G116"/>
    <mergeCell ref="A115:F115"/>
  </mergeCells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Jhonnattan francisco Rodriguez urrea</dc:creator>
  <cp:keywords/>
  <dc:description/>
  <cp:lastModifiedBy/>
  <cp:revision/>
  <dcterms:created xsi:type="dcterms:W3CDTF">2025-02-16T17:07:39Z</dcterms:created>
  <dcterms:modified xsi:type="dcterms:W3CDTF">2025-08-27T13:39:56Z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35a957-b352-4c2d-aa57-80f72177303d_Enabled">
    <vt:lpwstr>true</vt:lpwstr>
  </property>
  <property fmtid="{D5CDD505-2E9C-101B-9397-08002B2CF9AE}" pid="3" name="MSIP_Label_f535a957-b352-4c2d-aa57-80f72177303d_SetDate">
    <vt:lpwstr>2025-05-10T17:55:04Z</vt:lpwstr>
  </property>
  <property fmtid="{D5CDD505-2E9C-101B-9397-08002B2CF9AE}" pid="4" name="MSIP_Label_f535a957-b352-4c2d-aa57-80f72177303d_Method">
    <vt:lpwstr>Standard</vt:lpwstr>
  </property>
  <property fmtid="{D5CDD505-2E9C-101B-9397-08002B2CF9AE}" pid="5" name="MSIP_Label_f535a957-b352-4c2d-aa57-80f72177303d_Name">
    <vt:lpwstr>defa4170-0d19-0005-0004-bc88714345d2</vt:lpwstr>
  </property>
  <property fmtid="{D5CDD505-2E9C-101B-9397-08002B2CF9AE}" pid="6" name="MSIP_Label_f535a957-b352-4c2d-aa57-80f72177303d_SiteId">
    <vt:lpwstr>34303541-74ec-4d4a-8c5a-8049d2fd6ce6</vt:lpwstr>
  </property>
  <property fmtid="{D5CDD505-2E9C-101B-9397-08002B2CF9AE}" pid="7" name="MSIP_Label_f535a957-b352-4c2d-aa57-80f72177303d_ActionId">
    <vt:lpwstr>62d7e532-2f59-4632-a45f-84c97750e5e1</vt:lpwstr>
  </property>
  <property fmtid="{D5CDD505-2E9C-101B-9397-08002B2CF9AE}" pid="8" name="MSIP_Label_f535a957-b352-4c2d-aa57-80f72177303d_ContentBits">
    <vt:lpwstr>0</vt:lpwstr>
  </property>
  <property fmtid="{D5CDD505-2E9C-101B-9397-08002B2CF9AE}" pid="9" name="MSIP_Label_f535a957-b352-4c2d-aa57-80f72177303d_Tag">
    <vt:lpwstr>10, 3, 0, 1</vt:lpwstr>
  </property>
</Properties>
</file>