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OPAYAN 2025\CTO SALUD\OBRA CENTROS VIDA\borrador menor cuantia\PROYECTO DE PLIEGOS\"/>
    </mc:Choice>
  </mc:AlternateContent>
  <bookViews>
    <workbookView xWindow="0" yWindow="0" windowWidth="20490" windowHeight="7050" tabRatio="500" activeTab="2"/>
  </bookViews>
  <sheets>
    <sheet name="residual 1" sheetId="34" r:id="rId1"/>
    <sheet name="residual 2" sheetId="35" r:id="rId2"/>
    <sheet name="FINANCIERA" sheetId="37" r:id="rId3"/>
    <sheet name="CAPACIDAD RESIDUAL" sheetId="38" state="hidden" r:id="rId4"/>
    <sheet name="ANEXO 6B" sheetId="41" state="hidden" r:id="rId5"/>
    <sheet name="CAPACIDAD RESIDUAL (2)" sheetId="42" r:id="rId6"/>
  </sheets>
  <definedNames>
    <definedName name="_xlnm.Print_Area" localSheetId="3">'CAPACIDAD RESIDUAL'!$B$1:$L$19</definedName>
    <definedName name="_xlnm.Print_Area" localSheetId="5">'CAPACIDAD RESIDUAL (2)'!$B$1:$L$25</definedName>
    <definedName name="_xlnm.Print_Area" localSheetId="2">FINANCIERA!$A$2:$I$25</definedName>
    <definedName name="_xlnm.Print_Area" localSheetId="0">'residual 1'!$A$1:$G$40</definedName>
    <definedName name="_xlnm.Print_Area" localSheetId="1">'residual 2'!$A$2:$I$27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5" i="42" l="1"/>
  <c r="Q15" i="42" s="1"/>
  <c r="S15" i="42" s="1"/>
  <c r="O15" i="42"/>
  <c r="F22" i="42"/>
  <c r="O16" i="42"/>
  <c r="P16" i="42" s="1"/>
  <c r="Q16" i="42" s="1"/>
  <c r="S16" i="42" s="1"/>
  <c r="O14" i="42"/>
  <c r="P14" i="42" s="1"/>
  <c r="Q14" i="42" s="1"/>
  <c r="S14" i="42" s="1"/>
  <c r="U6" i="41"/>
  <c r="O6" i="41"/>
  <c r="P6" i="41"/>
  <c r="Q6" i="41" s="1"/>
  <c r="S6" i="41" s="1"/>
  <c r="L6" i="41" s="1"/>
  <c r="V6" i="41" s="1"/>
  <c r="O10" i="38"/>
  <c r="P10" i="38" s="1"/>
  <c r="Q10" i="38" s="1"/>
  <c r="S10" i="38" s="1"/>
  <c r="L10" i="38" s="1"/>
  <c r="O9" i="38"/>
  <c r="P9" i="38" s="1"/>
  <c r="Q9" i="38" s="1"/>
  <c r="S9" i="38" s="1"/>
  <c r="L9" i="38" s="1"/>
  <c r="L5" i="41" s="1"/>
  <c r="R5" i="41"/>
  <c r="B14" i="41"/>
  <c r="H5" i="41"/>
  <c r="I5" i="41"/>
  <c r="U5" i="41"/>
  <c r="J5" i="41"/>
  <c r="O5" i="41"/>
  <c r="B5" i="41"/>
  <c r="C5" i="41"/>
  <c r="D5" i="41"/>
  <c r="E5" i="41"/>
  <c r="F5" i="41"/>
  <c r="G5" i="41"/>
  <c r="K5" i="41"/>
  <c r="B5" i="38"/>
  <c r="B3" i="38"/>
  <c r="A20" i="35"/>
  <c r="A17" i="37"/>
  <c r="W8" i="41"/>
  <c r="C20" i="41"/>
  <c r="F17" i="38"/>
  <c r="F16" i="38"/>
  <c r="F15" i="38"/>
  <c r="D32" i="34"/>
  <c r="P5" i="41" l="1"/>
  <c r="Q5" i="41" s="1"/>
  <c r="S5" i="41" s="1"/>
  <c r="V5" i="41"/>
  <c r="V8" i="41" s="1"/>
  <c r="H14" i="41" s="1"/>
  <c r="G24" i="34" l="1"/>
</calcChain>
</file>

<file path=xl/sharedStrings.xml><?xml version="1.0" encoding="utf-8"?>
<sst xmlns="http://schemas.openxmlformats.org/spreadsheetml/2006/main" count="170" uniqueCount="92">
  <si>
    <t>Participación del proponente en el contratista plural</t>
  </si>
  <si>
    <t>Total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</si>
  <si>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</si>
  <si>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</si>
  <si>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</si>
  <si>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</si>
  <si>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</si>
  <si>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YAMIL FABIAN HAMDANN GONZALEZ</t>
  </si>
  <si>
    <t>EMCASERVICIOS S.A. E.S.P.</t>
  </si>
  <si>
    <t xml:space="preserve"> Certificación de contratos para acreditación de experiencia</t>
  </si>
  <si>
    <t>Nombre:</t>
  </si>
  <si>
    <t>Documento de Identidad:</t>
  </si>
  <si>
    <t xml:space="preserve"> Certificación de la Capacidad Técnica</t>
  </si>
  <si>
    <t>INTEGRANTE</t>
  </si>
  <si>
    <t>Firma representante legal</t>
  </si>
  <si>
    <t>FORMULARIO 1</t>
  </si>
  <si>
    <t>FECHA DE INICIO</t>
  </si>
  <si>
    <t>CONTADOR PUBLICO</t>
  </si>
  <si>
    <t>INFORMACION FINANCIERA</t>
  </si>
  <si>
    <t>NOMBRE PARTICIPANTE PROPONENTE PLURAL</t>
  </si>
  <si>
    <t>AÑO DE INFORMACION</t>
  </si>
  <si>
    <t>INGRESOS OPERACIONALES</t>
  </si>
  <si>
    <t>ACTIVO CORRIENTE</t>
  </si>
  <si>
    <t>PASIVO CORRIENTE</t>
  </si>
  <si>
    <t>Contrato No</t>
  </si>
  <si>
    <t>Contratos relacionados con la actividad de la construcción – segmento 72 Clasificador UNSPSC del RUP (en SMMLV)</t>
  </si>
  <si>
    <t>Valor total de los contratos ejecutados (valor del contrato ponderado por la participación)</t>
  </si>
  <si>
    <t>ID</t>
  </si>
  <si>
    <t>Objeto Contrato</t>
  </si>
  <si>
    <t>Número de Contrato</t>
  </si>
  <si>
    <t>Entidad Contratante</t>
  </si>
  <si>
    <t>FORMAS DE EJECUCION</t>
  </si>
  <si>
    <t>PLAZO</t>
  </si>
  <si>
    <t>TOTAL SUSPENSIONES</t>
  </si>
  <si>
    <t>DIAS POR EJECUTAR</t>
  </si>
  <si>
    <t>No.</t>
  </si>
  <si>
    <t>I,C,UT, OTRA</t>
  </si>
  <si>
    <t>%</t>
  </si>
  <si>
    <t>(Pesos $)</t>
  </si>
  <si>
    <t>MESES</t>
  </si>
  <si>
    <t>D/M/A</t>
  </si>
  <si>
    <t>DIAS</t>
  </si>
  <si>
    <t>.</t>
  </si>
  <si>
    <r>
      <rPr>
        <b/>
        <sz val="11"/>
        <rFont val="Arial"/>
        <family val="2"/>
      </rPr>
      <t>NOTA:</t>
    </r>
    <r>
      <rPr>
        <sz val="11"/>
        <rFont val="Arial"/>
        <family val="2"/>
      </rPr>
      <t xml:space="preserve"> La fecha de inicio de las obras objeto de los contratos adjudicados y la fecha de reinicio de los contratos suspendidos se tomará para efectos de claridad al proceso la fecha de cierre del proceso.</t>
    </r>
  </si>
  <si>
    <t>FIRMA</t>
  </si>
  <si>
    <t>DÍAS DE PLAZO</t>
  </si>
  <si>
    <t>SUSPENSIONES</t>
  </si>
  <si>
    <t>INICIO</t>
  </si>
  <si>
    <t>CIERRE</t>
  </si>
  <si>
    <t>FALTA</t>
  </si>
  <si>
    <t>YAMIL Fabián HAMDANN GONZALEZ</t>
  </si>
  <si>
    <t>CC No 76308097</t>
  </si>
  <si>
    <r>
      <t>Valor del  contrato n</t>
    </r>
    <r>
      <rPr>
        <b/>
        <vertAlign val="subscript"/>
        <sz val="10"/>
        <rFont val="Arial"/>
        <family val="2"/>
      </rPr>
      <t xml:space="preserve">i </t>
    </r>
    <r>
      <rPr>
        <b/>
        <sz val="10"/>
        <rFont val="Arial"/>
        <family val="2"/>
      </rPr>
      <t>(incluido IVA y adiciones)</t>
    </r>
  </si>
  <si>
    <t>I</t>
  </si>
  <si>
    <t>DIARIO</t>
  </si>
  <si>
    <t>SALDO POR EJECUTAR</t>
  </si>
  <si>
    <t>K RESIDUAL</t>
  </si>
  <si>
    <t/>
  </si>
  <si>
    <t>Capacidad de Organización ( Co )</t>
  </si>
  <si>
    <t>Experiencia</t>
  </si>
  <si>
    <t>Capacidad Tecnica</t>
  </si>
  <si>
    <t>Capacidad Financiera</t>
  </si>
  <si>
    <t>MI CAPACIDAD RESIDUAL DE CONTRATACIÓN PARA EL PRESENTE PROCESO ES:
(1) *  [ (2) + (3) + (4) / 100 ] - ( 6 )</t>
  </si>
  <si>
    <t>(2)</t>
  </si>
  <si>
    <t>(3)</t>
  </si>
  <si>
    <t>(4)</t>
  </si>
  <si>
    <t xml:space="preserve">(1)             (Pesos $)  </t>
  </si>
  <si>
    <t>( Puntaje )</t>
  </si>
  <si>
    <t>Ver tabla</t>
  </si>
  <si>
    <t>Ver  tabla</t>
  </si>
  <si>
    <t>Atentamente,</t>
  </si>
  <si>
    <t>FIRMA:</t>
  </si>
  <si>
    <t xml:space="preserve">Nombre Proponente: </t>
  </si>
  <si>
    <t>DOCUMENTO DE IDENTIDAD:</t>
  </si>
  <si>
    <t>Mayor ingreso operacional de los últimos 5 años (2017)</t>
  </si>
  <si>
    <t>Indice de liquidez = 70,67</t>
  </si>
  <si>
    <t>OPTIMIZACION DEL ALCANTARILLADO SANITARIO EN EL BARRIO CARLOS ALBERTO GUZMAN MUNICIPIO DE PUERTO TEJADA DEPARTAMENTO DEL CAUCA</t>
  </si>
  <si>
    <t>136-2018</t>
  </si>
  <si>
    <t>EMCASERVICIOS SA ESP</t>
  </si>
  <si>
    <t>Valor del SMMLV 2019</t>
  </si>
  <si>
    <t>NASAKIWE</t>
  </si>
  <si>
    <t>CONSTRUCCIÓN SEGUNDA ETAPA DE REDES DE RECOLECCIÓN Y PLANTA DE TRATAMIENTO DE AGUAS RESIDUALES, DEL SISTEMA DE ALCANTARILLADO SANITARIO DE RICAURTE, RESGUARDO DE RICAURTE, MUNICIPIO DE PÁEZ, DEPARTAMENTO DEL CAUCA.</t>
  </si>
  <si>
    <t>SALDO DE CONTRATOS EN EJECUCIÓN (SCE)</t>
  </si>
  <si>
    <t>Con el fin de Acreditar la Capacidad Residualpara la Cntratación de Obras (CR), a continuación nos permitimos relacionar los contratos en ejecución que afectanmi capacidad, en los siguientes téminos:</t>
  </si>
  <si>
    <t xml:space="preserve">En constancia de lo anterior firmo este documento a los </t>
  </si>
  <si>
    <t xml:space="preserve">Información de Contratos Vigentes </t>
  </si>
  <si>
    <t>NOMBRE PROPONENTE</t>
  </si>
  <si>
    <t>MUNICIPIO DE POPAYAN</t>
  </si>
  <si>
    <t>Selección Abreviada de Menor Cuantía No. MP-SS-SM-002-2025</t>
  </si>
  <si>
    <t>OBJETO: ADECUACIÓN Y ACONDICIONAMIENTO DE LOS CENTROS VIDA PARA LA ATENCIÓN DE PERSONAS MAYORES EN EL MARCO DEL PROYECTO APOYO PARA EL BIENESTAR INTEGRAL DE LAS PERSONAS MAYORES DEL MUNICIPIO DE POPAYÁN</t>
  </si>
  <si>
    <t>PROCESO No. MP-SS-SM-002-2025</t>
  </si>
  <si>
    <t>PROCESO No. MP-SS-SM-006-2025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</si>
</sst>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7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\ #,##0;[Red]\-&quot;$&quot;\ #,##0"/>
    <numFmt numFmtId="165" formatCode="_-* #,##0.00_-;\-* #,##0.00_-;_-* &quot;-&quot;??_-;_-@_-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&quot;$&quot;#,##0"/>
    <numFmt numFmtId="169" formatCode="&quot;$&quot;\ #,##0.00"/>
    <numFmt numFmtId="170" formatCode="_ &quot;$&quot;\ * #,##0.00_ ;_ &quot;$&quot;\ * \-#,##0.00_ ;_ &quot;$&quot;\ * &quot;-&quot;??_ ;_ @_ "/>
    <numFmt numFmtId="171" formatCode="_ * #,##0_ ;_ * \-#,##0_ ;_ * &quot;-&quot;_ ;_ @_ "/>
    <numFmt numFmtId="172" formatCode="_-* #,##0.00\ &quot;pta&quot;_-;\-* #,##0.00\ &quot;pta&quot;_-;_-* &quot;-&quot;??\ &quot;pta&quot;_-;_-@_-"/>
    <numFmt numFmtId="173" formatCode="#,##0.0"/>
    <numFmt numFmtId="174" formatCode="&quot;$&quot;\ #,##0"/>
    <numFmt numFmtId="175" formatCode="&quot;$&quot;#.00"/>
    <numFmt numFmtId="176" formatCode="_-* #,##0\ &quot;Pts&quot;_-;\-* #,##0\ &quot;Pts&quot;_-;_-* &quot;-&quot;\ &quot;Pts&quot;_-;_-@_-"/>
    <numFmt numFmtId="177" formatCode="_-* #,##0.00\ &quot;Pts&quot;_-;\-* #,##0.00\ &quot;Pts&quot;_-;_-* &quot;-&quot;??\ &quot;Pts&quot;_-;_-@_-"/>
    <numFmt numFmtId="178" formatCode="\$#,##0\ ;\(\$#,##0\)"/>
    <numFmt numFmtId="179" formatCode="_-[$€-2]* #,##0.00_-;\-[$€-2]* #,##0.00_-;_-[$€-2]* &quot;-&quot;??_-"/>
    <numFmt numFmtId="180" formatCode="_ [$€-2]\ * #,##0.00_ ;_ [$€-2]\ * \-#,##0.00_ ;_ [$€-2]\ * &quot;-&quot;??_ "/>
    <numFmt numFmtId="181" formatCode="000\°00&quot;´&quot;00&quot;´´&quot;"/>
    <numFmt numFmtId="182" formatCode="#."/>
    <numFmt numFmtId="183" formatCode="_ * #,##0.00_ ;_ * \-#,##0.00_ ;_ * &quot;-&quot;??_ ;_ @_ "/>
    <numFmt numFmtId="184" formatCode="#,##0.0000"/>
    <numFmt numFmtId="185" formatCode="d\-mmm\-yyyy"/>
    <numFmt numFmtId="186" formatCode="_ [$€-2]\ * #.##0.00_ ;_ [$€-2]\ * \-#.##0.00_ ;_ [$€-2]\ * &quot;-&quot;??_ "/>
    <numFmt numFmtId="187" formatCode="0.0"/>
    <numFmt numFmtId="188" formatCode="_(* #,##0_);_(* \(#,##0\);_(* &quot;-&quot;??_);_(@_)"/>
    <numFmt numFmtId="189" formatCode="#,##0.000"/>
    <numFmt numFmtId="190" formatCode="_-* #,##0\ _P_t_s_-;\-* #,##0\ _P_t_s_-;_-* &quot;-&quot;\ _P_t_s_-;_-@_-"/>
    <numFmt numFmtId="191" formatCode="_ &quot;$&quot;* #,##0.00_ ;_ &quot;$&quot;* \-#,##0.00_ ;_ &quot;$&quot;* &quot;-&quot;??_ ;_ @_ "/>
    <numFmt numFmtId="192" formatCode="[$$-500A]\ #,##0.00"/>
    <numFmt numFmtId="193" formatCode="0.0%"/>
    <numFmt numFmtId="194" formatCode="_(&quot;$&quot;* #,##0.00_);_(&quot;$&quot;* \(#,##0.00\);_(&quot;$&quot;* &quot;-&quot;??_);_(@_)"/>
    <numFmt numFmtId="195" formatCode="&quot;$&quot;#,##0_);\(&quot;$&quot;#,##0\)"/>
    <numFmt numFmtId="196" formatCode="%#.00"/>
    <numFmt numFmtId="197" formatCode="_(* #,##0\ &quot;pta&quot;_);_(* \(#,##0\ &quot;pta&quot;\);_(* &quot;-&quot;??\ &quot;pta&quot;_);_(@_)"/>
  </numFmts>
  <fonts count="39">
    <font>
      <sz val="10"/>
      <name val="Arial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vertAlign val="subscript"/>
      <sz val="10"/>
      <name val="Arial"/>
      <family val="2"/>
    </font>
    <font>
      <sz val="10"/>
      <color theme="1" tint="4.9989318521683403E-2"/>
      <name val="Arial"/>
      <family val="2"/>
    </font>
    <font>
      <b/>
      <sz val="14"/>
      <name val="Arial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b/>
      <sz val="18"/>
      <name val="Arial"/>
      <family val="2"/>
    </font>
    <font>
      <sz val="10"/>
      <name val="Helv"/>
      <charset val="204"/>
    </font>
    <font>
      <sz val="10"/>
      <name val="Bookman Old Style"/>
      <family val="1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0"/>
      <color indexed="8"/>
      <name val="Arial"/>
      <family val="2"/>
    </font>
    <font>
      <sz val="10"/>
      <color rgb="FF3D3D3D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88">
    <xf numFmtId="0" fontId="0" fillId="0" borderId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2" fontId="3" fillId="0" borderId="0"/>
    <xf numFmtId="2" fontId="3" fillId="0" borderId="0"/>
    <xf numFmtId="4" fontId="25" fillId="0" borderId="0">
      <protection locked="0"/>
    </xf>
    <xf numFmtId="3" fontId="26" fillId="0" borderId="0" applyFont="0" applyFill="0" applyBorder="0" applyAlignment="0" applyProtection="0"/>
    <xf numFmtId="0" fontId="3" fillId="0" borderId="0">
      <alignment horizontal="center"/>
    </xf>
    <xf numFmtId="175" fontId="25" fillId="0" borderId="0">
      <protection locked="0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" fontId="3" fillId="0" borderId="0"/>
    <xf numFmtId="1" fontId="3" fillId="0" borderId="0"/>
    <xf numFmtId="0" fontId="28" fillId="0" borderId="0"/>
    <xf numFmtId="179" fontId="29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" fontId="25" fillId="0" borderId="0">
      <protection locked="0"/>
    </xf>
    <xf numFmtId="4" fontId="25" fillId="0" borderId="0">
      <protection locked="0"/>
    </xf>
    <xf numFmtId="4" fontId="30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30" fillId="0" borderId="0">
      <protection locked="0"/>
    </xf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26" fillId="0" borderId="0" applyFont="0" applyFill="0" applyBorder="0" applyAlignment="0" applyProtection="0"/>
    <xf numFmtId="181" fontId="3" fillId="0" borderId="0"/>
    <xf numFmtId="181" fontId="3" fillId="0" borderId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2" fontId="33" fillId="0" borderId="0">
      <protection locked="0"/>
    </xf>
    <xf numFmtId="182" fontId="33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41" fontId="11" fillId="0" borderId="0" applyFont="0" applyFill="0" applyBorder="0" applyAlignment="0" applyProtection="0"/>
    <xf numFmtId="171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/>
    <xf numFmtId="191" fontId="3" fillId="0" borderId="0"/>
    <xf numFmtId="189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2" fillId="0" borderId="0"/>
    <xf numFmtId="196" fontId="25" fillId="0" borderId="0">
      <protection locked="0"/>
    </xf>
    <xf numFmtId="9" fontId="3" fillId="0" borderId="0" applyFont="0" applyFill="0" applyBorder="0" applyAlignment="0" applyProtection="0"/>
    <xf numFmtId="10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49" fontId="4" fillId="0" borderId="0">
      <alignment horizontal="center" vertical="center"/>
    </xf>
    <xf numFmtId="0" fontId="26" fillId="0" borderId="43" applyNumberFormat="0" applyFont="0" applyFill="0" applyAlignment="0" applyProtection="0"/>
    <xf numFmtId="197" fontId="3" fillId="0" borderId="0" applyFont="0" applyFill="0" applyBorder="0" applyAlignment="0" applyProtection="0"/>
    <xf numFmtId="0" fontId="11" fillId="0" borderId="0"/>
  </cellStyleXfs>
  <cellXfs count="199">
    <xf numFmtId="0" fontId="0" fillId="0" borderId="0" xfId="0"/>
    <xf numFmtId="15" fontId="5" fillId="0" borderId="1" xfId="0" applyNumberFormat="1" applyFont="1" applyBorder="1" applyAlignment="1">
      <alignment horizontal="center" vertical="center"/>
    </xf>
    <xf numFmtId="0" fontId="13" fillId="0" borderId="0" xfId="17" applyFont="1"/>
    <xf numFmtId="0" fontId="16" fillId="0" borderId="1" xfId="17" applyFont="1" applyFill="1" applyBorder="1" applyAlignment="1">
      <alignment horizontal="center" vertical="center" wrapText="1"/>
    </xf>
    <xf numFmtId="0" fontId="16" fillId="0" borderId="6" xfId="17" applyFont="1" applyFill="1" applyBorder="1" applyAlignment="1">
      <alignment horizontal="center" vertical="center" wrapText="1"/>
    </xf>
    <xf numFmtId="0" fontId="16" fillId="0" borderId="3" xfId="17" applyFont="1" applyFill="1" applyBorder="1" applyAlignment="1">
      <alignment horizontal="center" vertical="center" wrapText="1"/>
    </xf>
    <xf numFmtId="9" fontId="16" fillId="0" borderId="1" xfId="17" applyNumberFormat="1" applyFont="1" applyFill="1" applyBorder="1" applyAlignment="1">
      <alignment horizontal="center" vertical="center" wrapText="1"/>
    </xf>
    <xf numFmtId="169" fontId="16" fillId="0" borderId="1" xfId="17" applyNumberFormat="1" applyFont="1" applyFill="1" applyBorder="1" applyAlignment="1">
      <alignment horizontal="center" vertical="center" wrapText="1"/>
    </xf>
    <xf numFmtId="0" fontId="15" fillId="4" borderId="1" xfId="17" applyFont="1" applyFill="1" applyBorder="1" applyAlignment="1">
      <alignment horizontal="center" vertical="center" wrapText="1"/>
    </xf>
    <xf numFmtId="0" fontId="15" fillId="4" borderId="3" xfId="17" applyFont="1" applyFill="1" applyBorder="1" applyAlignment="1">
      <alignment horizontal="center" vertical="center" wrapText="1"/>
    </xf>
    <xf numFmtId="0" fontId="15" fillId="4" borderId="1" xfId="17" applyFont="1" applyFill="1" applyBorder="1" applyAlignment="1">
      <alignment horizontal="right" vertical="center" wrapText="1"/>
    </xf>
    <xf numFmtId="0" fontId="15" fillId="4" borderId="3" xfId="17" applyFont="1" applyFill="1" applyBorder="1" applyAlignment="1">
      <alignment horizontal="right" vertical="center" wrapText="1"/>
    </xf>
    <xf numFmtId="169" fontId="15" fillId="4" borderId="1" xfId="17" applyNumberFormat="1" applyFont="1" applyFill="1" applyBorder="1" applyAlignment="1">
      <alignment horizontal="center" vertical="center" wrapText="1"/>
    </xf>
    <xf numFmtId="0" fontId="16" fillId="0" borderId="0" xfId="17" applyFont="1"/>
    <xf numFmtId="0" fontId="6" fillId="0" borderId="0" xfId="0" applyFont="1"/>
    <xf numFmtId="0" fontId="16" fillId="0" borderId="2" xfId="17" applyFont="1" applyBorder="1"/>
    <xf numFmtId="0" fontId="15" fillId="0" borderId="0" xfId="17" applyFont="1" applyAlignment="1">
      <alignment horizontal="left"/>
    </xf>
    <xf numFmtId="0" fontId="10" fillId="0" borderId="0" xfId="0" applyFont="1"/>
    <xf numFmtId="0" fontId="6" fillId="0" borderId="2" xfId="0" applyFont="1" applyBorder="1"/>
    <xf numFmtId="0" fontId="5" fillId="0" borderId="0" xfId="0" applyFont="1"/>
    <xf numFmtId="0" fontId="12" fillId="3" borderId="1" xfId="17" applyFont="1" applyFill="1" applyBorder="1" applyAlignment="1">
      <alignment horizontal="center" vertical="center" wrapText="1"/>
    </xf>
    <xf numFmtId="0" fontId="15" fillId="3" borderId="1" xfId="17" applyFont="1" applyFill="1" applyBorder="1" applyAlignment="1">
      <alignment horizontal="center" vertical="center" wrapText="1"/>
    </xf>
    <xf numFmtId="0" fontId="15" fillId="0" borderId="1" xfId="17" applyFont="1" applyBorder="1" applyAlignment="1">
      <alignment horizontal="center" vertical="center" wrapText="1"/>
    </xf>
    <xf numFmtId="0" fontId="16" fillId="0" borderId="1" xfId="17" applyFont="1" applyBorder="1"/>
    <xf numFmtId="0" fontId="16" fillId="0" borderId="1" xfId="17" applyFont="1" applyBorder="1" applyAlignment="1">
      <alignment horizontal="center" vertical="center" wrapText="1"/>
    </xf>
    <xf numFmtId="0" fontId="16" fillId="0" borderId="1" xfId="17" applyFont="1" applyBorder="1" applyAlignment="1">
      <alignment horizontal="center"/>
    </xf>
    <xf numFmtId="0" fontId="15" fillId="0" borderId="0" xfId="17" applyFont="1" applyAlignment="1">
      <alignment horizontal="left"/>
    </xf>
    <xf numFmtId="0" fontId="12" fillId="2" borderId="0" xfId="0" applyFont="1" applyFill="1"/>
    <xf numFmtId="0" fontId="12" fillId="0" borderId="0" xfId="17" applyFont="1" applyAlignment="1">
      <alignment horizontal="left"/>
    </xf>
    <xf numFmtId="0" fontId="17" fillId="2" borderId="0" xfId="0" applyFont="1" applyFill="1"/>
    <xf numFmtId="0" fontId="0" fillId="0" borderId="2" xfId="0" applyBorder="1"/>
    <xf numFmtId="3" fontId="16" fillId="0" borderId="3" xfId="17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/>
    <xf numFmtId="0" fontId="3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167" fontId="9" fillId="0" borderId="21" xfId="20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167" fontId="9" fillId="0" borderId="23" xfId="2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15" fontId="0" fillId="0" borderId="0" xfId="0" applyNumberFormat="1"/>
    <xf numFmtId="0" fontId="0" fillId="0" borderId="0" xfId="0" applyAlignment="1">
      <alignment horizontal="center"/>
    </xf>
    <xf numFmtId="0" fontId="19" fillId="0" borderId="7" xfId="19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9" fontId="4" fillId="0" borderId="9" xfId="18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vertical="center" wrapText="1"/>
    </xf>
    <xf numFmtId="9" fontId="4" fillId="0" borderId="26" xfId="18" applyFont="1" applyFill="1" applyBorder="1" applyAlignment="1">
      <alignment horizontal="center" vertical="center" wrapText="1"/>
    </xf>
    <xf numFmtId="9" fontId="4" fillId="0" borderId="4" xfId="18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9" fontId="4" fillId="0" borderId="7" xfId="18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3" fontId="16" fillId="0" borderId="1" xfId="17" applyNumberFormat="1" applyFont="1" applyFill="1" applyBorder="1" applyAlignment="1">
      <alignment horizontal="center" vertical="center" wrapText="1"/>
    </xf>
    <xf numFmtId="3" fontId="16" fillId="0" borderId="1" xfId="17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9" fontId="6" fillId="0" borderId="9" xfId="0" applyNumberFormat="1" applyFont="1" applyFill="1" applyBorder="1" applyAlignment="1">
      <alignment horizontal="center" vertical="center"/>
    </xf>
    <xf numFmtId="168" fontId="6" fillId="0" borderId="9" xfId="0" applyNumberFormat="1" applyFont="1" applyFill="1" applyBorder="1" applyAlignment="1">
      <alignment horizontal="center" vertical="center"/>
    </xf>
    <xf numFmtId="15" fontId="6" fillId="0" borderId="9" xfId="0" applyNumberFormat="1" applyFont="1" applyFill="1" applyBorder="1" applyAlignment="1">
      <alignment horizontal="center" vertical="center"/>
    </xf>
    <xf numFmtId="0" fontId="6" fillId="0" borderId="10" xfId="2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15" fontId="6" fillId="0" borderId="1" xfId="0" applyNumberFormat="1" applyFont="1" applyFill="1" applyBorder="1" applyAlignment="1">
      <alignment horizontal="center" vertical="center"/>
    </xf>
    <xf numFmtId="0" fontId="6" fillId="0" borderId="12" xfId="20" applyNumberFormat="1" applyFont="1" applyFill="1" applyBorder="1" applyAlignment="1">
      <alignment horizontal="center" vertical="center"/>
    </xf>
    <xf numFmtId="3" fontId="0" fillId="0" borderId="0" xfId="0" applyNumberFormat="1"/>
    <xf numFmtId="0" fontId="22" fillId="0" borderId="30" xfId="15" applyFont="1" applyBorder="1" applyAlignment="1">
      <alignment horizontal="center"/>
    </xf>
    <xf numFmtId="0" fontId="22" fillId="0" borderId="31" xfId="15" applyFont="1" applyBorder="1" applyAlignment="1">
      <alignment horizontal="center"/>
    </xf>
    <xf numFmtId="0" fontId="22" fillId="0" borderId="32" xfId="15" applyFont="1" applyBorder="1" applyAlignment="1">
      <alignment horizontal="center"/>
    </xf>
    <xf numFmtId="0" fontId="2" fillId="0" borderId="0" xfId="17"/>
    <xf numFmtId="0" fontId="22" fillId="0" borderId="33" xfId="15" applyFont="1" applyBorder="1"/>
    <xf numFmtId="0" fontId="10" fillId="0" borderId="0" xfId="15" applyFont="1" applyBorder="1"/>
    <xf numFmtId="0" fontId="3" fillId="0" borderId="0" xfId="15" applyFont="1" applyBorder="1"/>
    <xf numFmtId="0" fontId="3" fillId="0" borderId="0" xfId="15" applyBorder="1"/>
    <xf numFmtId="0" fontId="3" fillId="0" borderId="34" xfId="15" applyBorder="1"/>
    <xf numFmtId="14" fontId="10" fillId="0" borderId="0" xfId="15" applyNumberFormat="1" applyFont="1" applyBorder="1" applyAlignment="1">
      <alignment horizontal="left" vertical="center" wrapText="1"/>
    </xf>
    <xf numFmtId="0" fontId="23" fillId="4" borderId="17" xfId="15" applyFont="1" applyFill="1" applyBorder="1" applyAlignment="1">
      <alignment horizontal="center" vertical="center" wrapText="1"/>
    </xf>
    <xf numFmtId="0" fontId="24" fillId="0" borderId="30" xfId="15" applyFont="1" applyBorder="1" applyAlignment="1">
      <alignment horizontal="center" vertical="center" wrapText="1"/>
    </xf>
    <xf numFmtId="0" fontId="24" fillId="0" borderId="18" xfId="15" applyFont="1" applyBorder="1" applyAlignment="1">
      <alignment horizontal="center" vertical="center" wrapText="1"/>
    </xf>
    <xf numFmtId="0" fontId="23" fillId="0" borderId="16" xfId="15" applyFont="1" applyBorder="1" applyAlignment="1">
      <alignment horizontal="center" vertical="center" wrapText="1"/>
    </xf>
    <xf numFmtId="0" fontId="23" fillId="2" borderId="17" xfId="15" applyFont="1" applyFill="1" applyBorder="1" applyAlignment="1">
      <alignment horizontal="center" vertical="center" wrapText="1"/>
    </xf>
    <xf numFmtId="0" fontId="23" fillId="2" borderId="18" xfId="15" applyFont="1" applyFill="1" applyBorder="1" applyAlignment="1">
      <alignment horizontal="center" vertical="center" wrapText="1"/>
    </xf>
    <xf numFmtId="0" fontId="23" fillId="6" borderId="32" xfId="15" applyFont="1" applyFill="1" applyBorder="1" applyAlignment="1">
      <alignment horizontal="center" vertical="center" wrapText="1"/>
    </xf>
    <xf numFmtId="0" fontId="23" fillId="0" borderId="33" xfId="15" applyFont="1" applyBorder="1" applyAlignment="1">
      <alignment horizontal="center" vertical="center" wrapText="1"/>
    </xf>
    <xf numFmtId="0" fontId="23" fillId="0" borderId="36" xfId="15" applyFont="1" applyBorder="1" applyAlignment="1">
      <alignment horizontal="center" vertical="center" wrapText="1"/>
    </xf>
    <xf numFmtId="0" fontId="23" fillId="0" borderId="26" xfId="15" applyFont="1" applyBorder="1" applyAlignment="1">
      <alignment horizontal="center" vertical="center" wrapText="1"/>
    </xf>
    <xf numFmtId="0" fontId="23" fillId="5" borderId="4" xfId="15" applyFont="1" applyFill="1" applyBorder="1" applyAlignment="1">
      <alignment horizontal="center" vertical="center" wrapText="1"/>
    </xf>
    <xf numFmtId="0" fontId="23" fillId="5" borderId="36" xfId="15" applyFont="1" applyFill="1" applyBorder="1" applyAlignment="1">
      <alignment horizontal="center" vertical="center" wrapText="1"/>
    </xf>
    <xf numFmtId="0" fontId="23" fillId="6" borderId="4" xfId="15" applyFont="1" applyFill="1" applyBorder="1" applyAlignment="1">
      <alignment horizontal="center" vertical="center" wrapText="1"/>
    </xf>
    <xf numFmtId="0" fontId="23" fillId="6" borderId="34" xfId="15" applyFont="1" applyFill="1" applyBorder="1" applyAlignment="1">
      <alignment horizontal="center" vertical="center" wrapText="1"/>
    </xf>
    <xf numFmtId="49" fontId="23" fillId="0" borderId="26" xfId="15" applyNumberFormat="1" applyFont="1" applyBorder="1" applyAlignment="1">
      <alignment horizontal="center" vertical="center" wrapText="1"/>
    </xf>
    <xf numFmtId="49" fontId="23" fillId="2" borderId="4" xfId="15" applyNumberFormat="1" applyFont="1" applyFill="1" applyBorder="1" applyAlignment="1">
      <alignment horizontal="center" vertical="center" wrapText="1"/>
    </xf>
    <xf numFmtId="49" fontId="23" fillId="2" borderId="36" xfId="15" applyNumberFormat="1" applyFont="1" applyFill="1" applyBorder="1" applyAlignment="1">
      <alignment horizontal="center" vertical="center" wrapText="1"/>
    </xf>
    <xf numFmtId="0" fontId="23" fillId="0" borderId="37" xfId="15" applyFont="1" applyBorder="1" applyAlignment="1">
      <alignment horizontal="center" wrapText="1"/>
    </xf>
    <xf numFmtId="0" fontId="23" fillId="0" borderId="38" xfId="15" applyFont="1" applyBorder="1" applyAlignment="1">
      <alignment horizontal="center" wrapText="1"/>
    </xf>
    <xf numFmtId="0" fontId="23" fillId="0" borderId="35" xfId="15" applyFont="1" applyBorder="1" applyAlignment="1">
      <alignment horizontal="center"/>
    </xf>
    <xf numFmtId="0" fontId="23" fillId="2" borderId="39" xfId="15" applyFont="1" applyFill="1" applyBorder="1" applyAlignment="1">
      <alignment horizontal="center" vertical="center" wrapText="1"/>
    </xf>
    <xf numFmtId="0" fontId="23" fillId="2" borderId="38" xfId="15" applyFont="1" applyFill="1" applyBorder="1" applyAlignment="1">
      <alignment horizontal="center" vertical="center" wrapText="1"/>
    </xf>
    <xf numFmtId="0" fontId="23" fillId="6" borderId="39" xfId="15" applyFont="1" applyFill="1" applyBorder="1" applyAlignment="1">
      <alignment horizontal="center" vertical="center" wrapText="1"/>
    </xf>
    <xf numFmtId="0" fontId="23" fillId="6" borderId="40" xfId="15" applyFont="1" applyFill="1" applyBorder="1" applyAlignment="1">
      <alignment horizontal="center" vertical="center" wrapText="1"/>
    </xf>
    <xf numFmtId="174" fontId="5" fillId="5" borderId="41" xfId="15" applyNumberFormat="1" applyFont="1" applyFill="1" applyBorder="1" applyAlignment="1">
      <alignment horizontal="center" vertical="center"/>
    </xf>
    <xf numFmtId="174" fontId="5" fillId="5" borderId="42" xfId="15" applyNumberFormat="1" applyFont="1" applyFill="1" applyBorder="1" applyAlignment="1">
      <alignment horizontal="center" vertical="center"/>
    </xf>
    <xf numFmtId="173" fontId="4" fillId="5" borderId="13" xfId="15" applyNumberFormat="1" applyFont="1" applyFill="1" applyBorder="1" applyAlignment="1">
      <alignment horizontal="center" vertical="center"/>
    </xf>
    <xf numFmtId="3" fontId="22" fillId="0" borderId="13" xfId="15" applyNumberFormat="1" applyFont="1" applyBorder="1" applyAlignment="1">
      <alignment horizontal="center" vertical="center"/>
    </xf>
    <xf numFmtId="3" fontId="22" fillId="0" borderId="14" xfId="15" applyNumberFormat="1" applyFont="1" applyBorder="1" applyAlignment="1">
      <alignment horizontal="center" vertical="center"/>
    </xf>
    <xf numFmtId="0" fontId="3" fillId="0" borderId="0" xfId="15" applyAlignment="1">
      <alignment horizontal="center"/>
    </xf>
    <xf numFmtId="0" fontId="3" fillId="0" borderId="0" xfId="15"/>
    <xf numFmtId="0" fontId="10" fillId="0" borderId="0" xfId="15" applyFont="1" applyAlignment="1">
      <alignment wrapText="1"/>
    </xf>
    <xf numFmtId="0" fontId="3" fillId="0" borderId="0" xfId="15" applyFont="1" applyAlignment="1">
      <alignment wrapText="1"/>
    </xf>
    <xf numFmtId="0" fontId="3" fillId="0" borderId="0" xfId="15" applyFont="1" applyAlignment="1">
      <alignment horizontal="right" wrapText="1"/>
    </xf>
    <xf numFmtId="0" fontId="3" fillId="0" borderId="2" xfId="15" applyBorder="1"/>
    <xf numFmtId="0" fontId="3" fillId="0" borderId="2" xfId="15" applyFont="1" applyBorder="1" applyAlignment="1">
      <alignment wrapText="1"/>
    </xf>
    <xf numFmtId="0" fontId="10" fillId="0" borderId="0" xfId="15" applyFont="1" applyAlignment="1">
      <alignment horizontal="right" wrapText="1"/>
    </xf>
    <xf numFmtId="0" fontId="5" fillId="0" borderId="0" xfId="15" applyFont="1" applyAlignment="1">
      <alignment horizontal="left" wrapText="1"/>
    </xf>
    <xf numFmtId="0" fontId="5" fillId="0" borderId="0" xfId="15" applyFont="1" applyAlignment="1">
      <alignment horizontal="left"/>
    </xf>
    <xf numFmtId="0" fontId="18" fillId="0" borderId="0" xfId="15" applyFont="1"/>
    <xf numFmtId="0" fontId="14" fillId="0" borderId="0" xfId="17" applyFont="1"/>
    <xf numFmtId="3" fontId="4" fillId="0" borderId="0" xfId="0" applyNumberFormat="1" applyFont="1"/>
    <xf numFmtId="0" fontId="14" fillId="0" borderId="1" xfId="17" applyFont="1" applyFill="1" applyBorder="1" applyAlignment="1">
      <alignment horizontal="center" vertical="center" wrapText="1"/>
    </xf>
    <xf numFmtId="0" fontId="14" fillId="0" borderId="6" xfId="17" applyFont="1" applyFill="1" applyBorder="1" applyAlignment="1">
      <alignment horizontal="center" vertical="center" wrapText="1"/>
    </xf>
    <xf numFmtId="0" fontId="14" fillId="0" borderId="3" xfId="17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/>
    </xf>
    <xf numFmtId="167" fontId="9" fillId="0" borderId="45" xfId="20" applyNumberFormat="1" applyFont="1" applyBorder="1" applyAlignment="1">
      <alignment horizontal="center"/>
    </xf>
    <xf numFmtId="167" fontId="9" fillId="0" borderId="46" xfId="20" applyNumberFormat="1" applyFont="1" applyBorder="1" applyAlignment="1">
      <alignment horizontal="center"/>
    </xf>
    <xf numFmtId="0" fontId="21" fillId="0" borderId="1" xfId="24" applyFont="1" applyFill="1" applyBorder="1" applyAlignment="1">
      <alignment vertical="center" wrapText="1"/>
    </xf>
    <xf numFmtId="0" fontId="3" fillId="0" borderId="33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6" fillId="0" borderId="3" xfId="187" applyFont="1" applyBorder="1" applyAlignment="1">
      <alignment vertical="top" wrapText="1"/>
    </xf>
    <xf numFmtId="0" fontId="10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187" applyFont="1" applyBorder="1" applyAlignment="1">
      <alignment vertical="top" wrapText="1"/>
    </xf>
    <xf numFmtId="0" fontId="5" fillId="0" borderId="0" xfId="0" applyFont="1" applyAlignment="1">
      <alignment vertical="justify"/>
    </xf>
    <xf numFmtId="0" fontId="15" fillId="0" borderId="0" xfId="17" applyFont="1" applyAlignment="1">
      <alignment horizontal="center"/>
    </xf>
    <xf numFmtId="0" fontId="5" fillId="0" borderId="0" xfId="0" applyFont="1" applyAlignment="1">
      <alignment horizontal="justify" vertical="justify"/>
    </xf>
    <xf numFmtId="0" fontId="16" fillId="0" borderId="5" xfId="17" applyFont="1" applyBorder="1" applyAlignment="1">
      <alignment horizontal="center"/>
    </xf>
    <xf numFmtId="0" fontId="16" fillId="0" borderId="3" xfId="17" applyFont="1" applyBorder="1" applyAlignment="1">
      <alignment horizontal="center"/>
    </xf>
    <xf numFmtId="0" fontId="15" fillId="0" borderId="5" xfId="17" applyFont="1" applyBorder="1" applyAlignment="1">
      <alignment horizontal="center" vertical="center" wrapText="1"/>
    </xf>
    <xf numFmtId="0" fontId="15" fillId="0" borderId="3" xfId="17" applyFont="1" applyBorder="1" applyAlignment="1">
      <alignment horizontal="center" vertical="center" wrapText="1"/>
    </xf>
    <xf numFmtId="0" fontId="15" fillId="0" borderId="0" xfId="17" applyFont="1" applyAlignment="1">
      <alignment horizontal="left"/>
    </xf>
    <xf numFmtId="0" fontId="15" fillId="3" borderId="5" xfId="17" applyFont="1" applyFill="1" applyBorder="1" applyAlignment="1">
      <alignment horizontal="center" vertical="center" wrapText="1"/>
    </xf>
    <xf numFmtId="0" fontId="15" fillId="3" borderId="6" xfId="17" applyFont="1" applyFill="1" applyBorder="1" applyAlignment="1">
      <alignment horizontal="center" vertical="center" wrapText="1"/>
    </xf>
    <xf numFmtId="0" fontId="15" fillId="3" borderId="3" xfId="17" applyFont="1" applyFill="1" applyBorder="1" applyAlignment="1">
      <alignment horizontal="center" vertical="center" wrapText="1"/>
    </xf>
    <xf numFmtId="0" fontId="16" fillId="0" borderId="5" xfId="17" applyFont="1" applyBorder="1" applyAlignment="1">
      <alignment horizontal="center" vertical="center" wrapText="1"/>
    </xf>
    <xf numFmtId="0" fontId="16" fillId="0" borderId="6" xfId="17" applyFont="1" applyBorder="1" applyAlignment="1">
      <alignment horizontal="center" vertical="center" wrapText="1"/>
    </xf>
    <xf numFmtId="0" fontId="16" fillId="0" borderId="3" xfId="17" applyFont="1" applyBorder="1" applyAlignment="1">
      <alignment horizontal="center" vertical="center" wrapText="1"/>
    </xf>
    <xf numFmtId="0" fontId="15" fillId="0" borderId="6" xfId="17" applyFont="1" applyBorder="1" applyAlignment="1">
      <alignment horizontal="center" vertical="center" wrapText="1"/>
    </xf>
    <xf numFmtId="0" fontId="5" fillId="0" borderId="0" xfId="0" applyFont="1" applyAlignment="1">
      <alignment horizontal="justify" vertical="justify" wrapText="1"/>
    </xf>
    <xf numFmtId="0" fontId="5" fillId="0" borderId="0" xfId="0" applyFont="1" applyAlignment="1">
      <alignment horizontal="center"/>
    </xf>
    <xf numFmtId="0" fontId="12" fillId="0" borderId="0" xfId="17" applyFont="1" applyAlignment="1">
      <alignment horizontal="left"/>
    </xf>
    <xf numFmtId="0" fontId="12" fillId="3" borderId="5" xfId="17" applyFont="1" applyFill="1" applyBorder="1" applyAlignment="1">
      <alignment horizontal="center" vertical="center" wrapText="1"/>
    </xf>
    <xf numFmtId="0" fontId="12" fillId="3" borderId="6" xfId="17" applyFont="1" applyFill="1" applyBorder="1" applyAlignment="1">
      <alignment horizontal="center" vertical="center" wrapText="1"/>
    </xf>
    <xf numFmtId="0" fontId="12" fillId="3" borderId="3" xfId="17" applyFont="1" applyFill="1" applyBorder="1" applyAlignment="1">
      <alignment horizontal="center" vertical="center" wrapText="1"/>
    </xf>
    <xf numFmtId="0" fontId="16" fillId="0" borderId="5" xfId="17" applyFont="1" applyFill="1" applyBorder="1" applyAlignment="1">
      <alignment horizontal="center" vertical="center" wrapText="1"/>
    </xf>
    <xf numFmtId="0" fontId="16" fillId="0" borderId="6" xfId="17" applyFont="1" applyFill="1" applyBorder="1" applyAlignment="1">
      <alignment horizontal="center" vertical="center" wrapText="1"/>
    </xf>
    <xf numFmtId="0" fontId="16" fillId="0" borderId="3" xfId="17" applyFont="1" applyFill="1" applyBorder="1" applyAlignment="1">
      <alignment horizontal="center" vertical="center" wrapText="1"/>
    </xf>
    <xf numFmtId="3" fontId="16" fillId="0" borderId="5" xfId="17" applyNumberFormat="1" applyFont="1" applyFill="1" applyBorder="1" applyAlignment="1">
      <alignment horizontal="center" vertical="center"/>
    </xf>
    <xf numFmtId="3" fontId="16" fillId="0" borderId="3" xfId="17" applyNumberFormat="1" applyFont="1" applyFill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left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2" xfId="0" applyFont="1" applyBorder="1" applyAlignment="1">
      <alignment horizontal="right" wrapText="1"/>
    </xf>
    <xf numFmtId="0" fontId="3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3" fillId="0" borderId="24" xfId="0" applyFont="1" applyBorder="1" applyAlignment="1">
      <alignment horizont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9" fontId="4" fillId="0" borderId="17" xfId="18" applyFont="1" applyFill="1" applyBorder="1" applyAlignment="1">
      <alignment horizontal="center" vertical="center" wrapText="1"/>
    </xf>
    <xf numFmtId="9" fontId="4" fillId="0" borderId="18" xfId="18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justify" wrapText="1"/>
    </xf>
    <xf numFmtId="0" fontId="10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2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</cellXfs>
  <cellStyles count="188">
    <cellStyle name="%" xfId="26"/>
    <cellStyle name="2-decimales" xfId="27"/>
    <cellStyle name="2-decimales 2" xfId="28"/>
    <cellStyle name="Comma" xfId="29"/>
    <cellStyle name="Comma0" xfId="30"/>
    <cellStyle name="CUADRO1" xfId="31"/>
    <cellStyle name="Currency" xfId="32"/>
    <cellStyle name="Currency [0]_APU" xfId="33"/>
    <cellStyle name="Currency_APU" xfId="34"/>
    <cellStyle name="Currency0" xfId="35"/>
    <cellStyle name="Date" xfId="36"/>
    <cellStyle name="Encabezado 1" xfId="37"/>
    <cellStyle name="Encabezado 2" xfId="38"/>
    <cellStyle name="ENTERO" xfId="39"/>
    <cellStyle name="ENTERO 2" xfId="40"/>
    <cellStyle name="Estilo 1" xfId="41"/>
    <cellStyle name="Euro" xfId="42"/>
    <cellStyle name="Euro 2" xfId="43"/>
    <cellStyle name="Euro 3" xfId="44"/>
    <cellStyle name="Euro_APU-DEFINITIVO AMV G2 THUI" xfId="45"/>
    <cellStyle name="F2" xfId="46"/>
    <cellStyle name="F3" xfId="47"/>
    <cellStyle name="F4" xfId="48"/>
    <cellStyle name="F5" xfId="49"/>
    <cellStyle name="F6" xfId="50"/>
    <cellStyle name="F7" xfId="51"/>
    <cellStyle name="F8" xfId="52"/>
    <cellStyle name="Fecha" xfId="53"/>
    <cellStyle name="Fijo" xfId="54"/>
    <cellStyle name="Fixed" xfId="55"/>
    <cellStyle name="GRADOSMINSEG" xfId="56"/>
    <cellStyle name="GRADOSMINSEG 2" xfId="57"/>
    <cellStyle name="Heading 1" xfId="58"/>
    <cellStyle name="Heading 2" xfId="59"/>
    <cellStyle name="Heading1" xfId="60"/>
    <cellStyle name="Heading2" xfId="61"/>
    <cellStyle name="Hipervínculo 2" xfId="62"/>
    <cellStyle name="Hipervínculo 3" xfId="63"/>
    <cellStyle name="Hipervínculo 4" xfId="64"/>
    <cellStyle name="Millares [0] 2" xfId="21"/>
    <cellStyle name="Millares [0] 3" xfId="65"/>
    <cellStyle name="Millares [0] 4" xfId="66"/>
    <cellStyle name="Millares 10" xfId="67"/>
    <cellStyle name="Millares 11" xfId="68"/>
    <cellStyle name="Millares 12" xfId="69"/>
    <cellStyle name="Millares 13" xfId="70"/>
    <cellStyle name="Millares 14" xfId="71"/>
    <cellStyle name="Millares 15" xfId="72"/>
    <cellStyle name="Millares 16" xfId="73"/>
    <cellStyle name="Millares 17" xfId="74"/>
    <cellStyle name="Millares 18" xfId="75"/>
    <cellStyle name="Millares 19" xfId="76"/>
    <cellStyle name="Millares 2" xfId="1"/>
    <cellStyle name="Millares 2 2" xfId="2"/>
    <cellStyle name="Millares 2 2 2" xfId="77"/>
    <cellStyle name="Millares 2 3" xfId="13"/>
    <cellStyle name="Millares 2 4" xfId="78"/>
    <cellStyle name="Millares 2_PRESUPUESTO OFICIAL" xfId="79"/>
    <cellStyle name="Millares 20" xfId="80"/>
    <cellStyle name="Millares 21" xfId="81"/>
    <cellStyle name="Millares 22" xfId="82"/>
    <cellStyle name="Millares 23" xfId="83"/>
    <cellStyle name="Millares 24" xfId="84"/>
    <cellStyle name="Millares 25" xfId="85"/>
    <cellStyle name="Millares 26" xfId="86"/>
    <cellStyle name="Millares 27" xfId="87"/>
    <cellStyle name="Millares 28" xfId="88"/>
    <cellStyle name="Millares 29" xfId="89"/>
    <cellStyle name="Millares 3" xfId="10"/>
    <cellStyle name="Millares 3 2" xfId="90"/>
    <cellStyle name="Millares 3 2 2" xfId="91"/>
    <cellStyle name="Millares 3 3" xfId="92"/>
    <cellStyle name="Millares 3 4" xfId="93"/>
    <cellStyle name="Millares 3_FORMULARIO PRESUPUESTO OFICIAL" xfId="94"/>
    <cellStyle name="Millares 30" xfId="95"/>
    <cellStyle name="Millares 31" xfId="96"/>
    <cellStyle name="Millares 32" xfId="97"/>
    <cellStyle name="Millares 33" xfId="98"/>
    <cellStyle name="Millares 34" xfId="99"/>
    <cellStyle name="Millares 35" xfId="100"/>
    <cellStyle name="Millares 36" xfId="101"/>
    <cellStyle name="Millares 37" xfId="102"/>
    <cellStyle name="Millares 4" xfId="103"/>
    <cellStyle name="Millares 4 2" xfId="104"/>
    <cellStyle name="Millares 5" xfId="105"/>
    <cellStyle name="Millares 5 2" xfId="106"/>
    <cellStyle name="Millares 5 3" xfId="107"/>
    <cellStyle name="Millares 5 4" xfId="108"/>
    <cellStyle name="Millares 5_FORMULARIO PRESUPUESTO OFICIAL" xfId="109"/>
    <cellStyle name="Millares 6" xfId="110"/>
    <cellStyle name="Millares 6 2" xfId="111"/>
    <cellStyle name="Millares 6 3" xfId="112"/>
    <cellStyle name="Millares 6_FORMULARIO PRESUPUESTO OFICIAL" xfId="113"/>
    <cellStyle name="Millares 7" xfId="114"/>
    <cellStyle name="Millares 8" xfId="115"/>
    <cellStyle name="Millares 9" xfId="116"/>
    <cellStyle name="MillÔres [0]_LISTADO MAESTRO DE DOCUMENTOS" xfId="117"/>
    <cellStyle name="Moneda [2]" xfId="118"/>
    <cellStyle name="Moneda [2] 2" xfId="119"/>
    <cellStyle name="Moneda 10" xfId="120"/>
    <cellStyle name="Moneda 2" xfId="14"/>
    <cellStyle name="Moneda 2 2" xfId="121"/>
    <cellStyle name="Moneda 2 3" xfId="122"/>
    <cellStyle name="Moneda 2 4" xfId="123"/>
    <cellStyle name="Moneda 2_APU-DEFINITIVO AMV G2 THUI" xfId="124"/>
    <cellStyle name="Moneda 3" xfId="20"/>
    <cellStyle name="Moneda 3 2" xfId="125"/>
    <cellStyle name="Moneda 3 2 2" xfId="126"/>
    <cellStyle name="Moneda 3 3" xfId="127"/>
    <cellStyle name="Moneda 3_APU-DEFINITIVO AMV G2 THUI" xfId="128"/>
    <cellStyle name="Moneda 32" xfId="22"/>
    <cellStyle name="Moneda 4" xfId="129"/>
    <cellStyle name="Moneda 5" xfId="16"/>
    <cellStyle name="Moneda 6" xfId="130"/>
    <cellStyle name="Moneda 7" xfId="131"/>
    <cellStyle name="Moneda 7 2" xfId="132"/>
    <cellStyle name="Moneda 8" xfId="133"/>
    <cellStyle name="Moneda 9" xfId="134"/>
    <cellStyle name="Moneda0" xfId="135"/>
    <cellStyle name="Normal" xfId="0" builtinId="0"/>
    <cellStyle name="Normal 10" xfId="15"/>
    <cellStyle name="Normal 10 2" xfId="136"/>
    <cellStyle name="Normal 10 2 2" xfId="137"/>
    <cellStyle name="Normal 11" xfId="11"/>
    <cellStyle name="Normal 11 2" xfId="138"/>
    <cellStyle name="Normal 12" xfId="139"/>
    <cellStyle name="Normal 13" xfId="3"/>
    <cellStyle name="Normal 2" xfId="4"/>
    <cellStyle name="Normal 2 10" xfId="140"/>
    <cellStyle name="Normal 2 10 2" xfId="141"/>
    <cellStyle name="Normal 2 2" xfId="5"/>
    <cellStyle name="Normal 2 2 2" xfId="6"/>
    <cellStyle name="Normal 2 3" xfId="19"/>
    <cellStyle name="Normal 2 3 2" xfId="142"/>
    <cellStyle name="Normal 2 3 3" xfId="143"/>
    <cellStyle name="Normal 2 3_2010 APU GRUPO No. 4 OK" xfId="144"/>
    <cellStyle name="Normal 2 4" xfId="145"/>
    <cellStyle name="Normal 2 5" xfId="146"/>
    <cellStyle name="Normal 2_2010 APU GRUPO No. 4 OK" xfId="147"/>
    <cellStyle name="Normal 3" xfId="7"/>
    <cellStyle name="Normal 3 2" xfId="24"/>
    <cellStyle name="Normal 3 3" xfId="148"/>
    <cellStyle name="Normal 3 3 2" xfId="149"/>
    <cellStyle name="Normal 3 4" xfId="150"/>
    <cellStyle name="Normal 4" xfId="8"/>
    <cellStyle name="Normal 4 2" xfId="9"/>
    <cellStyle name="Normal 4 3" xfId="151"/>
    <cellStyle name="Normal 4_2010 APU GRUPO No. 4 OK" xfId="152"/>
    <cellStyle name="Normal 5" xfId="17"/>
    <cellStyle name="Normal 5 2" xfId="153"/>
    <cellStyle name="Normal 5_LICITACION  - PLAZA DE BOLIVAR" xfId="154"/>
    <cellStyle name="Normal 6" xfId="155"/>
    <cellStyle name="Normal 6 2" xfId="156"/>
    <cellStyle name="Normal 6 3" xfId="157"/>
    <cellStyle name="Normal 7" xfId="158"/>
    <cellStyle name="Normal 7 2" xfId="159"/>
    <cellStyle name="Normal 8" xfId="12"/>
    <cellStyle name="Normal 9" xfId="160"/>
    <cellStyle name="Normal 9 2" xfId="161"/>
    <cellStyle name="Normal 9 2 2" xfId="162"/>
    <cellStyle name="Normal_Acueducto Interveredal La Palma 2013" xfId="187"/>
    <cellStyle name="Percent" xfId="163"/>
    <cellStyle name="Percent 2" xfId="164"/>
    <cellStyle name="Percent_FLORENCI" xfId="165"/>
    <cellStyle name="Porcentaje 2" xfId="25"/>
    <cellStyle name="Porcentaje 3" xfId="166"/>
    <cellStyle name="Porcentual 10" xfId="167"/>
    <cellStyle name="Porcentual 11" xfId="168"/>
    <cellStyle name="Porcentual 2" xfId="18"/>
    <cellStyle name="Porcentual 2 2" xfId="169"/>
    <cellStyle name="Porcentual 2 3" xfId="170"/>
    <cellStyle name="Porcentual 2 3 2" xfId="171"/>
    <cellStyle name="Porcentual 2 4" xfId="172"/>
    <cellStyle name="Porcentual 2 5" xfId="173"/>
    <cellStyle name="Porcentual 3" xfId="174"/>
    <cellStyle name="Porcentual 3 2" xfId="175"/>
    <cellStyle name="Porcentual 4" xfId="176"/>
    <cellStyle name="Porcentual 4 2" xfId="177"/>
    <cellStyle name="Porcentual 5" xfId="178"/>
    <cellStyle name="Porcentual 6" xfId="179"/>
    <cellStyle name="Porcentual 7" xfId="180"/>
    <cellStyle name="Porcentual 7 2" xfId="181"/>
    <cellStyle name="Porcentual 8" xfId="182"/>
    <cellStyle name="Porcentual 9" xfId="23"/>
    <cellStyle name="Punto0" xfId="183"/>
    <cellStyle name="TITULO" xfId="184"/>
    <cellStyle name="Total 2" xfId="185"/>
    <cellStyle name="Währung" xfId="186"/>
  </cellStyles>
  <dxfs count="0"/>
  <tableStyles count="0" defaultTableStyle="TableStyleMedium9" defaultPivotStyle="PivotStyleLight16"/>
  <colors>
    <mruColors>
      <color rgb="FF0000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40"/>
  <sheetViews>
    <sheetView view="pageBreakPreview" zoomScale="60" zoomScaleNormal="100" workbookViewId="0">
      <selection activeCell="J7" sqref="J7"/>
    </sheetView>
  </sheetViews>
  <sheetFormatPr baseColWidth="10" defaultRowHeight="12.75"/>
  <cols>
    <col min="1" max="1" width="11.85546875" customWidth="1"/>
    <col min="2" max="2" width="23.140625" customWidth="1"/>
    <col min="3" max="3" width="1" customWidth="1"/>
    <col min="4" max="4" width="1.140625" customWidth="1"/>
    <col min="5" max="5" width="19.42578125" customWidth="1"/>
    <col min="6" max="6" width="12.7109375" customWidth="1"/>
    <col min="7" max="7" width="150.140625" customWidth="1"/>
  </cols>
  <sheetData>
    <row r="3" spans="1:9" ht="15.75">
      <c r="A3" s="19" t="s">
        <v>87</v>
      </c>
      <c r="B3" s="14"/>
      <c r="C3" s="14"/>
      <c r="D3" s="14"/>
      <c r="E3" s="14"/>
      <c r="F3" s="14"/>
      <c r="G3" s="14"/>
      <c r="H3" s="14"/>
      <c r="I3" s="14"/>
    </row>
    <row r="4" spans="1:9" ht="15.75">
      <c r="A4" s="19" t="s">
        <v>91</v>
      </c>
      <c r="B4" s="14"/>
      <c r="C4" s="14"/>
      <c r="D4" s="14"/>
      <c r="E4" s="14"/>
      <c r="F4" s="14"/>
      <c r="G4" s="14"/>
      <c r="H4" s="14"/>
      <c r="I4" s="14"/>
    </row>
    <row r="5" spans="1:9" ht="34.5" customHeight="1">
      <c r="A5" s="149" t="s">
        <v>89</v>
      </c>
      <c r="B5" s="149"/>
      <c r="C5" s="149"/>
      <c r="D5" s="149"/>
      <c r="E5" s="149"/>
      <c r="F5" s="149"/>
      <c r="G5" s="149"/>
      <c r="H5" s="147"/>
      <c r="I5" s="147"/>
    </row>
    <row r="6" spans="1:9" ht="12.75" customHeight="1">
      <c r="A6" s="147"/>
      <c r="B6" s="147"/>
      <c r="C6" s="147"/>
      <c r="D6" s="147"/>
      <c r="E6" s="147"/>
      <c r="F6" s="147"/>
      <c r="G6" s="147"/>
      <c r="H6" s="147"/>
      <c r="I6" s="147"/>
    </row>
    <row r="7" spans="1:9" ht="37.5" customHeight="1"/>
    <row r="8" spans="1:9" ht="15.75">
      <c r="B8" s="148" t="s">
        <v>9</v>
      </c>
      <c r="C8" s="148"/>
      <c r="D8" s="148"/>
      <c r="E8" s="148"/>
      <c r="F8" s="148"/>
      <c r="G8" s="148"/>
    </row>
    <row r="9" spans="1:9" ht="15">
      <c r="B9" s="14"/>
      <c r="C9" s="14"/>
      <c r="D9" s="14"/>
      <c r="E9" s="14"/>
      <c r="F9" s="14"/>
      <c r="G9" s="14"/>
    </row>
    <row r="10" spans="1:9" ht="15.75">
      <c r="B10" s="13" t="s">
        <v>13</v>
      </c>
      <c r="C10" s="16"/>
      <c r="D10" s="16"/>
      <c r="E10" s="16"/>
      <c r="F10" s="16"/>
      <c r="G10" s="16"/>
    </row>
    <row r="12" spans="1:9" ht="124.5" customHeight="1">
      <c r="A12" s="20" t="s">
        <v>24</v>
      </c>
      <c r="B12" s="20" t="s">
        <v>25</v>
      </c>
      <c r="C12" s="20"/>
      <c r="D12" s="20"/>
      <c r="E12" s="20" t="s">
        <v>0</v>
      </c>
      <c r="F12" s="20" t="s">
        <v>79</v>
      </c>
      <c r="G12" s="20" t="s">
        <v>26</v>
      </c>
    </row>
    <row r="13" spans="1:9" ht="15">
      <c r="A13" s="3">
        <v>1</v>
      </c>
      <c r="B13" s="3"/>
      <c r="C13" s="4"/>
      <c r="D13" s="5"/>
      <c r="E13" s="6"/>
      <c r="F13" s="31"/>
      <c r="G13" s="7"/>
    </row>
    <row r="14" spans="1:9" ht="15">
      <c r="A14" s="3">
        <v>2</v>
      </c>
      <c r="B14" s="3"/>
      <c r="C14" s="4"/>
      <c r="D14" s="5"/>
      <c r="E14" s="6"/>
      <c r="F14" s="31"/>
      <c r="G14" s="7"/>
    </row>
    <row r="15" spans="1:9" ht="15">
      <c r="A15" s="3">
        <v>3</v>
      </c>
      <c r="B15" s="3"/>
      <c r="C15" s="4"/>
      <c r="D15" s="5"/>
      <c r="E15" s="6"/>
      <c r="F15" s="31"/>
      <c r="G15" s="7"/>
    </row>
    <row r="16" spans="1:9" ht="15">
      <c r="A16" s="3">
        <v>4</v>
      </c>
      <c r="B16" s="3"/>
      <c r="C16" s="4"/>
      <c r="D16" s="5"/>
      <c r="E16" s="6"/>
      <c r="F16" s="31"/>
      <c r="G16" s="7"/>
    </row>
    <row r="17" spans="1:7" ht="15">
      <c r="A17" s="3">
        <v>5</v>
      </c>
      <c r="B17" s="3"/>
      <c r="C17" s="4"/>
      <c r="D17" s="5"/>
      <c r="E17" s="6"/>
      <c r="F17" s="31"/>
      <c r="G17" s="7"/>
    </row>
    <row r="18" spans="1:7" ht="15">
      <c r="A18" s="3">
        <v>6</v>
      </c>
      <c r="B18" s="3"/>
      <c r="C18" s="4"/>
      <c r="D18" s="5"/>
      <c r="E18" s="6"/>
      <c r="F18" s="31"/>
      <c r="G18" s="7"/>
    </row>
    <row r="19" spans="1:7" ht="15">
      <c r="A19" s="3">
        <v>7</v>
      </c>
      <c r="B19" s="3"/>
      <c r="C19" s="4"/>
      <c r="D19" s="5"/>
      <c r="E19" s="6"/>
      <c r="F19" s="31"/>
      <c r="G19" s="7"/>
    </row>
    <row r="20" spans="1:7" ht="15">
      <c r="A20" s="3">
        <v>8</v>
      </c>
      <c r="B20" s="3"/>
      <c r="C20" s="4"/>
      <c r="D20" s="5"/>
      <c r="E20" s="6"/>
      <c r="F20" s="31"/>
      <c r="G20" s="7"/>
    </row>
    <row r="21" spans="1:7" ht="15">
      <c r="A21" s="3">
        <v>9</v>
      </c>
      <c r="B21" s="3"/>
      <c r="C21" s="4"/>
      <c r="D21" s="5"/>
      <c r="E21" s="6"/>
      <c r="F21" s="31"/>
      <c r="G21" s="7"/>
    </row>
    <row r="22" spans="1:7" ht="15">
      <c r="A22" s="3">
        <v>10</v>
      </c>
      <c r="B22" s="3"/>
      <c r="C22" s="4"/>
      <c r="D22" s="5"/>
      <c r="E22" s="6"/>
      <c r="F22" s="31"/>
      <c r="G22" s="7"/>
    </row>
    <row r="23" spans="1:7" s="133" customFormat="1" ht="15">
      <c r="A23" s="130"/>
      <c r="B23" s="130"/>
      <c r="C23" s="131"/>
      <c r="D23" s="132"/>
      <c r="E23" s="130"/>
      <c r="F23" s="132"/>
      <c r="G23" s="130"/>
    </row>
    <row r="24" spans="1:7" ht="15.75">
      <c r="A24" s="8"/>
      <c r="B24" s="8"/>
      <c r="C24" s="9"/>
      <c r="D24" s="8"/>
      <c r="E24" s="10" t="s">
        <v>1</v>
      </c>
      <c r="F24" s="11"/>
      <c r="G24" s="12">
        <f>SUM(G13:G23)</f>
        <v>0</v>
      </c>
    </row>
    <row r="26" spans="1:7" ht="14.25">
      <c r="A26" s="2" t="s">
        <v>84</v>
      </c>
      <c r="B26" s="2"/>
      <c r="C26" s="17"/>
      <c r="D26" s="17"/>
      <c r="E26" s="17"/>
      <c r="F26" s="17"/>
      <c r="G26" s="17"/>
    </row>
    <row r="27" spans="1:7" ht="14.25">
      <c r="B27" s="17"/>
      <c r="C27" s="17"/>
      <c r="D27" s="17"/>
      <c r="E27" s="17"/>
      <c r="F27" s="17"/>
      <c r="G27" s="17"/>
    </row>
    <row r="28" spans="1:7" ht="14.25">
      <c r="B28" s="17"/>
      <c r="C28" s="17"/>
      <c r="D28" s="17"/>
      <c r="E28" s="17"/>
      <c r="F28" s="17"/>
      <c r="G28" s="17"/>
    </row>
    <row r="29" spans="1:7" s="14" customFormat="1" ht="15">
      <c r="B29" s="15"/>
      <c r="C29" s="15"/>
      <c r="D29" s="15"/>
      <c r="E29" s="18"/>
      <c r="F29" s="18"/>
      <c r="G29" s="18"/>
    </row>
    <row r="30" spans="1:7" s="14" customFormat="1" ht="15.75">
      <c r="B30" s="13" t="s">
        <v>14</v>
      </c>
      <c r="D30" s="19"/>
      <c r="E30" s="19"/>
    </row>
    <row r="31" spans="1:7" s="14" customFormat="1" ht="15"/>
    <row r="32" spans="1:7" s="14" customFormat="1" ht="15.75">
      <c r="B32" s="13" t="s">
        <v>10</v>
      </c>
      <c r="D32" s="16">
        <f>C10</f>
        <v>0</v>
      </c>
      <c r="E32" s="16"/>
      <c r="F32" s="16"/>
    </row>
    <row r="33" spans="2:7" s="14" customFormat="1" ht="15.75">
      <c r="B33" s="13" t="s">
        <v>11</v>
      </c>
      <c r="D33" s="16"/>
      <c r="E33" s="16"/>
      <c r="F33" s="16"/>
    </row>
    <row r="37" spans="2:7">
      <c r="E37" s="30"/>
      <c r="F37" s="30"/>
      <c r="G37" s="30"/>
    </row>
    <row r="38" spans="2:7" ht="18.75">
      <c r="E38" s="27"/>
      <c r="F38" s="29"/>
    </row>
    <row r="39" spans="2:7" ht="18.75">
      <c r="E39" s="27" t="s">
        <v>17</v>
      </c>
      <c r="F39" s="29"/>
    </row>
    <row r="40" spans="2:7" ht="18.75">
      <c r="E40" s="27"/>
      <c r="F40" s="29"/>
    </row>
  </sheetData>
  <mergeCells count="2">
    <mergeCell ref="B8:G8"/>
    <mergeCell ref="A5:G5"/>
  </mergeCells>
  <phoneticPr fontId="8" type="noConversion"/>
  <pageMargins left="0.7" right="0.7" top="0.75" bottom="0.75" header="0.3" footer="0.3"/>
  <pageSetup scale="4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7"/>
  <sheetViews>
    <sheetView view="pageBreakPreview" topLeftCell="A4" zoomScale="60" zoomScaleNormal="100" workbookViewId="0">
      <selection activeCell="K9" sqref="K9"/>
    </sheetView>
  </sheetViews>
  <sheetFormatPr baseColWidth="10" defaultColWidth="10.85546875" defaultRowHeight="15"/>
  <cols>
    <col min="1" max="1" width="22.28515625" style="14" customWidth="1"/>
    <col min="2" max="2" width="8.140625" style="14" customWidth="1"/>
    <col min="3" max="3" width="7.140625" style="14" customWidth="1"/>
    <col min="4" max="4" width="13.140625" style="14" customWidth="1"/>
    <col min="5" max="5" width="9.140625" style="14" customWidth="1"/>
    <col min="6" max="6" width="17.7109375" style="14" customWidth="1"/>
    <col min="7" max="7" width="15.28515625" style="14" customWidth="1"/>
    <col min="8" max="8" width="17.85546875" style="14" customWidth="1"/>
    <col min="9" max="9" width="162.140625" style="14" customWidth="1"/>
    <col min="10" max="16384" width="10.85546875" style="14"/>
  </cols>
  <sheetData>
    <row r="4" spans="1:9" ht="15.75">
      <c r="A4" s="19" t="s">
        <v>87</v>
      </c>
    </row>
    <row r="5" spans="1:9" ht="15.75">
      <c r="A5" s="19" t="s">
        <v>90</v>
      </c>
    </row>
    <row r="6" spans="1:9" ht="21.75" customHeight="1">
      <c r="A6" s="162" t="s">
        <v>89</v>
      </c>
      <c r="B6" s="162"/>
      <c r="C6" s="162"/>
      <c r="D6" s="162"/>
      <c r="E6" s="162"/>
      <c r="F6" s="162"/>
      <c r="G6" s="162"/>
      <c r="H6" s="162"/>
      <c r="I6" s="162"/>
    </row>
    <row r="7" spans="1:9" ht="15.75" customHeight="1">
      <c r="A7" s="162"/>
      <c r="B7" s="162"/>
      <c r="C7" s="162"/>
      <c r="D7" s="162"/>
      <c r="E7" s="162"/>
      <c r="F7" s="162"/>
      <c r="G7" s="162"/>
      <c r="H7" s="162"/>
      <c r="I7" s="162"/>
    </row>
    <row r="10" spans="1:9" ht="15.75">
      <c r="A10" s="163" t="s">
        <v>15</v>
      </c>
      <c r="B10" s="163"/>
      <c r="C10" s="163"/>
      <c r="D10" s="163"/>
      <c r="E10" s="163"/>
      <c r="F10" s="163"/>
      <c r="G10" s="163"/>
      <c r="H10" s="163"/>
      <c r="I10" s="163"/>
    </row>
    <row r="11" spans="1:9" ht="15.75">
      <c r="A11" s="148" t="s">
        <v>12</v>
      </c>
      <c r="B11" s="148"/>
      <c r="C11" s="148"/>
      <c r="D11" s="148"/>
      <c r="E11" s="148"/>
      <c r="F11" s="148"/>
      <c r="G11" s="148"/>
      <c r="H11" s="148"/>
      <c r="I11" s="148"/>
    </row>
    <row r="13" spans="1:9" ht="15.75">
      <c r="A13" s="13" t="s">
        <v>13</v>
      </c>
      <c r="B13" s="16"/>
      <c r="C13" s="16"/>
      <c r="D13" s="16"/>
      <c r="E13" s="16"/>
      <c r="F13" s="16"/>
      <c r="G13" s="16"/>
    </row>
    <row r="15" spans="1:9" ht="108.95" customHeight="1">
      <c r="A15" s="155" t="s">
        <v>2</v>
      </c>
      <c r="B15" s="156"/>
      <c r="C15" s="157"/>
      <c r="D15" s="155" t="s">
        <v>3</v>
      </c>
      <c r="E15" s="157"/>
      <c r="F15" s="21" t="s">
        <v>4</v>
      </c>
      <c r="G15" s="155" t="s">
        <v>5</v>
      </c>
      <c r="H15" s="157"/>
      <c r="I15" s="21" t="s">
        <v>6</v>
      </c>
    </row>
    <row r="16" spans="1:9">
      <c r="A16" s="158"/>
      <c r="B16" s="159"/>
      <c r="C16" s="160"/>
      <c r="D16" s="158"/>
      <c r="E16" s="160"/>
      <c r="F16" s="24"/>
      <c r="G16" s="150"/>
      <c r="H16" s="151"/>
      <c r="I16" s="25"/>
    </row>
    <row r="17" spans="1:9">
      <c r="A17" s="158"/>
      <c r="B17" s="159"/>
      <c r="C17" s="160"/>
      <c r="D17" s="158"/>
      <c r="E17" s="160"/>
      <c r="F17" s="24"/>
      <c r="G17" s="150"/>
      <c r="H17" s="151"/>
      <c r="I17" s="25"/>
    </row>
    <row r="18" spans="1:9" ht="15.75">
      <c r="A18" s="152"/>
      <c r="B18" s="161"/>
      <c r="C18" s="153"/>
      <c r="D18" s="152"/>
      <c r="E18" s="153"/>
      <c r="F18" s="22"/>
      <c r="G18" s="152"/>
      <c r="H18" s="153"/>
      <c r="I18" s="23"/>
    </row>
    <row r="20" spans="1:9">
      <c r="A20" s="2" t="str">
        <f>'residual 1'!A26</f>
        <v xml:space="preserve">En constancia de lo anterior firmo este documento a los </v>
      </c>
    </row>
    <row r="23" spans="1:9">
      <c r="A23" s="15"/>
      <c r="B23" s="15"/>
      <c r="C23" s="15"/>
      <c r="D23" s="15"/>
      <c r="E23" s="15"/>
      <c r="G23" s="18"/>
      <c r="H23" s="18"/>
      <c r="I23" s="18"/>
    </row>
    <row r="24" spans="1:9" ht="15.75">
      <c r="A24" s="13" t="s">
        <v>14</v>
      </c>
      <c r="C24" s="19"/>
      <c r="G24"/>
      <c r="H24"/>
    </row>
    <row r="25" spans="1:9" ht="18.75">
      <c r="G25" s="27"/>
      <c r="H25" s="29"/>
    </row>
    <row r="26" spans="1:9" ht="18.75">
      <c r="A26" s="13" t="s">
        <v>10</v>
      </c>
      <c r="C26" s="154"/>
      <c r="D26" s="154"/>
      <c r="E26" s="154"/>
      <c r="F26" s="154"/>
      <c r="G26" s="27" t="s">
        <v>17</v>
      </c>
      <c r="H26" s="29"/>
    </row>
    <row r="27" spans="1:9" ht="18.75">
      <c r="A27" s="13" t="s">
        <v>11</v>
      </c>
      <c r="C27" s="16"/>
      <c r="D27" s="16"/>
      <c r="E27" s="16"/>
      <c r="G27" s="27"/>
      <c r="H27" s="29"/>
    </row>
  </sheetData>
  <mergeCells count="16">
    <mergeCell ref="A6:I7"/>
    <mergeCell ref="A11:I11"/>
    <mergeCell ref="A10:I10"/>
    <mergeCell ref="G15:H15"/>
    <mergeCell ref="G16:H16"/>
    <mergeCell ref="G17:H17"/>
    <mergeCell ref="D18:E18"/>
    <mergeCell ref="G18:H18"/>
    <mergeCell ref="C26:F26"/>
    <mergeCell ref="A15:C15"/>
    <mergeCell ref="A16:C16"/>
    <mergeCell ref="A17:C17"/>
    <mergeCell ref="A18:C18"/>
    <mergeCell ref="D15:E15"/>
    <mergeCell ref="D16:E16"/>
    <mergeCell ref="D17:E17"/>
  </mergeCells>
  <phoneticPr fontId="8" type="noConversion"/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25"/>
  <sheetViews>
    <sheetView tabSelected="1" view="pageBreakPreview" zoomScale="60" zoomScaleNormal="100" workbookViewId="0">
      <selection activeCell="N12" sqref="N12"/>
    </sheetView>
  </sheetViews>
  <sheetFormatPr baseColWidth="10" defaultColWidth="10.85546875" defaultRowHeight="15"/>
  <cols>
    <col min="1" max="1" width="22.28515625" style="14" customWidth="1"/>
    <col min="2" max="2" width="8.140625" style="14" customWidth="1"/>
    <col min="3" max="3" width="7.140625" style="14" customWidth="1"/>
    <col min="4" max="5" width="7.85546875" style="14" customWidth="1"/>
    <col min="6" max="6" width="20.140625" style="14" customWidth="1"/>
    <col min="7" max="7" width="12.85546875" style="14" customWidth="1"/>
    <col min="8" max="8" width="8.85546875" style="14" customWidth="1"/>
    <col min="9" max="9" width="112.140625" style="14" customWidth="1"/>
    <col min="10" max="16384" width="10.85546875" style="14"/>
  </cols>
  <sheetData>
    <row r="3" spans="1:9" ht="15.75">
      <c r="A3" s="19" t="s">
        <v>87</v>
      </c>
    </row>
    <row r="4" spans="1:9" ht="15.75">
      <c r="A4" s="19" t="s">
        <v>90</v>
      </c>
    </row>
    <row r="5" spans="1:9" ht="52.5" customHeight="1">
      <c r="A5" s="162" t="s">
        <v>89</v>
      </c>
      <c r="B5" s="162"/>
      <c r="C5" s="162"/>
      <c r="D5" s="162"/>
      <c r="E5" s="162"/>
      <c r="F5" s="162"/>
      <c r="G5" s="162"/>
      <c r="H5" s="162"/>
      <c r="I5" s="162"/>
    </row>
    <row r="6" spans="1:9" ht="41.25" customHeight="1">
      <c r="A6" s="162"/>
      <c r="B6" s="162"/>
      <c r="C6" s="162"/>
      <c r="D6" s="162"/>
      <c r="E6" s="162"/>
      <c r="F6" s="162"/>
      <c r="G6" s="162"/>
      <c r="H6" s="162"/>
      <c r="I6" s="162"/>
    </row>
    <row r="7" spans="1:9" ht="15.75">
      <c r="A7" s="163"/>
      <c r="B7" s="163"/>
      <c r="C7" s="163"/>
      <c r="D7" s="163"/>
      <c r="E7" s="163"/>
      <c r="F7" s="163"/>
      <c r="G7" s="163"/>
      <c r="H7" s="163"/>
      <c r="I7" s="163"/>
    </row>
    <row r="8" spans="1:9" ht="15.75">
      <c r="A8" s="148" t="s">
        <v>18</v>
      </c>
      <c r="B8" s="148"/>
      <c r="C8" s="148"/>
      <c r="D8" s="148"/>
      <c r="E8" s="148"/>
      <c r="F8" s="148"/>
      <c r="G8" s="148"/>
      <c r="H8" s="148"/>
      <c r="I8" s="148"/>
    </row>
    <row r="10" spans="1:9" ht="15.75">
      <c r="A10" s="13" t="s">
        <v>13</v>
      </c>
      <c r="B10" s="26"/>
      <c r="C10" s="26"/>
      <c r="D10" s="26"/>
      <c r="E10" s="26"/>
      <c r="F10" s="26"/>
      <c r="G10" s="26"/>
    </row>
    <row r="12" spans="1:9" ht="108.95" customHeight="1">
      <c r="A12" s="165" t="s">
        <v>19</v>
      </c>
      <c r="B12" s="166"/>
      <c r="C12" s="167"/>
      <c r="D12" s="165" t="s">
        <v>20</v>
      </c>
      <c r="E12" s="167"/>
      <c r="F12" s="20" t="s">
        <v>21</v>
      </c>
      <c r="G12" s="165" t="s">
        <v>22</v>
      </c>
      <c r="H12" s="167"/>
      <c r="I12" s="20" t="s">
        <v>23</v>
      </c>
    </row>
    <row r="13" spans="1:9" ht="27.95" customHeight="1">
      <c r="A13" s="168"/>
      <c r="B13" s="169"/>
      <c r="C13" s="170"/>
      <c r="D13" s="168"/>
      <c r="E13" s="170"/>
      <c r="F13" s="60"/>
      <c r="G13" s="171"/>
      <c r="H13" s="172"/>
      <c r="I13" s="61"/>
    </row>
    <row r="14" spans="1:9" ht="15.75">
      <c r="A14" s="152"/>
      <c r="B14" s="161"/>
      <c r="C14" s="153"/>
      <c r="D14" s="152"/>
      <c r="E14" s="153"/>
      <c r="F14" s="22"/>
      <c r="G14" s="152"/>
      <c r="H14" s="153"/>
      <c r="I14" s="23"/>
    </row>
    <row r="17" spans="1:9">
      <c r="A17" s="13" t="str">
        <f>'residual 1'!A26</f>
        <v xml:space="preserve">En constancia de lo anterior firmo este documento a los </v>
      </c>
    </row>
    <row r="18" spans="1:9">
      <c r="A18" s="13"/>
    </row>
    <row r="21" spans="1:9">
      <c r="A21" s="15"/>
      <c r="B21" s="15"/>
      <c r="C21" s="15"/>
      <c r="D21" s="15"/>
      <c r="E21" s="15"/>
      <c r="G21" s="18"/>
      <c r="H21" s="18"/>
      <c r="I21" s="18"/>
    </row>
    <row r="22" spans="1:9" ht="15.75">
      <c r="A22" s="13" t="s">
        <v>14</v>
      </c>
      <c r="C22" s="19"/>
      <c r="G22"/>
      <c r="H22"/>
    </row>
    <row r="23" spans="1:9" ht="18.75">
      <c r="C23" s="19"/>
      <c r="G23" s="27"/>
      <c r="H23" s="29"/>
    </row>
    <row r="24" spans="1:9" ht="18.75">
      <c r="A24" s="13" t="s">
        <v>10</v>
      </c>
      <c r="C24" s="164"/>
      <c r="D24" s="164"/>
      <c r="E24" s="164"/>
      <c r="F24" s="164"/>
      <c r="G24" s="27" t="s">
        <v>17</v>
      </c>
      <c r="H24" s="29"/>
    </row>
    <row r="25" spans="1:9" ht="18.75">
      <c r="A25" s="13" t="s">
        <v>11</v>
      </c>
      <c r="C25" s="28"/>
      <c r="D25" s="28"/>
      <c r="E25" s="28"/>
      <c r="F25" s="17"/>
      <c r="G25" s="27"/>
      <c r="H25" s="29"/>
    </row>
  </sheetData>
  <mergeCells count="13">
    <mergeCell ref="A5:I6"/>
    <mergeCell ref="A14:C14"/>
    <mergeCell ref="D14:E14"/>
    <mergeCell ref="G14:H14"/>
    <mergeCell ref="C24:F24"/>
    <mergeCell ref="A7:I7"/>
    <mergeCell ref="A8:I8"/>
    <mergeCell ref="A12:C12"/>
    <mergeCell ref="D12:E12"/>
    <mergeCell ref="G12:H12"/>
    <mergeCell ref="A13:C13"/>
    <mergeCell ref="D13:E13"/>
    <mergeCell ref="G13:H13"/>
  </mergeCells>
  <phoneticPr fontId="8" type="noConversion"/>
  <pageMargins left="0.70000000000000007" right="0.70000000000000007" top="0.75000000000000011" bottom="0.75000000000000011" header="0.30000000000000004" footer="0.30000000000000004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workbookViewId="0">
      <selection activeCell="B1" sqref="B1:L1"/>
    </sheetView>
  </sheetViews>
  <sheetFormatPr baseColWidth="10" defaultRowHeight="12.75"/>
  <cols>
    <col min="1" max="1" width="1.7109375" customWidth="1"/>
    <col min="2" max="2" width="7" customWidth="1"/>
    <col min="3" max="3" width="55.140625" customWidth="1"/>
    <col min="4" max="4" width="19.28515625" customWidth="1"/>
    <col min="5" max="5" width="20.140625" customWidth="1"/>
    <col min="6" max="6" width="7.28515625" customWidth="1"/>
    <col min="7" max="7" width="8" customWidth="1"/>
    <col min="8" max="8" width="19.85546875" customWidth="1"/>
    <col min="9" max="9" width="12" customWidth="1"/>
    <col min="10" max="10" width="13.28515625" customWidth="1"/>
    <col min="11" max="11" width="15" customWidth="1"/>
    <col min="12" max="12" width="12.140625" customWidth="1"/>
    <col min="13" max="13" width="4.7109375" customWidth="1"/>
    <col min="15" max="15" width="14.140625" customWidth="1"/>
    <col min="16" max="16" width="13.28515625" customWidth="1"/>
    <col min="17" max="17" width="13.85546875" customWidth="1"/>
  </cols>
  <sheetData>
    <row r="1" spans="2:19" ht="26.25" customHeight="1">
      <c r="B1" s="189" t="s">
        <v>78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</row>
    <row r="2" spans="2:19" ht="6.95" customHeight="1"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spans="2:19" ht="21" customHeight="1">
      <c r="B3" s="189" t="e">
        <f>#REF!</f>
        <v>#REF!</v>
      </c>
      <c r="C3" s="189"/>
      <c r="D3" s="189"/>
      <c r="E3" s="189"/>
      <c r="F3" s="189"/>
      <c r="G3" s="189"/>
      <c r="H3" s="189"/>
      <c r="I3" s="189"/>
      <c r="J3" s="189"/>
      <c r="K3" s="189"/>
      <c r="L3" s="189"/>
    </row>
    <row r="4" spans="2:19" ht="11.1" customHeight="1">
      <c r="B4" s="174"/>
      <c r="C4" s="174"/>
      <c r="D4" s="175"/>
      <c r="E4" s="176"/>
      <c r="F4" s="176"/>
      <c r="G4" s="176"/>
      <c r="H4" s="176"/>
      <c r="I4" s="176"/>
      <c r="J4" s="176"/>
      <c r="K4" s="176"/>
      <c r="L4" s="176"/>
    </row>
    <row r="5" spans="2:19" ht="51" customHeight="1">
      <c r="B5" s="191" t="e">
        <f>#REF!</f>
        <v>#REF!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</row>
    <row r="6" spans="2:19" ht="13.5" thickBot="1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2:19" ht="39.75">
      <c r="B7" s="47" t="s">
        <v>27</v>
      </c>
      <c r="C7" s="183" t="s">
        <v>28</v>
      </c>
      <c r="D7" s="183" t="s">
        <v>29</v>
      </c>
      <c r="E7" s="183" t="s">
        <v>30</v>
      </c>
      <c r="F7" s="185" t="s">
        <v>31</v>
      </c>
      <c r="G7" s="186"/>
      <c r="H7" s="53" t="s">
        <v>52</v>
      </c>
      <c r="I7" s="48" t="s">
        <v>32</v>
      </c>
      <c r="J7" s="50" t="s">
        <v>16</v>
      </c>
      <c r="K7" s="50" t="s">
        <v>33</v>
      </c>
      <c r="L7" s="51" t="s">
        <v>34</v>
      </c>
    </row>
    <row r="8" spans="2:19" ht="24.75" customHeight="1">
      <c r="B8" s="49" t="s">
        <v>35</v>
      </c>
      <c r="C8" s="184"/>
      <c r="D8" s="184"/>
      <c r="E8" s="184"/>
      <c r="F8" s="45" t="s">
        <v>36</v>
      </c>
      <c r="G8" s="57" t="s">
        <v>37</v>
      </c>
      <c r="H8" s="59" t="s">
        <v>38</v>
      </c>
      <c r="I8" s="58" t="s">
        <v>39</v>
      </c>
      <c r="J8" s="54" t="s">
        <v>40</v>
      </c>
      <c r="K8" s="55" t="s">
        <v>41</v>
      </c>
      <c r="L8" s="56" t="s">
        <v>41</v>
      </c>
      <c r="O8" s="44" t="s">
        <v>47</v>
      </c>
      <c r="P8" s="44" t="s">
        <v>45</v>
      </c>
      <c r="Q8" s="44" t="s">
        <v>46</v>
      </c>
      <c r="R8" s="44" t="s">
        <v>48</v>
      </c>
      <c r="S8" s="44" t="s">
        <v>49</v>
      </c>
    </row>
    <row r="9" spans="2:19" ht="69.95" customHeight="1">
      <c r="B9" s="70">
        <v>1</v>
      </c>
      <c r="C9" s="138" t="s">
        <v>76</v>
      </c>
      <c r="D9" s="71" t="s">
        <v>77</v>
      </c>
      <c r="E9" s="72" t="s">
        <v>8</v>
      </c>
      <c r="F9" s="72" t="s">
        <v>53</v>
      </c>
      <c r="G9" s="73">
        <v>1</v>
      </c>
      <c r="H9" s="74">
        <v>1650294974</v>
      </c>
      <c r="I9" s="71">
        <v>7</v>
      </c>
      <c r="J9" s="75">
        <v>43356</v>
      </c>
      <c r="K9" s="71">
        <v>56</v>
      </c>
      <c r="L9" s="76">
        <f>S9</f>
        <v>10</v>
      </c>
      <c r="O9" s="1">
        <f>J9</f>
        <v>43356</v>
      </c>
      <c r="P9" s="43">
        <f>O9+(30.3*I9)</f>
        <v>43568.1</v>
      </c>
      <c r="Q9" s="43">
        <f>P9+K9</f>
        <v>43624.1</v>
      </c>
      <c r="R9" s="43">
        <v>43614</v>
      </c>
      <c r="S9">
        <f>ROUND(Q9-R9,0)</f>
        <v>10</v>
      </c>
    </row>
    <row r="10" spans="2:19" ht="69.95" customHeight="1">
      <c r="B10" s="140">
        <v>2</v>
      </c>
      <c r="C10" s="146" t="s">
        <v>81</v>
      </c>
      <c r="D10" s="71">
        <v>65</v>
      </c>
      <c r="E10" s="72" t="s">
        <v>80</v>
      </c>
      <c r="F10" s="72" t="s">
        <v>53</v>
      </c>
      <c r="G10" s="73">
        <v>1</v>
      </c>
      <c r="H10" s="74">
        <v>753268146</v>
      </c>
      <c r="I10" s="71">
        <v>7</v>
      </c>
      <c r="J10" s="75">
        <v>43606</v>
      </c>
      <c r="K10" s="71">
        <v>0</v>
      </c>
      <c r="L10" s="76">
        <f>S10</f>
        <v>229</v>
      </c>
      <c r="O10" s="1">
        <f>J10</f>
        <v>43606</v>
      </c>
      <c r="P10" s="43">
        <f>O10+(30.3*I10)</f>
        <v>43818.1</v>
      </c>
      <c r="Q10" s="43">
        <f>P10+K10</f>
        <v>43818.1</v>
      </c>
      <c r="R10" s="43">
        <v>43589</v>
      </c>
      <c r="S10">
        <f>ROUND(Q10-R10,0)</f>
        <v>229</v>
      </c>
    </row>
    <row r="11" spans="2:19" ht="13.5" thickBot="1">
      <c r="B11" s="134" t="s">
        <v>42</v>
      </c>
      <c r="C11" s="135"/>
      <c r="D11" s="135"/>
      <c r="E11" s="135"/>
      <c r="F11" s="135"/>
      <c r="G11" s="135"/>
      <c r="H11" s="136"/>
      <c r="I11" s="135"/>
      <c r="J11" s="46"/>
      <c r="K11" s="46"/>
      <c r="L11" s="137"/>
    </row>
    <row r="12" spans="2:19" ht="20.25" customHeight="1"/>
    <row r="13" spans="2:19" s="39" customFormat="1" ht="28.5" customHeight="1">
      <c r="B13" s="187" t="s">
        <v>43</v>
      </c>
      <c r="C13" s="187"/>
      <c r="D13" s="187"/>
      <c r="E13" s="187"/>
      <c r="F13" s="187"/>
      <c r="G13" s="187"/>
      <c r="H13" s="187"/>
      <c r="I13" s="187"/>
      <c r="J13" s="187"/>
      <c r="K13" s="187"/>
      <c r="L13" s="187"/>
    </row>
    <row r="14" spans="2:19" s="39" customFormat="1" ht="14.25">
      <c r="B14" s="188"/>
      <c r="C14" s="188"/>
      <c r="D14" s="40"/>
      <c r="E14" s="40"/>
      <c r="F14" s="40"/>
      <c r="G14" s="40"/>
      <c r="H14" s="40"/>
      <c r="I14" s="40"/>
      <c r="J14" s="40"/>
      <c r="K14" s="40"/>
      <c r="L14" s="40"/>
    </row>
    <row r="15" spans="2:19" s="39" customFormat="1" ht="27.75" customHeight="1">
      <c r="B15" s="178" t="s">
        <v>50</v>
      </c>
      <c r="C15" s="178"/>
      <c r="D15" s="178"/>
      <c r="E15" s="40"/>
      <c r="F15" s="178">
        <f>'residual 2'!G25</f>
        <v>0</v>
      </c>
      <c r="G15" s="178"/>
      <c r="H15" s="178"/>
      <c r="I15" s="178"/>
      <c r="J15" s="178"/>
      <c r="K15" s="178"/>
      <c r="L15" s="178"/>
    </row>
    <row r="16" spans="2:19" s="39" customFormat="1" ht="12.95" customHeight="1">
      <c r="B16" s="178" t="s">
        <v>51</v>
      </c>
      <c r="C16" s="178"/>
      <c r="D16" s="178"/>
      <c r="E16" s="41"/>
      <c r="F16" s="177" t="str">
        <f>'residual 2'!G26</f>
        <v>CONTADOR PUBLICO</v>
      </c>
      <c r="G16" s="177"/>
      <c r="H16" s="177"/>
      <c r="I16" s="177"/>
      <c r="J16" s="177"/>
      <c r="K16" s="177"/>
      <c r="L16" s="177"/>
    </row>
    <row r="17" spans="1:12" s="39" customFormat="1" ht="12.95" customHeight="1">
      <c r="B17" s="52"/>
      <c r="C17" s="52"/>
      <c r="D17" s="52"/>
      <c r="E17" s="41"/>
      <c r="F17" s="177">
        <f>'residual 2'!G27</f>
        <v>0</v>
      </c>
      <c r="G17" s="177"/>
      <c r="H17" s="177"/>
      <c r="I17" s="177"/>
      <c r="J17" s="177"/>
      <c r="K17" s="177"/>
      <c r="L17" s="177"/>
    </row>
    <row r="18" spans="1:12" s="39" customFormat="1" ht="50.1" customHeight="1">
      <c r="A18"/>
      <c r="B18" s="179"/>
      <c r="C18" s="179"/>
      <c r="D18" s="179"/>
      <c r="E18" s="41"/>
      <c r="F18" s="42"/>
      <c r="G18" s="42"/>
      <c r="H18" s="42"/>
      <c r="I18" s="42"/>
      <c r="J18" s="42"/>
      <c r="K18" s="42"/>
      <c r="L18" s="42"/>
    </row>
    <row r="19" spans="1:12" s="39" customFormat="1">
      <c r="A19"/>
      <c r="B19" s="180" t="s">
        <v>44</v>
      </c>
      <c r="C19" s="181"/>
      <c r="D19" s="181"/>
      <c r="E19" s="41"/>
      <c r="F19" s="182" t="s">
        <v>44</v>
      </c>
      <c r="G19" s="182"/>
      <c r="H19" s="182"/>
      <c r="I19" s="182"/>
      <c r="J19" s="182"/>
      <c r="K19" s="182"/>
      <c r="L19" s="182"/>
    </row>
    <row r="20" spans="1:12" s="39" customFormat="1">
      <c r="A20"/>
      <c r="B20"/>
      <c r="C20"/>
      <c r="D20"/>
      <c r="E20" s="41"/>
      <c r="F20" s="41"/>
      <c r="G20" s="41"/>
      <c r="H20" s="40"/>
      <c r="I20" s="40"/>
      <c r="J20" s="40"/>
      <c r="K20" s="40"/>
      <c r="L20" s="40"/>
    </row>
    <row r="21" spans="1:12" ht="15"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</row>
  </sheetData>
  <mergeCells count="21">
    <mergeCell ref="B14:C14"/>
    <mergeCell ref="B1:L1"/>
    <mergeCell ref="B2:L2"/>
    <mergeCell ref="B5:L5"/>
    <mergeCell ref="B3:L3"/>
    <mergeCell ref="B21:L21"/>
    <mergeCell ref="B4:C4"/>
    <mergeCell ref="D4:L4"/>
    <mergeCell ref="F16:L16"/>
    <mergeCell ref="F17:L17"/>
    <mergeCell ref="B15:D15"/>
    <mergeCell ref="F15:L15"/>
    <mergeCell ref="B16:D16"/>
    <mergeCell ref="B18:D18"/>
    <mergeCell ref="B19:D19"/>
    <mergeCell ref="F19:L19"/>
    <mergeCell ref="C7:C8"/>
    <mergeCell ref="D7:D8"/>
    <mergeCell ref="E7:E8"/>
    <mergeCell ref="F7:G7"/>
    <mergeCell ref="B13:L13"/>
  </mergeCells>
  <phoneticPr fontId="8" type="noConversion"/>
  <pageMargins left="0.31496062992125984" right="0.31496062992125984" top="0.35433070866141736" bottom="0.35433070866141736" header="0" footer="0"/>
  <pageSetup scale="65" orientation="landscape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B1" workbookViewId="0">
      <selection activeCell="W8" sqref="W8"/>
    </sheetView>
  </sheetViews>
  <sheetFormatPr baseColWidth="10" defaultColWidth="10.85546875" defaultRowHeight="15"/>
  <cols>
    <col min="1" max="1" width="10.85546875" style="81"/>
    <col min="2" max="2" width="21.28515625" style="81" customWidth="1"/>
    <col min="3" max="3" width="47.7109375" style="81" customWidth="1"/>
    <col min="4" max="4" width="10.85546875" style="81"/>
    <col min="5" max="5" width="25.85546875" style="81" customWidth="1"/>
    <col min="6" max="7" width="10.85546875" style="81"/>
    <col min="8" max="8" width="25.7109375" style="81" customWidth="1"/>
    <col min="9" max="9" width="10.85546875" style="81"/>
    <col min="10" max="10" width="17.140625" style="81" customWidth="1"/>
    <col min="11" max="12" width="10.85546875" style="81"/>
    <col min="13" max="13" width="3.7109375" style="81" customWidth="1"/>
    <col min="14" max="14" width="2.85546875" style="81" customWidth="1"/>
    <col min="15" max="15" width="19.28515625" style="81" customWidth="1"/>
    <col min="16" max="19" width="10.85546875" style="81"/>
    <col min="20" max="20" width="2.7109375" style="81" customWidth="1"/>
    <col min="21" max="21" width="10.85546875" style="81"/>
    <col min="22" max="22" width="20.85546875" style="81" customWidth="1"/>
    <col min="23" max="23" width="6.42578125" style="81" customWidth="1"/>
    <col min="24" max="16384" width="10.85546875" style="81"/>
  </cols>
  <sheetData>
    <row r="1" spans="2:23" ht="18">
      <c r="B1" s="78" t="s">
        <v>56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/>
    </row>
    <row r="2" spans="2:23" ht="18.75" thickBot="1">
      <c r="B2" s="82"/>
      <c r="C2" s="83"/>
      <c r="D2" s="84"/>
      <c r="E2" s="84"/>
      <c r="F2" s="84"/>
      <c r="G2" s="84"/>
      <c r="H2" s="84"/>
      <c r="I2" s="84"/>
      <c r="J2" s="85"/>
      <c r="K2" s="85"/>
      <c r="L2" s="85"/>
      <c r="M2" s="85"/>
      <c r="N2" s="85"/>
      <c r="O2" s="86"/>
    </row>
    <row r="3" spans="2:23" ht="38.25">
      <c r="B3" s="47" t="s">
        <v>27</v>
      </c>
      <c r="C3" s="183" t="s">
        <v>28</v>
      </c>
      <c r="D3" s="183" t="s">
        <v>29</v>
      </c>
      <c r="E3" s="183" t="s">
        <v>30</v>
      </c>
      <c r="F3" s="185" t="s">
        <v>31</v>
      </c>
      <c r="G3" s="186"/>
      <c r="H3" s="53" t="s">
        <v>52</v>
      </c>
      <c r="I3" s="48" t="s">
        <v>32</v>
      </c>
      <c r="J3" s="50" t="s">
        <v>16</v>
      </c>
      <c r="K3" s="50" t="s">
        <v>33</v>
      </c>
      <c r="L3" s="51" t="s">
        <v>34</v>
      </c>
      <c r="M3"/>
      <c r="N3"/>
      <c r="O3"/>
      <c r="P3"/>
      <c r="Q3"/>
      <c r="R3"/>
      <c r="S3"/>
      <c r="T3"/>
      <c r="U3" s="77"/>
      <c r="V3" s="77"/>
    </row>
    <row r="4" spans="2:23" ht="15.75" thickBot="1">
      <c r="B4" s="49" t="s">
        <v>35</v>
      </c>
      <c r="C4" s="184"/>
      <c r="D4" s="184"/>
      <c r="E4" s="184"/>
      <c r="F4" s="45" t="s">
        <v>36</v>
      </c>
      <c r="G4" s="57" t="s">
        <v>37</v>
      </c>
      <c r="H4" s="59" t="s">
        <v>38</v>
      </c>
      <c r="I4" s="58" t="s">
        <v>39</v>
      </c>
      <c r="J4" s="54" t="s">
        <v>40</v>
      </c>
      <c r="K4" s="55" t="s">
        <v>41</v>
      </c>
      <c r="L4" s="56" t="s">
        <v>41</v>
      </c>
      <c r="M4"/>
      <c r="N4"/>
      <c r="O4" s="44" t="s">
        <v>47</v>
      </c>
      <c r="P4" s="44" t="s">
        <v>45</v>
      </c>
      <c r="Q4" s="44" t="s">
        <v>46</v>
      </c>
      <c r="R4" s="44" t="s">
        <v>48</v>
      </c>
      <c r="S4" s="44" t="s">
        <v>49</v>
      </c>
      <c r="T4"/>
      <c r="U4" s="77" t="s">
        <v>54</v>
      </c>
      <c r="V4" s="77" t="s">
        <v>55</v>
      </c>
    </row>
    <row r="5" spans="2:23" ht="51">
      <c r="B5" s="62">
        <f>'CAPACIDAD RESIDUAL'!B9</f>
        <v>1</v>
      </c>
      <c r="C5" s="63" t="str">
        <f>'CAPACIDAD RESIDUAL'!C9</f>
        <v>OPTIMIZACION DEL ALCANTARILLADO SANITARIO EN EL BARRIO CARLOS ALBERTO GUZMAN MUNICIPIO DE PUERTO TEJADA DEPARTAMENTO DEL CAUCA</v>
      </c>
      <c r="D5" s="64" t="str">
        <f>'CAPACIDAD RESIDUAL'!D9</f>
        <v>136-2018</v>
      </c>
      <c r="E5" s="65" t="str">
        <f>'CAPACIDAD RESIDUAL'!E9</f>
        <v>EMCASERVICIOS S.A. E.S.P.</v>
      </c>
      <c r="F5" s="65" t="str">
        <f>'CAPACIDAD RESIDUAL'!F9</f>
        <v>I</v>
      </c>
      <c r="G5" s="66">
        <f>'CAPACIDAD RESIDUAL'!G9</f>
        <v>1</v>
      </c>
      <c r="H5" s="67">
        <f>'CAPACIDAD RESIDUAL'!H9</f>
        <v>1650294974</v>
      </c>
      <c r="I5" s="64">
        <f>'CAPACIDAD RESIDUAL'!I9</f>
        <v>7</v>
      </c>
      <c r="J5" s="68">
        <f>'CAPACIDAD RESIDUAL'!J9</f>
        <v>43356</v>
      </c>
      <c r="K5" s="64">
        <f>'CAPACIDAD RESIDUAL'!K9</f>
        <v>56</v>
      </c>
      <c r="L5" s="69">
        <f>'CAPACIDAD RESIDUAL'!L9</f>
        <v>10</v>
      </c>
      <c r="M5"/>
      <c r="N5"/>
      <c r="O5" s="43">
        <f t="shared" ref="O5" si="0">J5</f>
        <v>43356</v>
      </c>
      <c r="P5" s="43">
        <f>O5+(30.3*I5)</f>
        <v>43568.1</v>
      </c>
      <c r="Q5" s="43">
        <f>P5+K5</f>
        <v>43624.1</v>
      </c>
      <c r="R5" s="43">
        <f>'CAPACIDAD RESIDUAL'!R9</f>
        <v>43614</v>
      </c>
      <c r="S5">
        <f>ROUND(Q5-R5,0)</f>
        <v>10</v>
      </c>
      <c r="T5"/>
      <c r="U5" s="77">
        <f t="shared" ref="U5" si="1">H5/(I5*30)</f>
        <v>7858547.4952380955</v>
      </c>
      <c r="V5" s="77">
        <f t="shared" ref="V5" si="2">U5*L5</f>
        <v>78585474.952380955</v>
      </c>
    </row>
    <row r="6" spans="2:23" ht="76.5">
      <c r="B6" s="139">
        <v>2</v>
      </c>
      <c r="C6" s="141" t="s">
        <v>81</v>
      </c>
      <c r="D6" s="71">
        <v>65</v>
      </c>
      <c r="E6" s="72" t="s">
        <v>80</v>
      </c>
      <c r="F6" s="72" t="s">
        <v>53</v>
      </c>
      <c r="G6" s="73">
        <v>1</v>
      </c>
      <c r="H6" s="74">
        <v>753268146</v>
      </c>
      <c r="I6" s="71">
        <v>7</v>
      </c>
      <c r="J6" s="75">
        <v>43606</v>
      </c>
      <c r="K6" s="71">
        <v>0</v>
      </c>
      <c r="L6" s="76">
        <f>S6</f>
        <v>204</v>
      </c>
      <c r="M6"/>
      <c r="N6"/>
      <c r="O6" s="43">
        <f t="shared" ref="O6" si="3">J6</f>
        <v>43606</v>
      </c>
      <c r="P6" s="43">
        <f>O6+(30.3*I6)</f>
        <v>43818.1</v>
      </c>
      <c r="Q6" s="43">
        <f>P6+K6</f>
        <v>43818.1</v>
      </c>
      <c r="R6" s="43">
        <v>43614</v>
      </c>
      <c r="S6">
        <f>ROUND(Q6-R6,0)</f>
        <v>204</v>
      </c>
      <c r="T6"/>
      <c r="U6" s="77">
        <f t="shared" ref="U6" si="4">H6/(I6*30)</f>
        <v>3586991.1714285715</v>
      </c>
      <c r="V6" s="77">
        <f t="shared" ref="V6" si="5">U6*L6</f>
        <v>731746198.97142863</v>
      </c>
    </row>
    <row r="7" spans="2:23" ht="15.75" thickBot="1">
      <c r="B7" s="34" t="s">
        <v>42</v>
      </c>
      <c r="C7" s="35"/>
      <c r="D7" s="35"/>
      <c r="E7" s="35"/>
      <c r="F7" s="35"/>
      <c r="G7" s="35"/>
      <c r="H7" s="36"/>
      <c r="I7" s="35"/>
      <c r="J7" s="46"/>
      <c r="K7" s="37"/>
      <c r="L7" s="38"/>
      <c r="M7"/>
      <c r="N7"/>
      <c r="O7"/>
      <c r="P7"/>
      <c r="Q7"/>
      <c r="R7"/>
      <c r="S7"/>
      <c r="T7"/>
      <c r="U7" s="77"/>
      <c r="V7" s="77"/>
    </row>
    <row r="8" spans="2:23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 s="77"/>
      <c r="V8" s="129">
        <f>SUM(V5:V7)</f>
        <v>810331673.92380953</v>
      </c>
      <c r="W8" s="128">
        <f>(6)</f>
        <v>6</v>
      </c>
    </row>
    <row r="9" spans="2:23" ht="15.75" thickBot="1"/>
    <row r="10" spans="2:23" ht="51">
      <c r="B10" s="89" t="s">
        <v>58</v>
      </c>
      <c r="C10" s="90"/>
      <c r="D10" s="91" t="s">
        <v>59</v>
      </c>
      <c r="E10" s="91" t="s">
        <v>60</v>
      </c>
      <c r="F10" s="92" t="s">
        <v>61</v>
      </c>
      <c r="G10" s="93"/>
      <c r="H10" s="88" t="s">
        <v>62</v>
      </c>
      <c r="I10" s="94"/>
    </row>
    <row r="11" spans="2:23" ht="38.25">
      <c r="B11" s="95" t="s">
        <v>74</v>
      </c>
      <c r="C11" s="96"/>
      <c r="D11" s="97"/>
      <c r="E11" s="97"/>
      <c r="F11" s="98" t="s">
        <v>75</v>
      </c>
      <c r="G11" s="99"/>
      <c r="H11" s="100"/>
      <c r="I11" s="101"/>
    </row>
    <row r="12" spans="2:23">
      <c r="B12" s="95" t="s">
        <v>57</v>
      </c>
      <c r="C12" s="96"/>
      <c r="D12" s="102" t="s">
        <v>63</v>
      </c>
      <c r="E12" s="102" t="s">
        <v>64</v>
      </c>
      <c r="F12" s="103" t="s">
        <v>65</v>
      </c>
      <c r="G12" s="104"/>
      <c r="H12" s="100"/>
      <c r="I12" s="101"/>
    </row>
    <row r="13" spans="2:23">
      <c r="B13" s="105" t="s">
        <v>66</v>
      </c>
      <c r="C13" s="106"/>
      <c r="D13" s="107" t="s">
        <v>67</v>
      </c>
      <c r="E13" s="107" t="s">
        <v>67</v>
      </c>
      <c r="F13" s="108" t="s">
        <v>67</v>
      </c>
      <c r="G13" s="109"/>
      <c r="H13" s="110"/>
      <c r="I13" s="111"/>
    </row>
    <row r="14" spans="2:23" ht="18.75" thickBot="1">
      <c r="B14" s="112">
        <f>FINANCIERA!F13</f>
        <v>0</v>
      </c>
      <c r="C14" s="113"/>
      <c r="D14" s="114">
        <v>120</v>
      </c>
      <c r="E14" s="114">
        <v>20</v>
      </c>
      <c r="F14" s="114">
        <v>40</v>
      </c>
      <c r="G14" s="114"/>
      <c r="H14" s="115">
        <f>ROUND(((((D14+E14+F14)/100)*B14)-V8),0)</f>
        <v>-810331674</v>
      </c>
      <c r="I14" s="116"/>
    </row>
    <row r="15" spans="2:23">
      <c r="D15" s="117" t="s">
        <v>68</v>
      </c>
      <c r="E15" s="117" t="s">
        <v>68</v>
      </c>
      <c r="G15" s="118" t="s">
        <v>69</v>
      </c>
    </row>
    <row r="17" spans="1:15">
      <c r="B17" s="119" t="s">
        <v>70</v>
      </c>
      <c r="C17" s="119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</row>
    <row r="18" spans="1:15">
      <c r="B18" s="119"/>
      <c r="C18" s="120"/>
      <c r="D18" s="121" t="s">
        <v>71</v>
      </c>
      <c r="E18" s="122"/>
      <c r="F18" s="123"/>
      <c r="G18" s="123"/>
      <c r="H18" s="120"/>
      <c r="I18" s="120"/>
      <c r="J18" s="120"/>
      <c r="K18" s="120"/>
      <c r="L18" s="120"/>
      <c r="M18" s="120"/>
      <c r="N18" s="120"/>
      <c r="O18" s="120"/>
    </row>
    <row r="19" spans="1:15" ht="28.5">
      <c r="B19" s="124" t="s">
        <v>72</v>
      </c>
      <c r="C19" s="124"/>
      <c r="D19" s="124"/>
      <c r="E19" s="87" t="s">
        <v>7</v>
      </c>
      <c r="F19" s="87"/>
      <c r="G19" s="87"/>
      <c r="H19" s="119"/>
      <c r="I19" s="119"/>
      <c r="J19" s="119"/>
      <c r="K19" s="119"/>
      <c r="L19" s="119"/>
      <c r="M19" s="119"/>
      <c r="N19" s="119"/>
      <c r="O19" s="119"/>
    </row>
    <row r="20" spans="1:15" ht="47.25">
      <c r="B20" s="124"/>
      <c r="C20" s="124" t="e">
        <f>#REF!</f>
        <v>#REF!</v>
      </c>
      <c r="D20" s="124"/>
      <c r="E20" s="125" t="s">
        <v>7</v>
      </c>
      <c r="F20" s="125"/>
      <c r="G20" s="125"/>
      <c r="H20" s="119"/>
      <c r="I20" s="119"/>
      <c r="J20" s="119"/>
      <c r="K20" s="119"/>
      <c r="L20" s="119"/>
      <c r="M20" s="119"/>
      <c r="N20" s="119"/>
      <c r="O20" s="119"/>
    </row>
    <row r="21" spans="1:15" ht="15.75">
      <c r="B21" s="119"/>
      <c r="C21" s="124" t="s">
        <v>73</v>
      </c>
      <c r="D21" s="124"/>
      <c r="E21" s="126">
        <v>76308097</v>
      </c>
      <c r="F21" s="120"/>
      <c r="G21" s="120"/>
      <c r="H21" s="120"/>
      <c r="I21" s="120"/>
      <c r="J21" s="120"/>
      <c r="K21" s="120"/>
      <c r="L21" s="120"/>
      <c r="M21" s="120"/>
      <c r="N21" s="120"/>
      <c r="O21" s="120"/>
    </row>
    <row r="22" spans="1:15">
      <c r="B22" s="124"/>
      <c r="C22" s="124"/>
      <c r="D22" s="124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</row>
    <row r="23" spans="1:15">
      <c r="A23" s="118"/>
      <c r="B23" s="124"/>
      <c r="C23" s="124"/>
      <c r="D23" s="124"/>
      <c r="E23" s="123"/>
      <c r="F23" s="123"/>
      <c r="G23" s="120"/>
      <c r="H23" s="120"/>
      <c r="I23" s="120"/>
      <c r="J23" s="120"/>
      <c r="K23" s="120"/>
      <c r="L23" s="120"/>
      <c r="M23" s="120"/>
      <c r="N23" s="120"/>
      <c r="O23" s="120"/>
    </row>
    <row r="24" spans="1:15">
      <c r="A24" s="118"/>
      <c r="B24" s="118"/>
      <c r="C24" s="118"/>
      <c r="D24" s="118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</row>
    <row r="25" spans="1:15">
      <c r="A25" s="118"/>
      <c r="B25" s="118"/>
      <c r="C25" s="118"/>
      <c r="D25" s="118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</row>
    <row r="26" spans="1:15"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</row>
  </sheetData>
  <mergeCells count="4">
    <mergeCell ref="C3:C4"/>
    <mergeCell ref="D3:D4"/>
    <mergeCell ref="E3:E4"/>
    <mergeCell ref="F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view="pageBreakPreview" topLeftCell="B1" zoomScaleNormal="100" zoomScaleSheetLayoutView="100" workbookViewId="0">
      <selection activeCell="I7" sqref="I7"/>
    </sheetView>
  </sheetViews>
  <sheetFormatPr baseColWidth="10" defaultRowHeight="12.75"/>
  <cols>
    <col min="1" max="1" width="1.7109375" customWidth="1"/>
    <col min="2" max="2" width="7" customWidth="1"/>
    <col min="3" max="3" width="56.42578125" customWidth="1"/>
    <col min="4" max="4" width="19.28515625" customWidth="1"/>
    <col min="5" max="5" width="20.140625" customWidth="1"/>
    <col min="6" max="6" width="7.28515625" customWidth="1"/>
    <col min="7" max="7" width="8" customWidth="1"/>
    <col min="8" max="8" width="19.85546875" customWidth="1"/>
    <col min="9" max="9" width="12" customWidth="1"/>
    <col min="10" max="10" width="13.28515625" customWidth="1"/>
    <col min="11" max="11" width="15" customWidth="1"/>
    <col min="12" max="12" width="12.140625" customWidth="1"/>
    <col min="13" max="13" width="4.7109375" customWidth="1"/>
    <col min="15" max="15" width="14.140625" customWidth="1"/>
    <col min="16" max="16" width="13.28515625" customWidth="1"/>
    <col min="17" max="17" width="13.85546875" customWidth="1"/>
  </cols>
  <sheetData>
    <row r="1" spans="2:19" ht="26.25" customHeight="1"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</row>
    <row r="2" spans="2:19" ht="15">
      <c r="B2" s="196" t="s">
        <v>87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</row>
    <row r="3" spans="2:19" ht="26.25" customHeight="1">
      <c r="B3" s="196" t="s">
        <v>88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2:19" ht="28.5" customHeight="1">
      <c r="B4" s="195" t="s">
        <v>89</v>
      </c>
      <c r="C4" s="198"/>
      <c r="D4" s="198"/>
      <c r="E4" s="198"/>
      <c r="F4" s="198"/>
      <c r="G4" s="198"/>
      <c r="H4" s="198"/>
      <c r="I4" s="198"/>
      <c r="J4" s="198"/>
      <c r="K4" s="198"/>
      <c r="L4" s="198"/>
    </row>
    <row r="5" spans="2:19" ht="6.95" customHeight="1"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</row>
    <row r="6" spans="2:19" ht="16.5" customHeight="1">
      <c r="B6" s="195" t="s">
        <v>82</v>
      </c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2:19" ht="6.95" customHeight="1"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</row>
    <row r="8" spans="2:19" ht="12.75" customHeight="1">
      <c r="B8" s="194" t="s">
        <v>83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</row>
    <row r="9" spans="2:19" ht="11.1" customHeight="1">
      <c r="B9" s="174"/>
      <c r="C9" s="174"/>
      <c r="D9" s="175"/>
      <c r="E9" s="175"/>
      <c r="F9" s="175"/>
      <c r="G9" s="175"/>
      <c r="H9" s="175"/>
      <c r="I9" s="175"/>
      <c r="J9" s="175"/>
      <c r="K9" s="175"/>
      <c r="L9" s="175"/>
    </row>
    <row r="10" spans="2:19" ht="14.25" customHeight="1">
      <c r="B10" s="193" t="s">
        <v>85</v>
      </c>
      <c r="C10" s="193"/>
      <c r="D10" s="193"/>
      <c r="E10" s="193"/>
      <c r="F10" s="193"/>
      <c r="G10" s="193"/>
      <c r="H10" s="193"/>
      <c r="I10" s="193"/>
      <c r="J10" s="193"/>
      <c r="K10" s="193"/>
      <c r="L10" s="193"/>
    </row>
    <row r="11" spans="2:19" ht="13.5" thickBot="1"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2:19" ht="39.75">
      <c r="B12" s="47" t="s">
        <v>27</v>
      </c>
      <c r="C12" s="183" t="s">
        <v>28</v>
      </c>
      <c r="D12" s="183" t="s">
        <v>29</v>
      </c>
      <c r="E12" s="183" t="s">
        <v>30</v>
      </c>
      <c r="F12" s="185" t="s">
        <v>31</v>
      </c>
      <c r="G12" s="186"/>
      <c r="H12" s="53" t="s">
        <v>52</v>
      </c>
      <c r="I12" s="48" t="s">
        <v>32</v>
      </c>
      <c r="J12" s="50" t="s">
        <v>16</v>
      </c>
      <c r="K12" s="50" t="s">
        <v>33</v>
      </c>
      <c r="L12" s="51" t="s">
        <v>34</v>
      </c>
    </row>
    <row r="13" spans="2:19" ht="24.75" customHeight="1">
      <c r="B13" s="49" t="s">
        <v>35</v>
      </c>
      <c r="C13" s="184"/>
      <c r="D13" s="184"/>
      <c r="E13" s="184"/>
      <c r="F13" s="45" t="s">
        <v>36</v>
      </c>
      <c r="G13" s="57" t="s">
        <v>37</v>
      </c>
      <c r="H13" s="59" t="s">
        <v>38</v>
      </c>
      <c r="I13" s="58" t="s">
        <v>39</v>
      </c>
      <c r="J13" s="54" t="s">
        <v>40</v>
      </c>
      <c r="K13" s="55" t="s">
        <v>41</v>
      </c>
      <c r="L13" s="56" t="s">
        <v>41</v>
      </c>
      <c r="O13" s="44" t="s">
        <v>47</v>
      </c>
      <c r="P13" s="44" t="s">
        <v>45</v>
      </c>
      <c r="Q13" s="44" t="s">
        <v>46</v>
      </c>
      <c r="R13" s="44" t="s">
        <v>48</v>
      </c>
      <c r="S13" s="44" t="s">
        <v>49</v>
      </c>
    </row>
    <row r="14" spans="2:19" ht="69.95" customHeight="1">
      <c r="B14" s="70"/>
      <c r="C14" s="138"/>
      <c r="D14" s="71"/>
      <c r="E14" s="72"/>
      <c r="F14" s="72"/>
      <c r="G14" s="73"/>
      <c r="H14" s="74"/>
      <c r="I14" s="71"/>
      <c r="J14" s="75"/>
      <c r="K14" s="71"/>
      <c r="L14" s="76"/>
      <c r="O14" s="1">
        <f>J14</f>
        <v>0</v>
      </c>
      <c r="P14" s="43">
        <f>O14+(30.3*I14)</f>
        <v>0</v>
      </c>
      <c r="Q14" s="43">
        <f>P14+K14</f>
        <v>0</v>
      </c>
      <c r="R14" s="43">
        <v>43662</v>
      </c>
      <c r="S14">
        <f>ROUND(Q14-R14,0)</f>
        <v>-43662</v>
      </c>
    </row>
    <row r="15" spans="2:19" ht="83.1" customHeight="1">
      <c r="B15" s="70"/>
      <c r="C15" s="145"/>
      <c r="D15" s="144"/>
      <c r="E15" s="72"/>
      <c r="F15" s="72"/>
      <c r="G15" s="73"/>
      <c r="H15" s="74"/>
      <c r="I15" s="71"/>
      <c r="J15" s="75"/>
      <c r="K15" s="71"/>
      <c r="L15" s="76"/>
      <c r="O15" s="1">
        <f>J15</f>
        <v>0</v>
      </c>
      <c r="P15" s="43">
        <f>30.3*I15</f>
        <v>0</v>
      </c>
      <c r="Q15" s="43">
        <f>P15+K15</f>
        <v>0</v>
      </c>
      <c r="R15" s="43">
        <v>43662</v>
      </c>
      <c r="S15">
        <f>ROUND(Q15-R15,0)</f>
        <v>-43662</v>
      </c>
    </row>
    <row r="16" spans="2:19" ht="69.95" customHeight="1">
      <c r="B16" s="140"/>
      <c r="C16" s="146"/>
      <c r="D16" s="71"/>
      <c r="E16" s="72"/>
      <c r="F16" s="72"/>
      <c r="G16" s="73"/>
      <c r="H16" s="74"/>
      <c r="I16" s="71"/>
      <c r="J16" s="75"/>
      <c r="K16" s="71"/>
      <c r="L16" s="76"/>
      <c r="O16" s="1">
        <f>J16</f>
        <v>0</v>
      </c>
      <c r="P16" s="43">
        <f>O16+(30.3*I16)</f>
        <v>0</v>
      </c>
      <c r="Q16" s="43">
        <f>P16+K16</f>
        <v>0</v>
      </c>
      <c r="R16" s="43">
        <v>43662</v>
      </c>
      <c r="S16">
        <f>ROUND(Q16-R16,0)</f>
        <v>-43662</v>
      </c>
    </row>
    <row r="17" spans="1:12" ht="13.5" thickBot="1">
      <c r="B17" s="134" t="s">
        <v>42</v>
      </c>
      <c r="C17" s="135"/>
      <c r="D17" s="135"/>
      <c r="E17" s="135"/>
      <c r="F17" s="135"/>
      <c r="G17" s="135"/>
      <c r="H17" s="136"/>
      <c r="I17" s="135"/>
      <c r="J17" s="46"/>
      <c r="K17" s="46"/>
      <c r="L17" s="137"/>
    </row>
    <row r="18" spans="1:12" ht="20.25" customHeight="1"/>
    <row r="19" spans="1:12" s="39" customFormat="1" ht="28.5" customHeight="1">
      <c r="B19" s="187" t="s">
        <v>43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</row>
    <row r="20" spans="1:12" s="39" customFormat="1" ht="14.25">
      <c r="B20" s="188"/>
      <c r="C20" s="188"/>
      <c r="D20" s="40"/>
      <c r="E20" s="40"/>
      <c r="F20" s="40"/>
      <c r="G20" s="40"/>
      <c r="H20" s="40"/>
      <c r="I20" s="40"/>
      <c r="J20" s="40"/>
      <c r="K20" s="40"/>
      <c r="L20" s="40"/>
    </row>
    <row r="21" spans="1:12" s="39" customFormat="1" ht="27.75" customHeight="1">
      <c r="B21" s="192"/>
      <c r="C21" s="192"/>
      <c r="D21" s="192"/>
      <c r="E21" s="40"/>
      <c r="F21" s="192"/>
      <c r="G21" s="192"/>
      <c r="H21" s="192"/>
      <c r="I21" s="192"/>
      <c r="J21" s="192"/>
      <c r="K21" s="192"/>
      <c r="L21" s="192"/>
    </row>
    <row r="22" spans="1:12" s="39" customFormat="1" ht="12.95" customHeight="1">
      <c r="B22" s="178" t="s">
        <v>86</v>
      </c>
      <c r="C22" s="178"/>
      <c r="D22" s="178"/>
      <c r="E22" s="41"/>
      <c r="F22" s="177" t="str">
        <f>'residual 2'!G26</f>
        <v>CONTADOR PUBLICO</v>
      </c>
      <c r="G22" s="177"/>
      <c r="H22" s="177"/>
      <c r="I22" s="177"/>
      <c r="J22" s="177"/>
      <c r="K22" s="177"/>
      <c r="L22" s="177"/>
    </row>
    <row r="23" spans="1:12" s="39" customFormat="1" ht="12.95" customHeight="1">
      <c r="B23" s="142"/>
      <c r="C23" s="142"/>
      <c r="D23" s="142"/>
      <c r="E23" s="41"/>
      <c r="F23" s="177"/>
      <c r="G23" s="177"/>
      <c r="H23" s="177"/>
      <c r="I23" s="177"/>
      <c r="J23" s="177"/>
      <c r="K23" s="177"/>
      <c r="L23" s="177"/>
    </row>
    <row r="24" spans="1:12" s="39" customFormat="1" ht="50.1" customHeight="1">
      <c r="A24"/>
      <c r="B24" s="179"/>
      <c r="C24" s="179"/>
      <c r="D24" s="179"/>
      <c r="E24" s="41"/>
      <c r="F24" s="42"/>
      <c r="G24" s="42"/>
      <c r="H24" s="42"/>
      <c r="I24" s="42"/>
      <c r="J24" s="42"/>
      <c r="K24" s="42"/>
      <c r="L24" s="42"/>
    </row>
    <row r="25" spans="1:12" s="39" customFormat="1">
      <c r="A25"/>
      <c r="B25" s="180" t="s">
        <v>44</v>
      </c>
      <c r="C25" s="181"/>
      <c r="D25" s="181"/>
      <c r="E25" s="41"/>
      <c r="F25" s="182" t="s">
        <v>44</v>
      </c>
      <c r="G25" s="182"/>
      <c r="H25" s="182"/>
      <c r="I25" s="182"/>
      <c r="J25" s="182"/>
      <c r="K25" s="182"/>
      <c r="L25" s="182"/>
    </row>
    <row r="26" spans="1:12" s="39" customFormat="1">
      <c r="A26"/>
      <c r="B26"/>
      <c r="C26"/>
      <c r="D26"/>
      <c r="E26" s="41"/>
      <c r="F26" s="41"/>
      <c r="G26" s="41"/>
      <c r="H26" s="40"/>
      <c r="I26" s="40"/>
      <c r="J26" s="40"/>
      <c r="K26" s="40"/>
      <c r="L26" s="40"/>
    </row>
    <row r="27" spans="1:12" ht="15"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</row>
  </sheetData>
  <mergeCells count="25">
    <mergeCell ref="B10:L10"/>
    <mergeCell ref="B19:L19"/>
    <mergeCell ref="C12:C13"/>
    <mergeCell ref="D12:D13"/>
    <mergeCell ref="B1:L1"/>
    <mergeCell ref="B5:L5"/>
    <mergeCell ref="B8:L8"/>
    <mergeCell ref="B9:C9"/>
    <mergeCell ref="D9:L9"/>
    <mergeCell ref="B6:L6"/>
    <mergeCell ref="B2:L2"/>
    <mergeCell ref="B3:L3"/>
    <mergeCell ref="B4:L4"/>
    <mergeCell ref="E12:E13"/>
    <mergeCell ref="F12:G12"/>
    <mergeCell ref="B20:C20"/>
    <mergeCell ref="B25:D25"/>
    <mergeCell ref="B21:D21"/>
    <mergeCell ref="B27:L27"/>
    <mergeCell ref="F25:L25"/>
    <mergeCell ref="F23:L23"/>
    <mergeCell ref="F22:L22"/>
    <mergeCell ref="F21:L21"/>
    <mergeCell ref="B22:D22"/>
    <mergeCell ref="B24:D24"/>
  </mergeCells>
  <pageMargins left="0.31496062992125984" right="0.31496062992125984" top="0.35433070866141736" bottom="0.35433070866141736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residual 1</vt:lpstr>
      <vt:lpstr>residual 2</vt:lpstr>
      <vt:lpstr>FINANCIERA</vt:lpstr>
      <vt:lpstr>CAPACIDAD RESIDUAL</vt:lpstr>
      <vt:lpstr>ANEXO 6B</vt:lpstr>
      <vt:lpstr>CAPACIDAD RESIDUAL (2)</vt:lpstr>
      <vt:lpstr>'CAPACIDAD RESIDUAL'!Área_de_impresión</vt:lpstr>
      <vt:lpstr>'CAPACIDAD RESIDUAL (2)'!Área_de_impresión</vt:lpstr>
      <vt:lpstr>FINANCIERA!Área_de_impresión</vt:lpstr>
      <vt:lpstr>'residual 1'!Área_de_impresión</vt:lpstr>
      <vt:lpstr>'residual 2'!Área_de_impresión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Andres Cuellar</cp:lastModifiedBy>
  <cp:lastPrinted>2019-07-22T18:52:36Z</cp:lastPrinted>
  <dcterms:created xsi:type="dcterms:W3CDTF">2005-03-05T15:50:54Z</dcterms:created>
  <dcterms:modified xsi:type="dcterms:W3CDTF">2025-10-30T00:07:14Z</dcterms:modified>
</cp:coreProperties>
</file>