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328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cindy\OneDrive\Desktop\(11) PROYECTOS PRODUCTIVOS VICTIMAS\"/>
    </mc:Choice>
  </mc:AlternateContent>
  <xr:revisionPtr revIDLastSave="0" documentId="13_ncr:1_{38930069-F2F5-456F-9757-2BEFC4CFD482}" xr6:coauthVersionLast="47" xr6:coauthVersionMax="47" xr10:uidLastSave="{00000000-0000-0000-0000-000000000000}"/>
  <bookViews>
    <workbookView xWindow="-108" yWindow="-108" windowWidth="23256" windowHeight="12456" xr2:uid="{2570F59D-31D0-4B53-90C0-95A53ABF0490}"/>
  </bookViews>
  <sheets>
    <sheet name="Hoja2" sheetId="2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N6" i="2" l="1"/>
  <c r="N7" i="2"/>
  <c r="N8" i="2"/>
  <c r="N9" i="2"/>
  <c r="N10" i="2"/>
  <c r="N11" i="2"/>
  <c r="N12" i="2"/>
  <c r="N13" i="2"/>
  <c r="N14" i="2"/>
  <c r="N15" i="2"/>
  <c r="N16" i="2"/>
  <c r="N17" i="2"/>
  <c r="N18" i="2"/>
  <c r="N19" i="2"/>
  <c r="N5" i="2"/>
  <c r="N20" i="2" s="1"/>
  <c r="L6" i="2"/>
  <c r="L7" i="2"/>
  <c r="L8" i="2"/>
  <c r="L9" i="2"/>
  <c r="L10" i="2"/>
  <c r="L11" i="2"/>
  <c r="L12" i="2"/>
  <c r="L13" i="2"/>
  <c r="L14" i="2"/>
  <c r="L15" i="2"/>
  <c r="L16" i="2"/>
  <c r="L17" i="2"/>
  <c r="L18" i="2"/>
  <c r="L19" i="2"/>
  <c r="L5" i="2"/>
  <c r="L20" i="2" s="1"/>
  <c r="J6" i="2"/>
  <c r="J7" i="2"/>
  <c r="J8" i="2"/>
  <c r="J9" i="2"/>
  <c r="J10" i="2"/>
  <c r="J11" i="2"/>
  <c r="J12" i="2"/>
  <c r="J13" i="2"/>
  <c r="J14" i="2"/>
  <c r="J15" i="2"/>
  <c r="J16" i="2"/>
  <c r="J17" i="2"/>
  <c r="J18" i="2"/>
  <c r="J19" i="2"/>
  <c r="J5" i="2"/>
  <c r="J20" i="2" s="1"/>
  <c r="J21" i="2" s="1"/>
  <c r="M21" i="2" l="1"/>
  <c r="M22" i="2"/>
  <c r="H6" i="2"/>
  <c r="H7" i="2"/>
  <c r="H8" i="2"/>
  <c r="H9" i="2"/>
  <c r="H10" i="2"/>
  <c r="H11" i="2"/>
  <c r="H12" i="2"/>
  <c r="H13" i="2"/>
  <c r="H14" i="2"/>
  <c r="H15" i="2"/>
  <c r="H16" i="2"/>
  <c r="H17" i="2"/>
  <c r="H18" i="2"/>
  <c r="H19" i="2"/>
  <c r="H5" i="2"/>
  <c r="H20" i="2" s="1"/>
  <c r="H21" i="2" s="1"/>
</calcChain>
</file>

<file path=xl/sharedStrings.xml><?xml version="1.0" encoding="utf-8"?>
<sst xmlns="http://schemas.openxmlformats.org/spreadsheetml/2006/main" count="64" uniqueCount="49">
  <si>
    <t>ACCIONES DEL PROYECTO</t>
  </si>
  <si>
    <t>PRODUCTO DEL PROYECTO</t>
  </si>
  <si>
    <t xml:space="preserve">DESCRIPCIÓN </t>
  </si>
  <si>
    <t xml:space="preserve">UNIDAD </t>
  </si>
  <si>
    <t>CANT.</t>
  </si>
  <si>
    <t>TIEMPO /mes</t>
  </si>
  <si>
    <t>VALOR UNITARIO</t>
  </si>
  <si>
    <t>VALOR TOTAL</t>
  </si>
  <si>
    <t>FASE 1                       Divulgación, convocatoria, inscripción y selección</t>
  </si>
  <si>
    <t>Unidad</t>
  </si>
  <si>
    <t>Diseño, elaboración y producción de piezas gráficas para la etapa de divulgación y convocatoria</t>
  </si>
  <si>
    <t>Divulgación en los diferentes medios de comunicación del Municipio, Redes Sociales y medios alternativos para la divulgación de la convocatoria.</t>
  </si>
  <si>
    <t>Implementación del proceso de convocatoria, inscripción y selección de beneficiarios, incluyendo el desarrollo de un sistema para la selección de los postulantes, la digitación y tabulación de datos, así como la definición de la lista de elegidos, de acuerdo con los criterios de selección establecidos por la Administración Municipal a través del Comité Técnico de Evaluación.</t>
  </si>
  <si>
    <t xml:space="preserve">GL </t>
  </si>
  <si>
    <t>Persona</t>
  </si>
  <si>
    <t xml:space="preserve"> </t>
  </si>
  <si>
    <t xml:space="preserve">Persona </t>
  </si>
  <si>
    <t>Personas</t>
  </si>
  <si>
    <t>Sesiones</t>
  </si>
  <si>
    <t>Útiles de papelería en general: Caja de resmas tamaño oficio, caja de lapiceros negro, alquiler de impresora con tintas incluidas y carpeta archivadora de dos (2) anillos AZ tamaño oficio</t>
  </si>
  <si>
    <t>Coordinador: Profesional en áreas administrativas con experiencia en temas relacionados. Remítase a tabla de perfiles.</t>
  </si>
  <si>
    <t>Desarrollar la estrategia. A cada emprendimiento y/o unidad de negocio se le debe realizar visita para la elaboración de ficha técnica, reseña fotográfica, ficha económica, ficha jurídica y ficha psicosocial.</t>
  </si>
  <si>
    <t xml:space="preserve">Estrategia Generación de Ingresos, insumos para Unidades Productivas en apoyo a  Emprendimiento y Fortalecimiento en ideas de negocios dirigida a la población víctima del conflicto armado del Municipio de Lebrija </t>
  </si>
  <si>
    <r>
      <t xml:space="preserve">Formulación y diseño de la convocatoria, términos, cronograma, formatos (Postulación, declaración juramentada de no beneficiario de proyecto productivo en los últimos cinco años, carta de compromiso, declaración juramenta de padre o madre cabeza de familia), definición del comité técnico de evaluación y </t>
    </r>
    <r>
      <rPr>
        <sz val="8"/>
        <color theme="1"/>
        <rFont val="Arial"/>
        <family val="2"/>
      </rPr>
      <t>elaboración de plan de trabajo, conforme a los criterios y conceptos emitidos por la administración municipal.</t>
    </r>
  </si>
  <si>
    <t>Recurso Humano para el acompañamiento en la fase de divulgación, convocatoria, inscripción y selección de los beneficiarios del proyecto. Remítase a tabla de perfiles.</t>
  </si>
  <si>
    <t xml:space="preserve">FASE 2                            Etapa de desarrollo estrategia: Generación de ingresos población víctima del conflicto armado del Municipio de Lebrija </t>
  </si>
  <si>
    <t>Acompañamiento en la formulación del plan de negocio, evaluación a través del análisis de viabilidad técnica, comercial y financiera de la idea de negocio para determinar su potencial de éxito, identificar áreas de mejora y validar la inversión necesaria. Lo anterior, según lineamientos requeridos por la Administración Municipal.</t>
  </si>
  <si>
    <t xml:space="preserve">Recurso Humano tecnólogo y/o profesional en diferentes áreas para el acompañamiento en el desarrollo de la estrategia "Generación de ingresos población víctima del conflicto armado del Municipio de Lebrija". Remítase a tabla de perfiles. </t>
  </si>
  <si>
    <t xml:space="preserve">FASE 3                                  Entrega apoyo a unidades productivas y emprendimientos </t>
  </si>
  <si>
    <t xml:space="preserve">Entrega de apoyo a unidades productivas, a través de insumos, materiales, equipos y elementos definidos en la formulación; según la necesidad evaluación del plan de negocio definido en la fase 2. (fortalecimiento 10 unidades y emprendimiento 40 unidades) por un valor de cada proyecto de $3.000.000 neto después de descuentos, gravámenes de ley y gastos administrativos </t>
  </si>
  <si>
    <t>Desplazamiento de insumos, materiales, equipos y elementos definidos para el fortalecimiento de las unidades productivas y los emprendimientos hasta el municipio de Lebrija a un único lugar de entrega, fecha y hora que determine la Alcaldía Municipal.</t>
  </si>
  <si>
    <t>Clausura. Incluye cuatro (4) cabinas de sonido, soporte metálico, cableado eléctrico, cuatro(4) extensiones, dos (2) micrófonos inalámbricos, consola de mínimo ocho (8) canales y sonidista. Mesa de pasabocas (Galletas y dulces) con capacidad de suministrar cafés, aromáticas y café con leche durante toda la jornada. Botellas de agua, y refrigerio: Croissant de queso y mortadela premium con bebida fría jugo de frutas o gaseosa pet 250 ml. Incluye presentador, personal de montaje, desmontaje y transporte de los equipos.</t>
  </si>
  <si>
    <t>Capacitación "Formalización empresarial" Dirigida para las unidades productivas seleccionadas. Incluye refrigerio; empanada de pollo y/o carne con jugo de frutas de 250ml o gaseosa pet 250 ml. Incluye silletería, mesas y material de trabajo. Minimo una cabina de sonido con estructura, cableado y micrófono. La capacitación debe ser dirigida por un profesional con experiencia en procesos administrativos y/o económicos y/o contables.</t>
  </si>
  <si>
    <t>Mesas de trabajo – Temáticas: 1. Análisis del mercado, 2. Sostenibilidad y 3. Mercadeo y ventas. Incluye lugar adecuado para cincuenta (50) personas.  refrigerio; empanada de pollo y/o carne con jugo de frutas de 250ml o gaseosa pet 250 ml. Incluye silletería, mesas y material de trabajo. Mínimo una cabina de sonido con estructura, cableado y micrófono. La mesa de trabajo la debe liderar un profesional en ciencias administrativas.</t>
  </si>
  <si>
    <t>ESTUDIO DE MERCADOS</t>
  </si>
  <si>
    <t>COTIZACIÓN CORPORACIÓN PARA EL DESARROLLO AMBIENTAL SOSTENIBLE</t>
  </si>
  <si>
    <t>COTIZACIÓN FUNDACIÓN MANANTIAL DE EXPERIENCIAS</t>
  </si>
  <si>
    <t>COTIZACIÓN FUNDACIÓN SAYAL35</t>
  </si>
  <si>
    <t xml:space="preserve">OBJETO </t>
  </si>
  <si>
    <t>APORTE DE LA ESAL</t>
  </si>
  <si>
    <r>
      <rPr>
        <b/>
        <sz val="8"/>
        <color theme="1"/>
        <rFont val="Arial"/>
        <family val="2"/>
      </rPr>
      <t>Nota.</t>
    </r>
    <r>
      <rPr>
        <sz val="8"/>
        <color theme="1"/>
        <rFont val="Arial"/>
        <family val="2"/>
      </rPr>
      <t xml:space="preserve"> Para efectos de estimación de presupuesto oficial se tomará como valor de referencia el menor valor allegado en las cotizaciones y frente a la posible distribución de aportes se tomará la fijada en la cotización de menor valor.</t>
    </r>
  </si>
  <si>
    <t>VALOR TOTAL CONVENIO</t>
  </si>
  <si>
    <t>AUNAR ESFUERZOS TÉCNICOS, ADMINISTRATIVOS Y FINANCIEROS PARA EL DESARROLLO DE PROCESOS DE FORMACIÓN, FORTALECIMIENTO Y ENTREGA DE UNIDADES PRODUCTIVAS, DIRIGIDAS A LA POBLACIÓN VÍCTIMA DEL CONFLICTO ARMADO RESIDENTE EN EL MUNICIPIO DE LEBRIJA (SANTANDER)</t>
  </si>
  <si>
    <t>APORTE DEL MUNICIPIO</t>
  </si>
  <si>
    <r>
      <rPr>
        <b/>
        <sz val="8"/>
        <color theme="1"/>
        <rFont val="Arial"/>
        <family val="2"/>
      </rPr>
      <t>Nota.</t>
    </r>
    <r>
      <rPr>
        <sz val="8"/>
        <color theme="1"/>
        <rFont val="Arial"/>
        <family val="2"/>
      </rPr>
      <t xml:space="preserve"> SECOP II Solicitud de información a proveedores, cotizaciones y manifestación de interes de aportes adjuntos al presente documento.</t>
    </r>
  </si>
  <si>
    <t>AUDREY YESENIA VÁSQUEZ HERRERA</t>
  </si>
  <si>
    <t>SECRETARIA DE GOBIERNO, SEGURIDAD Y CONVIVENCIA</t>
  </si>
  <si>
    <t>Alcaldía Municipal Lebrija – Santander</t>
  </si>
  <si>
    <t>PRESUPUESTO OFICIAL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</si>
</sst>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&quot;$&quot;\ #,##0"/>
  </numFmts>
  <fonts count="10" x14ac:knownFonts="1">
    <font>
      <sz val="11"/>
      <color theme="1"/>
      <name val="Aptos Narrow"/>
      <family val="2"/>
      <scheme val="minor"/>
    </font>
    <font>
      <b/>
      <sz val="8"/>
      <color rgb="FF000000"/>
      <name val="Arial"/>
      <family val="2"/>
    </font>
    <font>
      <b/>
      <sz val="8"/>
      <color theme="1"/>
      <name val="Arial"/>
      <family val="2"/>
    </font>
    <font>
      <sz val="8"/>
      <color rgb="FF000000"/>
      <name val="Arial"/>
      <family val="2"/>
    </font>
    <font>
      <sz val="8"/>
      <color theme="1"/>
      <name val="Arial"/>
      <family val="2"/>
    </font>
    <font>
      <sz val="9"/>
      <color theme="1"/>
      <name val="Arial"/>
      <family val="2"/>
    </font>
    <font>
      <b/>
      <sz val="9"/>
      <color theme="1"/>
      <name val="Arial"/>
      <family val="2"/>
    </font>
    <font>
      <sz val="11"/>
      <color theme="1"/>
      <name val="Aptos Narrow"/>
      <family val="2"/>
      <scheme val="minor"/>
    </font>
    <font>
      <b/>
      <sz val="11"/>
      <color theme="1"/>
      <name val="Arial"/>
      <family val="2"/>
    </font>
    <font>
      <sz val="11"/>
      <color theme="1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3" tint="0.89999084444715716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9" fontId="7" fillId="0" borderId="0" applyFont="0" applyFill="0" applyBorder="0" applyAlignment="0" applyProtection="0"/>
  </cellStyleXfs>
  <cellXfs count="37">
    <xf numFmtId="0" fontId="0" fillId="0" borderId="0" xfId="0"/>
    <xf numFmtId="0" fontId="3" fillId="2" borderId="1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2" fillId="3" borderId="1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5" fillId="0" borderId="0" xfId="0" applyFont="1" applyAlignment="1">
      <alignment vertical="center" wrapText="1"/>
    </xf>
    <xf numFmtId="164" fontId="4" fillId="0" borderId="1" xfId="0" applyNumberFormat="1" applyFont="1" applyBorder="1" applyAlignment="1">
      <alignment horizontal="center" vertical="center"/>
    </xf>
    <xf numFmtId="10" fontId="4" fillId="0" borderId="0" xfId="0" applyNumberFormat="1" applyFont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1" fillId="3" borderId="1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6" fillId="3" borderId="1" xfId="0" applyFont="1" applyFill="1" applyBorder="1" applyAlignment="1">
      <alignment horizontal="center" vertical="center" wrapText="1"/>
    </xf>
    <xf numFmtId="164" fontId="2" fillId="0" borderId="1" xfId="0" applyNumberFormat="1" applyFont="1" applyBorder="1" applyAlignment="1">
      <alignment horizontal="center" vertical="center"/>
    </xf>
    <xf numFmtId="0" fontId="6" fillId="4" borderId="1" xfId="0" applyFont="1" applyFill="1" applyBorder="1" applyAlignment="1">
      <alignment horizontal="center" vertical="center" wrapText="1"/>
    </xf>
    <xf numFmtId="0" fontId="6" fillId="5" borderId="1" xfId="0" applyFont="1" applyFill="1" applyBorder="1" applyAlignment="1">
      <alignment horizontal="center" vertical="center" wrapText="1"/>
    </xf>
    <xf numFmtId="0" fontId="6" fillId="6" borderId="1" xfId="0" applyFont="1" applyFill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/>
    </xf>
    <xf numFmtId="164" fontId="4" fillId="0" borderId="2" xfId="0" applyNumberFormat="1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164" fontId="4" fillId="3" borderId="6" xfId="0" applyNumberFormat="1" applyFont="1" applyFill="1" applyBorder="1" applyAlignment="1">
      <alignment horizontal="center" vertical="center"/>
    </xf>
    <xf numFmtId="164" fontId="4" fillId="3" borderId="7" xfId="0" applyNumberFormat="1" applyFont="1" applyFill="1" applyBorder="1" applyAlignment="1">
      <alignment horizontal="center" vertical="center"/>
    </xf>
    <xf numFmtId="164" fontId="4" fillId="3" borderId="8" xfId="0" applyNumberFormat="1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164" fontId="2" fillId="6" borderId="1" xfId="0" applyNumberFormat="1" applyFont="1" applyFill="1" applyBorder="1" applyAlignment="1">
      <alignment horizontal="center" vertical="center"/>
    </xf>
    <xf numFmtId="9" fontId="2" fillId="6" borderId="1" xfId="1" applyFont="1" applyFill="1" applyBorder="1" applyAlignment="1">
      <alignment horizontal="center" vertical="center"/>
    </xf>
    <xf numFmtId="10" fontId="2" fillId="6" borderId="1" xfId="0" applyNumberFormat="1" applyFont="1" applyFill="1" applyBorder="1" applyAlignment="1">
      <alignment horizontal="center" vertical="center"/>
    </xf>
    <xf numFmtId="0" fontId="4" fillId="0" borderId="0" xfId="0" applyFont="1" applyBorder="1" applyAlignment="1">
      <alignment horizontal="left" vertical="center" wrapText="1"/>
    </xf>
    <xf numFmtId="0" fontId="4" fillId="0" borderId="0" xfId="0" applyFont="1" applyAlignment="1">
      <alignment horizontal="left" vertical="center"/>
    </xf>
    <xf numFmtId="0" fontId="8" fillId="0" borderId="0" xfId="0" applyFont="1" applyAlignment="1">
      <alignment horizontal="center" vertical="center"/>
    </xf>
    <xf numFmtId="0" fontId="9" fillId="0" borderId="0" xfId="0" applyFont="1" applyAlignment="1">
      <alignment horizontal="center" vertical="center"/>
    </xf>
  </cellXfs>
  <cellStyles count="2">
    <cellStyle name="Normal" xfId="0" builtinId="0"/>
    <cellStyle name="Porcentaje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208558</xdr:colOff>
      <xdr:row>0</xdr:row>
      <xdr:rowOff>86254</xdr:rowOff>
    </xdr:from>
    <xdr:to>
      <xdr:col>1</xdr:col>
      <xdr:colOff>406038</xdr:colOff>
      <xdr:row>0</xdr:row>
      <xdr:rowOff>621573</xdr:rowOff>
    </xdr:to>
    <xdr:pic>
      <xdr:nvPicPr>
        <xdr:cNvPr id="2" name="image1.png">
          <a:extLst>
            <a:ext uri="{FF2B5EF4-FFF2-40B4-BE49-F238E27FC236}">
              <a16:creationId xmlns:a16="http://schemas.microsoft.com/office/drawing/2014/main" id="{5BB50A71-D062-4901-874F-E2C464CABB9F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r="19399"/>
        <a:stretch/>
      </xdr:blipFill>
      <xdr:spPr bwMode="auto">
        <a:xfrm>
          <a:off x="208558" y="86254"/>
          <a:ext cx="883280" cy="53531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5202EB0-29AC-4280-A88D-73091CC92419}">
  <dimension ref="A1:O33"/>
  <sheetViews>
    <sheetView tabSelected="1" workbookViewId="0">
      <selection activeCell="M4" sqref="M4"/>
    </sheetView>
  </sheetViews>
  <sheetFormatPr baseColWidth="10" defaultRowHeight="10.199999999999999" x14ac:dyDescent="0.3"/>
  <cols>
    <col min="1" max="2" width="10" style="3" customWidth="1"/>
    <col min="3" max="3" width="19.21875" style="3" customWidth="1"/>
    <col min="4" max="4" width="7.33203125" style="3" customWidth="1"/>
    <col min="5" max="5" width="5.88671875" style="3" customWidth="1"/>
    <col min="6" max="6" width="6.88671875" style="3" customWidth="1"/>
    <col min="7" max="11" width="11.5546875" style="3" customWidth="1"/>
    <col min="12" max="12" width="11.88671875" style="3" customWidth="1"/>
    <col min="13" max="16384" width="11.5546875" style="3"/>
  </cols>
  <sheetData>
    <row r="1" spans="1:14" s="6" customFormat="1" ht="53.4" customHeight="1" x14ac:dyDescent="0.3">
      <c r="A1" s="11"/>
      <c r="B1" s="11"/>
      <c r="C1" s="10" t="s">
        <v>34</v>
      </c>
      <c r="D1" s="10"/>
      <c r="E1" s="10"/>
      <c r="F1" s="10"/>
      <c r="G1" s="10"/>
      <c r="H1" s="10"/>
      <c r="I1" s="10"/>
      <c r="J1" s="10"/>
      <c r="K1" s="10"/>
      <c r="L1" s="10"/>
      <c r="M1" s="10"/>
      <c r="N1" s="10"/>
    </row>
    <row r="2" spans="1:14" s="6" customFormat="1" ht="45" customHeight="1" x14ac:dyDescent="0.3">
      <c r="A2" s="11" t="s">
        <v>38</v>
      </c>
      <c r="B2" s="11"/>
      <c r="C2" s="11" t="s">
        <v>42</v>
      </c>
      <c r="D2" s="11"/>
      <c r="E2" s="11"/>
      <c r="F2" s="11"/>
      <c r="G2" s="11"/>
      <c r="H2" s="11"/>
      <c r="I2" s="11"/>
      <c r="J2" s="11"/>
      <c r="K2" s="11"/>
      <c r="L2" s="11"/>
      <c r="M2" s="11"/>
      <c r="N2" s="11"/>
    </row>
    <row r="3" spans="1:14" s="6" customFormat="1" ht="43.8" customHeight="1" x14ac:dyDescent="0.3">
      <c r="A3" s="12" t="s">
        <v>0</v>
      </c>
      <c r="B3" s="12" t="s">
        <v>1</v>
      </c>
      <c r="C3" s="13" t="s">
        <v>2</v>
      </c>
      <c r="D3" s="12" t="s">
        <v>3</v>
      </c>
      <c r="E3" s="12" t="s">
        <v>4</v>
      </c>
      <c r="F3" s="12" t="s">
        <v>5</v>
      </c>
      <c r="G3" s="18" t="s">
        <v>35</v>
      </c>
      <c r="H3" s="18"/>
      <c r="I3" s="19" t="s">
        <v>36</v>
      </c>
      <c r="J3" s="19"/>
      <c r="K3" s="20" t="s">
        <v>37</v>
      </c>
      <c r="L3" s="20"/>
      <c r="M3" s="16" t="s">
        <v>48</v>
      </c>
      <c r="N3" s="16"/>
    </row>
    <row r="4" spans="1:14" ht="20.399999999999999" x14ac:dyDescent="0.3">
      <c r="A4" s="12"/>
      <c r="B4" s="12"/>
      <c r="C4" s="13"/>
      <c r="D4" s="12"/>
      <c r="E4" s="12"/>
      <c r="F4" s="12"/>
      <c r="G4" s="4" t="s">
        <v>6</v>
      </c>
      <c r="H4" s="4" t="s">
        <v>7</v>
      </c>
      <c r="I4" s="4" t="s">
        <v>6</v>
      </c>
      <c r="J4" s="4" t="s">
        <v>7</v>
      </c>
      <c r="K4" s="4" t="s">
        <v>6</v>
      </c>
      <c r="L4" s="4" t="s">
        <v>7</v>
      </c>
      <c r="M4" s="4" t="s">
        <v>6</v>
      </c>
      <c r="N4" s="4" t="s">
        <v>7</v>
      </c>
    </row>
    <row r="5" spans="1:14" ht="173.4" x14ac:dyDescent="0.3">
      <c r="A5" s="15" t="s">
        <v>22</v>
      </c>
      <c r="B5" s="14" t="s">
        <v>8</v>
      </c>
      <c r="C5" s="5" t="s">
        <v>23</v>
      </c>
      <c r="D5" s="5" t="s">
        <v>9</v>
      </c>
      <c r="E5" s="1">
        <v>1</v>
      </c>
      <c r="F5" s="1">
        <v>0.1</v>
      </c>
      <c r="G5" s="7">
        <v>1500000</v>
      </c>
      <c r="H5" s="7">
        <f>E5*G5</f>
        <v>1500000</v>
      </c>
      <c r="I5" s="7">
        <v>1800000</v>
      </c>
      <c r="J5" s="7">
        <f>E5*I5</f>
        <v>1800000</v>
      </c>
      <c r="K5" s="7">
        <v>1500000</v>
      </c>
      <c r="L5" s="7">
        <f>E5*K5</f>
        <v>1500000</v>
      </c>
      <c r="M5" s="7">
        <v>1500000</v>
      </c>
      <c r="N5" s="7">
        <f>E5*M5</f>
        <v>1500000</v>
      </c>
    </row>
    <row r="6" spans="1:14" ht="40.799999999999997" x14ac:dyDescent="0.3">
      <c r="A6" s="15"/>
      <c r="B6" s="14"/>
      <c r="C6" s="5" t="s">
        <v>10</v>
      </c>
      <c r="D6" s="2" t="s">
        <v>9</v>
      </c>
      <c r="E6" s="1">
        <v>1</v>
      </c>
      <c r="F6" s="1">
        <v>0.2</v>
      </c>
      <c r="G6" s="7">
        <v>600000</v>
      </c>
      <c r="H6" s="7">
        <f t="shared" ref="H6:H19" si="0">E6*G6</f>
        <v>600000</v>
      </c>
      <c r="I6" s="7">
        <v>600000</v>
      </c>
      <c r="J6" s="7">
        <f t="shared" ref="J6:J19" si="1">E6*I6</f>
        <v>600000</v>
      </c>
      <c r="K6" s="7">
        <v>600000</v>
      </c>
      <c r="L6" s="7">
        <f t="shared" ref="L6:L19" si="2">E6*K6</f>
        <v>600000</v>
      </c>
      <c r="M6" s="7">
        <v>600000</v>
      </c>
      <c r="N6" s="7">
        <f t="shared" ref="N6:N19" si="3">E6*M6</f>
        <v>600000</v>
      </c>
    </row>
    <row r="7" spans="1:14" ht="61.2" x14ac:dyDescent="0.3">
      <c r="A7" s="15"/>
      <c r="B7" s="14"/>
      <c r="C7" s="5" t="s">
        <v>11</v>
      </c>
      <c r="D7" s="2" t="s">
        <v>9</v>
      </c>
      <c r="E7" s="1">
        <v>1</v>
      </c>
      <c r="F7" s="1">
        <v>0.2</v>
      </c>
      <c r="G7" s="7">
        <v>1500000</v>
      </c>
      <c r="H7" s="7">
        <f t="shared" si="0"/>
        <v>1500000</v>
      </c>
      <c r="I7" s="7">
        <v>1800000</v>
      </c>
      <c r="J7" s="7">
        <f t="shared" si="1"/>
        <v>1800000</v>
      </c>
      <c r="K7" s="7">
        <v>1500000</v>
      </c>
      <c r="L7" s="7">
        <f t="shared" si="2"/>
        <v>1500000</v>
      </c>
      <c r="M7" s="7">
        <v>1500000</v>
      </c>
      <c r="N7" s="7">
        <f t="shared" si="3"/>
        <v>1500000</v>
      </c>
    </row>
    <row r="8" spans="1:14" ht="153" x14ac:dyDescent="0.3">
      <c r="A8" s="15"/>
      <c r="B8" s="14"/>
      <c r="C8" s="5" t="s">
        <v>12</v>
      </c>
      <c r="D8" s="2" t="s">
        <v>9</v>
      </c>
      <c r="E8" s="1">
        <v>1</v>
      </c>
      <c r="F8" s="1">
        <v>0.2</v>
      </c>
      <c r="G8" s="7">
        <v>3900000</v>
      </c>
      <c r="H8" s="7">
        <f t="shared" si="0"/>
        <v>3900000</v>
      </c>
      <c r="I8" s="7">
        <v>3950000</v>
      </c>
      <c r="J8" s="7">
        <f t="shared" si="1"/>
        <v>3950000</v>
      </c>
      <c r="K8" s="7">
        <v>3500000</v>
      </c>
      <c r="L8" s="7">
        <f t="shared" si="2"/>
        <v>3500000</v>
      </c>
      <c r="M8" s="7">
        <v>3500000</v>
      </c>
      <c r="N8" s="7">
        <f t="shared" si="3"/>
        <v>3500000</v>
      </c>
    </row>
    <row r="9" spans="1:14" ht="81.599999999999994" x14ac:dyDescent="0.3">
      <c r="A9" s="15"/>
      <c r="B9" s="14"/>
      <c r="C9" s="5" t="s">
        <v>19</v>
      </c>
      <c r="D9" s="5" t="s">
        <v>13</v>
      </c>
      <c r="E9" s="1">
        <v>1</v>
      </c>
      <c r="F9" s="1">
        <v>1</v>
      </c>
      <c r="G9" s="7">
        <v>600000</v>
      </c>
      <c r="H9" s="7">
        <f t="shared" si="0"/>
        <v>600000</v>
      </c>
      <c r="I9" s="7">
        <v>600000</v>
      </c>
      <c r="J9" s="7">
        <f t="shared" si="1"/>
        <v>600000</v>
      </c>
      <c r="K9" s="7">
        <v>600000</v>
      </c>
      <c r="L9" s="7">
        <f t="shared" si="2"/>
        <v>600000</v>
      </c>
      <c r="M9" s="7">
        <v>600000</v>
      </c>
      <c r="N9" s="7">
        <f t="shared" si="3"/>
        <v>600000</v>
      </c>
    </row>
    <row r="10" spans="1:14" ht="71.400000000000006" x14ac:dyDescent="0.3">
      <c r="A10" s="15"/>
      <c r="B10" s="14"/>
      <c r="C10" s="5" t="s">
        <v>24</v>
      </c>
      <c r="D10" s="2" t="s">
        <v>14</v>
      </c>
      <c r="E10" s="1">
        <v>1</v>
      </c>
      <c r="F10" s="1">
        <v>1</v>
      </c>
      <c r="G10" s="7">
        <v>2500000</v>
      </c>
      <c r="H10" s="7">
        <f t="shared" si="0"/>
        <v>2500000</v>
      </c>
      <c r="I10" s="7">
        <v>3500000</v>
      </c>
      <c r="J10" s="7">
        <f t="shared" si="1"/>
        <v>3500000</v>
      </c>
      <c r="K10" s="7">
        <v>2500000</v>
      </c>
      <c r="L10" s="7">
        <f t="shared" si="2"/>
        <v>2500000</v>
      </c>
      <c r="M10" s="7">
        <v>2500000</v>
      </c>
      <c r="N10" s="7">
        <f t="shared" si="3"/>
        <v>2500000</v>
      </c>
    </row>
    <row r="11" spans="1:14" ht="51" x14ac:dyDescent="0.3">
      <c r="A11" s="15"/>
      <c r="B11" s="14"/>
      <c r="C11" s="5" t="s">
        <v>20</v>
      </c>
      <c r="D11" s="5" t="s">
        <v>16</v>
      </c>
      <c r="E11" s="1">
        <v>1</v>
      </c>
      <c r="F11" s="1">
        <v>1</v>
      </c>
      <c r="G11" s="7">
        <v>5800000</v>
      </c>
      <c r="H11" s="7">
        <f t="shared" si="0"/>
        <v>5800000</v>
      </c>
      <c r="I11" s="7">
        <v>6800000</v>
      </c>
      <c r="J11" s="7">
        <f t="shared" si="1"/>
        <v>6800000</v>
      </c>
      <c r="K11" s="7">
        <v>4800000</v>
      </c>
      <c r="L11" s="7">
        <f t="shared" si="2"/>
        <v>4800000</v>
      </c>
      <c r="M11" s="7">
        <v>4800000</v>
      </c>
      <c r="N11" s="7">
        <f t="shared" si="3"/>
        <v>4800000</v>
      </c>
    </row>
    <row r="12" spans="1:14" ht="81.599999999999994" x14ac:dyDescent="0.3">
      <c r="A12" s="15"/>
      <c r="B12" s="14" t="s">
        <v>25</v>
      </c>
      <c r="C12" s="5" t="s">
        <v>21</v>
      </c>
      <c r="D12" s="5" t="s">
        <v>9</v>
      </c>
      <c r="E12" s="1">
        <v>50</v>
      </c>
      <c r="F12" s="1">
        <v>1</v>
      </c>
      <c r="G12" s="7">
        <v>1150000</v>
      </c>
      <c r="H12" s="7">
        <f t="shared" si="0"/>
        <v>57500000</v>
      </c>
      <c r="I12" s="7">
        <v>1000000</v>
      </c>
      <c r="J12" s="7">
        <f t="shared" si="1"/>
        <v>50000000</v>
      </c>
      <c r="K12" s="7">
        <v>800000</v>
      </c>
      <c r="L12" s="7">
        <f t="shared" si="2"/>
        <v>40000000</v>
      </c>
      <c r="M12" s="7">
        <v>800000</v>
      </c>
      <c r="N12" s="7">
        <f t="shared" si="3"/>
        <v>40000000</v>
      </c>
    </row>
    <row r="13" spans="1:14" ht="132.6" x14ac:dyDescent="0.3">
      <c r="A13" s="15"/>
      <c r="B13" s="14"/>
      <c r="C13" s="5" t="s">
        <v>26</v>
      </c>
      <c r="D13" s="5" t="s">
        <v>9</v>
      </c>
      <c r="E13" s="1">
        <v>50</v>
      </c>
      <c r="F13" s="1">
        <v>1</v>
      </c>
      <c r="G13" s="7">
        <v>1000000</v>
      </c>
      <c r="H13" s="7">
        <f t="shared" si="0"/>
        <v>50000000</v>
      </c>
      <c r="I13" s="7">
        <v>1450000</v>
      </c>
      <c r="J13" s="7">
        <f t="shared" si="1"/>
        <v>72500000</v>
      </c>
      <c r="K13" s="7">
        <v>1000000</v>
      </c>
      <c r="L13" s="7">
        <f t="shared" si="2"/>
        <v>50000000</v>
      </c>
      <c r="M13" s="7">
        <v>1000000</v>
      </c>
      <c r="N13" s="7">
        <f t="shared" si="3"/>
        <v>50000000</v>
      </c>
    </row>
    <row r="14" spans="1:14" ht="102" x14ac:dyDescent="0.3">
      <c r="A14" s="15"/>
      <c r="B14" s="14"/>
      <c r="C14" s="5" t="s">
        <v>27</v>
      </c>
      <c r="D14" s="2" t="s">
        <v>17</v>
      </c>
      <c r="E14" s="1">
        <v>2</v>
      </c>
      <c r="F14" s="1">
        <v>1</v>
      </c>
      <c r="G14" s="7">
        <v>3700000</v>
      </c>
      <c r="H14" s="7">
        <f t="shared" si="0"/>
        <v>7400000</v>
      </c>
      <c r="I14" s="7">
        <v>3780000</v>
      </c>
      <c r="J14" s="7">
        <f t="shared" si="1"/>
        <v>7560000</v>
      </c>
      <c r="K14" s="7">
        <v>3500000</v>
      </c>
      <c r="L14" s="7">
        <f t="shared" si="2"/>
        <v>7000000</v>
      </c>
      <c r="M14" s="7">
        <v>3500000</v>
      </c>
      <c r="N14" s="7">
        <f t="shared" si="3"/>
        <v>7000000</v>
      </c>
    </row>
    <row r="15" spans="1:14" ht="183.6" x14ac:dyDescent="0.3">
      <c r="A15" s="15"/>
      <c r="B15" s="14"/>
      <c r="C15" s="5" t="s">
        <v>32</v>
      </c>
      <c r="D15" s="2" t="s">
        <v>18</v>
      </c>
      <c r="E15" s="1">
        <v>2</v>
      </c>
      <c r="F15" s="1">
        <v>1</v>
      </c>
      <c r="G15" s="7">
        <v>2460000</v>
      </c>
      <c r="H15" s="7">
        <f t="shared" si="0"/>
        <v>4920000</v>
      </c>
      <c r="I15" s="7">
        <v>2660000</v>
      </c>
      <c r="J15" s="7">
        <f t="shared" si="1"/>
        <v>5320000</v>
      </c>
      <c r="K15" s="7">
        <v>2400000</v>
      </c>
      <c r="L15" s="7">
        <f t="shared" si="2"/>
        <v>4800000</v>
      </c>
      <c r="M15" s="7">
        <v>2400000</v>
      </c>
      <c r="N15" s="7">
        <f t="shared" si="3"/>
        <v>4800000</v>
      </c>
    </row>
    <row r="16" spans="1:14" ht="183.6" x14ac:dyDescent="0.3">
      <c r="A16" s="15"/>
      <c r="B16" s="14"/>
      <c r="C16" s="5" t="s">
        <v>33</v>
      </c>
      <c r="D16" s="5" t="s">
        <v>18</v>
      </c>
      <c r="E16" s="1">
        <v>3</v>
      </c>
      <c r="F16" s="1">
        <v>1</v>
      </c>
      <c r="G16" s="7">
        <v>2400000</v>
      </c>
      <c r="H16" s="7">
        <f t="shared" si="0"/>
        <v>7200000</v>
      </c>
      <c r="I16" s="7">
        <v>2450000</v>
      </c>
      <c r="J16" s="7">
        <f t="shared" si="1"/>
        <v>7350000</v>
      </c>
      <c r="K16" s="7">
        <v>2400000</v>
      </c>
      <c r="L16" s="7">
        <f t="shared" si="2"/>
        <v>7200000</v>
      </c>
      <c r="M16" s="7">
        <v>2400000</v>
      </c>
      <c r="N16" s="7">
        <f t="shared" si="3"/>
        <v>7200000</v>
      </c>
    </row>
    <row r="17" spans="1:15" ht="153" x14ac:dyDescent="0.3">
      <c r="A17" s="15"/>
      <c r="B17" s="14" t="s">
        <v>28</v>
      </c>
      <c r="C17" s="5" t="s">
        <v>29</v>
      </c>
      <c r="D17" s="5" t="s">
        <v>9</v>
      </c>
      <c r="E17" s="1">
        <v>50</v>
      </c>
      <c r="F17" s="1">
        <v>0.5</v>
      </c>
      <c r="G17" s="7">
        <v>3100000</v>
      </c>
      <c r="H17" s="7">
        <f t="shared" si="0"/>
        <v>155000000</v>
      </c>
      <c r="I17" s="7">
        <v>3300000</v>
      </c>
      <c r="J17" s="7">
        <f t="shared" si="1"/>
        <v>165000000</v>
      </c>
      <c r="K17" s="7">
        <v>3000000</v>
      </c>
      <c r="L17" s="7">
        <f t="shared" si="2"/>
        <v>150000000</v>
      </c>
      <c r="M17" s="7">
        <v>3000000</v>
      </c>
      <c r="N17" s="7">
        <f t="shared" si="3"/>
        <v>150000000</v>
      </c>
    </row>
    <row r="18" spans="1:15" ht="112.2" x14ac:dyDescent="0.3">
      <c r="A18" s="15"/>
      <c r="B18" s="14"/>
      <c r="C18" s="5" t="s">
        <v>30</v>
      </c>
      <c r="D18" s="5" t="s">
        <v>9</v>
      </c>
      <c r="E18" s="1">
        <v>50</v>
      </c>
      <c r="F18" s="1">
        <v>0.1</v>
      </c>
      <c r="G18" s="7">
        <v>90000</v>
      </c>
      <c r="H18" s="7">
        <f t="shared" si="0"/>
        <v>4500000</v>
      </c>
      <c r="I18" s="7">
        <v>95000</v>
      </c>
      <c r="J18" s="7">
        <f t="shared" si="1"/>
        <v>4750000</v>
      </c>
      <c r="K18" s="7">
        <v>90000</v>
      </c>
      <c r="L18" s="7">
        <f t="shared" si="2"/>
        <v>4500000</v>
      </c>
      <c r="M18" s="7">
        <v>90000</v>
      </c>
      <c r="N18" s="7">
        <f t="shared" si="3"/>
        <v>4500000</v>
      </c>
    </row>
    <row r="19" spans="1:15" ht="224.4" x14ac:dyDescent="0.3">
      <c r="A19" s="15"/>
      <c r="B19" s="14"/>
      <c r="C19" s="5" t="s">
        <v>31</v>
      </c>
      <c r="D19" s="5" t="s">
        <v>9</v>
      </c>
      <c r="E19" s="1">
        <v>1</v>
      </c>
      <c r="F19" s="1">
        <v>0.1</v>
      </c>
      <c r="G19" s="7">
        <v>4500000</v>
      </c>
      <c r="H19" s="7">
        <f t="shared" si="0"/>
        <v>4500000</v>
      </c>
      <c r="I19" s="7">
        <v>4800000</v>
      </c>
      <c r="J19" s="7">
        <f t="shared" si="1"/>
        <v>4800000</v>
      </c>
      <c r="K19" s="7">
        <v>4500000</v>
      </c>
      <c r="L19" s="7">
        <f t="shared" si="2"/>
        <v>4500000</v>
      </c>
      <c r="M19" s="7">
        <v>4500000</v>
      </c>
      <c r="N19" s="7">
        <f t="shared" si="3"/>
        <v>4500000</v>
      </c>
    </row>
    <row r="20" spans="1:15" x14ac:dyDescent="0.3">
      <c r="A20" s="23" t="s">
        <v>41</v>
      </c>
      <c r="B20" s="24"/>
      <c r="C20" s="24"/>
      <c r="D20" s="24"/>
      <c r="E20" s="24"/>
      <c r="F20" s="24"/>
      <c r="G20" s="25"/>
      <c r="H20" s="17">
        <f>SUM(H5:H19)</f>
        <v>307420000</v>
      </c>
      <c r="I20" s="26"/>
      <c r="J20" s="17">
        <f>SUM(J5:J19)</f>
        <v>336330000</v>
      </c>
      <c r="K20" s="26"/>
      <c r="L20" s="17">
        <f>SUM(L5:L19)</f>
        <v>283000000</v>
      </c>
      <c r="M20" s="31">
        <v>1</v>
      </c>
      <c r="N20" s="30">
        <f>SUM(N5:N19)</f>
        <v>283000000</v>
      </c>
    </row>
    <row r="21" spans="1:15" x14ac:dyDescent="0.3">
      <c r="A21" s="9" t="s">
        <v>43</v>
      </c>
      <c r="B21" s="9"/>
      <c r="C21" s="9"/>
      <c r="D21" s="9"/>
      <c r="E21" s="9"/>
      <c r="F21" s="9"/>
      <c r="G21" s="9"/>
      <c r="H21" s="17">
        <f>H20</f>
        <v>307420000</v>
      </c>
      <c r="I21" s="27"/>
      <c r="J21" s="17">
        <f>J20</f>
        <v>336330000</v>
      </c>
      <c r="K21" s="27"/>
      <c r="L21" s="17">
        <v>256086700</v>
      </c>
      <c r="M21" s="32">
        <f>N21/N20</f>
        <v>0.90490000000000004</v>
      </c>
      <c r="N21" s="30">
        <v>256086700</v>
      </c>
    </row>
    <row r="22" spans="1:15" x14ac:dyDescent="0.3">
      <c r="A22" s="9" t="s">
        <v>39</v>
      </c>
      <c r="B22" s="9"/>
      <c r="C22" s="9"/>
      <c r="D22" s="9"/>
      <c r="E22" s="9"/>
      <c r="F22" s="9"/>
      <c r="G22" s="9"/>
      <c r="H22" s="29">
        <v>0</v>
      </c>
      <c r="I22" s="28"/>
      <c r="J22" s="29">
        <v>0</v>
      </c>
      <c r="K22" s="28"/>
      <c r="L22" s="17">
        <v>26913300</v>
      </c>
      <c r="M22" s="32">
        <f>N22/N20</f>
        <v>9.5100000000000004E-2</v>
      </c>
      <c r="N22" s="30">
        <v>26913300</v>
      </c>
    </row>
    <row r="23" spans="1:15" x14ac:dyDescent="0.3">
      <c r="A23" s="21"/>
      <c r="B23" s="21"/>
      <c r="C23" s="21"/>
      <c r="D23" s="21"/>
      <c r="E23" s="21"/>
      <c r="F23" s="21"/>
      <c r="G23" s="21"/>
      <c r="H23" s="21"/>
      <c r="I23" s="21"/>
      <c r="J23" s="21"/>
      <c r="K23" s="21"/>
      <c r="L23" s="22"/>
      <c r="M23" s="8"/>
    </row>
    <row r="24" spans="1:15" ht="21.6" customHeight="1" x14ac:dyDescent="0.3">
      <c r="A24" s="33" t="s">
        <v>40</v>
      </c>
      <c r="B24" s="33"/>
      <c r="C24" s="33"/>
      <c r="D24" s="33"/>
      <c r="E24" s="33"/>
      <c r="F24" s="33"/>
      <c r="G24" s="33"/>
      <c r="H24" s="33"/>
      <c r="I24" s="33"/>
      <c r="J24" s="33"/>
      <c r="K24" s="33"/>
      <c r="L24" s="33"/>
      <c r="M24" s="33"/>
      <c r="N24" s="33"/>
      <c r="O24" s="3" t="s">
        <v>15</v>
      </c>
    </row>
    <row r="25" spans="1:15" ht="21.6" customHeight="1" x14ac:dyDescent="0.3">
      <c r="A25" s="34" t="s">
        <v>44</v>
      </c>
      <c r="B25" s="34"/>
      <c r="C25" s="34"/>
      <c r="D25" s="34"/>
      <c r="E25" s="34"/>
      <c r="F25" s="34"/>
      <c r="G25" s="34"/>
      <c r="H25" s="34"/>
      <c r="I25" s="34"/>
      <c r="J25" s="34"/>
      <c r="K25" s="34"/>
      <c r="L25" s="34"/>
      <c r="M25" s="34"/>
      <c r="N25" s="34"/>
    </row>
    <row r="31" spans="1:15" ht="13.8" x14ac:dyDescent="0.3">
      <c r="F31" s="35" t="s">
        <v>45</v>
      </c>
    </row>
    <row r="32" spans="1:15" ht="13.8" x14ac:dyDescent="0.3">
      <c r="F32" s="36" t="s">
        <v>46</v>
      </c>
    </row>
    <row r="33" spans="6:6" ht="13.8" x14ac:dyDescent="0.3">
      <c r="F33" s="36" t="s">
        <v>47</v>
      </c>
    </row>
  </sheetData>
  <mergeCells count="25">
    <mergeCell ref="A25:N25"/>
    <mergeCell ref="M3:N3"/>
    <mergeCell ref="C1:N1"/>
    <mergeCell ref="C2:N2"/>
    <mergeCell ref="A20:G20"/>
    <mergeCell ref="I20:I22"/>
    <mergeCell ref="K20:K22"/>
    <mergeCell ref="A3:A4"/>
    <mergeCell ref="B3:B4"/>
    <mergeCell ref="C3:C4"/>
    <mergeCell ref="D3:D4"/>
    <mergeCell ref="E3:E4"/>
    <mergeCell ref="F3:F4"/>
    <mergeCell ref="A1:B1"/>
    <mergeCell ref="A2:B2"/>
    <mergeCell ref="G3:H3"/>
    <mergeCell ref="A21:G21"/>
    <mergeCell ref="A22:G22"/>
    <mergeCell ref="I3:J3"/>
    <mergeCell ref="K3:L3"/>
    <mergeCell ref="B17:B19"/>
    <mergeCell ref="A5:A19"/>
    <mergeCell ref="B5:B11"/>
    <mergeCell ref="B12:B16"/>
    <mergeCell ref="A24:N24"/>
  </mergeCells>
  <pageMargins left="0.7" right="0.7" top="0.75" bottom="0.75" header="0.3" footer="0.3"/>
  <pageSetup paperSize="41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Cindy Rojas</dc:creator>
  <cp:lastModifiedBy>Cindy Rojas</cp:lastModifiedBy>
  <dcterms:created xsi:type="dcterms:W3CDTF">2025-11-13T11:15:18Z</dcterms:created>
  <dcterms:modified xsi:type="dcterms:W3CDTF">2025-11-18T20:56:54Z</dcterms:modified>
</cp:coreProperties>
</file>