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heckCompatibility="1" defaultThemeVersion="124226"/>
  <mc:AlternateContent xmlns:mc="http://schemas.openxmlformats.org/markup-compatibility/2006">
    <mc:Choice Requires="x15">
      <x15ac:absPath xmlns:x15ac="http://schemas.microsoft.com/office/spreadsheetml/2010/11/ac" url="C:\Users\laura\OneDrive\Escritorio\DOCUMENTOS IVANN\la calera doc pago\"/>
    </mc:Choice>
  </mc:AlternateContent>
  <xr:revisionPtr revIDLastSave="0" documentId="13_ncr:1_{DAACBE94-0FA4-4133-8F1B-9421D54432EB}" xr6:coauthVersionLast="47" xr6:coauthVersionMax="47" xr10:uidLastSave="{00000000-0000-0000-0000-000000000000}"/>
  <bookViews>
    <workbookView xWindow="-108" yWindow="-108" windowWidth="23256" windowHeight="12456" firstSheet="2" activeTab="2" xr2:uid="{00000000-000D-0000-FFFF-FFFF00000000}"/>
  </bookViews>
  <sheets>
    <sheet name="Liquidacion" sheetId="4" state="hidden" r:id="rId1"/>
    <sheet name="RECIBO" sheetId="5" state="hidden" r:id="rId2"/>
    <sheet name="INFORME SUPERVISOR " sheetId="8" r:id="rId3"/>
    <sheet name="EJEMPLO DILIGENCIAMIENTO" sheetId="10" r:id="rId4"/>
  </sheets>
  <definedNames>
    <definedName name="_xlnm.Print_Area" localSheetId="3">'EJEMPLO DILIGENCIAMIENTO'!$A$1:$F$78</definedName>
    <definedName name="_xlnm.Print_Area" localSheetId="2">'INFORME SUPERVISOR '!$A$1:$F$66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7" i="8" l="1"/>
  <c r="C49" i="8"/>
  <c r="B36" i="8"/>
  <c r="E31" i="8"/>
  <c r="B20" i="8"/>
  <c r="B31" i="8"/>
  <c r="E20" i="8"/>
  <c r="F12" i="8" l="1"/>
  <c r="E49" i="8"/>
  <c r="B43" i="8"/>
  <c r="F36" i="4" l="1"/>
  <c r="F42" i="4"/>
  <c r="F35" i="4"/>
  <c r="F30" i="4"/>
  <c r="F29" i="4"/>
  <c r="E16" i="4"/>
  <c r="E15" i="4"/>
  <c r="E12" i="4"/>
  <c r="D11" i="5"/>
  <c r="D15" i="5"/>
  <c r="D14" i="5"/>
  <c r="D4" i="5"/>
  <c r="J59" i="4"/>
  <c r="E59" i="4"/>
  <c r="F44" i="4"/>
  <c r="F43" i="4"/>
  <c r="J2" i="4"/>
  <c r="E5" i="4" s="1"/>
  <c r="F41" i="4"/>
  <c r="F48" i="4"/>
</calcChain>
</file>

<file path=xl/sharedStrings.xml><?xml version="1.0" encoding="utf-8"?>
<sst xmlns="http://schemas.openxmlformats.org/spreadsheetml/2006/main" count="434" uniqueCount="233">
  <si>
    <t>CONTRATISTA:</t>
  </si>
  <si>
    <t>CONTRATO No:</t>
  </si>
  <si>
    <t>OBJETO:</t>
  </si>
  <si>
    <t>LUGAR DE EJECUCIÓN:</t>
  </si>
  <si>
    <t>PLAZO DE EJECUCIÓN:</t>
  </si>
  <si>
    <t>VIGENCIA DEL CONTRATO:</t>
  </si>
  <si>
    <t>FECHA DE TERMINACIÓN:</t>
  </si>
  <si>
    <t>Del</t>
  </si>
  <si>
    <t>Al</t>
  </si>
  <si>
    <t>FIRMANTES:</t>
  </si>
  <si>
    <t>MUNICIPIO DE LA CALERA CUNDINAMARCA</t>
  </si>
  <si>
    <t>SECRETARÍA DE OBRAS PÚBLICAS</t>
  </si>
  <si>
    <t>FECHA DE INICIO:</t>
  </si>
  <si>
    <t>VALOR DEL CONTRATO INICIAL</t>
  </si>
  <si>
    <t>VALOR ADICIÓN DEL CONTRATO</t>
  </si>
  <si>
    <t>VALOR TOTAL DEL CONTRATO</t>
  </si>
  <si>
    <t>Meses</t>
  </si>
  <si>
    <t>NIT:</t>
  </si>
  <si>
    <t xml:space="preserve">MUNICIPIO DE LA CALERA </t>
  </si>
  <si>
    <t>FECHA DE RECIBO:</t>
  </si>
  <si>
    <t>ACTA DE RECIBO CONTRATO DE OBRA PUBLICA</t>
  </si>
  <si>
    <t>CONSTANCIAS:</t>
  </si>
  <si>
    <t>1.- A la fecha de la presente liquidación el contrato se encuentra terminado,</t>
  </si>
  <si>
    <t>2.- El plazo estipulado en el contrato (o el plazo establecido por la ley) para proceder a su liquidación se encuentra vigente.</t>
  </si>
  <si>
    <t>3.- Según la documentacion aportada, el contratista dio cumplimiento a las obligaciones impuestas por el art. 50 de la ley 789 de 2002 durante la vigencia del contrato.</t>
  </si>
  <si>
    <t xml:space="preserve">4.- Contenido de la liquidación </t>
  </si>
  <si>
    <t>EJECUCIÓN FÍSICA DEL CONTRATO</t>
  </si>
  <si>
    <t>Concepto</t>
  </si>
  <si>
    <t>Fecha</t>
  </si>
  <si>
    <t>Descripción Obras</t>
  </si>
  <si>
    <t>Obra/Bienes/Servicios Inicial</t>
  </si>
  <si>
    <t>Obra/Bienes/Servicios Adicional</t>
  </si>
  <si>
    <t>Obra/Bienes/Servicios Extras</t>
  </si>
  <si>
    <t>Obra/Bienes/Servicios Suprimidas</t>
  </si>
  <si>
    <t>BALANCE FINANCIERO DEL CONTRATO</t>
  </si>
  <si>
    <t>CONCEPTO</t>
  </si>
  <si>
    <t>VALOR</t>
  </si>
  <si>
    <t>Obra/Bienes/Servicios Iniciales</t>
  </si>
  <si>
    <t>Obra/Bienes/Servicios Adicionales</t>
  </si>
  <si>
    <t>SUBTOTALES</t>
  </si>
  <si>
    <t>VALOR EJECUTADO</t>
  </si>
  <si>
    <t>Valor Anticipo</t>
  </si>
  <si>
    <t>Valor Amortizado</t>
  </si>
  <si>
    <t>Valor Reajustes/Actualizaciones</t>
  </si>
  <si>
    <t>PAGOS</t>
  </si>
  <si>
    <t>FECHA</t>
  </si>
  <si>
    <t>Acta Parcial No.2</t>
  </si>
  <si>
    <t>SUBTOTAL</t>
  </si>
  <si>
    <t>SALDOS</t>
  </si>
  <si>
    <t>A FAVOR DEL CONTRATISTA</t>
  </si>
  <si>
    <t>A FAVOR DE LA ENTIDAD</t>
  </si>
  <si>
    <t>Valor</t>
  </si>
  <si>
    <t xml:space="preserve">Acta No: </t>
  </si>
  <si>
    <t xml:space="preserve"> </t>
  </si>
  <si>
    <t>Acta No:</t>
  </si>
  <si>
    <t>TOTALES</t>
  </si>
  <si>
    <t>PÓLIZA</t>
  </si>
  <si>
    <t>Amparos</t>
  </si>
  <si>
    <t>Vigencia desde</t>
  </si>
  <si>
    <t>Vigencia hasta</t>
  </si>
  <si>
    <t>Suma asegurada</t>
  </si>
  <si>
    <t>Cumplimiento</t>
  </si>
  <si>
    <t>Estabilidad y Calidad de la Obra</t>
  </si>
  <si>
    <t>Salarios y Prestaciones Sociales</t>
  </si>
  <si>
    <t>ACUERDOS</t>
  </si>
  <si>
    <t>Las partes se declaran a paz y salvo entre ellas y dejan constancia que el contratista ha dado cumplimiento a las obligaciones del art. 50 de la ley 789 de 2002 durante la vigencia del contrato.</t>
  </si>
  <si>
    <t>ACTA DE LIQUIDACION CONTRATO DE OBRA PUBLICA</t>
  </si>
  <si>
    <t xml:space="preserve">___________________________ Supervisor                                                                                                           GERMAN ALEXANDER AGUILERA CASTILLO </t>
  </si>
  <si>
    <t>Elaboro: Lucero Santana  - Auxiliar Administrativo</t>
  </si>
  <si>
    <t>Reviso: German Aguilera - Secretario de Obras Públicas</t>
  </si>
  <si>
    <t>COP - 069/2013</t>
  </si>
  <si>
    <t>HECTOR DAVID MORENO CLAVIJO</t>
  </si>
  <si>
    <t>3070135-6</t>
  </si>
  <si>
    <t>ADECUACION, CONSTRUCCION Y MANTENIMIENTOZONAS VERDES Y SENDERO PEATONAL RONDA RIOS TEUSACA</t>
  </si>
  <si>
    <t>___________________________ Contratista                                                                                                                                                                                       HECTOR DAVID MORENO CLAVIJO</t>
  </si>
  <si>
    <t>ADICION Y PRORROGA No. 1 ADICION EN ($48.000.000) Y PRORROGA AL PLAZO DE EJECUCION Y AMPLIACION DE LA VIGENCIA EN DOS (2) MESES E INCLUSION DE ITEMS NO PREVISTOS</t>
  </si>
  <si>
    <t>Para constancia se firma en La Calera a los  05 dias del mes de Agosto  de 2013</t>
  </si>
  <si>
    <t>___________________________ Interventoria                                                                                                                                                                                                                                       CONSORCIO CICA ROJAS - LUIS EDUARDO ROJAS B.</t>
  </si>
  <si>
    <r>
      <t xml:space="preserve">A los cinco  (05) días del mes de Agosto de  2013,se reunieron en la oficina de la secretaría de Obras Públicas del Municipio de La Calera, GERMAN ALEXANDER AGUILERA CASTILLO en su calidad de Secretario de Obras Públicas como Supervisor del contrato, el contratista HECTOR DAVID MORENO CLAVIJO identificado con Nit: 3070135-6  y el interventor CONSORCIO CICA ROJAS   identificado con Nit:900590961-8  representado legalmente por el señor LUIS EDUARDO ROJAS BOTIA   identificado con cédula de ciudadanía No.19.147.137 , con el fin de </t>
    </r>
    <r>
      <rPr>
        <b/>
        <u/>
        <sz val="10"/>
        <color indexed="8"/>
        <rFont val="Trebuchet MS"/>
        <family val="2"/>
      </rPr>
      <t>RECIBIR</t>
    </r>
    <r>
      <rPr>
        <sz val="10"/>
        <color indexed="8"/>
        <rFont val="Trebuchet MS"/>
        <family val="2"/>
      </rPr>
      <t xml:space="preserve">  las labores contempladas en el Contrato de Obra Pública No. 069  de 2013  suscrito entre el contratista y el Municipio de La Calera</t>
    </r>
  </si>
  <si>
    <t>ADECUACION, CONSTRUCCION Y MANTENIMIENTO ZONAS VERDES Y SENDERO PEATONAL RONDA RIOS TEUSACA</t>
  </si>
  <si>
    <t xml:space="preserve">Para constancia se firma en La Calera, a los un (01) dias del mes de Noviembre de dos mil trece  </t>
  </si>
  <si>
    <t>___________________________ Contratista                                                                                                      HECTOR DAVID MORENO CLAVIJO</t>
  </si>
  <si>
    <t>___________________________ Contratante                                                                                                              ALCALDE MUNICIPAL - ALVARO VENEGAS VENEGAS</t>
  </si>
  <si>
    <t>Acta No.</t>
  </si>
  <si>
    <t>ACTA DE INICIO</t>
  </si>
  <si>
    <t>ADICION Y PRORROGA No. 1</t>
  </si>
  <si>
    <t>Unico Pago</t>
  </si>
  <si>
    <t>C.E. 02071</t>
  </si>
  <si>
    <t>Buen manejo del Anticipo</t>
  </si>
  <si>
    <r>
      <t xml:space="preserve">El municipio de La Calera canceló al señor HECTOR DAVID MORENO CLAVIJO identificado con Nit: 3070135-6 ,  dentro de la vigencia del contrato el valor  de </t>
    </r>
    <r>
      <rPr>
        <sz val="10"/>
        <color indexed="10"/>
        <rFont val="Verdana"/>
        <family val="2"/>
      </rPr>
      <t xml:space="preserve">CIENTO OCHENTA Y CINCO MILLONES CIENTO NUEVE MIL OCHOCIENTOS CINCUENTA  Y SEIS PESOS MCTE ($185.109.856,oo)   </t>
    </r>
    <r>
      <rPr>
        <sz val="10"/>
        <color indexed="8"/>
        <rFont val="Verdana"/>
        <family val="2"/>
      </rPr>
      <t xml:space="preserve">correspondiente al pago a favor del contratista. </t>
    </r>
  </si>
  <si>
    <t xml:space="preserve">CEDULA DE CIUDADANIA No. </t>
  </si>
  <si>
    <t>VALOR DEL CONTRATO INICIAL:</t>
  </si>
  <si>
    <t>_____________________________</t>
  </si>
  <si>
    <t>___________________________</t>
  </si>
  <si>
    <t xml:space="preserve">	 
</t>
  </si>
  <si>
    <t>INFORMACION GENERAL</t>
  </si>
  <si>
    <t>TELEFONO:</t>
  </si>
  <si>
    <t>CORREO ELECTRONICO:</t>
  </si>
  <si>
    <t>HONORARIOS MENSUALES</t>
  </si>
  <si>
    <t>DIAS</t>
  </si>
  <si>
    <t>HASTA</t>
  </si>
  <si>
    <t>NUMERO POLIZA</t>
  </si>
  <si>
    <t>MODIFICATORIOS: ADICIONES Y PRÓRROGAS</t>
  </si>
  <si>
    <t>NUMERO DE ANEXO</t>
  </si>
  <si>
    <t>VALOR A COBRAR</t>
  </si>
  <si>
    <t>COMPAÑÍA DE SALUD</t>
  </si>
  <si>
    <t>FONDO DE PENSION</t>
  </si>
  <si>
    <t>VALOR DEL PAGO</t>
  </si>
  <si>
    <t>APORTE 12.5%</t>
  </si>
  <si>
    <t>APORTE 16%</t>
  </si>
  <si>
    <t>APORTE 0.522%</t>
  </si>
  <si>
    <t>VALOR TOTAL PAGADO</t>
  </si>
  <si>
    <t>NUMERO DE PLANILLA</t>
  </si>
  <si>
    <t>OBLIGACION DE PAGO SEGURIDAD SOCIAL CONTRATISTA</t>
  </si>
  <si>
    <t>FECHA PAGO DE PLANILLA</t>
  </si>
  <si>
    <t>VALOR A COBRAR PERIODO</t>
  </si>
  <si>
    <t>NUMERO DE PAGO</t>
  </si>
  <si>
    <t>DE</t>
  </si>
  <si>
    <t>MES A COBRAR</t>
  </si>
  <si>
    <t>NUMERO DE DIAS A COBRAR</t>
  </si>
  <si>
    <t>VALOR EN LETRAS</t>
  </si>
  <si>
    <t>RELACION DE PAGOS</t>
  </si>
  <si>
    <t>PAGO 01</t>
  </si>
  <si>
    <t>VALOR PAGO</t>
  </si>
  <si>
    <t>PAGO 02</t>
  </si>
  <si>
    <t>PAGO 03</t>
  </si>
  <si>
    <t>PAGO 04</t>
  </si>
  <si>
    <t>PAGO 05</t>
  </si>
  <si>
    <t>PAGO 06</t>
  </si>
  <si>
    <t>PAGO 07</t>
  </si>
  <si>
    <t>PAGO 08</t>
  </si>
  <si>
    <t>PAGO 09</t>
  </si>
  <si>
    <t>PAGO 10</t>
  </si>
  <si>
    <t>PAGO 11</t>
  </si>
  <si>
    <t>PAGO 12</t>
  </si>
  <si>
    <t>SALDO POR PAGAR</t>
  </si>
  <si>
    <t>VALOR CONTRATO</t>
  </si>
  <si>
    <t>Para constancia se firma en La Calera, Cundinamarca.</t>
  </si>
  <si>
    <t>APOYO A LA SUPERVISION</t>
  </si>
  <si>
    <t>ELABORO</t>
  </si>
  <si>
    <t>REVISO</t>
  </si>
  <si>
    <t>APROBO</t>
  </si>
  <si>
    <t>CARGO</t>
  </si>
  <si>
    <t>CDP NO.</t>
  </si>
  <si>
    <t>RP NO.</t>
  </si>
  <si>
    <t>RIESGOS LABORALES (ARL)</t>
  </si>
  <si>
    <t>BANCO:</t>
  </si>
  <si>
    <t>NÚMERO DE CUENTA:</t>
  </si>
  <si>
    <t>TIPO DE CUENTA:</t>
  </si>
  <si>
    <t>NUMERO DE CONTRATO:</t>
  </si>
  <si>
    <t>NOMBRE SUPERVISOR CONTRATO:</t>
  </si>
  <si>
    <t>CARGO SUPERVISOR:</t>
  </si>
  <si>
    <t>NOMBRE APOYO SUPERVISIÓN:</t>
  </si>
  <si>
    <t>CARGO APOYO SUPERVISIÓN:</t>
  </si>
  <si>
    <t>FECHA INICIO CONTRATO:</t>
  </si>
  <si>
    <t>FECHA FINALIZACION CONTRATO:</t>
  </si>
  <si>
    <t>PLAZO EJECUCION CONTRATO:</t>
  </si>
  <si>
    <t>FACTURA ELECTRONICA</t>
  </si>
  <si>
    <t>NOMBRE CONTRATISTA:</t>
  </si>
  <si>
    <t>NUEVA FECHA FINALIZACION:</t>
  </si>
  <si>
    <t>PRORROGA EN TIEMPO:</t>
  </si>
  <si>
    <t>OBJETO MODIFICACION:</t>
  </si>
  <si>
    <t>NUEVO VALOR CONTRATO:</t>
  </si>
  <si>
    <t>NUEVO VALOR ASEGURADO:</t>
  </si>
  <si>
    <t>ASEGURADORA:</t>
  </si>
  <si>
    <t>VALOR ASEGURADO:</t>
  </si>
  <si>
    <t>LUGAR DE EXPEDICION:</t>
  </si>
  <si>
    <t xml:space="preserve">INFORMACIÓN CONTRATO </t>
  </si>
  <si>
    <t>FORMA DE PAGO</t>
  </si>
  <si>
    <t>PAGO ACUMULADO</t>
  </si>
  <si>
    <t>NUMERO PAGO</t>
  </si>
  <si>
    <t>VALOR ADICIÓN:</t>
  </si>
  <si>
    <t>CERTIFICACIÓN SUPERVISOR</t>
  </si>
  <si>
    <t>DILIGENCIAR NOMBRE COMPLETO</t>
  </si>
  <si>
    <t>NOMBRE BANCO</t>
  </si>
  <si>
    <t>INDICAR SI ES AHORROS O CORRIENTE</t>
  </si>
  <si>
    <t>INDICAR SIGLA COMPLETA EJEMPLO CPS-XXX-2024</t>
  </si>
  <si>
    <t>INDICAR OBJETO COMPLETO</t>
  </si>
  <si>
    <t>INDICAR NUMERO</t>
  </si>
  <si>
    <t>INDICAR VALOR</t>
  </si>
  <si>
    <t>SE CALCULA AUTOMATICO NO MODIFICAR</t>
  </si>
  <si>
    <t>NOMBRE COMPLETO SUPERVISOR</t>
  </si>
  <si>
    <t>INDICAR CARGO SUPERVISOR</t>
  </si>
  <si>
    <t>INDICAR NOMBRE SI NO PROCEDE ESCRIBIR NO APLICA</t>
  </si>
  <si>
    <t>INDICAR CARGO SI NO PROCEDE ESCRIBIR NO APLICA</t>
  </si>
  <si>
    <t>ESCRIBIR FECHA</t>
  </si>
  <si>
    <t>NOMBRE ASEGURADORA</t>
  </si>
  <si>
    <t>ESCRIBIR NUMERO</t>
  </si>
  <si>
    <t>INDICAR NOMBRE EPS</t>
  </si>
  <si>
    <t>INDICAR NOMBRE FP</t>
  </si>
  <si>
    <t>INDICAR NOMBRE ARL</t>
  </si>
  <si>
    <t>INDICAR FECHA</t>
  </si>
  <si>
    <t>INDICAR MES DE LA CUENTA</t>
  </si>
  <si>
    <t>INDICAR VALOR EN LETRAS</t>
  </si>
  <si>
    <t>INDICAR NUMERO SI APLICA</t>
  </si>
  <si>
    <t>AJUSTAR CONFORME A PLAN DE PAGOS DE CLAUSULA TERCERA</t>
  </si>
  <si>
    <r>
      <rPr>
        <b/>
        <sz val="9"/>
        <rFont val="Trebuchet MS"/>
        <family val="2"/>
      </rPr>
      <t>CLAUSULA TERCERA: VALOR Y FORMA DE PAGO</t>
    </r>
    <r>
      <rPr>
        <sz val="9"/>
        <rFont val="Trebuchet MS"/>
        <family val="2"/>
      </rPr>
      <t xml:space="preserve"> 
</t>
    </r>
    <r>
      <rPr>
        <sz val="9"/>
        <color rgb="FFFF0000"/>
        <rFont val="Trebuchet MS"/>
        <family val="2"/>
      </rPr>
      <t>INCLUIR TOTALIDAD DE CLAUSULA TERCERA, LA CLAUSULA TERCERA TERMINA DONDE EMPIEZA LA CLAUSULA CUARTA
DE HABER MODIFICACION AL CONTRATO SE DEBE INCLUIR ADICINALMENTE LA CLAUSULA DEL MODIFICATORIO</t>
    </r>
  </si>
  <si>
    <t>INDICAR OBJETO COMPLETO SI APLICA</t>
  </si>
  <si>
    <t>DILIGENCIAR CON NUMERO DE DIAS SI APLICA</t>
  </si>
  <si>
    <t>INDICAR VALOR SI APLICA</t>
  </si>
  <si>
    <r>
      <t xml:space="preserve">El suscrito </t>
    </r>
    <r>
      <rPr>
        <b/>
        <sz val="10"/>
        <color rgb="FF000000"/>
        <rFont val="Trebuchet MS"/>
        <family val="2"/>
      </rPr>
      <t>SECRETARIO XXXXXXXXX</t>
    </r>
    <r>
      <rPr>
        <sz val="10"/>
        <color rgb="FF000000"/>
        <rFont val="Trebuchet MS"/>
        <family val="2"/>
      </rPr>
      <t>, en su condición de Supervisor del presente CONTRATO DE PRESTACIÓN DE SERVICIOS</t>
    </r>
    <r>
      <rPr>
        <b/>
        <sz val="10"/>
        <color rgb="FF000000"/>
        <rFont val="Trebuchet MS"/>
        <family val="2"/>
      </rPr>
      <t xml:space="preserve"> </t>
    </r>
    <r>
      <rPr>
        <sz val="10"/>
        <color rgb="FF000000"/>
        <rFont val="Trebuchet MS"/>
        <family val="2"/>
      </rPr>
      <t xml:space="preserve">y </t>
    </r>
    <r>
      <rPr>
        <b/>
        <sz val="10"/>
        <color rgb="FF000000"/>
        <rFont val="Trebuchet MS"/>
        <family val="2"/>
      </rPr>
      <t xml:space="preserve">XXX en condición de XXXX </t>
    </r>
    <r>
      <rPr>
        <sz val="10"/>
        <color rgb="FF000000"/>
        <rFont val="Trebuchet MS"/>
        <family val="2"/>
      </rPr>
      <t>Apoyo a la Supervisión</t>
    </r>
    <r>
      <rPr>
        <i/>
        <sz val="10"/>
        <color rgb="FF000000"/>
        <rFont val="Trebuchet MS"/>
        <family val="2"/>
      </rPr>
      <t>,</t>
    </r>
    <r>
      <rPr>
        <sz val="10"/>
        <color rgb="FF000000"/>
        <rFont val="Trebuchet MS"/>
        <family val="2"/>
      </rPr>
      <t xml:space="preserve"> certifican que el contratista ha cumplido a cabalidad con las obligaciones del contrato de conformidad con el informe de actividades y soportes cargados en la plataforma SECOP II así como con el pago de sus obligaciones referidas en artículo 23 de la Ley 1150 de 2007, durante el periodo a cobrar señalado en el presente documento. </t>
    </r>
    <r>
      <rPr>
        <sz val="10"/>
        <color rgb="FFFF0000"/>
        <rFont val="Trebuchet MS"/>
        <family val="2"/>
      </rPr>
      <t>DILIGENCIAR CON NOMBRE DE SECRETARIO, CARGO Y APOYO A LA SUPERVISION SI APLICA</t>
    </r>
  </si>
  <si>
    <t>INDICAR NOMBRE</t>
  </si>
  <si>
    <r>
      <rPr>
        <sz val="9"/>
        <color rgb="FFFF0000"/>
        <rFont val="Trebuchet MS"/>
        <family val="2"/>
      </rPr>
      <t>INDICAR NOMBRE</t>
    </r>
    <r>
      <rPr>
        <sz val="9"/>
        <rFont val="Trebuchet MS"/>
        <family val="2"/>
      </rPr>
      <t xml:space="preserve">
SECRETARIO </t>
    </r>
    <r>
      <rPr>
        <sz val="9"/>
        <color rgb="FFFF0000"/>
        <rFont val="Trebuchet MS"/>
        <family val="2"/>
      </rPr>
      <t>INDICAR CARGO</t>
    </r>
  </si>
  <si>
    <t>DILIGENCIAR</t>
  </si>
  <si>
    <t>MODIFICATORIOS: ADICIONES Y PRÓRROGAS (SI APLICA)</t>
  </si>
  <si>
    <t>PLANILLA ARL (SI APLICA)</t>
  </si>
  <si>
    <t>OBSERVACIONES:</t>
  </si>
  <si>
    <t>BOGOTA</t>
  </si>
  <si>
    <t>Davivienda</t>
  </si>
  <si>
    <t>ahorros</t>
  </si>
  <si>
    <t>SEGUROS DEL ESTADO</t>
  </si>
  <si>
    <t>CÉSAR ANDRÉS GÓMEZ</t>
  </si>
  <si>
    <t>NO APLICA</t>
  </si>
  <si>
    <t>NO APLCA</t>
  </si>
  <si>
    <t>COMPENSAR</t>
  </si>
  <si>
    <t>SURA</t>
  </si>
  <si>
    <t xml:space="preserve">TÉCNICO ADMINISTRATIVO </t>
  </si>
  <si>
    <t xml:space="preserve">María Paula Pedraza   </t>
  </si>
  <si>
    <t>Cesar Gómez</t>
  </si>
  <si>
    <t>CONTRATISTA UNIDAD DE CULTURA</t>
  </si>
  <si>
    <t>IVANN SANTIAGO HIDALGO</t>
  </si>
  <si>
    <t>trombivan63@gmail.com</t>
  </si>
  <si>
    <t>PRESTAR LOS SERVICIOS PROFESIONALES DE LUTHERÍA PARA EL MANTENIMIENTO DE LOS INSTRUMENTOS DE LA ESCUELA DE FORMACIÓN MUSICAL Y ARTÍSTICA "TUNJAQUE", DEL MUNICIPIO DE LA CALERA, SEGÚN PLAN DE ACCIÓN 2025</t>
  </si>
  <si>
    <t>CPS-410-2025</t>
  </si>
  <si>
    <t>ROCIO BECERRA</t>
  </si>
  <si>
    <t xml:space="preserve">COORDINADOR </t>
  </si>
  <si>
    <t>21-46-101120866</t>
  </si>
  <si>
    <t>PORVENIR</t>
  </si>
  <si>
    <r>
      <rPr>
        <b/>
        <sz val="9"/>
        <rFont val="Trebuchet MS"/>
        <family val="2"/>
      </rPr>
      <t>CLAUSULA TERCERA: VALOR Y FORMA DE PAGO</t>
    </r>
    <r>
      <rPr>
        <sz val="9"/>
        <rFont val="Trebuchet MS"/>
        <family val="2"/>
      </rPr>
      <t xml:space="preserve"> VALOR Y FORMA DE PAGO DEL CONTRATO: Para todos los efectos legales y fiscales el valor del contrato será de El valor del contrato se estima hasta en la suma de TREINTA Y DOS MILLONES NOVECIENTOS TREINTA Y TRES MIL PESOS M/CTE ($32.933.000), cumplidos los requisitos de perfeccionamiento, e inicio de ejecución en la plataforma, la ALCALDÍA MUNICIPAL DE LA CALERA pagará al contratista el valor del presente contrato en honorarios mensuales de DIEZ MILLONES CUATROCIENTOS DE PESOS M/CTE ($10.400.000), así: 1) Un (01) primer pago proporcional al valor de los honorarios mensuales por los días de prestación efectiva del servicio, desde el inicio de ejecución y hasta el día 30 del mes correspondientes si aplica, 2) dos (2) pagos sucesivos mensuales 3) Un (1) último pago proporcional al valor de los honorarios mensuales por los días de prestación efectiva del servicio. Previa certificación del supervisor del contrato y verificación del cumplimiento de la obligación contenida en el artículo 23 de la Ley 1150 de 2007,</t>
    </r>
  </si>
  <si>
    <r>
      <t xml:space="preserve">El suscrito COORDINADOR </t>
    </r>
    <r>
      <rPr>
        <b/>
        <sz val="10"/>
        <color rgb="FF000000"/>
        <rFont val="Trebuchet MS"/>
        <family val="2"/>
      </rPr>
      <t xml:space="preserve"> - ROCIO BECERRA </t>
    </r>
    <r>
      <rPr>
        <sz val="10"/>
        <color rgb="FF000000"/>
        <rFont val="Trebuchet MS"/>
        <family val="2"/>
      </rPr>
      <t>, en su condición de Supervisor del presente CONTRATO DE PRESTACIÓN DE SERVICIOS</t>
    </r>
    <r>
      <rPr>
        <i/>
        <sz val="10"/>
        <color rgb="FF000000"/>
        <rFont val="Trebuchet MS"/>
        <family val="2"/>
      </rPr>
      <t>,</t>
    </r>
    <r>
      <rPr>
        <sz val="10"/>
        <color rgb="FF000000"/>
        <rFont val="Trebuchet MS"/>
        <family val="2"/>
      </rPr>
      <t xml:space="preserve"> certifican que el contratista ha cumplido a cabalidad con las obligaciones del contrato de conformidad con el informe de actividades y soportes cargados en la plataforma SECOP II así como con el pago de sus obligaciones referidas en artículo 23 de la Ley 1150 de 2007, durante el periodo a cobrar señalado en el presente documento.</t>
    </r>
  </si>
  <si>
    <t>Ivann Hidalgo</t>
  </si>
  <si>
    <t>DIEZ MILLONES SETESIENTOS CUARENTA Y SEIS QUINIENTOS CINCUENTA Y CIENTE Y 89 CENTABOS</t>
  </si>
  <si>
    <t>NOVIEMBRE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</si>
</sst>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_(&quot;$&quot;\ * \(#,##0.00\);_(&quot;$&quot;\ * &quot;-&quot;??_);_(@_)"/>
    <numFmt numFmtId="165" formatCode="_-* #,##0.00\ _€_-;\-* #,##0.00\ _€_-;_-* &quot;-&quot;??\ _€_-;_-@_-"/>
    <numFmt numFmtId="166" formatCode="[$-F800]dddd\,\ mmmm\ dd\,\ yyyy"/>
    <numFmt numFmtId="167" formatCode="&quot;$&quot;\ #,##0.00"/>
  </numFmts>
  <fonts count="33" x14ac:knownFonts="1">
    <font>
      <sz val="11"/>
      <color theme="1"/>
      <name val="Calibri"/>
      <family val="2"/>
      <scheme val="minor"/>
    </font>
    <font>
      <sz val="11"/>
      <color indexed="8"/>
      <name val="Calibri"/>
      <family val="2"/>
    </font>
    <font>
      <sz val="10"/>
      <color indexed="8"/>
      <name val="Verdana"/>
      <family val="2"/>
    </font>
    <font>
      <sz val="11"/>
      <color indexed="8"/>
      <name val="Calibri"/>
      <family val="2"/>
    </font>
    <font>
      <sz val="10"/>
      <color indexed="8"/>
      <name val="Trebuchet MS"/>
      <family val="2"/>
    </font>
    <font>
      <sz val="11"/>
      <color indexed="8"/>
      <name val="Trebuchet MS"/>
      <family val="2"/>
    </font>
    <font>
      <b/>
      <sz val="11"/>
      <color indexed="10"/>
      <name val="Trebuchet MS"/>
      <family val="2"/>
    </font>
    <font>
      <sz val="11"/>
      <color indexed="10"/>
      <name val="Trebuchet MS"/>
      <family val="2"/>
    </font>
    <font>
      <sz val="10"/>
      <color indexed="8"/>
      <name val="Calibri"/>
      <family val="2"/>
    </font>
    <font>
      <sz val="8"/>
      <color indexed="8"/>
      <name val="Trebuchet MS"/>
      <family val="2"/>
    </font>
    <font>
      <b/>
      <u/>
      <sz val="10"/>
      <color indexed="8"/>
      <name val="Trebuchet MS"/>
      <family val="2"/>
    </font>
    <font>
      <sz val="10"/>
      <color indexed="10"/>
      <name val="Trebuchet MS"/>
      <family val="2"/>
    </font>
    <font>
      <b/>
      <sz val="10"/>
      <color indexed="10"/>
      <name val="Trebuchet MS"/>
      <family val="2"/>
    </font>
    <font>
      <sz val="10"/>
      <color indexed="10"/>
      <name val="Calibri"/>
      <family val="2"/>
    </font>
    <font>
      <sz val="10"/>
      <name val="Calibri"/>
      <family val="2"/>
    </font>
    <font>
      <sz val="10"/>
      <color indexed="10"/>
      <name val="Verdana"/>
      <family val="2"/>
    </font>
    <font>
      <sz val="9"/>
      <color indexed="8"/>
      <name val="Calibri"/>
      <family val="2"/>
    </font>
    <font>
      <sz val="10"/>
      <name val="Arial"/>
      <family val="2"/>
    </font>
    <font>
      <sz val="9"/>
      <name val="Trebuchet MS"/>
      <family val="2"/>
    </font>
    <font>
      <b/>
      <sz val="9"/>
      <name val="Trebuchet MS"/>
      <family val="2"/>
    </font>
    <font>
      <b/>
      <sz val="9"/>
      <name val="Arial"/>
      <family val="2"/>
    </font>
    <font>
      <sz val="10"/>
      <color theme="1"/>
      <name val="Calibri"/>
      <family val="2"/>
      <scheme val="minor"/>
    </font>
    <font>
      <sz val="10"/>
      <color rgb="FFFF0000"/>
      <name val="Calibri"/>
      <family val="2"/>
      <scheme val="minor"/>
    </font>
    <font>
      <sz val="8"/>
      <name val="Calibri"/>
      <family val="2"/>
      <scheme val="minor"/>
    </font>
    <font>
      <sz val="10"/>
      <color rgb="FF000000"/>
      <name val="Trebuchet MS"/>
      <family val="2"/>
    </font>
    <font>
      <b/>
      <sz val="10"/>
      <color rgb="FF000000"/>
      <name val="Trebuchet MS"/>
      <family val="2"/>
    </font>
    <font>
      <i/>
      <sz val="10"/>
      <color rgb="FF000000"/>
      <name val="Trebuchet MS"/>
      <family val="2"/>
    </font>
    <font>
      <sz val="10"/>
      <name val="Trebuchet MS"/>
      <family val="2"/>
    </font>
    <font>
      <sz val="10"/>
      <color theme="0"/>
      <name val="Arial"/>
      <family val="2"/>
    </font>
    <font>
      <sz val="9"/>
      <color rgb="FFFF0000"/>
      <name val="Trebuchet MS"/>
      <family val="2"/>
    </font>
    <font>
      <sz val="10"/>
      <color rgb="FFFF0000"/>
      <name val="Arial"/>
      <family val="2"/>
    </font>
    <font>
      <sz val="9"/>
      <color rgb="FF008000"/>
      <name val="Trebuchet MS"/>
      <family val="2"/>
    </font>
    <font>
      <sz val="10"/>
      <color rgb="FFFF0000"/>
      <name val="Trebuchet MS"/>
      <family val="2"/>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s>
  <cellStyleXfs count="3">
    <xf numFmtId="0" fontId="0" fillId="0" borderId="0"/>
    <xf numFmtId="164" fontId="3" fillId="0" borderId="0" applyFont="0" applyFill="0" applyBorder="0" applyAlignment="0" applyProtection="0"/>
    <xf numFmtId="164" fontId="1" fillId="0" borderId="0" applyFont="0" applyFill="0" applyBorder="0" applyAlignment="0" applyProtection="0"/>
  </cellStyleXfs>
  <cellXfs count="514">
    <xf numFmtId="0" fontId="0" fillId="0" borderId="0" xfId="0"/>
    <xf numFmtId="0" fontId="5" fillId="0" borderId="0" xfId="0" applyFont="1"/>
    <xf numFmtId="16" fontId="5" fillId="0" borderId="0" xfId="0" applyNumberFormat="1" applyFont="1"/>
    <xf numFmtId="0" fontId="5" fillId="0" borderId="1" xfId="0" applyFont="1" applyBorder="1" applyAlignment="1">
      <alignment horizontal="center" vertical="center"/>
    </xf>
    <xf numFmtId="0" fontId="7" fillId="0" borderId="1" xfId="0" applyFont="1" applyBorder="1" applyAlignment="1">
      <alignment horizontal="center" vertical="center"/>
    </xf>
    <xf numFmtId="15" fontId="5" fillId="0" borderId="1" xfId="0" applyNumberFormat="1" applyFont="1" applyBorder="1" applyAlignment="1">
      <alignment horizontal="center" vertical="center"/>
    </xf>
    <xf numFmtId="15" fontId="5" fillId="0" borderId="2" xfId="0" applyNumberFormat="1" applyFont="1" applyBorder="1" applyAlignment="1">
      <alignment horizontal="center" vertical="center"/>
    </xf>
    <xf numFmtId="15" fontId="8" fillId="2" borderId="1" xfId="0" applyNumberFormat="1" applyFont="1" applyFill="1" applyBorder="1" applyAlignment="1">
      <alignment horizontal="center" vertical="center"/>
    </xf>
    <xf numFmtId="0" fontId="5" fillId="0" borderId="3" xfId="0" applyFont="1" applyBorder="1" applyAlignment="1">
      <alignment horizontal="center" vertical="center"/>
    </xf>
    <xf numFmtId="15" fontId="5" fillId="2" borderId="1" xfId="0" applyNumberFormat="1" applyFont="1" applyFill="1" applyBorder="1" applyAlignment="1">
      <alignment horizontal="center" vertical="center"/>
    </xf>
    <xf numFmtId="0" fontId="7" fillId="2" borderId="1" xfId="0" applyFont="1" applyFill="1" applyBorder="1" applyAlignment="1">
      <alignment horizontal="center" vertical="center"/>
    </xf>
    <xf numFmtId="15" fontId="5" fillId="2" borderId="2" xfId="0" applyNumberFormat="1" applyFont="1" applyFill="1" applyBorder="1" applyAlignment="1">
      <alignment horizontal="center" vertical="center"/>
    </xf>
    <xf numFmtId="0" fontId="21" fillId="0" borderId="0" xfId="0" applyFont="1"/>
    <xf numFmtId="0" fontId="8" fillId="0" borderId="4" xfId="0" applyFont="1" applyBorder="1" applyAlignment="1">
      <alignment horizontal="center" vertical="center"/>
    </xf>
    <xf numFmtId="0" fontId="21" fillId="0" borderId="0" xfId="0" applyFont="1" applyAlignment="1">
      <alignment vertical="center" wrapText="1"/>
    </xf>
    <xf numFmtId="164" fontId="21" fillId="0" borderId="0" xfId="0" applyNumberFormat="1" applyFont="1"/>
    <xf numFmtId="0" fontId="4" fillId="0" borderId="1" xfId="0" applyFont="1" applyBorder="1" applyAlignment="1">
      <alignment horizontal="center" vertical="center"/>
    </xf>
    <xf numFmtId="0" fontId="11" fillId="0" borderId="1" xfId="0" applyFont="1" applyBorder="1" applyAlignment="1">
      <alignment horizontal="center" vertical="center"/>
    </xf>
    <xf numFmtId="15" fontId="4" fillId="2" borderId="1" xfId="0" applyNumberFormat="1" applyFont="1" applyFill="1" applyBorder="1" applyAlignment="1">
      <alignment horizontal="center" vertical="center"/>
    </xf>
    <xf numFmtId="0" fontId="11" fillId="2" borderId="1" xfId="0" applyFont="1" applyFill="1" applyBorder="1" applyAlignment="1">
      <alignment horizontal="center" vertical="center"/>
    </xf>
    <xf numFmtId="15" fontId="4" fillId="2" borderId="2" xfId="0" applyNumberFormat="1" applyFont="1" applyFill="1" applyBorder="1" applyAlignment="1">
      <alignment horizontal="center" vertical="center"/>
    </xf>
    <xf numFmtId="15" fontId="4" fillId="0" borderId="1" xfId="0" applyNumberFormat="1" applyFont="1" applyBorder="1" applyAlignment="1">
      <alignment horizontal="center" vertical="center"/>
    </xf>
    <xf numFmtId="15" fontId="4" fillId="0" borderId="2" xfId="0" applyNumberFormat="1" applyFont="1" applyBorder="1" applyAlignment="1">
      <alignment horizontal="center" vertical="center"/>
    </xf>
    <xf numFmtId="0" fontId="13" fillId="2" borderId="1" xfId="0" applyFont="1" applyFill="1" applyBorder="1" applyAlignment="1">
      <alignment horizontal="center"/>
    </xf>
    <xf numFmtId="0" fontId="21" fillId="2" borderId="1" xfId="0" applyFont="1" applyFill="1" applyBorder="1"/>
    <xf numFmtId="0" fontId="13" fillId="2" borderId="1" xfId="0" applyFont="1" applyFill="1" applyBorder="1"/>
    <xf numFmtId="0" fontId="14" fillId="2" borderId="1" xfId="0" applyFont="1" applyFill="1" applyBorder="1" applyAlignment="1">
      <alignment horizontal="left"/>
    </xf>
    <xf numFmtId="0" fontId="13" fillId="2" borderId="2" xfId="0" applyFont="1" applyFill="1" applyBorder="1" applyAlignment="1">
      <alignment horizontal="center"/>
    </xf>
    <xf numFmtId="0" fontId="21" fillId="2" borderId="5" xfId="0" applyFont="1" applyFill="1" applyBorder="1"/>
    <xf numFmtId="16" fontId="21" fillId="2" borderId="1" xfId="0" applyNumberFormat="1" applyFont="1" applyFill="1" applyBorder="1"/>
    <xf numFmtId="164" fontId="21" fillId="2" borderId="1" xfId="0" applyNumberFormat="1" applyFont="1" applyFill="1" applyBorder="1"/>
    <xf numFmtId="165" fontId="21" fillId="2" borderId="2" xfId="0" applyNumberFormat="1" applyFont="1" applyFill="1" applyBorder="1"/>
    <xf numFmtId="0" fontId="21" fillId="2" borderId="2" xfId="0" applyFont="1" applyFill="1" applyBorder="1"/>
    <xf numFmtId="164" fontId="8" fillId="2" borderId="1" xfId="1" applyFont="1" applyFill="1" applyBorder="1"/>
    <xf numFmtId="164" fontId="8" fillId="2" borderId="2" xfId="1" applyFont="1" applyFill="1" applyBorder="1"/>
    <xf numFmtId="0" fontId="21" fillId="0" borderId="0" xfId="0" applyFont="1" applyAlignment="1">
      <alignment horizontal="center" vertical="center" wrapText="1"/>
    </xf>
    <xf numFmtId="49" fontId="16" fillId="2" borderId="1" xfId="0" applyNumberFormat="1" applyFont="1" applyFill="1" applyBorder="1" applyAlignment="1">
      <alignment horizontal="center" vertical="center" wrapText="1"/>
    </xf>
    <xf numFmtId="0" fontId="17" fillId="0" borderId="0" xfId="0" applyFont="1"/>
    <xf numFmtId="0" fontId="17" fillId="2" borderId="0" xfId="0" applyFont="1" applyFill="1"/>
    <xf numFmtId="0" fontId="19" fillId="0" borderId="5" xfId="0" applyFont="1" applyBorder="1" applyAlignment="1">
      <alignment horizontal="left" vertical="center"/>
    </xf>
    <xf numFmtId="0" fontId="20" fillId="0" borderId="1" xfId="0" applyFont="1" applyBorder="1" applyAlignment="1">
      <alignment vertical="center"/>
    </xf>
    <xf numFmtId="0" fontId="20" fillId="0" borderId="0" xfId="0" applyFont="1" applyAlignment="1">
      <alignment vertical="center"/>
    </xf>
    <xf numFmtId="0" fontId="18" fillId="0" borderId="2" xfId="0" applyFont="1" applyBorder="1" applyAlignment="1">
      <alignment vertical="center"/>
    </xf>
    <xf numFmtId="0" fontId="19" fillId="0" borderId="41" xfId="0" applyFont="1" applyBorder="1" applyAlignment="1">
      <alignment horizontal="left" vertical="center"/>
    </xf>
    <xf numFmtId="0" fontId="19" fillId="2" borderId="5" xfId="0" applyFont="1" applyFill="1" applyBorder="1" applyAlignment="1">
      <alignment horizontal="left" vertical="center"/>
    </xf>
    <xf numFmtId="0" fontId="18" fillId="0" borderId="14" xfId="1" applyNumberFormat="1" applyFont="1" applyBorder="1" applyAlignment="1">
      <alignment horizontal="center" vertical="center"/>
    </xf>
    <xf numFmtId="0" fontId="18" fillId="0" borderId="1" xfId="0" applyFont="1" applyBorder="1" applyAlignment="1">
      <alignment horizontal="center" vertical="center"/>
    </xf>
    <xf numFmtId="0" fontId="19" fillId="0" borderId="1" xfId="0" applyFont="1" applyBorder="1" applyAlignment="1">
      <alignment horizontal="center" vertical="center"/>
    </xf>
    <xf numFmtId="166" fontId="19" fillId="0" borderId="1" xfId="0" applyNumberFormat="1" applyFont="1" applyBorder="1" applyAlignment="1">
      <alignment vertical="center"/>
    </xf>
    <xf numFmtId="0" fontId="19" fillId="0" borderId="0" xfId="0" applyFont="1"/>
    <xf numFmtId="0" fontId="18" fillId="0" borderId="44" xfId="0" applyFont="1" applyBorder="1" applyAlignment="1">
      <alignment horizontal="center" vertical="center"/>
    </xf>
    <xf numFmtId="0" fontId="18" fillId="0" borderId="34" xfId="0" applyFont="1" applyBorder="1" applyAlignment="1">
      <alignment horizontal="center" vertical="center"/>
    </xf>
    <xf numFmtId="0" fontId="19" fillId="0" borderId="34" xfId="0" applyFont="1" applyBorder="1" applyAlignment="1">
      <alignment horizontal="center" vertical="center"/>
    </xf>
    <xf numFmtId="0" fontId="19" fillId="0" borderId="2" xfId="0" applyFont="1" applyBorder="1" applyAlignment="1">
      <alignment horizontal="center" vertical="center"/>
    </xf>
    <xf numFmtId="0" fontId="19" fillId="0" borderId="33" xfId="0" applyFont="1" applyBorder="1" applyAlignment="1">
      <alignment horizontal="left" vertical="center"/>
    </xf>
    <xf numFmtId="0" fontId="19" fillId="0" borderId="14" xfId="0" applyFont="1" applyBorder="1" applyAlignment="1">
      <alignment vertical="center"/>
    </xf>
    <xf numFmtId="0" fontId="18" fillId="2" borderId="5" xfId="0" applyFont="1" applyFill="1" applyBorder="1" applyAlignment="1">
      <alignment horizontal="left" vertical="center" wrapText="1"/>
    </xf>
    <xf numFmtId="0" fontId="18" fillId="2" borderId="5" xfId="0" applyFont="1" applyFill="1" applyBorder="1" applyAlignment="1">
      <alignment vertical="center" wrapText="1"/>
    </xf>
    <xf numFmtId="0" fontId="18" fillId="0" borderId="5" xfId="0" applyFont="1" applyBorder="1"/>
    <xf numFmtId="0" fontId="19" fillId="0" borderId="7" xfId="0" applyFont="1" applyBorder="1" applyAlignment="1">
      <alignment horizontal="left" vertical="center"/>
    </xf>
    <xf numFmtId="0" fontId="19" fillId="0" borderId="7" xfId="0" applyFont="1" applyBorder="1" applyAlignment="1">
      <alignment horizontal="center" vertical="center"/>
    </xf>
    <xf numFmtId="0" fontId="19" fillId="0" borderId="48" xfId="0" applyFont="1" applyBorder="1" applyAlignment="1">
      <alignment horizontal="left" vertical="center"/>
    </xf>
    <xf numFmtId="0" fontId="19" fillId="0" borderId="5" xfId="0" applyFont="1" applyBorder="1" applyAlignment="1">
      <alignment horizontal="left"/>
    </xf>
    <xf numFmtId="0" fontId="19" fillId="0" borderId="48" xfId="0" applyFont="1" applyBorder="1" applyAlignment="1">
      <alignment horizontal="center" vertical="center"/>
    </xf>
    <xf numFmtId="0" fontId="19" fillId="0" borderId="41" xfId="0" applyFont="1" applyBorder="1" applyAlignment="1">
      <alignment horizontal="center" vertical="center"/>
    </xf>
    <xf numFmtId="0" fontId="19" fillId="2" borderId="7" xfId="0" applyFont="1" applyFill="1" applyBorder="1" applyAlignment="1">
      <alignment horizontal="left" vertical="center"/>
    </xf>
    <xf numFmtId="3" fontId="19" fillId="0" borderId="51" xfId="0" applyNumberFormat="1" applyFont="1" applyBorder="1" applyAlignment="1">
      <alignment vertical="center"/>
    </xf>
    <xf numFmtId="0" fontId="19" fillId="0" borderId="26" xfId="0" applyFont="1" applyBorder="1" applyAlignment="1">
      <alignment horizontal="left" vertical="center"/>
    </xf>
    <xf numFmtId="0" fontId="19" fillId="0" borderId="32" xfId="0" applyFont="1" applyBorder="1" applyAlignment="1">
      <alignment horizontal="center" vertical="center"/>
    </xf>
    <xf numFmtId="164" fontId="19" fillId="0" borderId="47" xfId="0" applyNumberFormat="1" applyFont="1" applyBorder="1" applyAlignment="1">
      <alignment horizontal="center" vertical="center"/>
    </xf>
    <xf numFmtId="0" fontId="19" fillId="0" borderId="44" xfId="0" applyFont="1" applyBorder="1" applyAlignment="1">
      <alignment horizontal="center" vertical="center"/>
    </xf>
    <xf numFmtId="0" fontId="19" fillId="0" borderId="15" xfId="0" applyFont="1" applyBorder="1" applyAlignment="1">
      <alignment vertical="center"/>
    </xf>
    <xf numFmtId="167" fontId="18" fillId="0" borderId="29" xfId="0" applyNumberFormat="1" applyFont="1" applyBorder="1" applyAlignment="1">
      <alignment horizontal="center" vertical="center"/>
    </xf>
    <xf numFmtId="0" fontId="28" fillId="0" borderId="0" xfId="0" applyFont="1"/>
    <xf numFmtId="0" fontId="28" fillId="2" borderId="0" xfId="0" applyFont="1" applyFill="1"/>
    <xf numFmtId="0" fontId="29" fillId="0" borderId="30" xfId="0" applyFont="1" applyBorder="1" applyAlignment="1">
      <alignment horizontal="center" vertical="center" wrapText="1"/>
    </xf>
    <xf numFmtId="0" fontId="29" fillId="0" borderId="2" xfId="0" applyFont="1" applyBorder="1" applyAlignment="1">
      <alignment horizontal="center" vertical="center" wrapText="1"/>
    </xf>
    <xf numFmtId="167" fontId="31" fillId="0" borderId="2" xfId="1" applyNumberFormat="1" applyFont="1" applyBorder="1" applyAlignment="1">
      <alignment horizontal="center" vertical="center" wrapText="1"/>
    </xf>
    <xf numFmtId="0" fontId="31" fillId="0" borderId="1" xfId="0" applyFont="1" applyBorder="1" applyAlignment="1">
      <alignment horizontal="center" vertical="center" wrapText="1"/>
    </xf>
    <xf numFmtId="166" fontId="29" fillId="2" borderId="14" xfId="0" applyNumberFormat="1" applyFont="1" applyFill="1" applyBorder="1" applyAlignment="1">
      <alignment horizontal="center" vertical="center"/>
    </xf>
    <xf numFmtId="166" fontId="29" fillId="0" borderId="2" xfId="0" applyNumberFormat="1" applyFont="1" applyBorder="1" applyAlignment="1">
      <alignment vertical="center"/>
    </xf>
    <xf numFmtId="166" fontId="29" fillId="0" borderId="2" xfId="0" applyNumberFormat="1" applyFont="1" applyBorder="1" applyAlignment="1">
      <alignment horizontal="center" vertical="center"/>
    </xf>
    <xf numFmtId="0" fontId="31" fillId="0" borderId="34" xfId="0" applyFont="1" applyBorder="1" applyAlignment="1">
      <alignment horizontal="center" vertical="center" wrapText="1"/>
    </xf>
    <xf numFmtId="0" fontId="29" fillId="0" borderId="34" xfId="0" applyFont="1" applyBorder="1" applyAlignment="1">
      <alignment horizontal="center" vertical="center"/>
    </xf>
    <xf numFmtId="0" fontId="29" fillId="0" borderId="1" xfId="0" applyFont="1" applyBorder="1" applyAlignment="1">
      <alignment horizontal="center" vertical="center"/>
    </xf>
    <xf numFmtId="0" fontId="29" fillId="0" borderId="25" xfId="0" applyFont="1" applyBorder="1" applyAlignment="1">
      <alignment vertical="center"/>
    </xf>
    <xf numFmtId="14" fontId="29" fillId="0" borderId="2" xfId="0" applyNumberFormat="1" applyFont="1" applyBorder="1" applyAlignment="1">
      <alignment horizontal="center" vertical="center"/>
    </xf>
    <xf numFmtId="14" fontId="29" fillId="0" borderId="1" xfId="0" applyNumberFormat="1" applyFont="1" applyBorder="1" applyAlignment="1">
      <alignment horizontal="center" vertical="center"/>
    </xf>
    <xf numFmtId="0" fontId="19" fillId="0" borderId="7" xfId="0" applyFont="1" applyBorder="1" applyAlignment="1">
      <alignment horizontal="center" vertical="center" wrapText="1"/>
    </xf>
    <xf numFmtId="0" fontId="17" fillId="0" borderId="0" xfId="0" applyFont="1" applyAlignment="1">
      <alignment wrapText="1"/>
    </xf>
    <xf numFmtId="0" fontId="17" fillId="2" borderId="0" xfId="0" applyFont="1" applyFill="1" applyAlignment="1">
      <alignment wrapText="1"/>
    </xf>
    <xf numFmtId="167" fontId="31" fillId="0" borderId="1" xfId="0" applyNumberFormat="1" applyFont="1" applyBorder="1" applyAlignment="1">
      <alignment horizontal="center" vertical="center" wrapText="1"/>
    </xf>
    <xf numFmtId="0" fontId="17" fillId="0" borderId="0" xfId="0" applyFont="1" applyProtection="1">
      <protection locked="0"/>
    </xf>
    <xf numFmtId="0" fontId="19" fillId="0" borderId="48" xfId="0" applyFont="1" applyBorder="1" applyAlignment="1" applyProtection="1">
      <alignment horizontal="left" vertical="center"/>
      <protection locked="0"/>
    </xf>
    <xf numFmtId="0" fontId="19" fillId="0" borderId="7" xfId="0" applyFont="1" applyBorder="1" applyAlignment="1" applyProtection="1">
      <alignment horizontal="left" vertical="center"/>
      <protection locked="0"/>
    </xf>
    <xf numFmtId="0" fontId="18" fillId="0" borderId="2" xfId="0" applyFont="1" applyBorder="1" applyAlignment="1" applyProtection="1">
      <alignment vertical="center"/>
      <protection locked="0"/>
    </xf>
    <xf numFmtId="0" fontId="19" fillId="0" borderId="5" xfId="0" applyFont="1" applyBorder="1" applyAlignment="1" applyProtection="1">
      <alignment horizontal="left" vertical="center"/>
      <protection locked="0"/>
    </xf>
    <xf numFmtId="3" fontId="19" fillId="0" borderId="51" xfId="0" applyNumberFormat="1" applyFont="1" applyBorder="1" applyAlignment="1" applyProtection="1">
      <alignment vertical="center"/>
      <protection locked="0"/>
    </xf>
    <xf numFmtId="0" fontId="18" fillId="0" borderId="30" xfId="0" applyFont="1" applyBorder="1" applyAlignment="1" applyProtection="1">
      <alignment horizontal="center" vertical="center"/>
      <protection locked="0"/>
    </xf>
    <xf numFmtId="0" fontId="18" fillId="0" borderId="2" xfId="0" applyFont="1" applyBorder="1" applyAlignment="1" applyProtection="1">
      <alignment horizontal="center" vertical="center" wrapText="1"/>
      <protection locked="0"/>
    </xf>
    <xf numFmtId="0" fontId="20" fillId="0" borderId="0" xfId="0" applyFont="1" applyAlignment="1" applyProtection="1">
      <alignment vertical="center"/>
      <protection locked="0"/>
    </xf>
    <xf numFmtId="0" fontId="19" fillId="2" borderId="7" xfId="0" applyFont="1" applyFill="1" applyBorder="1" applyAlignment="1" applyProtection="1">
      <alignment horizontal="left" vertical="center"/>
      <protection locked="0"/>
    </xf>
    <xf numFmtId="0" fontId="19" fillId="2" borderId="5" xfId="0" applyFont="1" applyFill="1" applyBorder="1" applyAlignment="1" applyProtection="1">
      <alignment horizontal="left" vertical="center"/>
      <protection locked="0"/>
    </xf>
    <xf numFmtId="0" fontId="18" fillId="0" borderId="14" xfId="1" applyNumberFormat="1" applyFont="1" applyBorder="1" applyAlignment="1" applyProtection="1">
      <alignment horizontal="center" vertical="center"/>
      <protection locked="0"/>
    </xf>
    <xf numFmtId="0" fontId="18" fillId="0" borderId="1" xfId="0" applyFont="1" applyBorder="1" applyAlignment="1" applyProtection="1">
      <alignment horizontal="center" vertical="center"/>
      <protection locked="0"/>
    </xf>
    <xf numFmtId="0" fontId="19" fillId="0" borderId="1" xfId="0" applyFont="1" applyBorder="1" applyAlignment="1" applyProtection="1">
      <alignment horizontal="center" vertical="center"/>
      <protection locked="0"/>
    </xf>
    <xf numFmtId="166" fontId="19" fillId="0" borderId="1" xfId="0" applyNumberFormat="1" applyFont="1" applyBorder="1" applyAlignment="1" applyProtection="1">
      <alignment vertical="center"/>
      <protection locked="0"/>
    </xf>
    <xf numFmtId="166" fontId="18" fillId="2" borderId="14" xfId="0" applyNumberFormat="1" applyFont="1" applyFill="1" applyBorder="1" applyAlignment="1" applyProtection="1">
      <alignment horizontal="center" vertical="center"/>
      <protection locked="0"/>
    </xf>
    <xf numFmtId="0" fontId="19" fillId="0" borderId="26" xfId="0" applyFont="1" applyBorder="1" applyAlignment="1" applyProtection="1">
      <alignment horizontal="left" vertical="center"/>
      <protection locked="0"/>
    </xf>
    <xf numFmtId="0" fontId="19" fillId="0" borderId="0" xfId="0" applyFont="1" applyProtection="1">
      <protection locked="0"/>
    </xf>
    <xf numFmtId="166" fontId="18" fillId="0" borderId="2" xfId="0" applyNumberFormat="1" applyFont="1" applyBorder="1" applyAlignment="1" applyProtection="1">
      <alignment vertical="center"/>
      <protection locked="0"/>
    </xf>
    <xf numFmtId="0" fontId="28" fillId="0" borderId="0" xfId="0" applyFont="1" applyProtection="1">
      <protection locked="0"/>
    </xf>
    <xf numFmtId="0" fontId="18" fillId="0" borderId="44" xfId="0" applyFont="1" applyBorder="1" applyAlignment="1" applyProtection="1">
      <alignment horizontal="center" vertical="center"/>
      <protection locked="0"/>
    </xf>
    <xf numFmtId="0" fontId="19" fillId="0" borderId="41" xfId="0" applyFont="1" applyBorder="1" applyAlignment="1" applyProtection="1">
      <alignment horizontal="left" vertical="center"/>
      <protection locked="0"/>
    </xf>
    <xf numFmtId="0" fontId="18" fillId="0" borderId="34" xfId="0" applyFont="1" applyBorder="1" applyAlignment="1" applyProtection="1">
      <alignment horizontal="center" vertical="center"/>
      <protection locked="0"/>
    </xf>
    <xf numFmtId="0" fontId="19" fillId="0" borderId="34" xfId="0" applyFont="1" applyBorder="1" applyAlignment="1" applyProtection="1">
      <alignment horizontal="center" vertical="center"/>
      <protection locked="0"/>
    </xf>
    <xf numFmtId="0" fontId="19" fillId="0" borderId="33" xfId="0" applyFont="1" applyBorder="1" applyAlignment="1" applyProtection="1">
      <alignment horizontal="left" vertical="center"/>
      <protection locked="0"/>
    </xf>
    <xf numFmtId="167" fontId="19" fillId="0" borderId="34" xfId="0" applyNumberFormat="1" applyFont="1" applyBorder="1" applyAlignment="1" applyProtection="1">
      <alignment horizontal="center" vertical="center"/>
      <protection locked="0"/>
    </xf>
    <xf numFmtId="0" fontId="19" fillId="0" borderId="44" xfId="0" applyFont="1" applyBorder="1" applyAlignment="1" applyProtection="1">
      <alignment horizontal="center" vertical="center"/>
      <protection locked="0"/>
    </xf>
    <xf numFmtId="167" fontId="19" fillId="0" borderId="1" xfId="0" applyNumberFormat="1" applyFont="1" applyBorder="1" applyAlignment="1" applyProtection="1">
      <alignment horizontal="center" vertical="center"/>
      <protection locked="0"/>
    </xf>
    <xf numFmtId="0" fontId="19" fillId="0" borderId="2" xfId="0" applyFont="1" applyBorder="1" applyAlignment="1" applyProtection="1">
      <alignment horizontal="center" vertical="center"/>
      <protection locked="0"/>
    </xf>
    <xf numFmtId="0" fontId="19" fillId="0" borderId="5" xfId="0" applyFont="1" applyBorder="1" applyAlignment="1" applyProtection="1">
      <alignment horizontal="left"/>
      <protection locked="0"/>
    </xf>
    <xf numFmtId="0" fontId="19" fillId="0" borderId="15" xfId="0" applyFont="1" applyBorder="1" applyAlignment="1" applyProtection="1">
      <alignment vertical="center"/>
      <protection locked="0"/>
    </xf>
    <xf numFmtId="0" fontId="19" fillId="0" borderId="25" xfId="0" applyFont="1" applyBorder="1" applyAlignment="1" applyProtection="1">
      <alignment vertical="center"/>
      <protection locked="0"/>
    </xf>
    <xf numFmtId="14" fontId="19" fillId="0" borderId="1" xfId="0" applyNumberFormat="1" applyFont="1" applyBorder="1" applyAlignment="1" applyProtection="1">
      <alignment horizontal="center" vertical="center"/>
      <protection locked="0"/>
    </xf>
    <xf numFmtId="14" fontId="19" fillId="0" borderId="2" xfId="0" applyNumberFormat="1" applyFont="1" applyBorder="1" applyAlignment="1" applyProtection="1">
      <alignment horizontal="center" vertical="center"/>
      <protection locked="0"/>
    </xf>
    <xf numFmtId="0" fontId="19" fillId="0" borderId="14" xfId="0" applyFont="1" applyBorder="1" applyAlignment="1" applyProtection="1">
      <alignment vertical="center"/>
      <protection locked="0"/>
    </xf>
    <xf numFmtId="0" fontId="19" fillId="0" borderId="48" xfId="0" applyFont="1" applyBorder="1" applyAlignment="1" applyProtection="1">
      <alignment horizontal="center" vertical="center"/>
      <protection locked="0"/>
    </xf>
    <xf numFmtId="0" fontId="19" fillId="0" borderId="32" xfId="0" applyFont="1" applyBorder="1" applyAlignment="1" applyProtection="1">
      <alignment horizontal="center" vertical="center"/>
      <protection locked="0"/>
    </xf>
    <xf numFmtId="164" fontId="19" fillId="0" borderId="47" xfId="0" applyNumberFormat="1" applyFont="1" applyBorder="1" applyAlignment="1" applyProtection="1">
      <alignment horizontal="center" vertical="center"/>
      <protection locked="0"/>
    </xf>
    <xf numFmtId="0" fontId="19" fillId="0" borderId="7" xfId="0" applyFont="1" applyBorder="1" applyAlignment="1" applyProtection="1">
      <alignment horizontal="center" vertical="center"/>
      <protection locked="0"/>
    </xf>
    <xf numFmtId="167" fontId="18" fillId="0" borderId="1" xfId="0" applyNumberFormat="1" applyFont="1" applyBorder="1" applyAlignment="1" applyProtection="1">
      <alignment horizontal="center" vertical="center"/>
      <protection locked="0"/>
    </xf>
    <xf numFmtId="0" fontId="18" fillId="2" borderId="11" xfId="0" applyFont="1" applyFill="1" applyBorder="1" applyAlignment="1" applyProtection="1">
      <alignment horizontal="left" vertical="center" wrapText="1"/>
      <protection locked="0"/>
    </xf>
    <xf numFmtId="0" fontId="18" fillId="2" borderId="5" xfId="0" applyFont="1" applyFill="1" applyBorder="1" applyAlignment="1" applyProtection="1">
      <alignment vertical="center" wrapText="1"/>
      <protection locked="0"/>
    </xf>
    <xf numFmtId="0" fontId="18" fillId="0" borderId="51" xfId="0" applyFont="1" applyBorder="1" applyProtection="1">
      <protection locked="0"/>
    </xf>
    <xf numFmtId="167" fontId="18" fillId="4" borderId="2" xfId="1" applyNumberFormat="1" applyFont="1" applyFill="1" applyBorder="1" applyAlignment="1" applyProtection="1">
      <alignment vertical="center"/>
    </xf>
    <xf numFmtId="0" fontId="18" fillId="4" borderId="1" xfId="0" applyFont="1" applyFill="1" applyBorder="1" applyAlignment="1">
      <alignment horizontal="center" vertical="center"/>
    </xf>
    <xf numFmtId="0" fontId="18" fillId="4" borderId="34" xfId="0" applyFont="1" applyFill="1" applyBorder="1" applyAlignment="1">
      <alignment horizontal="center" vertical="center"/>
    </xf>
    <xf numFmtId="14" fontId="19" fillId="0" borderId="25" xfId="0" applyNumberFormat="1" applyFont="1" applyBorder="1" applyAlignment="1" applyProtection="1">
      <alignment vertical="center"/>
      <protection locked="0"/>
    </xf>
    <xf numFmtId="167" fontId="18" fillId="0" borderId="13" xfId="0" applyNumberFormat="1" applyFont="1" applyBorder="1" applyAlignment="1" applyProtection="1">
      <alignment horizontal="center" vertical="center"/>
      <protection locked="0"/>
    </xf>
    <xf numFmtId="167" fontId="18" fillId="0" borderId="14" xfId="0" applyNumberFormat="1" applyFont="1" applyBorder="1" applyAlignment="1" applyProtection="1">
      <alignment horizontal="center" vertical="center"/>
      <protection locked="0"/>
    </xf>
    <xf numFmtId="167" fontId="18" fillId="0" borderId="6" xfId="0" applyNumberFormat="1" applyFont="1" applyBorder="1" applyAlignment="1" applyProtection="1">
      <alignment horizontal="center" vertical="center"/>
      <protection locked="0"/>
    </xf>
    <xf numFmtId="0" fontId="9" fillId="0" borderId="26" xfId="0" applyFont="1" applyBorder="1" applyAlignment="1">
      <alignment horizontal="left"/>
    </xf>
    <xf numFmtId="0" fontId="9" fillId="0" borderId="27" xfId="0" applyFont="1" applyBorder="1" applyAlignment="1">
      <alignment horizontal="left"/>
    </xf>
    <xf numFmtId="0" fontId="9" fillId="0" borderId="28" xfId="0" applyFont="1" applyBorder="1" applyAlignment="1">
      <alignment horizontal="left"/>
    </xf>
    <xf numFmtId="0" fontId="2" fillId="2" borderId="2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21" xfId="0" applyFont="1" applyFill="1" applyBorder="1" applyAlignment="1">
      <alignment horizontal="center" vertical="center" wrapText="1"/>
    </xf>
    <xf numFmtId="0" fontId="11" fillId="0" borderId="5" xfId="0" applyFont="1" applyBorder="1" applyAlignment="1">
      <alignment horizontal="left" vertical="center"/>
    </xf>
    <xf numFmtId="0" fontId="11" fillId="0" borderId="1" xfId="0" applyFont="1" applyBorder="1" applyAlignment="1">
      <alignment horizontal="left" vertical="center"/>
    </xf>
    <xf numFmtId="166" fontId="4" fillId="0" borderId="13" xfId="0" applyNumberFormat="1" applyFont="1" applyBorder="1" applyAlignment="1">
      <alignment horizontal="center" vertical="center"/>
    </xf>
    <xf numFmtId="166" fontId="4" fillId="0" borderId="8" xfId="0" applyNumberFormat="1" applyFont="1" applyBorder="1" applyAlignment="1">
      <alignment horizontal="center" vertical="center"/>
    </xf>
    <xf numFmtId="166" fontId="4" fillId="0" borderId="14" xfId="0" applyNumberFormat="1" applyFont="1" applyBorder="1" applyAlignment="1">
      <alignment horizontal="center" vertical="center"/>
    </xf>
    <xf numFmtId="0" fontId="11" fillId="0" borderId="15" xfId="0" applyFont="1" applyBorder="1" applyAlignment="1">
      <alignment horizontal="left" vertical="center"/>
    </xf>
    <xf numFmtId="0" fontId="11" fillId="0" borderId="16" xfId="0" applyFont="1" applyBorder="1" applyAlignment="1">
      <alignment horizontal="left" vertical="center"/>
    </xf>
    <xf numFmtId="166" fontId="4" fillId="0" borderId="17" xfId="0" applyNumberFormat="1" applyFont="1" applyBorder="1" applyAlignment="1">
      <alignment horizontal="center" vertical="center"/>
    </xf>
    <xf numFmtId="166" fontId="4" fillId="0" borderId="18" xfId="0" applyNumberFormat="1" applyFont="1" applyBorder="1" applyAlignment="1">
      <alignment horizontal="center" vertical="center"/>
    </xf>
    <xf numFmtId="166" fontId="4" fillId="0" borderId="19" xfId="0" applyNumberFormat="1" applyFont="1" applyBorder="1" applyAlignment="1">
      <alignment horizontal="center" vertical="center"/>
    </xf>
    <xf numFmtId="0" fontId="14" fillId="2" borderId="7" xfId="0" applyFont="1" applyFill="1" applyBorder="1" applyAlignment="1">
      <alignment horizontal="center"/>
    </xf>
    <xf numFmtId="0" fontId="14" fillId="2" borderId="8" xfId="0" applyFont="1" applyFill="1" applyBorder="1" applyAlignment="1">
      <alignment horizontal="center"/>
    </xf>
    <xf numFmtId="0" fontId="14" fillId="2" borderId="6" xfId="0" applyFont="1" applyFill="1" applyBorder="1" applyAlignment="1">
      <alignment horizontal="center"/>
    </xf>
    <xf numFmtId="15" fontId="14" fillId="2" borderId="13" xfId="1" applyNumberFormat="1" applyFont="1" applyFill="1" applyBorder="1" applyAlignment="1">
      <alignment horizontal="center"/>
    </xf>
    <xf numFmtId="15" fontId="14" fillId="2" borderId="6" xfId="1" applyNumberFormat="1" applyFont="1" applyFill="1" applyBorder="1" applyAlignment="1">
      <alignment horizontal="center"/>
    </xf>
    <xf numFmtId="15" fontId="14" fillId="2" borderId="13" xfId="0" applyNumberFormat="1" applyFont="1" applyFill="1" applyBorder="1" applyAlignment="1">
      <alignment horizontal="center"/>
    </xf>
    <xf numFmtId="15" fontId="14" fillId="2" borderId="6" xfId="0" applyNumberFormat="1" applyFont="1" applyFill="1" applyBorder="1" applyAlignment="1">
      <alignment horizontal="center"/>
    </xf>
    <xf numFmtId="0" fontId="2" fillId="2" borderId="26"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28" xfId="0" applyFont="1" applyFill="1" applyBorder="1" applyAlignment="1">
      <alignment horizontal="center" vertical="center" wrapText="1"/>
    </xf>
    <xf numFmtId="164" fontId="14" fillId="2" borderId="13" xfId="1" applyFont="1" applyFill="1" applyBorder="1" applyAlignment="1">
      <alignment horizontal="right"/>
    </xf>
    <xf numFmtId="164" fontId="14" fillId="2" borderId="14" xfId="1" applyFont="1" applyFill="1" applyBorder="1" applyAlignment="1">
      <alignment horizontal="right"/>
    </xf>
    <xf numFmtId="0" fontId="9" fillId="0" borderId="20" xfId="0" applyFont="1" applyBorder="1" applyAlignment="1">
      <alignment horizontal="left"/>
    </xf>
    <xf numFmtId="0" fontId="9" fillId="0" borderId="0" xfId="0" applyFont="1" applyAlignment="1">
      <alignment horizontal="left"/>
    </xf>
    <xf numFmtId="0" fontId="9" fillId="0" borderId="21" xfId="0" applyFont="1" applyBorder="1" applyAlignment="1">
      <alignment horizontal="left"/>
    </xf>
    <xf numFmtId="0" fontId="13" fillId="2" borderId="5" xfId="0" applyFont="1" applyFill="1" applyBorder="1" applyAlignment="1">
      <alignment horizontal="center"/>
    </xf>
    <xf numFmtId="0" fontId="13" fillId="2" borderId="1" xfId="0" applyFont="1" applyFill="1" applyBorder="1" applyAlignment="1">
      <alignment horizontal="center"/>
    </xf>
    <xf numFmtId="164" fontId="8" fillId="2" borderId="1" xfId="1" applyFont="1" applyFill="1" applyBorder="1" applyAlignment="1">
      <alignment horizontal="center"/>
    </xf>
    <xf numFmtId="164" fontId="8" fillId="2" borderId="2" xfId="1" applyFont="1" applyFill="1" applyBorder="1" applyAlignment="1">
      <alignment horizontal="center"/>
    </xf>
    <xf numFmtId="0" fontId="13" fillId="2" borderId="2" xfId="0" applyFont="1" applyFill="1" applyBorder="1" applyAlignment="1">
      <alignment horizontal="center"/>
    </xf>
    <xf numFmtId="0" fontId="2" fillId="2" borderId="22"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13" fillId="2" borderId="7" xfId="0" applyFont="1" applyFill="1" applyBorder="1" applyAlignment="1">
      <alignment horizontal="center"/>
    </xf>
    <xf numFmtId="0" fontId="13" fillId="2" borderId="8" xfId="0" applyFont="1" applyFill="1" applyBorder="1" applyAlignment="1">
      <alignment horizontal="center"/>
    </xf>
    <xf numFmtId="0" fontId="13" fillId="2" borderId="14" xfId="0" applyFont="1" applyFill="1" applyBorder="1" applyAlignment="1">
      <alignment horizontal="center"/>
    </xf>
    <xf numFmtId="0" fontId="13" fillId="2" borderId="6" xfId="0" applyFont="1" applyFill="1" applyBorder="1" applyAlignment="1">
      <alignment horizontal="center"/>
    </xf>
    <xf numFmtId="0" fontId="13" fillId="2" borderId="13" xfId="0" applyFont="1" applyFill="1" applyBorder="1" applyAlignment="1">
      <alignment horizontal="center"/>
    </xf>
    <xf numFmtId="0" fontId="13" fillId="2" borderId="15" xfId="0" applyFont="1" applyFill="1" applyBorder="1" applyAlignment="1">
      <alignment horizontal="center"/>
    </xf>
    <xf numFmtId="0" fontId="13" fillId="2" borderId="16" xfId="0" applyFont="1" applyFill="1" applyBorder="1" applyAlignment="1">
      <alignment horizontal="center"/>
    </xf>
    <xf numFmtId="0" fontId="13" fillId="2" borderId="25" xfId="0" applyFont="1" applyFill="1" applyBorder="1" applyAlignment="1">
      <alignment horizontal="center"/>
    </xf>
    <xf numFmtId="0" fontId="21" fillId="2" borderId="5" xfId="0" applyFont="1" applyFill="1" applyBorder="1" applyAlignment="1">
      <alignment horizontal="center"/>
    </xf>
    <xf numFmtId="0" fontId="21" fillId="2" borderId="1" xfId="0" applyFont="1" applyFill="1" applyBorder="1" applyAlignment="1">
      <alignment horizontal="center"/>
    </xf>
    <xf numFmtId="0" fontId="14" fillId="2" borderId="1" xfId="0" applyFont="1" applyFill="1" applyBorder="1" applyAlignment="1">
      <alignment horizontal="center"/>
    </xf>
    <xf numFmtId="0" fontId="22" fillId="2" borderId="7" xfId="0" applyFont="1" applyFill="1" applyBorder="1" applyAlignment="1">
      <alignment horizontal="center"/>
    </xf>
    <xf numFmtId="0" fontId="22" fillId="2" borderId="8" xfId="0" applyFont="1" applyFill="1" applyBorder="1" applyAlignment="1">
      <alignment horizontal="center"/>
    </xf>
    <xf numFmtId="0" fontId="22" fillId="2" borderId="6" xfId="0" applyFont="1" applyFill="1" applyBorder="1" applyAlignment="1">
      <alignment horizontal="center"/>
    </xf>
    <xf numFmtId="0" fontId="21" fillId="2" borderId="5" xfId="0" applyFont="1" applyFill="1" applyBorder="1" applyAlignment="1">
      <alignment horizontal="center" vertical="center" wrapText="1"/>
    </xf>
    <xf numFmtId="0" fontId="21" fillId="2" borderId="1" xfId="0" applyFont="1" applyFill="1" applyBorder="1" applyAlignment="1">
      <alignment horizontal="center" vertical="center" wrapText="1"/>
    </xf>
    <xf numFmtId="164" fontId="21" fillId="2" borderId="1" xfId="0" applyNumberFormat="1" applyFont="1" applyFill="1" applyBorder="1" applyAlignment="1">
      <alignment horizontal="center"/>
    </xf>
    <xf numFmtId="0" fontId="21" fillId="2" borderId="2" xfId="0" applyFont="1" applyFill="1" applyBorder="1" applyAlignment="1">
      <alignment horizontal="center"/>
    </xf>
    <xf numFmtId="0" fontId="12" fillId="0" borderId="15" xfId="0" applyFont="1" applyBorder="1" applyAlignment="1">
      <alignment horizontal="left" vertical="center"/>
    </xf>
    <xf numFmtId="0" fontId="12" fillId="0" borderId="16" xfId="0" applyFont="1" applyBorder="1" applyAlignment="1">
      <alignment horizontal="left" vertical="center"/>
    </xf>
    <xf numFmtId="0" fontId="13" fillId="2" borderId="5"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2" fillId="2" borderId="5"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2" xfId="0" applyFont="1" applyFill="1" applyBorder="1" applyAlignment="1">
      <alignment horizontal="left" vertical="center" wrapText="1"/>
    </xf>
    <xf numFmtId="164" fontId="8" fillId="2" borderId="13" xfId="0" applyNumberFormat="1"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4" xfId="0" applyFont="1" applyFill="1" applyBorder="1" applyAlignment="1">
      <alignment horizontal="center" vertical="center" wrapText="1"/>
    </xf>
    <xf numFmtId="49" fontId="11" fillId="0" borderId="7" xfId="0" applyNumberFormat="1" applyFont="1" applyBorder="1" applyAlignment="1">
      <alignment horizontal="center" vertical="center" wrapText="1"/>
    </xf>
    <xf numFmtId="49" fontId="11" fillId="0" borderId="8" xfId="0" applyNumberFormat="1" applyFont="1" applyBorder="1" applyAlignment="1">
      <alignment horizontal="center" vertical="center" wrapText="1"/>
    </xf>
    <xf numFmtId="49" fontId="11" fillId="0" borderId="14" xfId="0" applyNumberFormat="1" applyFont="1" applyBorder="1" applyAlignment="1">
      <alignment horizontal="center" vertical="center" wrapText="1"/>
    </xf>
    <xf numFmtId="164" fontId="4" fillId="0" borderId="13" xfId="1" applyFont="1" applyBorder="1" applyAlignment="1">
      <alignment horizontal="right" vertical="center"/>
    </xf>
    <xf numFmtId="164" fontId="4" fillId="0" borderId="8" xfId="1" applyFont="1" applyBorder="1" applyAlignment="1">
      <alignment horizontal="right" vertical="center"/>
    </xf>
    <xf numFmtId="164" fontId="4" fillId="0" borderId="14" xfId="1" applyFont="1" applyBorder="1" applyAlignment="1">
      <alignment horizontal="right" vertical="center"/>
    </xf>
    <xf numFmtId="0" fontId="2" fillId="0" borderId="20" xfId="0" applyFont="1" applyBorder="1" applyAlignment="1">
      <alignment horizontal="left"/>
    </xf>
    <xf numFmtId="0" fontId="2" fillId="0" borderId="0" xfId="0" applyFont="1" applyAlignment="1">
      <alignment horizontal="left"/>
    </xf>
    <xf numFmtId="0" fontId="2" fillId="0" borderId="21" xfId="0" applyFont="1" applyBorder="1" applyAlignment="1">
      <alignment horizontal="left"/>
    </xf>
    <xf numFmtId="0" fontId="8" fillId="2" borderId="1" xfId="0" applyFont="1" applyFill="1" applyBorder="1" applyAlignment="1">
      <alignment horizontal="center"/>
    </xf>
    <xf numFmtId="0" fontId="8" fillId="2" borderId="2" xfId="0" applyFont="1" applyFill="1" applyBorder="1" applyAlignment="1">
      <alignment horizontal="center"/>
    </xf>
    <xf numFmtId="0" fontId="22" fillId="2" borderId="7" xfId="0" applyFont="1" applyFill="1" applyBorder="1" applyAlignment="1">
      <alignment horizontal="center" vertical="center" wrapText="1"/>
    </xf>
    <xf numFmtId="0" fontId="22" fillId="2" borderId="8" xfId="0" applyFont="1" applyFill="1" applyBorder="1" applyAlignment="1">
      <alignment horizontal="center" vertical="center" wrapText="1"/>
    </xf>
    <xf numFmtId="0" fontId="22" fillId="2" borderId="6" xfId="0" applyFont="1" applyFill="1" applyBorder="1" applyAlignment="1">
      <alignment horizontal="center" vertical="center" wrapText="1"/>
    </xf>
    <xf numFmtId="0" fontId="11" fillId="0" borderId="7" xfId="0" applyFont="1" applyBorder="1" applyAlignment="1">
      <alignment horizontal="left" vertical="center"/>
    </xf>
    <xf numFmtId="0" fontId="11" fillId="0" borderId="8" xfId="0" applyFont="1" applyBorder="1" applyAlignment="1">
      <alignment horizontal="left" vertical="center"/>
    </xf>
    <xf numFmtId="0" fontId="11" fillId="0" borderId="6" xfId="0" applyFont="1" applyBorder="1" applyAlignment="1">
      <alignment horizontal="left" vertical="center"/>
    </xf>
    <xf numFmtId="0" fontId="4" fillId="0" borderId="13"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4" xfId="0" applyFont="1" applyBorder="1" applyAlignment="1">
      <alignment horizontal="center" vertical="center" wrapText="1"/>
    </xf>
    <xf numFmtId="0" fontId="21" fillId="0" borderId="9" xfId="0" applyFont="1" applyBorder="1" applyAlignment="1">
      <alignment horizontal="center"/>
    </xf>
    <xf numFmtId="0" fontId="21" fillId="0" borderId="10" xfId="0" applyFont="1" applyBorder="1" applyAlignment="1">
      <alignment horizontal="center"/>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3" xfId="0" applyFont="1" applyBorder="1" applyAlignment="1">
      <alignment horizontal="center" vertical="center" wrapText="1"/>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13" xfId="0" applyFont="1" applyBorder="1" applyAlignment="1">
      <alignment horizontal="center" vertical="center"/>
    </xf>
    <xf numFmtId="0" fontId="4" fillId="0" borderId="8" xfId="0" applyFont="1" applyBorder="1" applyAlignment="1">
      <alignment horizontal="center" vertical="center"/>
    </xf>
    <xf numFmtId="0" fontId="4" fillId="0" borderId="14" xfId="0" applyFont="1" applyBorder="1" applyAlignment="1">
      <alignment horizontal="center" vertical="center"/>
    </xf>
    <xf numFmtId="3" fontId="4" fillId="0" borderId="13" xfId="0" applyNumberFormat="1" applyFont="1" applyBorder="1" applyAlignment="1">
      <alignment horizontal="center" vertical="center"/>
    </xf>
    <xf numFmtId="0" fontId="5" fillId="0" borderId="11" xfId="0" applyFont="1" applyBorder="1" applyAlignment="1">
      <alignment horizontal="center"/>
    </xf>
    <xf numFmtId="0" fontId="5" fillId="0" borderId="12" xfId="0" applyFont="1" applyBorder="1" applyAlignment="1">
      <alignment horizontal="center"/>
    </xf>
    <xf numFmtId="0" fontId="5" fillId="0" borderId="1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5" xfId="0" applyFont="1" applyBorder="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7" fillId="0" borderId="5" xfId="0" applyFont="1" applyBorder="1" applyAlignment="1">
      <alignment horizontal="left" vertical="center"/>
    </xf>
    <xf numFmtId="0" fontId="7" fillId="0" borderId="1" xfId="0" applyFont="1" applyBorder="1" applyAlignment="1">
      <alignment horizontal="left" vertical="center"/>
    </xf>
    <xf numFmtId="0" fontId="7" fillId="0" borderId="7" xfId="0" applyFont="1" applyBorder="1" applyAlignment="1">
      <alignment horizontal="left" vertical="center"/>
    </xf>
    <xf numFmtId="0" fontId="7" fillId="0" borderId="8" xfId="0" applyFont="1" applyBorder="1" applyAlignment="1">
      <alignment horizontal="left" vertical="center"/>
    </xf>
    <xf numFmtId="0" fontId="7" fillId="0" borderId="6" xfId="0" applyFont="1" applyBorder="1" applyAlignment="1">
      <alignment horizontal="left" vertical="center"/>
    </xf>
    <xf numFmtId="0" fontId="5" fillId="0" borderId="13" xfId="0" applyFont="1" applyBorder="1" applyAlignment="1">
      <alignment horizontal="center" vertical="center"/>
    </xf>
    <xf numFmtId="0" fontId="5" fillId="0" borderId="8" xfId="0" applyFont="1" applyBorder="1" applyAlignment="1">
      <alignment horizontal="center" vertical="center"/>
    </xf>
    <xf numFmtId="0" fontId="5" fillId="0" borderId="14" xfId="0" applyFont="1" applyBorder="1" applyAlignment="1">
      <alignment horizontal="center" vertical="center"/>
    </xf>
    <xf numFmtId="3" fontId="5" fillId="0" borderId="13" xfId="0" applyNumberFormat="1" applyFont="1" applyBorder="1" applyAlignment="1">
      <alignment horizontal="center" vertical="center"/>
    </xf>
    <xf numFmtId="0" fontId="5" fillId="0" borderId="13"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4" xfId="0" applyFont="1" applyBorder="1" applyAlignment="1">
      <alignment horizontal="center" vertical="center" wrapText="1"/>
    </xf>
    <xf numFmtId="164" fontId="5" fillId="0" borderId="13" xfId="1" applyFont="1" applyBorder="1" applyAlignment="1">
      <alignment horizontal="right" vertical="center"/>
    </xf>
    <xf numFmtId="164" fontId="5" fillId="0" borderId="8" xfId="1" applyFont="1" applyBorder="1" applyAlignment="1">
      <alignment horizontal="right" vertical="center"/>
    </xf>
    <xf numFmtId="164" fontId="5" fillId="0" borderId="14" xfId="1" applyFont="1" applyBorder="1" applyAlignment="1">
      <alignment horizontal="right" vertical="center"/>
    </xf>
    <xf numFmtId="166" fontId="5" fillId="0" borderId="13" xfId="0" applyNumberFormat="1" applyFont="1" applyBorder="1" applyAlignment="1">
      <alignment horizontal="center" vertical="center"/>
    </xf>
    <xf numFmtId="166" fontId="5" fillId="0" borderId="8" xfId="0" applyNumberFormat="1" applyFont="1" applyBorder="1" applyAlignment="1">
      <alignment horizontal="center" vertical="center"/>
    </xf>
    <xf numFmtId="166" fontId="5" fillId="0" borderId="14" xfId="0" applyNumberFormat="1" applyFont="1" applyBorder="1" applyAlignment="1">
      <alignment horizontal="center" vertical="center"/>
    </xf>
    <xf numFmtId="0" fontId="7" fillId="0" borderId="15" xfId="0" applyFont="1" applyBorder="1" applyAlignment="1">
      <alignment horizontal="left" vertical="center"/>
    </xf>
    <xf numFmtId="0" fontId="7" fillId="0" borderId="16" xfId="0" applyFont="1" applyBorder="1" applyAlignment="1">
      <alignment horizontal="left" vertical="center"/>
    </xf>
    <xf numFmtId="166" fontId="5" fillId="0" borderId="17" xfId="0" applyNumberFormat="1" applyFont="1" applyBorder="1" applyAlignment="1">
      <alignment horizontal="center" vertical="center"/>
    </xf>
    <xf numFmtId="166" fontId="5" fillId="0" borderId="18" xfId="0" applyNumberFormat="1" applyFont="1" applyBorder="1" applyAlignment="1">
      <alignment horizontal="center" vertical="center"/>
    </xf>
    <xf numFmtId="166" fontId="5" fillId="0" borderId="19" xfId="0" applyNumberFormat="1" applyFont="1" applyBorder="1" applyAlignment="1">
      <alignment horizontal="center" vertical="center"/>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21" xfId="0" applyFont="1" applyFill="1" applyBorder="1" applyAlignment="1">
      <alignment horizontal="center" vertical="center" wrapText="1"/>
    </xf>
    <xf numFmtId="0" fontId="4" fillId="0" borderId="20" xfId="0" applyFont="1" applyBorder="1" applyAlignment="1">
      <alignment horizontal="left" vertical="center"/>
    </xf>
    <xf numFmtId="0" fontId="4" fillId="0" borderId="0" xfId="0" applyFont="1" applyAlignment="1">
      <alignment horizontal="left" vertical="center"/>
    </xf>
    <xf numFmtId="0" fontId="4" fillId="0" borderId="21" xfId="0" applyFont="1" applyBorder="1" applyAlignment="1">
      <alignment horizontal="left" vertical="center"/>
    </xf>
    <xf numFmtId="0" fontId="6" fillId="0" borderId="15" xfId="0" applyFont="1" applyBorder="1" applyAlignment="1">
      <alignment horizontal="left" vertical="center"/>
    </xf>
    <xf numFmtId="0" fontId="6" fillId="0" borderId="16" xfId="0" applyFont="1" applyBorder="1" applyAlignment="1">
      <alignment horizontal="left" vertical="center"/>
    </xf>
    <xf numFmtId="49" fontId="7" fillId="0" borderId="7" xfId="0" applyNumberFormat="1" applyFont="1" applyBorder="1" applyAlignment="1">
      <alignment horizontal="center" vertical="center" wrapText="1"/>
    </xf>
    <xf numFmtId="49" fontId="7" fillId="0" borderId="8" xfId="0" applyNumberFormat="1" applyFont="1" applyBorder="1" applyAlignment="1">
      <alignment horizontal="center" vertical="center" wrapText="1"/>
    </xf>
    <xf numFmtId="49" fontId="7" fillId="0" borderId="14" xfId="0" applyNumberFormat="1" applyFont="1" applyBorder="1" applyAlignment="1">
      <alignment horizontal="center" vertical="center" wrapText="1"/>
    </xf>
    <xf numFmtId="0" fontId="19" fillId="3" borderId="35" xfId="0" applyFont="1" applyFill="1" applyBorder="1" applyAlignment="1" applyProtection="1">
      <alignment horizontal="center" vertical="center"/>
      <protection locked="0"/>
    </xf>
    <xf numFmtId="0" fontId="19" fillId="3" borderId="36" xfId="0" applyFont="1" applyFill="1" applyBorder="1" applyAlignment="1" applyProtection="1">
      <alignment horizontal="center" vertical="center"/>
      <protection locked="0"/>
    </xf>
    <xf numFmtId="0" fontId="19" fillId="3" borderId="37" xfId="0" applyFont="1" applyFill="1" applyBorder="1" applyAlignment="1" applyProtection="1">
      <alignment horizontal="center" vertical="center"/>
      <protection locked="0"/>
    </xf>
    <xf numFmtId="0" fontId="18" fillId="0" borderId="1" xfId="0" applyFont="1" applyBorder="1" applyAlignment="1" applyProtection="1">
      <alignment horizontal="center" vertical="center"/>
      <protection locked="0"/>
    </xf>
    <xf numFmtId="0" fontId="18" fillId="0" borderId="2" xfId="0" applyFont="1" applyBorder="1" applyAlignment="1" applyProtection="1">
      <alignment horizontal="center" vertical="center"/>
      <protection locked="0"/>
    </xf>
    <xf numFmtId="0" fontId="18" fillId="0" borderId="38" xfId="0" applyFont="1" applyBorder="1" applyAlignment="1" applyProtection="1">
      <alignment horizontal="center" vertical="center"/>
      <protection locked="0"/>
    </xf>
    <xf numFmtId="0" fontId="18" fillId="0" borderId="39" xfId="0" applyFont="1" applyBorder="1" applyAlignment="1" applyProtection="1">
      <alignment horizontal="center" vertical="center"/>
      <protection locked="0"/>
    </xf>
    <xf numFmtId="0" fontId="18" fillId="0" borderId="40"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6" xfId="0" applyFont="1" applyBorder="1" applyAlignment="1" applyProtection="1">
      <alignment horizontal="center" vertical="center"/>
      <protection locked="0"/>
    </xf>
    <xf numFmtId="0" fontId="18" fillId="0" borderId="13" xfId="0" applyFont="1" applyBorder="1" applyAlignment="1" applyProtection="1">
      <alignment horizontal="center" vertical="center"/>
      <protection locked="0"/>
    </xf>
    <xf numFmtId="0" fontId="18" fillId="0" borderId="6" xfId="0" applyFont="1" applyBorder="1" applyAlignment="1" applyProtection="1">
      <alignment horizontal="center" vertical="center"/>
      <protection locked="0"/>
    </xf>
    <xf numFmtId="3" fontId="19" fillId="0" borderId="42" xfId="0" applyNumberFormat="1" applyFont="1" applyBorder="1" applyAlignment="1" applyProtection="1">
      <alignment horizontal="center" vertical="center"/>
      <protection locked="0"/>
    </xf>
    <xf numFmtId="3" fontId="19" fillId="0" borderId="43" xfId="0" applyNumberFormat="1" applyFont="1" applyBorder="1" applyAlignment="1" applyProtection="1">
      <alignment horizontal="center" vertical="center"/>
      <protection locked="0"/>
    </xf>
    <xf numFmtId="0" fontId="17" fillId="0" borderId="1" xfId="0" applyFont="1" applyBorder="1" applyAlignment="1" applyProtection="1">
      <alignment horizontal="center"/>
      <protection locked="0"/>
    </xf>
    <xf numFmtId="0" fontId="17" fillId="0" borderId="2" xfId="0" applyFont="1" applyBorder="1" applyAlignment="1" applyProtection="1">
      <alignment horizontal="center"/>
      <protection locked="0"/>
    </xf>
    <xf numFmtId="3" fontId="18" fillId="0" borderId="1" xfId="0" applyNumberFormat="1" applyFont="1" applyBorder="1" applyAlignment="1" applyProtection="1">
      <alignment horizontal="center" vertical="center"/>
      <protection locked="0"/>
    </xf>
    <xf numFmtId="0" fontId="18" fillId="0" borderId="13" xfId="0" applyFont="1" applyBorder="1" applyAlignment="1" applyProtection="1">
      <alignment horizontal="center" vertical="center" wrapText="1"/>
      <protection locked="0"/>
    </xf>
    <xf numFmtId="0" fontId="18" fillId="0" borderId="8" xfId="0" applyFont="1" applyBorder="1" applyAlignment="1" applyProtection="1">
      <alignment horizontal="center" vertical="center" wrapText="1"/>
      <protection locked="0"/>
    </xf>
    <xf numFmtId="0" fontId="18" fillId="0" borderId="14" xfId="0" applyFont="1" applyBorder="1" applyAlignment="1" applyProtection="1">
      <alignment horizontal="center" vertical="center" wrapText="1"/>
      <protection locked="0"/>
    </xf>
    <xf numFmtId="0" fontId="18" fillId="0" borderId="1" xfId="0" applyFont="1" applyBorder="1" applyAlignment="1" applyProtection="1">
      <alignment horizontal="center" vertical="center" wrapText="1"/>
      <protection locked="0"/>
    </xf>
    <xf numFmtId="0" fontId="18" fillId="0" borderId="2" xfId="0" applyFont="1" applyBorder="1" applyAlignment="1" applyProtection="1">
      <alignment horizontal="center" vertical="center" wrapText="1"/>
      <protection locked="0"/>
    </xf>
    <xf numFmtId="166" fontId="18" fillId="0" borderId="1" xfId="1" applyNumberFormat="1" applyFont="1" applyBorder="1" applyAlignment="1" applyProtection="1">
      <alignment horizontal="center" vertical="center"/>
      <protection locked="0"/>
    </xf>
    <xf numFmtId="166" fontId="18" fillId="0" borderId="2" xfId="1" applyNumberFormat="1" applyFont="1" applyBorder="1" applyAlignment="1" applyProtection="1">
      <alignment horizontal="center" vertical="center"/>
      <protection locked="0"/>
    </xf>
    <xf numFmtId="0" fontId="18" fillId="0" borderId="13" xfId="1" applyNumberFormat="1" applyFont="1" applyBorder="1" applyAlignment="1" applyProtection="1">
      <alignment horizontal="center" vertical="center"/>
      <protection locked="0"/>
    </xf>
    <xf numFmtId="0" fontId="18" fillId="0" borderId="8" xfId="1" applyNumberFormat="1" applyFont="1" applyBorder="1" applyAlignment="1" applyProtection="1">
      <alignment horizontal="center" vertical="center"/>
      <protection locked="0"/>
    </xf>
    <xf numFmtId="0" fontId="18" fillId="0" borderId="6" xfId="1" applyNumberFormat="1" applyFont="1" applyBorder="1" applyAlignment="1" applyProtection="1">
      <alignment horizontal="center" vertical="center"/>
      <protection locked="0"/>
    </xf>
    <xf numFmtId="164" fontId="18" fillId="0" borderId="13" xfId="1" applyFont="1" applyBorder="1" applyAlignment="1" applyProtection="1">
      <alignment horizontal="center" vertical="center"/>
      <protection locked="0"/>
    </xf>
    <xf numFmtId="164" fontId="18" fillId="0" borderId="8" xfId="1" applyFont="1" applyBorder="1" applyAlignment="1" applyProtection="1">
      <alignment horizontal="center" vertical="center"/>
      <protection locked="0"/>
    </xf>
    <xf numFmtId="164" fontId="18" fillId="0" borderId="14" xfId="1" applyFont="1" applyBorder="1" applyAlignment="1" applyProtection="1">
      <alignment horizontal="center" vertical="center"/>
      <protection locked="0"/>
    </xf>
    <xf numFmtId="164" fontId="18" fillId="0" borderId="1" xfId="1" applyFont="1" applyBorder="1" applyAlignment="1" applyProtection="1">
      <alignment horizontal="center" vertical="center"/>
      <protection locked="0"/>
    </xf>
    <xf numFmtId="164" fontId="18" fillId="0" borderId="2" xfId="1" applyFont="1" applyBorder="1" applyAlignment="1" applyProtection="1">
      <alignment horizontal="center" vertical="center"/>
      <protection locked="0"/>
    </xf>
    <xf numFmtId="0" fontId="19" fillId="0" borderId="1" xfId="0" applyFont="1" applyBorder="1" applyAlignment="1" applyProtection="1">
      <alignment horizontal="center" vertical="center" wrapText="1"/>
      <protection locked="0"/>
    </xf>
    <xf numFmtId="0" fontId="19" fillId="0" borderId="1" xfId="0" applyFont="1" applyBorder="1" applyAlignment="1" applyProtection="1">
      <alignment horizontal="center" vertical="center"/>
      <protection locked="0"/>
    </xf>
    <xf numFmtId="167" fontId="18" fillId="0" borderId="13" xfId="1" applyNumberFormat="1" applyFont="1" applyBorder="1" applyAlignment="1" applyProtection="1">
      <alignment horizontal="center" vertical="center"/>
      <protection locked="0"/>
    </xf>
    <xf numFmtId="167" fontId="18" fillId="0" borderId="8" xfId="1" applyNumberFormat="1" applyFont="1" applyBorder="1" applyAlignment="1" applyProtection="1">
      <alignment horizontal="center" vertical="center"/>
      <protection locked="0"/>
    </xf>
    <xf numFmtId="166" fontId="18" fillId="4" borderId="13" xfId="0" applyNumberFormat="1" applyFont="1" applyFill="1" applyBorder="1" applyAlignment="1">
      <alignment horizontal="center" vertical="center"/>
    </xf>
    <xf numFmtId="166" fontId="18" fillId="4" borderId="14" xfId="0" applyNumberFormat="1" applyFont="1" applyFill="1" applyBorder="1" applyAlignment="1">
      <alignment horizontal="center" vertical="center"/>
    </xf>
    <xf numFmtId="0" fontId="19" fillId="0" borderId="8" xfId="0" applyFont="1" applyBorder="1" applyAlignment="1" applyProtection="1">
      <alignment horizontal="center" vertical="center"/>
      <protection locked="0"/>
    </xf>
    <xf numFmtId="166" fontId="18" fillId="0" borderId="1" xfId="0" applyNumberFormat="1" applyFont="1" applyBorder="1" applyAlignment="1" applyProtection="1">
      <alignment horizontal="center" vertical="center"/>
      <protection locked="0"/>
    </xf>
    <xf numFmtId="167" fontId="18" fillId="4" borderId="38" xfId="0" applyNumberFormat="1" applyFont="1" applyFill="1" applyBorder="1" applyAlignment="1">
      <alignment horizontal="center" vertical="center"/>
    </xf>
    <xf numFmtId="167" fontId="18" fillId="4" borderId="39" xfId="0" applyNumberFormat="1" applyFont="1" applyFill="1" applyBorder="1" applyAlignment="1">
      <alignment horizontal="center" vertical="center"/>
    </xf>
    <xf numFmtId="167" fontId="18" fillId="4" borderId="40" xfId="0" applyNumberFormat="1" applyFont="1" applyFill="1" applyBorder="1" applyAlignment="1">
      <alignment horizontal="center" vertical="center"/>
    </xf>
    <xf numFmtId="0" fontId="18" fillId="2" borderId="20" xfId="0" applyFont="1" applyFill="1" applyBorder="1" applyAlignment="1" applyProtection="1">
      <alignment horizontal="center" vertical="center" wrapText="1"/>
      <protection locked="0"/>
    </xf>
    <xf numFmtId="0" fontId="18" fillId="2" borderId="0" xfId="0" applyFont="1" applyFill="1" applyAlignment="1" applyProtection="1">
      <alignment horizontal="center" vertical="center" wrapText="1"/>
      <protection locked="0"/>
    </xf>
    <xf numFmtId="0" fontId="18" fillId="2" borderId="21" xfId="0" applyFont="1" applyFill="1" applyBorder="1" applyAlignment="1" applyProtection="1">
      <alignment horizontal="center" vertical="center" wrapText="1"/>
      <protection locked="0"/>
    </xf>
    <xf numFmtId="0" fontId="25" fillId="0" borderId="48" xfId="0" applyFont="1" applyBorder="1" applyAlignment="1" applyProtection="1">
      <alignment horizontal="left" vertical="top" wrapText="1"/>
      <protection locked="0"/>
    </xf>
    <xf numFmtId="0" fontId="24" fillId="0" borderId="39" xfId="0" applyFont="1" applyBorder="1" applyAlignment="1" applyProtection="1">
      <alignment horizontal="left" vertical="top" wrapText="1"/>
      <protection locked="0"/>
    </xf>
    <xf numFmtId="0" fontId="24" fillId="0" borderId="40" xfId="0" applyFont="1" applyBorder="1" applyAlignment="1" applyProtection="1">
      <alignment horizontal="left" vertical="top" wrapText="1"/>
      <protection locked="0"/>
    </xf>
    <xf numFmtId="167" fontId="18" fillId="0" borderId="13" xfId="0" applyNumberFormat="1" applyFont="1" applyBorder="1" applyAlignment="1" applyProtection="1">
      <alignment horizontal="center" vertical="center"/>
      <protection locked="0"/>
    </xf>
    <xf numFmtId="167" fontId="18" fillId="0" borderId="6" xfId="0" applyNumberFormat="1" applyFont="1" applyBorder="1" applyAlignment="1" applyProtection="1">
      <alignment horizontal="center" vertical="center"/>
      <protection locked="0"/>
    </xf>
    <xf numFmtId="0" fontId="18" fillId="0" borderId="22" xfId="0" applyFont="1" applyBorder="1" applyAlignment="1" applyProtection="1">
      <alignment horizontal="left" vertical="center" wrapText="1"/>
      <protection locked="0"/>
    </xf>
    <xf numFmtId="0" fontId="18" fillId="0" borderId="23" xfId="0" applyFont="1" applyBorder="1" applyAlignment="1" applyProtection="1">
      <alignment horizontal="left" vertical="center" wrapText="1"/>
      <protection locked="0"/>
    </xf>
    <xf numFmtId="0" fontId="18" fillId="0" borderId="24" xfId="0" applyFont="1" applyBorder="1" applyAlignment="1" applyProtection="1">
      <alignment horizontal="left" vertical="center" wrapText="1"/>
      <protection locked="0"/>
    </xf>
    <xf numFmtId="0" fontId="18" fillId="0" borderId="26" xfId="0" applyFont="1" applyBorder="1" applyAlignment="1" applyProtection="1">
      <alignment horizontal="left" vertical="center" wrapText="1"/>
      <protection locked="0"/>
    </xf>
    <xf numFmtId="0" fontId="18" fillId="0" borderId="27" xfId="0" applyFont="1" applyBorder="1" applyAlignment="1" applyProtection="1">
      <alignment horizontal="left" vertical="center" wrapText="1"/>
      <protection locked="0"/>
    </xf>
    <xf numFmtId="0" fontId="18" fillId="0" borderId="28" xfId="0" applyFont="1" applyBorder="1" applyAlignment="1" applyProtection="1">
      <alignment horizontal="left" vertical="center" wrapText="1"/>
      <protection locked="0"/>
    </xf>
    <xf numFmtId="0" fontId="27" fillId="0" borderId="20" xfId="0" applyFont="1" applyBorder="1" applyAlignment="1" applyProtection="1">
      <alignment horizontal="left"/>
      <protection locked="0"/>
    </xf>
    <xf numFmtId="0" fontId="27" fillId="0" borderId="0" xfId="0" applyFont="1" applyAlignment="1" applyProtection="1">
      <alignment horizontal="left"/>
      <protection locked="0"/>
    </xf>
    <xf numFmtId="0" fontId="27" fillId="0" borderId="21" xfId="0" applyFont="1" applyBorder="1" applyAlignment="1" applyProtection="1">
      <alignment horizontal="left"/>
      <protection locked="0"/>
    </xf>
    <xf numFmtId="0" fontId="24" fillId="0" borderId="48" xfId="0" applyFont="1" applyBorder="1" applyAlignment="1" applyProtection="1">
      <alignment horizontal="left" vertical="center" wrapText="1"/>
      <protection locked="0"/>
    </xf>
    <xf numFmtId="0" fontId="24" fillId="0" borderId="39" xfId="0" applyFont="1" applyBorder="1" applyAlignment="1" applyProtection="1">
      <alignment horizontal="left" vertical="center" wrapText="1"/>
      <protection locked="0"/>
    </xf>
    <xf numFmtId="0" fontId="24" fillId="0" borderId="40" xfId="0" applyFont="1" applyBorder="1" applyAlignment="1" applyProtection="1">
      <alignment horizontal="left" vertical="center" wrapText="1"/>
      <protection locked="0"/>
    </xf>
    <xf numFmtId="0" fontId="19" fillId="3" borderId="26" xfId="0" applyFont="1" applyFill="1" applyBorder="1" applyAlignment="1" applyProtection="1">
      <alignment horizontal="center" vertical="center"/>
      <protection locked="0"/>
    </xf>
    <xf numFmtId="0" fontId="19" fillId="3" borderId="27" xfId="0" applyFont="1" applyFill="1" applyBorder="1" applyAlignment="1" applyProtection="1">
      <alignment horizontal="center" vertical="center"/>
      <protection locked="0"/>
    </xf>
    <xf numFmtId="0" fontId="19" fillId="3" borderId="28" xfId="0" applyFont="1" applyFill="1" applyBorder="1" applyAlignment="1" applyProtection="1">
      <alignment horizontal="center" vertical="center"/>
      <protection locked="0"/>
    </xf>
    <xf numFmtId="0" fontId="18" fillId="2" borderId="39" xfId="0" applyFont="1" applyFill="1" applyBorder="1" applyAlignment="1" applyProtection="1">
      <alignment horizontal="center" vertical="center" wrapText="1"/>
      <protection locked="0"/>
    </xf>
    <xf numFmtId="0" fontId="18" fillId="2" borderId="49" xfId="0" applyFont="1" applyFill="1" applyBorder="1" applyAlignment="1" applyProtection="1">
      <alignment horizontal="center" vertical="center" wrapText="1"/>
      <protection locked="0"/>
    </xf>
    <xf numFmtId="0" fontId="18" fillId="2" borderId="8" xfId="0" applyFont="1" applyFill="1" applyBorder="1" applyAlignment="1" applyProtection="1">
      <alignment horizontal="center" vertical="center" wrapText="1"/>
      <protection locked="0"/>
    </xf>
    <xf numFmtId="0" fontId="18" fillId="2" borderId="6" xfId="0" applyFont="1" applyFill="1" applyBorder="1" applyAlignment="1" applyProtection="1">
      <alignment horizontal="center" vertical="center" wrapText="1"/>
      <protection locked="0"/>
    </xf>
    <xf numFmtId="0" fontId="18" fillId="2" borderId="50" xfId="0" applyFont="1" applyFill="1" applyBorder="1" applyAlignment="1" applyProtection="1">
      <alignment horizontal="center" vertical="center" wrapText="1"/>
      <protection locked="0"/>
    </xf>
    <xf numFmtId="0" fontId="18" fillId="2" borderId="46" xfId="0" applyFont="1" applyFill="1" applyBorder="1" applyAlignment="1" applyProtection="1">
      <alignment horizontal="center" vertical="center" wrapText="1"/>
      <protection locked="0"/>
    </xf>
    <xf numFmtId="0" fontId="18" fillId="2" borderId="53" xfId="0" applyFont="1" applyFill="1" applyBorder="1" applyAlignment="1" applyProtection="1">
      <alignment horizontal="center" vertical="center" wrapText="1"/>
      <protection locked="0"/>
    </xf>
    <xf numFmtId="0" fontId="18" fillId="2" borderId="13" xfId="0" applyFont="1" applyFill="1" applyBorder="1" applyAlignment="1" applyProtection="1">
      <alignment horizontal="center" vertical="center" wrapText="1"/>
      <protection locked="0"/>
    </xf>
    <xf numFmtId="0" fontId="18" fillId="2" borderId="14" xfId="0" applyFont="1" applyFill="1" applyBorder="1" applyAlignment="1" applyProtection="1">
      <alignment horizontal="center" vertical="center" wrapText="1"/>
      <protection locked="0"/>
    </xf>
    <xf numFmtId="0" fontId="18" fillId="2" borderId="42" xfId="0" applyFont="1" applyFill="1" applyBorder="1" applyAlignment="1" applyProtection="1">
      <alignment horizontal="center" vertical="center" wrapText="1"/>
      <protection locked="0"/>
    </xf>
    <xf numFmtId="0" fontId="18" fillId="2" borderId="52" xfId="0" applyFont="1" applyFill="1" applyBorder="1" applyAlignment="1" applyProtection="1">
      <alignment horizontal="center" vertical="center" wrapText="1"/>
      <protection locked="0"/>
    </xf>
    <xf numFmtId="0" fontId="18" fillId="2" borderId="43" xfId="0" applyFont="1" applyFill="1" applyBorder="1" applyAlignment="1" applyProtection="1">
      <alignment horizontal="center" vertical="center" wrapText="1"/>
      <protection locked="0"/>
    </xf>
    <xf numFmtId="0" fontId="18" fillId="0" borderId="8"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167" fontId="18" fillId="0" borderId="14" xfId="0" applyNumberFormat="1" applyFont="1" applyBorder="1" applyAlignment="1" applyProtection="1">
      <alignment horizontal="center" vertical="center"/>
      <protection locked="0"/>
    </xf>
    <xf numFmtId="167" fontId="19" fillId="0" borderId="1" xfId="0" applyNumberFormat="1" applyFont="1" applyBorder="1" applyAlignment="1" applyProtection="1">
      <alignment horizontal="center" vertical="center"/>
      <protection locked="0"/>
    </xf>
    <xf numFmtId="0" fontId="19" fillId="0" borderId="2" xfId="0" applyFont="1" applyBorder="1" applyAlignment="1" applyProtection="1">
      <alignment horizontal="center" vertical="center"/>
      <protection locked="0"/>
    </xf>
    <xf numFmtId="4" fontId="18" fillId="0" borderId="13" xfId="0" applyNumberFormat="1" applyFont="1" applyBorder="1" applyAlignment="1" applyProtection="1">
      <alignment horizontal="center" vertical="center"/>
      <protection locked="0"/>
    </xf>
    <xf numFmtId="0" fontId="19" fillId="0" borderId="16" xfId="0" applyFont="1" applyBorder="1" applyAlignment="1" applyProtection="1">
      <alignment horizontal="center" vertical="center"/>
      <protection locked="0"/>
    </xf>
    <xf numFmtId="0" fontId="19" fillId="0" borderId="16" xfId="0" applyFont="1" applyBorder="1" applyAlignment="1" applyProtection="1">
      <alignment horizontal="center"/>
      <protection locked="0"/>
    </xf>
    <xf numFmtId="0" fontId="19" fillId="0" borderId="42" xfId="0" applyFont="1" applyBorder="1" applyAlignment="1" applyProtection="1">
      <alignment horizontal="center" vertical="center"/>
      <protection locked="0"/>
    </xf>
    <xf numFmtId="0" fontId="19" fillId="0" borderId="45" xfId="0" applyFont="1" applyBorder="1" applyAlignment="1" applyProtection="1">
      <alignment horizontal="center" vertical="center"/>
      <protection locked="0"/>
    </xf>
    <xf numFmtId="0" fontId="19" fillId="0" borderId="52" xfId="0" applyFont="1" applyBorder="1" applyAlignment="1" applyProtection="1">
      <alignment horizontal="center" vertical="center"/>
      <protection locked="0"/>
    </xf>
    <xf numFmtId="166" fontId="19" fillId="0" borderId="1" xfId="0" applyNumberFormat="1" applyFont="1" applyBorder="1" applyAlignment="1" applyProtection="1">
      <alignment horizontal="center" vertical="center"/>
      <protection locked="0"/>
    </xf>
    <xf numFmtId="0" fontId="18" fillId="0" borderId="34" xfId="0" applyFont="1" applyBorder="1" applyAlignment="1" applyProtection="1">
      <alignment horizontal="center" vertical="center"/>
      <protection locked="0"/>
    </xf>
    <xf numFmtId="0" fontId="18" fillId="0" borderId="44" xfId="0" applyFont="1" applyBorder="1" applyAlignment="1" applyProtection="1">
      <alignment horizontal="center" vertical="center"/>
      <protection locked="0"/>
    </xf>
    <xf numFmtId="167" fontId="19" fillId="4" borderId="1" xfId="0" applyNumberFormat="1" applyFont="1" applyFill="1" applyBorder="1" applyAlignment="1">
      <alignment horizontal="center" vertical="center"/>
    </xf>
    <xf numFmtId="167" fontId="19" fillId="4" borderId="2" xfId="0" applyNumberFormat="1" applyFont="1" applyFill="1" applyBorder="1" applyAlignment="1">
      <alignment horizontal="center" vertical="center"/>
    </xf>
    <xf numFmtId="0" fontId="18" fillId="0" borderId="20" xfId="0" applyFont="1" applyBorder="1" applyAlignment="1" applyProtection="1">
      <alignment horizontal="center"/>
      <protection locked="0"/>
    </xf>
    <xf numFmtId="0" fontId="18" fillId="0" borderId="0" xfId="0" applyFont="1" applyAlignment="1" applyProtection="1">
      <alignment horizontal="center"/>
      <protection locked="0"/>
    </xf>
    <xf numFmtId="0" fontId="18" fillId="0" borderId="21" xfId="0" applyFont="1" applyBorder="1" applyAlignment="1" applyProtection="1">
      <alignment horizontal="center"/>
      <protection locked="0"/>
    </xf>
    <xf numFmtId="167" fontId="18" fillId="0" borderId="13" xfId="1" applyNumberFormat="1" applyFont="1" applyBorder="1" applyAlignment="1" applyProtection="1">
      <alignment horizontal="center" vertical="center" wrapText="1"/>
      <protection locked="0"/>
    </xf>
    <xf numFmtId="167" fontId="18" fillId="0" borderId="8" xfId="1" applyNumberFormat="1" applyFont="1" applyBorder="1" applyAlignment="1" applyProtection="1">
      <alignment horizontal="center" vertical="center" wrapText="1"/>
      <protection locked="0"/>
    </xf>
    <xf numFmtId="167" fontId="18" fillId="0" borderId="14" xfId="1" applyNumberFormat="1" applyFont="1" applyBorder="1" applyAlignment="1" applyProtection="1">
      <alignment horizontal="center" vertical="center" wrapText="1"/>
      <protection locked="0"/>
    </xf>
    <xf numFmtId="0" fontId="19" fillId="0" borderId="12" xfId="0" applyFont="1" applyBorder="1" applyAlignment="1" applyProtection="1">
      <alignment horizontal="center" vertical="center"/>
      <protection locked="0"/>
    </xf>
    <xf numFmtId="0" fontId="19" fillId="0" borderId="3" xfId="0" applyFont="1" applyBorder="1" applyAlignment="1" applyProtection="1">
      <alignment horizontal="center" vertical="center"/>
      <protection locked="0"/>
    </xf>
    <xf numFmtId="0" fontId="19" fillId="0" borderId="34" xfId="0" applyFont="1" applyBorder="1" applyAlignment="1" applyProtection="1">
      <alignment horizontal="center" vertical="center" wrapText="1"/>
      <protection locked="0"/>
    </xf>
    <xf numFmtId="0" fontId="19" fillId="0" borderId="34" xfId="0" applyFont="1" applyBorder="1" applyAlignment="1" applyProtection="1">
      <alignment horizontal="center" vertical="center"/>
      <protection locked="0"/>
    </xf>
    <xf numFmtId="3" fontId="18" fillId="0" borderId="1" xfId="0" applyNumberFormat="1" applyFont="1" applyBorder="1" applyAlignment="1">
      <alignment horizontal="center" vertical="center"/>
    </xf>
    <xf numFmtId="0" fontId="18" fillId="0" borderId="1" xfId="0" applyFont="1" applyBorder="1" applyAlignment="1">
      <alignment horizontal="center" vertical="center"/>
    </xf>
    <xf numFmtId="0" fontId="18" fillId="0" borderId="2" xfId="0" applyFont="1" applyBorder="1" applyAlignment="1">
      <alignment horizontal="center" vertical="center"/>
    </xf>
    <xf numFmtId="0" fontId="19" fillId="3" borderId="35" xfId="0" applyFont="1" applyFill="1" applyBorder="1" applyAlignment="1">
      <alignment horizontal="center" vertical="center"/>
    </xf>
    <xf numFmtId="0" fontId="19" fillId="3" borderId="36" xfId="0" applyFont="1" applyFill="1" applyBorder="1" applyAlignment="1">
      <alignment horizontal="center" vertical="center"/>
    </xf>
    <xf numFmtId="0" fontId="19" fillId="3" borderId="37" xfId="0" applyFont="1" applyFill="1" applyBorder="1" applyAlignment="1">
      <alignment horizontal="center" vertical="center"/>
    </xf>
    <xf numFmtId="0" fontId="29" fillId="0" borderId="38" xfId="0" applyFont="1" applyBorder="1" applyAlignment="1">
      <alignment horizontal="center" vertical="center"/>
    </xf>
    <xf numFmtId="0" fontId="29" fillId="0" borderId="39" xfId="0" applyFont="1" applyBorder="1" applyAlignment="1">
      <alignment horizontal="center" vertical="center"/>
    </xf>
    <xf numFmtId="0" fontId="29" fillId="0" borderId="40" xfId="0" applyFont="1" applyBorder="1" applyAlignment="1">
      <alignment horizontal="center" vertical="center"/>
    </xf>
    <xf numFmtId="0" fontId="18" fillId="0" borderId="13" xfId="0" applyFont="1" applyBorder="1" applyAlignment="1">
      <alignment horizontal="center" vertical="center"/>
    </xf>
    <xf numFmtId="0" fontId="18" fillId="0" borderId="6" xfId="0" applyFont="1" applyBorder="1" applyAlignment="1">
      <alignment horizontal="center" vertical="center"/>
    </xf>
    <xf numFmtId="0" fontId="19" fillId="0" borderId="13" xfId="0" applyFont="1" applyBorder="1" applyAlignment="1">
      <alignment horizontal="center" vertical="center"/>
    </xf>
    <xf numFmtId="0" fontId="19" fillId="0" borderId="6" xfId="0" applyFont="1" applyBorder="1" applyAlignment="1">
      <alignment horizontal="center" vertical="center"/>
    </xf>
    <xf numFmtId="164" fontId="29" fillId="0" borderId="13" xfId="1" applyFont="1" applyBorder="1" applyAlignment="1">
      <alignment horizontal="center" vertical="center"/>
    </xf>
    <xf numFmtId="164" fontId="29" fillId="0" borderId="8" xfId="1" applyFont="1" applyBorder="1" applyAlignment="1">
      <alignment horizontal="center" vertical="center"/>
    </xf>
    <xf numFmtId="164" fontId="29" fillId="0" borderId="14" xfId="1" applyFont="1" applyBorder="1" applyAlignment="1">
      <alignment horizontal="center" vertical="center"/>
    </xf>
    <xf numFmtId="0" fontId="30" fillId="0" borderId="1" xfId="0" applyFont="1" applyBorder="1" applyAlignment="1">
      <alignment horizontal="center"/>
    </xf>
    <xf numFmtId="0" fontId="30" fillId="0" borderId="2" xfId="0" applyFont="1" applyBorder="1" applyAlignment="1">
      <alignment horizontal="center"/>
    </xf>
    <xf numFmtId="3" fontId="19" fillId="0" borderId="42" xfId="0" applyNumberFormat="1" applyFont="1" applyBorder="1" applyAlignment="1">
      <alignment horizontal="center" vertical="center"/>
    </xf>
    <xf numFmtId="3" fontId="19" fillId="0" borderId="43" xfId="0" applyNumberFormat="1" applyFont="1" applyBorder="1" applyAlignment="1">
      <alignment horizontal="center" vertical="center"/>
    </xf>
    <xf numFmtId="0" fontId="29" fillId="0" borderId="1" xfId="0" applyFont="1" applyBorder="1" applyAlignment="1">
      <alignment horizontal="center" vertical="center" wrapText="1"/>
    </xf>
    <xf numFmtId="0" fontId="29" fillId="0" borderId="2" xfId="0" applyFont="1" applyBorder="1" applyAlignment="1">
      <alignment horizontal="center" vertical="center" wrapText="1"/>
    </xf>
    <xf numFmtId="0" fontId="29" fillId="0" borderId="13" xfId="0" applyFont="1" applyBorder="1" applyAlignment="1">
      <alignment horizontal="center" vertical="center" wrapText="1"/>
    </xf>
    <xf numFmtId="0" fontId="29" fillId="0" borderId="8" xfId="0" applyFont="1" applyBorder="1" applyAlignment="1">
      <alignment horizontal="center" vertical="center" wrapText="1"/>
    </xf>
    <xf numFmtId="0" fontId="29" fillId="0" borderId="14" xfId="0" applyFont="1" applyBorder="1" applyAlignment="1">
      <alignment horizontal="center" vertical="center" wrapText="1"/>
    </xf>
    <xf numFmtId="0" fontId="19" fillId="0" borderId="1" xfId="0" applyFont="1" applyBorder="1" applyAlignment="1">
      <alignment horizontal="center" vertical="center" wrapText="1"/>
    </xf>
    <xf numFmtId="167" fontId="29" fillId="0" borderId="13" xfId="1" applyNumberFormat="1" applyFont="1" applyBorder="1" applyAlignment="1">
      <alignment horizontal="center" vertical="center"/>
    </xf>
    <xf numFmtId="167" fontId="29" fillId="0" borderId="8" xfId="1" applyNumberFormat="1" applyFont="1" applyBorder="1" applyAlignment="1">
      <alignment horizontal="center" vertical="center"/>
    </xf>
    <xf numFmtId="0" fontId="19" fillId="0" borderId="1" xfId="0" applyFont="1" applyBorder="1" applyAlignment="1">
      <alignment horizontal="center" vertical="center"/>
    </xf>
    <xf numFmtId="164" fontId="29" fillId="0" borderId="1" xfId="1" applyFont="1" applyBorder="1" applyAlignment="1">
      <alignment horizontal="center" vertical="center"/>
    </xf>
    <xf numFmtId="164" fontId="29" fillId="0" borderId="2" xfId="1" applyFont="1" applyBorder="1" applyAlignment="1">
      <alignment horizontal="center" vertical="center"/>
    </xf>
    <xf numFmtId="166" fontId="29" fillId="0" borderId="1" xfId="1" applyNumberFormat="1" applyFont="1" applyBorder="1" applyAlignment="1">
      <alignment horizontal="center" vertical="center"/>
    </xf>
    <xf numFmtId="166" fontId="29" fillId="0" borderId="2" xfId="1" applyNumberFormat="1" applyFont="1" applyBorder="1" applyAlignment="1">
      <alignment horizontal="center" vertical="center"/>
    </xf>
    <xf numFmtId="0" fontId="31" fillId="0" borderId="13" xfId="1" applyNumberFormat="1" applyFont="1" applyBorder="1" applyAlignment="1">
      <alignment horizontal="center" vertical="center"/>
    </xf>
    <xf numFmtId="0" fontId="31" fillId="0" borderId="8" xfId="1" applyNumberFormat="1" applyFont="1" applyBorder="1" applyAlignment="1">
      <alignment horizontal="center" vertical="center"/>
    </xf>
    <xf numFmtId="0" fontId="31" fillId="0" borderId="6" xfId="1" applyNumberFormat="1" applyFont="1" applyBorder="1" applyAlignment="1">
      <alignment horizontal="center" vertical="center"/>
    </xf>
    <xf numFmtId="166" fontId="31" fillId="2" borderId="13" xfId="0" applyNumberFormat="1" applyFont="1" applyFill="1" applyBorder="1" applyAlignment="1">
      <alignment horizontal="center" vertical="center"/>
    </xf>
    <xf numFmtId="166" fontId="31" fillId="2" borderId="14" xfId="0" applyNumberFormat="1" applyFont="1" applyFill="1" applyBorder="1" applyAlignment="1">
      <alignment horizontal="center" vertical="center"/>
    </xf>
    <xf numFmtId="166" fontId="29" fillId="0" borderId="42" xfId="0" applyNumberFormat="1" applyFont="1" applyBorder="1" applyAlignment="1">
      <alignment horizontal="center" vertical="center"/>
    </xf>
    <xf numFmtId="166" fontId="29" fillId="0" borderId="45" xfId="0" applyNumberFormat="1" applyFont="1" applyBorder="1" applyAlignment="1">
      <alignment horizontal="center" vertical="center"/>
    </xf>
    <xf numFmtId="166" fontId="29" fillId="0" borderId="43" xfId="0" applyNumberFormat="1" applyFont="1" applyBorder="1" applyAlignment="1">
      <alignment horizontal="center" vertical="center"/>
    </xf>
    <xf numFmtId="0" fontId="29" fillId="0" borderId="34" xfId="0" applyFont="1" applyBorder="1" applyAlignment="1">
      <alignment horizontal="center" vertical="center"/>
    </xf>
    <xf numFmtId="0" fontId="29" fillId="0" borderId="44" xfId="0" applyFont="1" applyBorder="1" applyAlignment="1">
      <alignment horizontal="center" vertical="center"/>
    </xf>
    <xf numFmtId="0" fontId="29" fillId="0" borderId="13" xfId="0" applyFont="1" applyBorder="1" applyAlignment="1">
      <alignment horizontal="center" vertical="center"/>
    </xf>
    <xf numFmtId="0" fontId="29" fillId="0" borderId="8" xfId="0" applyFont="1" applyBorder="1" applyAlignment="1">
      <alignment horizontal="center" vertical="center"/>
    </xf>
    <xf numFmtId="0" fontId="29" fillId="0" borderId="6" xfId="0" applyFont="1" applyBorder="1" applyAlignment="1">
      <alignment horizontal="center" vertical="center"/>
    </xf>
    <xf numFmtId="166" fontId="29" fillId="0" borderId="1" xfId="0" applyNumberFormat="1" applyFont="1" applyBorder="1" applyAlignment="1">
      <alignment horizontal="center" vertical="center"/>
    </xf>
    <xf numFmtId="0" fontId="19" fillId="0" borderId="2" xfId="0" applyFont="1" applyBorder="1" applyAlignment="1">
      <alignment horizontal="center" vertical="center"/>
    </xf>
    <xf numFmtId="0" fontId="31" fillId="0" borderId="13" xfId="0" applyFont="1" applyBorder="1" applyAlignment="1">
      <alignment horizontal="center" vertical="center"/>
    </xf>
    <xf numFmtId="0" fontId="31" fillId="0" borderId="8" xfId="0" applyFont="1" applyBorder="1" applyAlignment="1">
      <alignment horizontal="center" vertical="center"/>
    </xf>
    <xf numFmtId="167" fontId="29" fillId="0" borderId="13" xfId="1" applyNumberFormat="1" applyFont="1" applyBorder="1" applyAlignment="1">
      <alignment horizontal="center" vertical="center" wrapText="1"/>
    </xf>
    <xf numFmtId="167" fontId="29" fillId="0" borderId="8" xfId="1" applyNumberFormat="1" applyFont="1" applyBorder="1" applyAlignment="1">
      <alignment horizontal="center" vertical="center" wrapText="1"/>
    </xf>
    <xf numFmtId="167" fontId="29" fillId="0" borderId="14" xfId="1" applyNumberFormat="1" applyFont="1" applyBorder="1" applyAlignment="1">
      <alignment horizontal="center" vertical="center" wrapText="1"/>
    </xf>
    <xf numFmtId="167" fontId="31" fillId="0" borderId="1" xfId="0" applyNumberFormat="1" applyFont="1" applyBorder="1" applyAlignment="1">
      <alignment horizontal="center" vertical="center"/>
    </xf>
    <xf numFmtId="0" fontId="31" fillId="0" borderId="1" xfId="0" applyFont="1" applyBorder="1" applyAlignment="1">
      <alignment horizontal="center" vertical="center"/>
    </xf>
    <xf numFmtId="0" fontId="31" fillId="0" borderId="2" xfId="0" applyFont="1" applyBorder="1" applyAlignment="1">
      <alignment horizontal="center" vertical="center"/>
    </xf>
    <xf numFmtId="0" fontId="19" fillId="0" borderId="34" xfId="0" applyFont="1" applyBorder="1" applyAlignment="1">
      <alignment horizontal="center" vertical="center" wrapText="1"/>
    </xf>
    <xf numFmtId="0" fontId="29" fillId="0" borderId="1" xfId="0" applyFont="1" applyBorder="1" applyAlignment="1">
      <alignment horizontal="center" vertical="center"/>
    </xf>
    <xf numFmtId="0" fontId="29" fillId="0" borderId="16" xfId="0" applyFont="1" applyBorder="1" applyAlignment="1">
      <alignment horizontal="center" vertical="center"/>
    </xf>
    <xf numFmtId="0" fontId="19" fillId="0" borderId="16" xfId="0" applyFont="1" applyBorder="1" applyAlignment="1">
      <alignment horizontal="center"/>
    </xf>
    <xf numFmtId="0" fontId="29" fillId="0" borderId="12" xfId="0" applyFont="1" applyBorder="1" applyAlignment="1">
      <alignment horizontal="center" vertical="center"/>
    </xf>
    <xf numFmtId="0" fontId="29" fillId="0" borderId="3" xfId="0" applyFont="1" applyBorder="1" applyAlignment="1">
      <alignment horizontal="center" vertical="center"/>
    </xf>
    <xf numFmtId="167" fontId="18" fillId="0" borderId="13" xfId="0" applyNumberFormat="1" applyFont="1" applyBorder="1" applyAlignment="1">
      <alignment horizontal="center" vertical="center" wrapText="1"/>
    </xf>
    <xf numFmtId="167" fontId="18" fillId="0" borderId="6" xfId="0" applyNumberFormat="1" applyFont="1" applyBorder="1" applyAlignment="1">
      <alignment horizontal="center" vertical="center" wrapText="1"/>
    </xf>
    <xf numFmtId="167" fontId="18" fillId="0" borderId="14" xfId="0" applyNumberFormat="1" applyFont="1" applyBorder="1" applyAlignment="1">
      <alignment horizontal="center" vertical="center" wrapText="1"/>
    </xf>
    <xf numFmtId="167" fontId="31" fillId="0" borderId="2" xfId="0" applyNumberFormat="1" applyFont="1" applyBorder="1" applyAlignment="1">
      <alignment horizontal="center" vertical="center"/>
    </xf>
    <xf numFmtId="0" fontId="29" fillId="0" borderId="2" xfId="0" applyFont="1" applyBorder="1" applyAlignment="1">
      <alignment horizontal="center" vertical="center"/>
    </xf>
    <xf numFmtId="0" fontId="29" fillId="0" borderId="42" xfId="0" applyFont="1" applyBorder="1" applyAlignment="1">
      <alignment horizontal="center" vertical="center"/>
    </xf>
    <xf numFmtId="0" fontId="29" fillId="0" borderId="45" xfId="0" applyFont="1" applyBorder="1" applyAlignment="1">
      <alignment horizontal="center" vertical="center"/>
    </xf>
    <xf numFmtId="0" fontId="29" fillId="0" borderId="52" xfId="0" applyFont="1" applyBorder="1" applyAlignment="1">
      <alignment horizontal="center" vertical="center"/>
    </xf>
    <xf numFmtId="0" fontId="19" fillId="3" borderId="26" xfId="0" applyFont="1" applyFill="1" applyBorder="1" applyAlignment="1">
      <alignment horizontal="center" vertical="center"/>
    </xf>
    <xf numFmtId="0" fontId="19" fillId="3" borderId="27" xfId="0" applyFont="1" applyFill="1" applyBorder="1" applyAlignment="1">
      <alignment horizontal="center" vertical="center"/>
    </xf>
    <xf numFmtId="0" fontId="19" fillId="3" borderId="28" xfId="0" applyFont="1" applyFill="1" applyBorder="1" applyAlignment="1">
      <alignment horizontal="center" vertical="center"/>
    </xf>
    <xf numFmtId="167" fontId="31" fillId="0" borderId="38" xfId="0" applyNumberFormat="1" applyFont="1" applyBorder="1" applyAlignment="1">
      <alignment horizontal="center" vertical="center"/>
    </xf>
    <xf numFmtId="167" fontId="31" fillId="0" borderId="39" xfId="0" applyNumberFormat="1" applyFont="1" applyBorder="1" applyAlignment="1">
      <alignment horizontal="center" vertical="center"/>
    </xf>
    <xf numFmtId="167" fontId="31" fillId="0" borderId="40" xfId="0" applyNumberFormat="1" applyFont="1" applyBorder="1" applyAlignment="1">
      <alignment horizontal="center" vertical="center"/>
    </xf>
    <xf numFmtId="0" fontId="19" fillId="0" borderId="8" xfId="0" applyFont="1" applyBorder="1" applyAlignment="1">
      <alignment horizontal="center" vertical="center"/>
    </xf>
    <xf numFmtId="0" fontId="19" fillId="0" borderId="14" xfId="0" applyFont="1" applyBorder="1" applyAlignment="1">
      <alignment horizontal="center" vertical="center"/>
    </xf>
    <xf numFmtId="0" fontId="18" fillId="0" borderId="20" xfId="0" applyFont="1" applyBorder="1" applyAlignment="1">
      <alignment horizontal="center"/>
    </xf>
    <xf numFmtId="0" fontId="18" fillId="0" borderId="0" xfId="0" applyFont="1" applyAlignment="1">
      <alignment horizontal="center"/>
    </xf>
    <xf numFmtId="0" fontId="18" fillId="0" borderId="21" xfId="0" applyFont="1" applyBorder="1" applyAlignment="1">
      <alignment horizontal="center"/>
    </xf>
    <xf numFmtId="167" fontId="18" fillId="0" borderId="42" xfId="0" applyNumberFormat="1" applyFont="1" applyBorder="1" applyAlignment="1">
      <alignment horizontal="center" vertical="center"/>
    </xf>
    <xf numFmtId="167" fontId="18" fillId="0" borderId="43" xfId="0" applyNumberFormat="1" applyFont="1" applyBorder="1" applyAlignment="1">
      <alignment horizontal="center" vertical="center"/>
    </xf>
    <xf numFmtId="167" fontId="18" fillId="0" borderId="52" xfId="0" applyNumberFormat="1" applyFont="1" applyBorder="1" applyAlignment="1">
      <alignment horizontal="center" vertical="center"/>
    </xf>
    <xf numFmtId="0" fontId="18" fillId="0" borderId="22" xfId="0" applyFont="1" applyBorder="1" applyAlignment="1">
      <alignment horizontal="left" vertical="center" wrapText="1"/>
    </xf>
    <xf numFmtId="0" fontId="18" fillId="0" borderId="23" xfId="0" applyFont="1" applyBorder="1" applyAlignment="1">
      <alignment horizontal="left" vertical="center" wrapText="1"/>
    </xf>
    <xf numFmtId="0" fontId="18" fillId="0" borderId="24" xfId="0" applyFont="1" applyBorder="1" applyAlignment="1">
      <alignment horizontal="left" vertical="center" wrapText="1"/>
    </xf>
    <xf numFmtId="0" fontId="18" fillId="0" borderId="26" xfId="0" applyFont="1" applyBorder="1" applyAlignment="1">
      <alignment horizontal="left" vertical="center" wrapText="1"/>
    </xf>
    <xf numFmtId="0" fontId="18" fillId="0" borderId="27" xfId="0" applyFont="1" applyBorder="1" applyAlignment="1">
      <alignment horizontal="left" vertical="center" wrapText="1"/>
    </xf>
    <xf numFmtId="0" fontId="18" fillId="0" borderId="28" xfId="0" applyFont="1" applyBorder="1" applyAlignment="1">
      <alignment horizontal="left" vertical="center" wrapText="1"/>
    </xf>
    <xf numFmtId="0" fontId="24" fillId="0" borderId="48" xfId="0" applyFont="1" applyBorder="1" applyAlignment="1">
      <alignment horizontal="left" vertical="center" wrapText="1"/>
    </xf>
    <xf numFmtId="0" fontId="24" fillId="0" borderId="39" xfId="0" applyFont="1" applyBorder="1" applyAlignment="1">
      <alignment horizontal="left" vertical="center" wrapText="1"/>
    </xf>
    <xf numFmtId="0" fontId="24" fillId="0" borderId="40" xfId="0" applyFont="1" applyBorder="1" applyAlignment="1">
      <alignment horizontal="left" vertical="center" wrapText="1"/>
    </xf>
    <xf numFmtId="0" fontId="27" fillId="0" borderId="20" xfId="0" applyFont="1" applyBorder="1" applyAlignment="1">
      <alignment horizontal="left"/>
    </xf>
    <xf numFmtId="0" fontId="27" fillId="0" borderId="0" xfId="0" applyFont="1" applyAlignment="1">
      <alignment horizontal="left"/>
    </xf>
    <xf numFmtId="0" fontId="27" fillId="0" borderId="21" xfId="0" applyFont="1" applyBorder="1" applyAlignment="1">
      <alignment horizontal="left"/>
    </xf>
    <xf numFmtId="0" fontId="18" fillId="0" borderId="31" xfId="0" applyFont="1" applyBorder="1" applyAlignment="1">
      <alignment horizontal="center" vertical="center" wrapText="1"/>
    </xf>
    <xf numFmtId="0" fontId="18" fillId="0" borderId="18" xfId="0" applyFont="1" applyBorder="1" applyAlignment="1">
      <alignment horizontal="center" vertical="center"/>
    </xf>
    <xf numFmtId="0" fontId="18" fillId="0" borderId="19" xfId="0" applyFont="1" applyBorder="1" applyAlignment="1">
      <alignment horizontal="center" vertical="center"/>
    </xf>
    <xf numFmtId="0" fontId="18" fillId="0" borderId="20" xfId="0" applyFont="1" applyBorder="1" applyAlignment="1">
      <alignment horizontal="center" vertical="center"/>
    </xf>
    <xf numFmtId="0" fontId="18" fillId="0" borderId="0" xfId="0" applyFont="1" applyAlignment="1">
      <alignment horizontal="center" vertical="center"/>
    </xf>
    <xf numFmtId="0" fontId="18" fillId="0" borderId="21" xfId="0" applyFont="1" applyBorder="1" applyAlignment="1">
      <alignment horizontal="center" vertical="center"/>
    </xf>
    <xf numFmtId="0" fontId="18" fillId="0" borderId="26" xfId="0" applyFont="1" applyBorder="1" applyAlignment="1">
      <alignment horizontal="center" vertical="center"/>
    </xf>
    <xf numFmtId="0" fontId="18" fillId="0" borderId="27" xfId="0" applyFont="1" applyBorder="1" applyAlignment="1">
      <alignment horizontal="center" vertical="center"/>
    </xf>
    <xf numFmtId="0" fontId="18" fillId="0" borderId="28" xfId="0" applyFont="1" applyBorder="1" applyAlignment="1">
      <alignment horizontal="center" vertical="center"/>
    </xf>
    <xf numFmtId="167" fontId="29" fillId="0" borderId="13" xfId="0" applyNumberFormat="1" applyFont="1" applyBorder="1" applyAlignment="1">
      <alignment horizontal="center" vertical="center"/>
    </xf>
    <xf numFmtId="167" fontId="29" fillId="0" borderId="8" xfId="0" applyNumberFormat="1" applyFont="1" applyBorder="1" applyAlignment="1">
      <alignment horizontal="center" vertical="center"/>
    </xf>
    <xf numFmtId="167" fontId="29" fillId="0" borderId="14" xfId="0" applyNumberFormat="1" applyFont="1" applyBorder="1" applyAlignment="1">
      <alignment horizontal="center" vertical="center"/>
    </xf>
    <xf numFmtId="0" fontId="29" fillId="2" borderId="20" xfId="0" applyFont="1" applyFill="1" applyBorder="1" applyAlignment="1">
      <alignment horizontal="center" vertical="center" wrapText="1"/>
    </xf>
    <xf numFmtId="0" fontId="29" fillId="2" borderId="0" xfId="0" applyFont="1" applyFill="1" applyAlignment="1">
      <alignment horizontal="center" vertical="center" wrapText="1"/>
    </xf>
    <xf numFmtId="0" fontId="29" fillId="2" borderId="21" xfId="0" applyFont="1" applyFill="1" applyBorder="1" applyAlignment="1">
      <alignment horizontal="center" vertical="center" wrapText="1"/>
    </xf>
    <xf numFmtId="0" fontId="29" fillId="2" borderId="8" xfId="0" applyFont="1" applyFill="1" applyBorder="1" applyAlignment="1">
      <alignment horizontal="center" vertical="center" wrapText="1"/>
    </xf>
    <xf numFmtId="0" fontId="29" fillId="2" borderId="6" xfId="0" applyFont="1" applyFill="1" applyBorder="1" applyAlignment="1">
      <alignment horizontal="center" vertical="center" wrapText="1"/>
    </xf>
    <xf numFmtId="0" fontId="18" fillId="2" borderId="16" xfId="0" applyFont="1" applyFill="1" applyBorder="1" applyAlignment="1">
      <alignment horizontal="center" vertical="center" wrapText="1"/>
    </xf>
    <xf numFmtId="0" fontId="18" fillId="2" borderId="46" xfId="0" applyFont="1" applyFill="1" applyBorder="1" applyAlignment="1">
      <alignment horizontal="center" vertical="center" wrapText="1"/>
    </xf>
    <xf numFmtId="0" fontId="18" fillId="2" borderId="34" xfId="0" applyFont="1" applyFill="1" applyBorder="1" applyAlignment="1">
      <alignment horizontal="center" vertical="center" wrapText="1"/>
    </xf>
    <xf numFmtId="0" fontId="29" fillId="2" borderId="13" xfId="0" applyFont="1" applyFill="1" applyBorder="1" applyAlignment="1">
      <alignment horizontal="center" vertical="center" wrapText="1"/>
    </xf>
    <xf numFmtId="0" fontId="29" fillId="2" borderId="14" xfId="0" applyFont="1" applyFill="1" applyBorder="1" applyAlignment="1">
      <alignment horizontal="center" vertical="center" wrapText="1"/>
    </xf>
    <xf numFmtId="0" fontId="18" fillId="2" borderId="20" xfId="0" applyFont="1" applyFill="1" applyBorder="1" applyAlignment="1">
      <alignment horizontal="center" vertical="center" wrapText="1"/>
    </xf>
    <xf numFmtId="0" fontId="18" fillId="2" borderId="0" xfId="0" applyFont="1" applyFill="1" applyAlignment="1">
      <alignment horizontal="center" vertical="center" wrapText="1"/>
    </xf>
    <xf numFmtId="0" fontId="18" fillId="2" borderId="21" xfId="0" applyFont="1" applyFill="1" applyBorder="1" applyAlignment="1">
      <alignment horizontal="center" vertical="center" wrapText="1"/>
    </xf>
  </cellXfs>
  <cellStyles count="3">
    <cellStyle name="Moneda" xfId="1" builtinId="4"/>
    <cellStyle name="Moneda 2" xfId="2" xr:uid="{00000000-0005-0000-0000-000001000000}"/>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457200</xdr:colOff>
      <xdr:row>1</xdr:row>
      <xdr:rowOff>28575</xdr:rowOff>
    </xdr:from>
    <xdr:to>
      <xdr:col>2</xdr:col>
      <xdr:colOff>19050</xdr:colOff>
      <xdr:row>1</xdr:row>
      <xdr:rowOff>628650</xdr:rowOff>
    </xdr:to>
    <xdr:pic>
      <xdr:nvPicPr>
        <xdr:cNvPr id="7366" name="Picture 1">
          <a:extLst>
            <a:ext uri="{FF2B5EF4-FFF2-40B4-BE49-F238E27FC236}">
              <a16:creationId xmlns:a16="http://schemas.microsoft.com/office/drawing/2014/main" id="{11E1448B-E50F-4238-AA83-C479AA8978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200025"/>
          <a:ext cx="7048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400050</xdr:colOff>
      <xdr:row>0</xdr:row>
      <xdr:rowOff>47625</xdr:rowOff>
    </xdr:from>
    <xdr:to>
      <xdr:col>1</xdr:col>
      <xdr:colOff>438150</xdr:colOff>
      <xdr:row>1</xdr:row>
      <xdr:rowOff>0</xdr:rowOff>
    </xdr:to>
    <xdr:pic>
      <xdr:nvPicPr>
        <xdr:cNvPr id="8344" name="Picture 1">
          <a:extLst>
            <a:ext uri="{FF2B5EF4-FFF2-40B4-BE49-F238E27FC236}">
              <a16:creationId xmlns:a16="http://schemas.microsoft.com/office/drawing/2014/main" id="{89FE5E8B-40C6-44BF-8150-B397459F07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0050" y="47625"/>
          <a:ext cx="800100"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75"/>
  <sheetViews>
    <sheetView workbookViewId="0">
      <selection activeCell="N5" sqref="N5"/>
    </sheetView>
  </sheetViews>
  <sheetFormatPr baseColWidth="10" defaultColWidth="11.44140625" defaultRowHeight="13.8" x14ac:dyDescent="0.3"/>
  <cols>
    <col min="1" max="1" width="4.5546875" style="12" customWidth="1"/>
    <col min="2" max="2" width="17.109375" style="12" customWidth="1"/>
    <col min="3" max="3" width="8.109375" style="12" customWidth="1"/>
    <col min="4" max="4" width="10.88671875" style="12" customWidth="1"/>
    <col min="5" max="5" width="9.6640625" style="12" customWidth="1"/>
    <col min="6" max="6" width="9" style="12" customWidth="1"/>
    <col min="7" max="7" width="8.6640625" style="12" customWidth="1"/>
    <col min="8" max="8" width="12.33203125" style="12" customWidth="1"/>
    <col min="9" max="9" width="5.88671875" style="12" customWidth="1"/>
    <col min="10" max="10" width="14" style="12" customWidth="1"/>
    <col min="11" max="11" width="11.44140625" style="12" customWidth="1"/>
    <col min="12" max="12" width="15.109375" style="12" customWidth="1"/>
    <col min="13" max="16384" width="11.44140625" style="12"/>
  </cols>
  <sheetData>
    <row r="1" spans="2:12" ht="14.4" thickBot="1" x14ac:dyDescent="0.35"/>
    <row r="2" spans="2:12" ht="51.75" customHeight="1" thickBot="1" x14ac:dyDescent="0.35">
      <c r="B2" s="230"/>
      <c r="C2" s="231"/>
      <c r="D2" s="232" t="s">
        <v>10</v>
      </c>
      <c r="E2" s="232"/>
      <c r="F2" s="232"/>
      <c r="G2" s="232"/>
      <c r="H2" s="232"/>
      <c r="I2" s="232"/>
      <c r="J2" s="13" t="e">
        <f>#REF!</f>
        <v>#REF!</v>
      </c>
    </row>
    <row r="3" spans="2:12" x14ac:dyDescent="0.3">
      <c r="B3" s="233" t="s">
        <v>11</v>
      </c>
      <c r="C3" s="234"/>
      <c r="D3" s="234"/>
      <c r="E3" s="234"/>
      <c r="F3" s="234"/>
      <c r="G3" s="234"/>
      <c r="H3" s="234"/>
      <c r="I3" s="234"/>
      <c r="J3" s="235"/>
    </row>
    <row r="4" spans="2:12" ht="20.100000000000001" customHeight="1" x14ac:dyDescent="0.3">
      <c r="B4" s="236" t="s">
        <v>66</v>
      </c>
      <c r="C4" s="237"/>
      <c r="D4" s="237"/>
      <c r="E4" s="237"/>
      <c r="F4" s="237"/>
      <c r="G4" s="237"/>
      <c r="H4" s="237"/>
      <c r="I4" s="237"/>
      <c r="J4" s="238"/>
    </row>
    <row r="5" spans="2:12" ht="20.100000000000001" customHeight="1" x14ac:dyDescent="0.3">
      <c r="B5" s="148" t="s">
        <v>1</v>
      </c>
      <c r="C5" s="149"/>
      <c r="D5" s="149"/>
      <c r="E5" s="237" t="e">
        <f>J2</f>
        <v>#REF!</v>
      </c>
      <c r="F5" s="237"/>
      <c r="G5" s="237"/>
      <c r="H5" s="237"/>
      <c r="I5" s="237"/>
      <c r="J5" s="238"/>
    </row>
    <row r="6" spans="2:12" ht="14.4" x14ac:dyDescent="0.3">
      <c r="B6" s="224" t="s">
        <v>0</v>
      </c>
      <c r="C6" s="225"/>
      <c r="D6" s="226"/>
      <c r="E6" s="239" t="s">
        <v>71</v>
      </c>
      <c r="F6" s="240"/>
      <c r="G6" s="240"/>
      <c r="H6" s="240"/>
      <c r="I6" s="240"/>
      <c r="J6" s="241"/>
    </row>
    <row r="7" spans="2:12" ht="14.4" x14ac:dyDescent="0.3">
      <c r="B7" s="224" t="s">
        <v>17</v>
      </c>
      <c r="C7" s="225"/>
      <c r="D7" s="226"/>
      <c r="E7" s="242" t="s">
        <v>72</v>
      </c>
      <c r="F7" s="240"/>
      <c r="G7" s="240"/>
      <c r="H7" s="240"/>
      <c r="I7" s="240"/>
      <c r="J7" s="241"/>
    </row>
    <row r="8" spans="2:12" s="14" customFormat="1" ht="29.25" customHeight="1" x14ac:dyDescent="0.3">
      <c r="B8" s="224" t="s">
        <v>2</v>
      </c>
      <c r="C8" s="225"/>
      <c r="D8" s="226"/>
      <c r="E8" s="227" t="s">
        <v>79</v>
      </c>
      <c r="F8" s="228"/>
      <c r="G8" s="228"/>
      <c r="H8" s="228"/>
      <c r="I8" s="228"/>
      <c r="J8" s="229"/>
    </row>
    <row r="9" spans="2:12" ht="19.5" customHeight="1" x14ac:dyDescent="0.3">
      <c r="B9" s="148" t="s">
        <v>3</v>
      </c>
      <c r="C9" s="149"/>
      <c r="D9" s="149"/>
      <c r="E9" s="227" t="s">
        <v>18</v>
      </c>
      <c r="F9" s="228"/>
      <c r="G9" s="228"/>
      <c r="H9" s="228"/>
      <c r="I9" s="228"/>
      <c r="J9" s="229"/>
    </row>
    <row r="10" spans="2:12" ht="14.4" x14ac:dyDescent="0.3">
      <c r="B10" s="148" t="s">
        <v>13</v>
      </c>
      <c r="C10" s="149"/>
      <c r="D10" s="149"/>
      <c r="E10" s="213">
        <v>137109856</v>
      </c>
      <c r="F10" s="214"/>
      <c r="G10" s="214"/>
      <c r="H10" s="214"/>
      <c r="I10" s="214"/>
      <c r="J10" s="215"/>
    </row>
    <row r="11" spans="2:12" ht="14.4" x14ac:dyDescent="0.3">
      <c r="B11" s="148" t="s">
        <v>14</v>
      </c>
      <c r="C11" s="149"/>
      <c r="D11" s="149"/>
      <c r="E11" s="213">
        <v>48000000</v>
      </c>
      <c r="F11" s="214"/>
      <c r="G11" s="214"/>
      <c r="H11" s="214"/>
      <c r="I11" s="214"/>
      <c r="J11" s="215"/>
      <c r="L11" s="15"/>
    </row>
    <row r="12" spans="2:12" ht="20.100000000000001" customHeight="1" x14ac:dyDescent="0.3">
      <c r="B12" s="148" t="s">
        <v>15</v>
      </c>
      <c r="C12" s="149"/>
      <c r="D12" s="149"/>
      <c r="E12" s="213">
        <f>SUM(E10:J11)</f>
        <v>185109856</v>
      </c>
      <c r="F12" s="214"/>
      <c r="G12" s="214"/>
      <c r="H12" s="214"/>
      <c r="I12" s="214"/>
      <c r="J12" s="215"/>
    </row>
    <row r="13" spans="2:12" ht="20.100000000000001" customHeight="1" x14ac:dyDescent="0.3">
      <c r="B13" s="148" t="s">
        <v>4</v>
      </c>
      <c r="C13" s="149"/>
      <c r="D13" s="149"/>
      <c r="E13" s="16">
        <v>3</v>
      </c>
      <c r="F13" s="17" t="s">
        <v>16</v>
      </c>
      <c r="G13" s="17" t="s">
        <v>7</v>
      </c>
      <c r="H13" s="18">
        <v>41339</v>
      </c>
      <c r="I13" s="19" t="s">
        <v>8</v>
      </c>
      <c r="J13" s="20">
        <v>41430</v>
      </c>
    </row>
    <row r="14" spans="2:12" ht="14.4" x14ac:dyDescent="0.3">
      <c r="B14" s="148" t="s">
        <v>5</v>
      </c>
      <c r="C14" s="149"/>
      <c r="D14" s="149"/>
      <c r="E14" s="16">
        <v>5</v>
      </c>
      <c r="F14" s="17" t="s">
        <v>16</v>
      </c>
      <c r="G14" s="17" t="s">
        <v>7</v>
      </c>
      <c r="H14" s="18">
        <v>41302</v>
      </c>
      <c r="I14" s="19" t="s">
        <v>8</v>
      </c>
      <c r="J14" s="20">
        <v>41452</v>
      </c>
    </row>
    <row r="15" spans="2:12" ht="14.4" x14ac:dyDescent="0.3">
      <c r="B15" s="148" t="s">
        <v>12</v>
      </c>
      <c r="C15" s="149"/>
      <c r="D15" s="149"/>
      <c r="E15" s="150">
        <f>H13</f>
        <v>41339</v>
      </c>
      <c r="F15" s="151"/>
      <c r="G15" s="151"/>
      <c r="H15" s="151"/>
      <c r="I15" s="151"/>
      <c r="J15" s="152"/>
    </row>
    <row r="16" spans="2:12" ht="14.4" x14ac:dyDescent="0.3">
      <c r="B16" s="153" t="s">
        <v>6</v>
      </c>
      <c r="C16" s="154"/>
      <c r="D16" s="154"/>
      <c r="E16" s="155">
        <f>J13</f>
        <v>41430</v>
      </c>
      <c r="F16" s="156"/>
      <c r="G16" s="156"/>
      <c r="H16" s="156"/>
      <c r="I16" s="156"/>
      <c r="J16" s="157"/>
    </row>
    <row r="17" spans="2:10" ht="39.75" customHeight="1" x14ac:dyDescent="0.3">
      <c r="B17" s="210" t="s">
        <v>75</v>
      </c>
      <c r="C17" s="211"/>
      <c r="D17" s="211"/>
      <c r="E17" s="211"/>
      <c r="F17" s="211"/>
      <c r="G17" s="211"/>
      <c r="H17" s="211"/>
      <c r="I17" s="211"/>
      <c r="J17" s="212"/>
    </row>
    <row r="18" spans="2:10" ht="14.4" x14ac:dyDescent="0.3">
      <c r="B18" s="148" t="s">
        <v>4</v>
      </c>
      <c r="C18" s="149"/>
      <c r="D18" s="149"/>
      <c r="E18" s="16">
        <v>5</v>
      </c>
      <c r="F18" s="17" t="s">
        <v>16</v>
      </c>
      <c r="G18" s="17" t="s">
        <v>7</v>
      </c>
      <c r="H18" s="21">
        <v>41339</v>
      </c>
      <c r="I18" s="17" t="s">
        <v>8</v>
      </c>
      <c r="J18" s="22">
        <v>41490</v>
      </c>
    </row>
    <row r="19" spans="2:10" ht="14.4" x14ac:dyDescent="0.3">
      <c r="B19" s="148" t="s">
        <v>5</v>
      </c>
      <c r="C19" s="149"/>
      <c r="D19" s="149"/>
      <c r="E19" s="16">
        <v>7</v>
      </c>
      <c r="F19" s="17" t="s">
        <v>16</v>
      </c>
      <c r="G19" s="17" t="s">
        <v>7</v>
      </c>
      <c r="H19" s="21">
        <v>41302</v>
      </c>
      <c r="I19" s="17" t="s">
        <v>8</v>
      </c>
      <c r="J19" s="22">
        <v>41512</v>
      </c>
    </row>
    <row r="20" spans="2:10" ht="14.4" x14ac:dyDescent="0.3">
      <c r="B20" s="153" t="s">
        <v>6</v>
      </c>
      <c r="C20" s="154"/>
      <c r="D20" s="154"/>
      <c r="E20" s="155">
        <v>41490</v>
      </c>
      <c r="F20" s="156"/>
      <c r="G20" s="156"/>
      <c r="H20" s="156"/>
      <c r="I20" s="156"/>
      <c r="J20" s="157"/>
    </row>
    <row r="21" spans="2:10" ht="14.4" x14ac:dyDescent="0.3">
      <c r="B21" s="199" t="s">
        <v>19</v>
      </c>
      <c r="C21" s="200"/>
      <c r="D21" s="200"/>
      <c r="E21" s="155">
        <v>41491</v>
      </c>
      <c r="F21" s="156"/>
      <c r="G21" s="156"/>
      <c r="H21" s="156"/>
      <c r="I21" s="156"/>
      <c r="J21" s="157"/>
    </row>
    <row r="22" spans="2:10" x14ac:dyDescent="0.3">
      <c r="B22" s="201" t="s">
        <v>21</v>
      </c>
      <c r="C22" s="202"/>
      <c r="D22" s="202"/>
      <c r="E22" s="202"/>
      <c r="F22" s="202"/>
      <c r="G22" s="202"/>
      <c r="H22" s="202"/>
      <c r="I22" s="202"/>
      <c r="J22" s="203"/>
    </row>
    <row r="23" spans="2:10" x14ac:dyDescent="0.3">
      <c r="B23" s="204" t="s">
        <v>22</v>
      </c>
      <c r="C23" s="205"/>
      <c r="D23" s="205"/>
      <c r="E23" s="205"/>
      <c r="F23" s="205"/>
      <c r="G23" s="205"/>
      <c r="H23" s="205"/>
      <c r="I23" s="205"/>
      <c r="J23" s="206"/>
    </row>
    <row r="24" spans="2:10" ht="30" customHeight="1" x14ac:dyDescent="0.3">
      <c r="B24" s="204" t="s">
        <v>23</v>
      </c>
      <c r="C24" s="205"/>
      <c r="D24" s="205"/>
      <c r="E24" s="205"/>
      <c r="F24" s="205"/>
      <c r="G24" s="205"/>
      <c r="H24" s="205"/>
      <c r="I24" s="205"/>
      <c r="J24" s="206"/>
    </row>
    <row r="25" spans="2:10" ht="30" customHeight="1" x14ac:dyDescent="0.3">
      <c r="B25" s="204" t="s">
        <v>24</v>
      </c>
      <c r="C25" s="205"/>
      <c r="D25" s="205"/>
      <c r="E25" s="205"/>
      <c r="F25" s="205"/>
      <c r="G25" s="205"/>
      <c r="H25" s="205"/>
      <c r="I25" s="205"/>
      <c r="J25" s="206"/>
    </row>
    <row r="26" spans="2:10" x14ac:dyDescent="0.3">
      <c r="B26" s="204" t="s">
        <v>25</v>
      </c>
      <c r="C26" s="205"/>
      <c r="D26" s="205"/>
      <c r="E26" s="205"/>
      <c r="F26" s="205"/>
      <c r="G26" s="205"/>
      <c r="H26" s="205"/>
      <c r="I26" s="205"/>
      <c r="J26" s="206"/>
    </row>
    <row r="27" spans="2:10" x14ac:dyDescent="0.3">
      <c r="B27" s="201" t="s">
        <v>26</v>
      </c>
      <c r="C27" s="202"/>
      <c r="D27" s="202"/>
      <c r="E27" s="202"/>
      <c r="F27" s="202"/>
      <c r="G27" s="202"/>
      <c r="H27" s="202"/>
      <c r="I27" s="202"/>
      <c r="J27" s="203"/>
    </row>
    <row r="28" spans="2:10" x14ac:dyDescent="0.3">
      <c r="B28" s="173" t="s">
        <v>27</v>
      </c>
      <c r="C28" s="174"/>
      <c r="D28" s="23" t="s">
        <v>83</v>
      </c>
      <c r="E28" s="23" t="s">
        <v>28</v>
      </c>
      <c r="F28" s="174" t="s">
        <v>29</v>
      </c>
      <c r="G28" s="174"/>
      <c r="H28" s="174"/>
      <c r="I28" s="174"/>
      <c r="J28" s="177"/>
    </row>
    <row r="29" spans="2:10" ht="30" customHeight="1" x14ac:dyDescent="0.3">
      <c r="B29" s="195" t="s">
        <v>30</v>
      </c>
      <c r="C29" s="196"/>
      <c r="D29" s="35" t="s">
        <v>84</v>
      </c>
      <c r="E29" s="21">
        <v>41339</v>
      </c>
      <c r="F29" s="207" t="str">
        <f>E8</f>
        <v>ADECUACION, CONSTRUCCION Y MANTENIMIENTO ZONAS VERDES Y SENDERO PEATONAL RONDA RIOS TEUSACA</v>
      </c>
      <c r="G29" s="208"/>
      <c r="H29" s="208"/>
      <c r="I29" s="208"/>
      <c r="J29" s="209"/>
    </row>
    <row r="30" spans="2:10" ht="37.5" customHeight="1" x14ac:dyDescent="0.3">
      <c r="B30" s="195" t="s">
        <v>31</v>
      </c>
      <c r="C30" s="196"/>
      <c r="D30" s="36" t="s">
        <v>85</v>
      </c>
      <c r="E30" s="7">
        <v>41429</v>
      </c>
      <c r="F30" s="207" t="str">
        <f>E8</f>
        <v>ADECUACION, CONSTRUCCION Y MANTENIMIENTO ZONAS VERDES Y SENDERO PEATONAL RONDA RIOS TEUSACA</v>
      </c>
      <c r="G30" s="208"/>
      <c r="H30" s="208"/>
      <c r="I30" s="208"/>
      <c r="J30" s="209"/>
    </row>
    <row r="31" spans="2:10" ht="30" customHeight="1" x14ac:dyDescent="0.3">
      <c r="B31" s="195" t="s">
        <v>32</v>
      </c>
      <c r="C31" s="196"/>
      <c r="D31" s="24"/>
      <c r="E31" s="24"/>
      <c r="F31" s="190"/>
      <c r="G31" s="190"/>
      <c r="H31" s="190"/>
      <c r="I31" s="190"/>
      <c r="J31" s="198"/>
    </row>
    <row r="32" spans="2:10" ht="30" customHeight="1" x14ac:dyDescent="0.3">
      <c r="B32" s="195" t="s">
        <v>33</v>
      </c>
      <c r="C32" s="196"/>
      <c r="D32" s="24"/>
      <c r="E32" s="24"/>
      <c r="F32" s="190"/>
      <c r="G32" s="190"/>
      <c r="H32" s="190"/>
      <c r="I32" s="190"/>
      <c r="J32" s="198"/>
    </row>
    <row r="33" spans="2:10" x14ac:dyDescent="0.3">
      <c r="B33" s="173" t="s">
        <v>34</v>
      </c>
      <c r="C33" s="219"/>
      <c r="D33" s="219"/>
      <c r="E33" s="219"/>
      <c r="F33" s="219"/>
      <c r="G33" s="219"/>
      <c r="H33" s="219"/>
      <c r="I33" s="219"/>
      <c r="J33" s="220"/>
    </row>
    <row r="34" spans="2:10" x14ac:dyDescent="0.3">
      <c r="B34" s="173" t="s">
        <v>35</v>
      </c>
      <c r="C34" s="174"/>
      <c r="D34" s="174"/>
      <c r="E34" s="174"/>
      <c r="F34" s="174" t="s">
        <v>36</v>
      </c>
      <c r="G34" s="174"/>
      <c r="H34" s="174"/>
      <c r="I34" s="174"/>
      <c r="J34" s="177"/>
    </row>
    <row r="35" spans="2:10" x14ac:dyDescent="0.3">
      <c r="B35" s="195" t="s">
        <v>37</v>
      </c>
      <c r="C35" s="196"/>
      <c r="D35" s="196"/>
      <c r="E35" s="196"/>
      <c r="F35" s="197">
        <f>E10</f>
        <v>137109856</v>
      </c>
      <c r="G35" s="190"/>
      <c r="H35" s="190"/>
      <c r="I35" s="190"/>
      <c r="J35" s="198"/>
    </row>
    <row r="36" spans="2:10" x14ac:dyDescent="0.3">
      <c r="B36" s="195" t="s">
        <v>38</v>
      </c>
      <c r="C36" s="196"/>
      <c r="D36" s="196"/>
      <c r="E36" s="196"/>
      <c r="F36" s="175">
        <f>E11</f>
        <v>48000000</v>
      </c>
      <c r="G36" s="175"/>
      <c r="H36" s="175"/>
      <c r="I36" s="175"/>
      <c r="J36" s="176"/>
    </row>
    <row r="37" spans="2:10" x14ac:dyDescent="0.3">
      <c r="B37" s="195" t="s">
        <v>32</v>
      </c>
      <c r="C37" s="196"/>
      <c r="D37" s="196"/>
      <c r="E37" s="196"/>
      <c r="F37" s="175"/>
      <c r="G37" s="175"/>
      <c r="H37" s="175"/>
      <c r="I37" s="175"/>
      <c r="J37" s="176"/>
    </row>
    <row r="38" spans="2:10" x14ac:dyDescent="0.3">
      <c r="B38" s="195" t="s">
        <v>33</v>
      </c>
      <c r="C38" s="196"/>
      <c r="D38" s="196"/>
      <c r="E38" s="196"/>
      <c r="F38" s="175"/>
      <c r="G38" s="175"/>
      <c r="H38" s="175"/>
      <c r="I38" s="175"/>
      <c r="J38" s="176"/>
    </row>
    <row r="39" spans="2:10" x14ac:dyDescent="0.3">
      <c r="B39" s="221" t="s">
        <v>39</v>
      </c>
      <c r="C39" s="222"/>
      <c r="D39" s="222"/>
      <c r="E39" s="223"/>
      <c r="F39" s="175"/>
      <c r="G39" s="175"/>
      <c r="H39" s="175"/>
      <c r="I39" s="175"/>
      <c r="J39" s="176"/>
    </row>
    <row r="40" spans="2:10" x14ac:dyDescent="0.3">
      <c r="B40" s="173" t="s">
        <v>40</v>
      </c>
      <c r="C40" s="174"/>
      <c r="D40" s="174"/>
      <c r="E40" s="174"/>
      <c r="F40" s="174"/>
      <c r="G40" s="174"/>
      <c r="H40" s="174"/>
      <c r="I40" s="174"/>
      <c r="J40" s="177"/>
    </row>
    <row r="41" spans="2:10" x14ac:dyDescent="0.3">
      <c r="B41" s="195" t="s">
        <v>37</v>
      </c>
      <c r="C41" s="196"/>
      <c r="D41" s="196"/>
      <c r="E41" s="196"/>
      <c r="F41" s="197">
        <f>F35</f>
        <v>137109856</v>
      </c>
      <c r="G41" s="190"/>
      <c r="H41" s="190"/>
      <c r="I41" s="190"/>
      <c r="J41" s="198"/>
    </row>
    <row r="42" spans="2:10" x14ac:dyDescent="0.3">
      <c r="B42" s="195" t="s">
        <v>38</v>
      </c>
      <c r="C42" s="196"/>
      <c r="D42" s="196"/>
      <c r="E42" s="196"/>
      <c r="F42" s="197">
        <f>F36</f>
        <v>48000000</v>
      </c>
      <c r="G42" s="190"/>
      <c r="H42" s="190"/>
      <c r="I42" s="190"/>
      <c r="J42" s="198"/>
    </row>
    <row r="43" spans="2:10" x14ac:dyDescent="0.3">
      <c r="B43" s="195" t="s">
        <v>32</v>
      </c>
      <c r="C43" s="196"/>
      <c r="D43" s="196"/>
      <c r="E43" s="196"/>
      <c r="F43" s="197">
        <f>F37</f>
        <v>0</v>
      </c>
      <c r="G43" s="190"/>
      <c r="H43" s="190"/>
      <c r="I43" s="190"/>
      <c r="J43" s="198"/>
    </row>
    <row r="44" spans="2:10" x14ac:dyDescent="0.3">
      <c r="B44" s="195" t="s">
        <v>33</v>
      </c>
      <c r="C44" s="196"/>
      <c r="D44" s="196"/>
      <c r="E44" s="196"/>
      <c r="F44" s="197">
        <f>F38</f>
        <v>0</v>
      </c>
      <c r="G44" s="190"/>
      <c r="H44" s="190"/>
      <c r="I44" s="190"/>
      <c r="J44" s="198"/>
    </row>
    <row r="45" spans="2:10" x14ac:dyDescent="0.3">
      <c r="B45" s="189" t="s">
        <v>41</v>
      </c>
      <c r="C45" s="190"/>
      <c r="D45" s="190"/>
      <c r="E45" s="190"/>
      <c r="F45" s="175">
        <v>0</v>
      </c>
      <c r="G45" s="175"/>
      <c r="H45" s="175"/>
      <c r="I45" s="175"/>
      <c r="J45" s="176"/>
    </row>
    <row r="46" spans="2:10" x14ac:dyDescent="0.3">
      <c r="B46" s="189" t="s">
        <v>42</v>
      </c>
      <c r="C46" s="190"/>
      <c r="D46" s="190"/>
      <c r="E46" s="190"/>
      <c r="F46" s="175">
        <v>0</v>
      </c>
      <c r="G46" s="175"/>
      <c r="H46" s="175"/>
      <c r="I46" s="175"/>
      <c r="J46" s="176"/>
    </row>
    <row r="47" spans="2:10" x14ac:dyDescent="0.3">
      <c r="B47" s="189" t="s">
        <v>43</v>
      </c>
      <c r="C47" s="190"/>
      <c r="D47" s="190"/>
      <c r="E47" s="190"/>
      <c r="F47" s="175">
        <v>0</v>
      </c>
      <c r="G47" s="175"/>
      <c r="H47" s="175"/>
      <c r="I47" s="175"/>
      <c r="J47" s="176"/>
    </row>
    <row r="48" spans="2:10" x14ac:dyDescent="0.3">
      <c r="B48" s="192" t="s">
        <v>39</v>
      </c>
      <c r="C48" s="193"/>
      <c r="D48" s="193"/>
      <c r="E48" s="194"/>
      <c r="F48" s="175">
        <f>SUM(F41:J47)</f>
        <v>185109856</v>
      </c>
      <c r="G48" s="175"/>
      <c r="H48" s="175"/>
      <c r="I48" s="175"/>
      <c r="J48" s="176"/>
    </row>
    <row r="49" spans="2:10" x14ac:dyDescent="0.3">
      <c r="B49" s="173" t="s">
        <v>44</v>
      </c>
      <c r="C49" s="174"/>
      <c r="D49" s="174"/>
      <c r="E49" s="174"/>
      <c r="F49" s="174"/>
      <c r="G49" s="174"/>
      <c r="H49" s="174"/>
      <c r="I49" s="174"/>
      <c r="J49" s="177"/>
    </row>
    <row r="50" spans="2:10" x14ac:dyDescent="0.3">
      <c r="B50" s="173" t="s">
        <v>35</v>
      </c>
      <c r="C50" s="174"/>
      <c r="D50" s="174"/>
      <c r="E50" s="25" t="s">
        <v>45</v>
      </c>
      <c r="F50" s="174" t="s">
        <v>36</v>
      </c>
      <c r="G50" s="174"/>
      <c r="H50" s="174"/>
      <c r="I50" s="174"/>
      <c r="J50" s="177"/>
    </row>
    <row r="51" spans="2:10" x14ac:dyDescent="0.3">
      <c r="B51" s="26" t="s">
        <v>86</v>
      </c>
      <c r="C51" s="191" t="s">
        <v>87</v>
      </c>
      <c r="D51" s="191"/>
      <c r="E51" s="7">
        <v>41530</v>
      </c>
      <c r="F51" s="175">
        <v>185109856</v>
      </c>
      <c r="G51" s="175"/>
      <c r="H51" s="175"/>
      <c r="I51" s="175"/>
      <c r="J51" s="176"/>
    </row>
    <row r="52" spans="2:10" x14ac:dyDescent="0.3">
      <c r="B52" s="26" t="s">
        <v>46</v>
      </c>
      <c r="C52" s="191"/>
      <c r="D52" s="191"/>
      <c r="E52" s="7"/>
      <c r="F52" s="175"/>
      <c r="G52" s="175"/>
      <c r="H52" s="175"/>
      <c r="I52" s="175"/>
      <c r="J52" s="176"/>
    </row>
    <row r="53" spans="2:10" x14ac:dyDescent="0.3">
      <c r="B53" s="173" t="s">
        <v>47</v>
      </c>
      <c r="C53" s="174"/>
      <c r="D53" s="174"/>
      <c r="E53" s="174"/>
      <c r="F53" s="175"/>
      <c r="G53" s="175"/>
      <c r="H53" s="175"/>
      <c r="I53" s="175"/>
      <c r="J53" s="176"/>
    </row>
    <row r="54" spans="2:10" x14ac:dyDescent="0.3">
      <c r="B54" s="173" t="s">
        <v>48</v>
      </c>
      <c r="C54" s="174"/>
      <c r="D54" s="174"/>
      <c r="E54" s="174"/>
      <c r="F54" s="174"/>
      <c r="G54" s="174"/>
      <c r="H54" s="174"/>
      <c r="I54" s="174"/>
      <c r="J54" s="177"/>
    </row>
    <row r="55" spans="2:10" x14ac:dyDescent="0.3">
      <c r="B55" s="173" t="s">
        <v>49</v>
      </c>
      <c r="C55" s="174"/>
      <c r="D55" s="174"/>
      <c r="E55" s="174"/>
      <c r="F55" s="174" t="s">
        <v>50</v>
      </c>
      <c r="G55" s="174"/>
      <c r="H55" s="174"/>
      <c r="I55" s="174"/>
      <c r="J55" s="177"/>
    </row>
    <row r="56" spans="2:10" x14ac:dyDescent="0.3">
      <c r="B56" s="173" t="s">
        <v>27</v>
      </c>
      <c r="C56" s="174"/>
      <c r="D56" s="23" t="s">
        <v>28</v>
      </c>
      <c r="E56" s="23" t="s">
        <v>51</v>
      </c>
      <c r="F56" s="174" t="s">
        <v>27</v>
      </c>
      <c r="G56" s="174"/>
      <c r="H56" s="174"/>
      <c r="I56" s="23" t="s">
        <v>28</v>
      </c>
      <c r="J56" s="27" t="s">
        <v>51</v>
      </c>
    </row>
    <row r="57" spans="2:10" x14ac:dyDescent="0.3">
      <c r="B57" s="28" t="s">
        <v>52</v>
      </c>
      <c r="C57" s="24"/>
      <c r="D57" s="29" t="s">
        <v>53</v>
      </c>
      <c r="E57" s="30"/>
      <c r="F57" s="24" t="s">
        <v>54</v>
      </c>
      <c r="G57" s="24"/>
      <c r="H57" s="24"/>
      <c r="I57" s="7"/>
      <c r="J57" s="31"/>
    </row>
    <row r="58" spans="2:10" x14ac:dyDescent="0.3">
      <c r="B58" s="28" t="s">
        <v>54</v>
      </c>
      <c r="C58" s="24"/>
      <c r="D58" s="24"/>
      <c r="E58" s="24"/>
      <c r="F58" s="24" t="s">
        <v>54</v>
      </c>
      <c r="G58" s="24"/>
      <c r="H58" s="24"/>
      <c r="I58" s="24"/>
      <c r="J58" s="32"/>
    </row>
    <row r="59" spans="2:10" x14ac:dyDescent="0.3">
      <c r="B59" s="173" t="s">
        <v>55</v>
      </c>
      <c r="C59" s="174"/>
      <c r="D59" s="174"/>
      <c r="E59" s="33">
        <f>SUM(E57:E58)</f>
        <v>0</v>
      </c>
      <c r="F59" s="174" t="s">
        <v>55</v>
      </c>
      <c r="G59" s="174"/>
      <c r="H59" s="174"/>
      <c r="I59" s="174"/>
      <c r="J59" s="34">
        <f>SUM(J57:J58)</f>
        <v>0</v>
      </c>
    </row>
    <row r="60" spans="2:10" x14ac:dyDescent="0.3">
      <c r="B60" s="181" t="s">
        <v>56</v>
      </c>
      <c r="C60" s="182"/>
      <c r="D60" s="182"/>
      <c r="E60" s="182"/>
      <c r="F60" s="182"/>
      <c r="G60" s="182"/>
      <c r="H60" s="182"/>
      <c r="I60" s="182"/>
      <c r="J60" s="183"/>
    </row>
    <row r="61" spans="2:10" x14ac:dyDescent="0.3">
      <c r="B61" s="181" t="s">
        <v>57</v>
      </c>
      <c r="C61" s="182"/>
      <c r="D61" s="184"/>
      <c r="E61" s="185" t="s">
        <v>58</v>
      </c>
      <c r="F61" s="184"/>
      <c r="G61" s="185" t="s">
        <v>59</v>
      </c>
      <c r="H61" s="184"/>
      <c r="I61" s="185" t="s">
        <v>60</v>
      </c>
      <c r="J61" s="183"/>
    </row>
    <row r="62" spans="2:10" x14ac:dyDescent="0.3">
      <c r="B62" s="158" t="s">
        <v>88</v>
      </c>
      <c r="C62" s="159"/>
      <c r="D62" s="160"/>
      <c r="E62" s="163">
        <v>41302</v>
      </c>
      <c r="F62" s="164"/>
      <c r="G62" s="163">
        <v>41643</v>
      </c>
      <c r="H62" s="164"/>
      <c r="I62" s="168">
        <v>68554919</v>
      </c>
      <c r="J62" s="169"/>
    </row>
    <row r="63" spans="2:10" x14ac:dyDescent="0.3">
      <c r="B63" s="158" t="s">
        <v>61</v>
      </c>
      <c r="C63" s="159"/>
      <c r="D63" s="160"/>
      <c r="E63" s="163">
        <v>41302</v>
      </c>
      <c r="F63" s="164"/>
      <c r="G63" s="163">
        <v>41702</v>
      </c>
      <c r="H63" s="164"/>
      <c r="I63" s="168">
        <v>37021971.200000003</v>
      </c>
      <c r="J63" s="169"/>
    </row>
    <row r="64" spans="2:10" x14ac:dyDescent="0.3">
      <c r="B64" s="158" t="s">
        <v>62</v>
      </c>
      <c r="C64" s="159"/>
      <c r="D64" s="160"/>
      <c r="E64" s="163">
        <v>41491</v>
      </c>
      <c r="F64" s="164"/>
      <c r="G64" s="163">
        <v>43317</v>
      </c>
      <c r="H64" s="164"/>
      <c r="I64" s="168">
        <v>37021971.200000003</v>
      </c>
      <c r="J64" s="169"/>
    </row>
    <row r="65" spans="2:10" x14ac:dyDescent="0.3">
      <c r="B65" s="158" t="s">
        <v>63</v>
      </c>
      <c r="C65" s="159"/>
      <c r="D65" s="160"/>
      <c r="E65" s="161">
        <v>41302</v>
      </c>
      <c r="F65" s="162"/>
      <c r="G65" s="163">
        <v>42617</v>
      </c>
      <c r="H65" s="164"/>
      <c r="I65" s="168">
        <v>9255492.8000000007</v>
      </c>
      <c r="J65" s="169"/>
    </row>
    <row r="66" spans="2:10" ht="14.4" thickBot="1" x14ac:dyDescent="0.35">
      <c r="B66" s="186" t="s">
        <v>64</v>
      </c>
      <c r="C66" s="187"/>
      <c r="D66" s="187"/>
      <c r="E66" s="187"/>
      <c r="F66" s="187"/>
      <c r="G66" s="187"/>
      <c r="H66" s="187"/>
      <c r="I66" s="187"/>
      <c r="J66" s="188"/>
    </row>
    <row r="67" spans="2:10" ht="66.75" customHeight="1" x14ac:dyDescent="0.3">
      <c r="B67" s="178" t="s">
        <v>89</v>
      </c>
      <c r="C67" s="179"/>
      <c r="D67" s="179"/>
      <c r="E67" s="179"/>
      <c r="F67" s="179"/>
      <c r="G67" s="179"/>
      <c r="H67" s="179"/>
      <c r="I67" s="179"/>
      <c r="J67" s="180"/>
    </row>
    <row r="68" spans="2:10" ht="30" customHeight="1" thickBot="1" x14ac:dyDescent="0.35">
      <c r="B68" s="165" t="s">
        <v>65</v>
      </c>
      <c r="C68" s="166"/>
      <c r="D68" s="166"/>
      <c r="E68" s="166"/>
      <c r="F68" s="166"/>
      <c r="G68" s="166"/>
      <c r="H68" s="166"/>
      <c r="I68" s="166"/>
      <c r="J68" s="167"/>
    </row>
    <row r="69" spans="2:10" ht="30" customHeight="1" x14ac:dyDescent="0.3">
      <c r="B69" s="145" t="s">
        <v>80</v>
      </c>
      <c r="C69" s="146"/>
      <c r="D69" s="146"/>
      <c r="E69" s="146"/>
      <c r="F69" s="146"/>
      <c r="G69" s="146"/>
      <c r="H69" s="146"/>
      <c r="I69" s="146"/>
      <c r="J69" s="147"/>
    </row>
    <row r="70" spans="2:10" x14ac:dyDescent="0.3">
      <c r="B70" s="216" t="s">
        <v>9</v>
      </c>
      <c r="C70" s="217"/>
      <c r="D70" s="217"/>
      <c r="E70" s="217"/>
      <c r="F70" s="217"/>
      <c r="G70" s="217"/>
      <c r="H70" s="217"/>
      <c r="I70" s="217"/>
      <c r="J70" s="218"/>
    </row>
    <row r="71" spans="2:10" ht="60" customHeight="1" x14ac:dyDescent="0.3">
      <c r="B71" s="145" t="s">
        <v>82</v>
      </c>
      <c r="C71" s="146"/>
      <c r="D71" s="146"/>
      <c r="E71" s="146"/>
      <c r="F71" s="146"/>
      <c r="G71" s="146"/>
      <c r="H71" s="146"/>
      <c r="I71" s="146"/>
      <c r="J71" s="147"/>
    </row>
    <row r="72" spans="2:10" ht="48.75" customHeight="1" x14ac:dyDescent="0.3">
      <c r="B72" s="145" t="s">
        <v>81</v>
      </c>
      <c r="C72" s="146"/>
      <c r="D72" s="146"/>
      <c r="E72" s="146"/>
      <c r="F72" s="146"/>
      <c r="G72" s="146"/>
      <c r="H72" s="146"/>
      <c r="I72" s="146"/>
      <c r="J72" s="147"/>
    </row>
    <row r="73" spans="2:10" ht="62.25" customHeight="1" x14ac:dyDescent="0.3">
      <c r="B73" s="145" t="s">
        <v>77</v>
      </c>
      <c r="C73" s="146"/>
      <c r="D73" s="146"/>
      <c r="E73" s="146"/>
      <c r="F73" s="146"/>
      <c r="G73" s="146"/>
      <c r="H73" s="146"/>
      <c r="I73" s="146"/>
      <c r="J73" s="147"/>
    </row>
    <row r="74" spans="2:10" ht="45.75" customHeight="1" x14ac:dyDescent="0.3">
      <c r="B74" s="170" t="s">
        <v>68</v>
      </c>
      <c r="C74" s="171"/>
      <c r="D74" s="171"/>
      <c r="E74" s="171"/>
      <c r="F74" s="171"/>
      <c r="G74" s="171"/>
      <c r="H74" s="171"/>
      <c r="I74" s="171"/>
      <c r="J74" s="172"/>
    </row>
    <row r="75" spans="2:10" ht="13.5" customHeight="1" thickBot="1" x14ac:dyDescent="0.35">
      <c r="B75" s="142" t="s">
        <v>69</v>
      </c>
      <c r="C75" s="143"/>
      <c r="D75" s="143"/>
      <c r="E75" s="143"/>
      <c r="F75" s="143"/>
      <c r="G75" s="143"/>
      <c r="H75" s="143"/>
      <c r="I75" s="143"/>
      <c r="J75" s="144"/>
    </row>
  </sheetData>
  <mergeCells count="127">
    <mergeCell ref="B2:C2"/>
    <mergeCell ref="D2:I2"/>
    <mergeCell ref="B3:J3"/>
    <mergeCell ref="B4:J4"/>
    <mergeCell ref="B5:D5"/>
    <mergeCell ref="E5:J5"/>
    <mergeCell ref="B6:D6"/>
    <mergeCell ref="E6:J6"/>
    <mergeCell ref="B7:D7"/>
    <mergeCell ref="E7:J7"/>
    <mergeCell ref="B8:D8"/>
    <mergeCell ref="E8:J8"/>
    <mergeCell ref="B9:D9"/>
    <mergeCell ref="E9:J9"/>
    <mergeCell ref="B10:D10"/>
    <mergeCell ref="E10:J10"/>
    <mergeCell ref="B11:D11"/>
    <mergeCell ref="E11:J11"/>
    <mergeCell ref="B18:D18"/>
    <mergeCell ref="B19:D19"/>
    <mergeCell ref="B20:D20"/>
    <mergeCell ref="E20:J20"/>
    <mergeCell ref="B17:J17"/>
    <mergeCell ref="B12:D12"/>
    <mergeCell ref="E12:J12"/>
    <mergeCell ref="B13:D13"/>
    <mergeCell ref="B14:D14"/>
    <mergeCell ref="B70:J70"/>
    <mergeCell ref="F32:J32"/>
    <mergeCell ref="B33:J33"/>
    <mergeCell ref="B34:E34"/>
    <mergeCell ref="F34:J34"/>
    <mergeCell ref="B35:E35"/>
    <mergeCell ref="F35:J35"/>
    <mergeCell ref="B36:E36"/>
    <mergeCell ref="F36:J36"/>
    <mergeCell ref="B37:E37"/>
    <mergeCell ref="F37:J37"/>
    <mergeCell ref="B38:E38"/>
    <mergeCell ref="F38:J38"/>
    <mergeCell ref="B39:E39"/>
    <mergeCell ref="F39:J39"/>
    <mergeCell ref="B40:J40"/>
    <mergeCell ref="B71:J71"/>
    <mergeCell ref="B72:J72"/>
    <mergeCell ref="B73:J73"/>
    <mergeCell ref="B21:D21"/>
    <mergeCell ref="E21:J21"/>
    <mergeCell ref="B62:D62"/>
    <mergeCell ref="E62:F62"/>
    <mergeCell ref="G62:H62"/>
    <mergeCell ref="I62:J62"/>
    <mergeCell ref="B22:J22"/>
    <mergeCell ref="B23:J23"/>
    <mergeCell ref="B24:J24"/>
    <mergeCell ref="B25:J25"/>
    <mergeCell ref="B26:J26"/>
    <mergeCell ref="B27:J27"/>
    <mergeCell ref="B28:C28"/>
    <mergeCell ref="F28:J28"/>
    <mergeCell ref="B29:C29"/>
    <mergeCell ref="F29:J29"/>
    <mergeCell ref="B30:C30"/>
    <mergeCell ref="F30:J30"/>
    <mergeCell ref="B31:C31"/>
    <mergeCell ref="F31:J31"/>
    <mergeCell ref="B32:C32"/>
    <mergeCell ref="B41:E41"/>
    <mergeCell ref="F41:J41"/>
    <mergeCell ref="B42:E42"/>
    <mergeCell ref="F42:J42"/>
    <mergeCell ref="B43:E43"/>
    <mergeCell ref="F43:J43"/>
    <mergeCell ref="B44:E44"/>
    <mergeCell ref="F44:J44"/>
    <mergeCell ref="B45:E45"/>
    <mergeCell ref="F45:J45"/>
    <mergeCell ref="B46:E46"/>
    <mergeCell ref="F46:J46"/>
    <mergeCell ref="B47:E47"/>
    <mergeCell ref="F47:J47"/>
    <mergeCell ref="C52:D52"/>
    <mergeCell ref="F52:J52"/>
    <mergeCell ref="B48:E48"/>
    <mergeCell ref="F48:J48"/>
    <mergeCell ref="B49:J49"/>
    <mergeCell ref="B50:D50"/>
    <mergeCell ref="F50:J50"/>
    <mergeCell ref="C51:D51"/>
    <mergeCell ref="F51:J51"/>
    <mergeCell ref="F56:H56"/>
    <mergeCell ref="I64:J64"/>
    <mergeCell ref="B67:J67"/>
    <mergeCell ref="B59:D59"/>
    <mergeCell ref="F59:I59"/>
    <mergeCell ref="B60:E60"/>
    <mergeCell ref="F60:J60"/>
    <mergeCell ref="B61:D61"/>
    <mergeCell ref="E61:F61"/>
    <mergeCell ref="G61:H61"/>
    <mergeCell ref="I61:J61"/>
    <mergeCell ref="I65:J65"/>
    <mergeCell ref="B66:J66"/>
    <mergeCell ref="B75:J75"/>
    <mergeCell ref="B69:J69"/>
    <mergeCell ref="B15:D15"/>
    <mergeCell ref="E15:J15"/>
    <mergeCell ref="B16:D16"/>
    <mergeCell ref="E16:J16"/>
    <mergeCell ref="B65:D65"/>
    <mergeCell ref="E65:F65"/>
    <mergeCell ref="G65:H65"/>
    <mergeCell ref="B68:J68"/>
    <mergeCell ref="B63:D63"/>
    <mergeCell ref="E63:F63"/>
    <mergeCell ref="G63:H63"/>
    <mergeCell ref="I63:J63"/>
    <mergeCell ref="B64:D64"/>
    <mergeCell ref="E64:F64"/>
    <mergeCell ref="G64:H64"/>
    <mergeCell ref="B74:J74"/>
    <mergeCell ref="B53:E53"/>
    <mergeCell ref="F53:J53"/>
    <mergeCell ref="B54:J54"/>
    <mergeCell ref="B55:E55"/>
    <mergeCell ref="F55:J55"/>
    <mergeCell ref="B56:C56"/>
  </mergeCells>
  <pageMargins left="0.70866141732283472" right="0.70866141732283472" top="0.74803149606299213" bottom="0.74803149606299213" header="0.31496062992125984" footer="0.31496062992125984"/>
  <pageSetup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8"/>
  <sheetViews>
    <sheetView topLeftCell="A22" workbookViewId="0">
      <selection activeCell="A26" sqref="A26:I28"/>
    </sheetView>
  </sheetViews>
  <sheetFormatPr baseColWidth="10" defaultColWidth="11.44140625" defaultRowHeight="14.4" x14ac:dyDescent="0.3"/>
  <cols>
    <col min="1" max="2" width="11.44140625" style="1" customWidth="1"/>
    <col min="3" max="3" width="10.6640625" style="1" customWidth="1"/>
    <col min="4" max="4" width="8.44140625" style="1" customWidth="1"/>
    <col min="5" max="5" width="7" style="1" customWidth="1"/>
    <col min="6" max="6" width="4.88671875" style="1" customWidth="1"/>
    <col min="7" max="7" width="12" style="1" customWidth="1"/>
    <col min="8" max="8" width="3.88671875" style="1" customWidth="1"/>
    <col min="9" max="9" width="17.44140625" style="1" customWidth="1"/>
    <col min="10" max="16384" width="11.44140625" style="1"/>
  </cols>
  <sheetData>
    <row r="1" spans="1:10" ht="75" customHeight="1" x14ac:dyDescent="0.3">
      <c r="A1" s="243"/>
      <c r="B1" s="244"/>
      <c r="C1" s="245" t="s">
        <v>10</v>
      </c>
      <c r="D1" s="245"/>
      <c r="E1" s="245"/>
      <c r="F1" s="245"/>
      <c r="G1" s="245"/>
      <c r="H1" s="245"/>
      <c r="I1" s="8" t="s">
        <v>70</v>
      </c>
    </row>
    <row r="2" spans="1:10" ht="27.75" customHeight="1" x14ac:dyDescent="0.3">
      <c r="A2" s="246" t="s">
        <v>11</v>
      </c>
      <c r="B2" s="247"/>
      <c r="C2" s="247"/>
      <c r="D2" s="247"/>
      <c r="E2" s="247"/>
      <c r="F2" s="247"/>
      <c r="G2" s="247"/>
      <c r="H2" s="247"/>
      <c r="I2" s="248"/>
    </row>
    <row r="3" spans="1:10" ht="24" customHeight="1" x14ac:dyDescent="0.3">
      <c r="A3" s="249" t="s">
        <v>20</v>
      </c>
      <c r="B3" s="250"/>
      <c r="C3" s="250"/>
      <c r="D3" s="250"/>
      <c r="E3" s="250"/>
      <c r="F3" s="250"/>
      <c r="G3" s="250"/>
      <c r="H3" s="250"/>
      <c r="I3" s="251"/>
    </row>
    <row r="4" spans="1:10" ht="18" customHeight="1" x14ac:dyDescent="0.3">
      <c r="A4" s="252" t="s">
        <v>1</v>
      </c>
      <c r="B4" s="253"/>
      <c r="C4" s="253"/>
      <c r="D4" s="250" t="str">
        <f>I1</f>
        <v>COP - 069/2013</v>
      </c>
      <c r="E4" s="250"/>
      <c r="F4" s="250"/>
      <c r="G4" s="250"/>
      <c r="H4" s="250"/>
      <c r="I4" s="251"/>
    </row>
    <row r="5" spans="1:10" ht="18" customHeight="1" x14ac:dyDescent="0.3">
      <c r="A5" s="254" t="s">
        <v>0</v>
      </c>
      <c r="B5" s="255"/>
      <c r="C5" s="256"/>
      <c r="D5" s="257" t="s">
        <v>71</v>
      </c>
      <c r="E5" s="258"/>
      <c r="F5" s="258"/>
      <c r="G5" s="258"/>
      <c r="H5" s="258"/>
      <c r="I5" s="259"/>
    </row>
    <row r="6" spans="1:10" ht="18.75" customHeight="1" x14ac:dyDescent="0.3">
      <c r="A6" s="254" t="s">
        <v>17</v>
      </c>
      <c r="B6" s="255"/>
      <c r="C6" s="256"/>
      <c r="D6" s="260" t="s">
        <v>72</v>
      </c>
      <c r="E6" s="258"/>
      <c r="F6" s="258"/>
      <c r="G6" s="258"/>
      <c r="H6" s="258"/>
      <c r="I6" s="259"/>
    </row>
    <row r="7" spans="1:10" ht="41.25" customHeight="1" x14ac:dyDescent="0.3">
      <c r="A7" s="254" t="s">
        <v>2</v>
      </c>
      <c r="B7" s="255"/>
      <c r="C7" s="256"/>
      <c r="D7" s="227" t="s">
        <v>73</v>
      </c>
      <c r="E7" s="228"/>
      <c r="F7" s="228"/>
      <c r="G7" s="228"/>
      <c r="H7" s="228"/>
      <c r="I7" s="229"/>
    </row>
    <row r="8" spans="1:10" ht="16.5" customHeight="1" x14ac:dyDescent="0.3">
      <c r="A8" s="252" t="s">
        <v>3</v>
      </c>
      <c r="B8" s="253"/>
      <c r="C8" s="253"/>
      <c r="D8" s="261" t="s">
        <v>18</v>
      </c>
      <c r="E8" s="262"/>
      <c r="F8" s="262"/>
      <c r="G8" s="262"/>
      <c r="H8" s="262"/>
      <c r="I8" s="263"/>
    </row>
    <row r="9" spans="1:10" x14ac:dyDescent="0.3">
      <c r="A9" s="252" t="s">
        <v>13</v>
      </c>
      <c r="B9" s="253"/>
      <c r="C9" s="253"/>
      <c r="D9" s="264">
        <v>137109856</v>
      </c>
      <c r="E9" s="265"/>
      <c r="F9" s="265"/>
      <c r="G9" s="265"/>
      <c r="H9" s="265"/>
      <c r="I9" s="266"/>
    </row>
    <row r="10" spans="1:10" x14ac:dyDescent="0.3">
      <c r="A10" s="252" t="s">
        <v>14</v>
      </c>
      <c r="B10" s="253"/>
      <c r="C10" s="253"/>
      <c r="D10" s="264">
        <v>48000000</v>
      </c>
      <c r="E10" s="265"/>
      <c r="F10" s="265"/>
      <c r="G10" s="265"/>
      <c r="H10" s="265"/>
      <c r="I10" s="266"/>
    </row>
    <row r="11" spans="1:10" x14ac:dyDescent="0.3">
      <c r="A11" s="252" t="s">
        <v>15</v>
      </c>
      <c r="B11" s="253"/>
      <c r="C11" s="253"/>
      <c r="D11" s="264">
        <f>SUM(D9:I10)</f>
        <v>185109856</v>
      </c>
      <c r="E11" s="265"/>
      <c r="F11" s="265"/>
      <c r="G11" s="265"/>
      <c r="H11" s="265"/>
      <c r="I11" s="266"/>
    </row>
    <row r="12" spans="1:10" x14ac:dyDescent="0.3">
      <c r="A12" s="252" t="s">
        <v>4</v>
      </c>
      <c r="B12" s="253"/>
      <c r="C12" s="253"/>
      <c r="D12" s="3">
        <v>3</v>
      </c>
      <c r="E12" s="4" t="s">
        <v>16</v>
      </c>
      <c r="F12" s="4" t="s">
        <v>7</v>
      </c>
      <c r="G12" s="9">
        <v>41339</v>
      </c>
      <c r="H12" s="10" t="s">
        <v>8</v>
      </c>
      <c r="I12" s="11">
        <v>41430</v>
      </c>
    </row>
    <row r="13" spans="1:10" x14ac:dyDescent="0.3">
      <c r="A13" s="252" t="s">
        <v>5</v>
      </c>
      <c r="B13" s="253"/>
      <c r="C13" s="253"/>
      <c r="D13" s="3">
        <v>5</v>
      </c>
      <c r="E13" s="4" t="s">
        <v>16</v>
      </c>
      <c r="F13" s="4" t="s">
        <v>7</v>
      </c>
      <c r="G13" s="9">
        <v>41302</v>
      </c>
      <c r="H13" s="10" t="s">
        <v>8</v>
      </c>
      <c r="I13" s="11">
        <v>41452</v>
      </c>
      <c r="J13" s="2"/>
    </row>
    <row r="14" spans="1:10" ht="20.25" customHeight="1" x14ac:dyDescent="0.3">
      <c r="A14" s="252" t="s">
        <v>12</v>
      </c>
      <c r="B14" s="253"/>
      <c r="C14" s="253"/>
      <c r="D14" s="267">
        <f>G12</f>
        <v>41339</v>
      </c>
      <c r="E14" s="268"/>
      <c r="F14" s="268"/>
      <c r="G14" s="268"/>
      <c r="H14" s="268"/>
      <c r="I14" s="269"/>
    </row>
    <row r="15" spans="1:10" ht="15.75" customHeight="1" x14ac:dyDescent="0.3">
      <c r="A15" s="270" t="s">
        <v>6</v>
      </c>
      <c r="B15" s="271"/>
      <c r="C15" s="271"/>
      <c r="D15" s="272">
        <f>I12</f>
        <v>41430</v>
      </c>
      <c r="E15" s="273"/>
      <c r="F15" s="273"/>
      <c r="G15" s="273"/>
      <c r="H15" s="273"/>
      <c r="I15" s="274"/>
    </row>
    <row r="16" spans="1:10" ht="57" customHeight="1" x14ac:dyDescent="0.3">
      <c r="A16" s="286" t="s">
        <v>75</v>
      </c>
      <c r="B16" s="287"/>
      <c r="C16" s="287"/>
      <c r="D16" s="287"/>
      <c r="E16" s="287"/>
      <c r="F16" s="287"/>
      <c r="G16" s="287"/>
      <c r="H16" s="287"/>
      <c r="I16" s="288"/>
    </row>
    <row r="17" spans="1:9" ht="15.75" customHeight="1" x14ac:dyDescent="0.3">
      <c r="A17" s="252" t="s">
        <v>4</v>
      </c>
      <c r="B17" s="253"/>
      <c r="C17" s="253"/>
      <c r="D17" s="3">
        <v>5</v>
      </c>
      <c r="E17" s="4" t="s">
        <v>16</v>
      </c>
      <c r="F17" s="4" t="s">
        <v>7</v>
      </c>
      <c r="G17" s="5">
        <v>41339</v>
      </c>
      <c r="H17" s="4" t="s">
        <v>8</v>
      </c>
      <c r="I17" s="6">
        <v>41490</v>
      </c>
    </row>
    <row r="18" spans="1:9" ht="15.75" customHeight="1" x14ac:dyDescent="0.3">
      <c r="A18" s="252" t="s">
        <v>5</v>
      </c>
      <c r="B18" s="253"/>
      <c r="C18" s="253"/>
      <c r="D18" s="3">
        <v>7</v>
      </c>
      <c r="E18" s="4" t="s">
        <v>16</v>
      </c>
      <c r="F18" s="4" t="s">
        <v>7</v>
      </c>
      <c r="G18" s="5">
        <v>41302</v>
      </c>
      <c r="H18" s="4" t="s">
        <v>8</v>
      </c>
      <c r="I18" s="6">
        <v>41512</v>
      </c>
    </row>
    <row r="19" spans="1:9" ht="15.75" customHeight="1" x14ac:dyDescent="0.3">
      <c r="A19" s="270" t="s">
        <v>6</v>
      </c>
      <c r="B19" s="271"/>
      <c r="C19" s="271"/>
      <c r="D19" s="272">
        <v>41490</v>
      </c>
      <c r="E19" s="273"/>
      <c r="F19" s="273"/>
      <c r="G19" s="273"/>
      <c r="H19" s="273"/>
      <c r="I19" s="274"/>
    </row>
    <row r="20" spans="1:9" ht="15.75" customHeight="1" x14ac:dyDescent="0.3">
      <c r="A20" s="284" t="s">
        <v>19</v>
      </c>
      <c r="B20" s="285"/>
      <c r="C20" s="285"/>
      <c r="D20" s="272">
        <v>41491</v>
      </c>
      <c r="E20" s="273"/>
      <c r="F20" s="273"/>
      <c r="G20" s="273"/>
      <c r="H20" s="273"/>
      <c r="I20" s="274"/>
    </row>
    <row r="21" spans="1:9" ht="116.25" customHeight="1" x14ac:dyDescent="0.3">
      <c r="A21" s="275" t="s">
        <v>78</v>
      </c>
      <c r="B21" s="276"/>
      <c r="C21" s="276"/>
      <c r="D21" s="276"/>
      <c r="E21" s="276"/>
      <c r="F21" s="276"/>
      <c r="G21" s="276"/>
      <c r="H21" s="276"/>
      <c r="I21" s="277"/>
    </row>
    <row r="22" spans="1:9" ht="27" customHeight="1" x14ac:dyDescent="0.3">
      <c r="A22" s="278" t="s">
        <v>76</v>
      </c>
      <c r="B22" s="279"/>
      <c r="C22" s="279"/>
      <c r="D22" s="279"/>
      <c r="E22" s="279"/>
      <c r="F22" s="279"/>
      <c r="G22" s="279"/>
      <c r="H22" s="279"/>
      <c r="I22" s="280"/>
    </row>
    <row r="23" spans="1:9" ht="10.5" customHeight="1" x14ac:dyDescent="0.3">
      <c r="A23" s="281" t="s">
        <v>9</v>
      </c>
      <c r="B23" s="282"/>
      <c r="C23" s="282"/>
      <c r="D23" s="282"/>
      <c r="E23" s="282"/>
      <c r="F23" s="282"/>
      <c r="G23" s="282"/>
      <c r="H23" s="282"/>
      <c r="I23" s="283"/>
    </row>
    <row r="24" spans="1:9" ht="54.75" customHeight="1" x14ac:dyDescent="0.3">
      <c r="A24" s="145" t="s">
        <v>67</v>
      </c>
      <c r="B24" s="146"/>
      <c r="C24" s="146"/>
      <c r="D24" s="146"/>
      <c r="E24" s="146"/>
      <c r="F24" s="146"/>
      <c r="G24" s="146"/>
      <c r="H24" s="146"/>
      <c r="I24" s="147"/>
    </row>
    <row r="25" spans="1:9" ht="61.5" customHeight="1" x14ac:dyDescent="0.3">
      <c r="A25" s="145" t="s">
        <v>74</v>
      </c>
      <c r="B25" s="146"/>
      <c r="C25" s="146"/>
      <c r="D25" s="146"/>
      <c r="E25" s="146"/>
      <c r="F25" s="146"/>
      <c r="G25" s="146"/>
      <c r="H25" s="146"/>
      <c r="I25" s="147"/>
    </row>
    <row r="26" spans="1:9" ht="55.5" customHeight="1" x14ac:dyDescent="0.3">
      <c r="A26" s="145" t="s">
        <v>77</v>
      </c>
      <c r="B26" s="146"/>
      <c r="C26" s="146"/>
      <c r="D26" s="146"/>
      <c r="E26" s="146"/>
      <c r="F26" s="146"/>
      <c r="G26" s="146"/>
      <c r="H26" s="146"/>
      <c r="I26" s="147"/>
    </row>
    <row r="27" spans="1:9" ht="33" customHeight="1" x14ac:dyDescent="0.3">
      <c r="A27" s="170" t="s">
        <v>68</v>
      </c>
      <c r="B27" s="171"/>
      <c r="C27" s="171"/>
      <c r="D27" s="171"/>
      <c r="E27" s="171"/>
      <c r="F27" s="171"/>
      <c r="G27" s="171"/>
      <c r="H27" s="171"/>
      <c r="I27" s="172"/>
    </row>
    <row r="28" spans="1:9" ht="18" customHeight="1" thickBot="1" x14ac:dyDescent="0.35">
      <c r="A28" s="142" t="s">
        <v>69</v>
      </c>
      <c r="B28" s="143"/>
      <c r="C28" s="143"/>
      <c r="D28" s="143"/>
      <c r="E28" s="143"/>
      <c r="F28" s="143"/>
      <c r="G28" s="143"/>
      <c r="H28" s="143"/>
      <c r="I28" s="144"/>
    </row>
  </sheetData>
  <mergeCells count="41">
    <mergeCell ref="A24:I24"/>
    <mergeCell ref="A25:I25"/>
    <mergeCell ref="A26:I26"/>
    <mergeCell ref="A27:I27"/>
    <mergeCell ref="A28:I28"/>
    <mergeCell ref="A15:C15"/>
    <mergeCell ref="D15:I15"/>
    <mergeCell ref="A21:I21"/>
    <mergeCell ref="A22:I22"/>
    <mergeCell ref="A23:I23"/>
    <mergeCell ref="A20:C20"/>
    <mergeCell ref="D20:I20"/>
    <mergeCell ref="A16:I16"/>
    <mergeCell ref="A17:C17"/>
    <mergeCell ref="A18:C18"/>
    <mergeCell ref="A19:C19"/>
    <mergeCell ref="D19:I19"/>
    <mergeCell ref="A11:C11"/>
    <mergeCell ref="D11:I11"/>
    <mergeCell ref="A12:C12"/>
    <mergeCell ref="A13:C13"/>
    <mergeCell ref="A14:C14"/>
    <mergeCell ref="D14:I14"/>
    <mergeCell ref="A8:C8"/>
    <mergeCell ref="D8:I8"/>
    <mergeCell ref="A9:C9"/>
    <mergeCell ref="D9:I9"/>
    <mergeCell ref="A10:C10"/>
    <mergeCell ref="D10:I10"/>
    <mergeCell ref="A5:C5"/>
    <mergeCell ref="D5:I5"/>
    <mergeCell ref="A6:C6"/>
    <mergeCell ref="D6:I6"/>
    <mergeCell ref="A7:C7"/>
    <mergeCell ref="D7:I7"/>
    <mergeCell ref="A1:B1"/>
    <mergeCell ref="C1:H1"/>
    <mergeCell ref="A2:I2"/>
    <mergeCell ref="A3:I3"/>
    <mergeCell ref="A4:C4"/>
    <mergeCell ref="D4:I4"/>
  </mergeCells>
  <pageMargins left="0.70866141732283472" right="0.70866141732283472" top="0.74803149606299213" bottom="0.74803149606299213" header="0.31496062992125984" footer="0.31496062992125984"/>
  <pageSetup paperSize="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72"/>
  <sheetViews>
    <sheetView tabSelected="1" zoomScale="120" zoomScaleNormal="120" zoomScaleSheetLayoutView="100" zoomScalePageLayoutView="70" workbookViewId="0">
      <selection activeCell="A39" sqref="A39:F39"/>
    </sheetView>
  </sheetViews>
  <sheetFormatPr baseColWidth="10" defaultColWidth="11.44140625" defaultRowHeight="13.2" x14ac:dyDescent="0.25"/>
  <cols>
    <col min="1" max="1" width="27.109375" style="92" customWidth="1"/>
    <col min="2" max="2" width="14.5546875" style="92" customWidth="1"/>
    <col min="3" max="3" width="5.44140625" style="92" customWidth="1"/>
    <col min="4" max="4" width="17.109375" style="92" customWidth="1"/>
    <col min="5" max="5" width="13.88671875" style="92" customWidth="1"/>
    <col min="6" max="6" width="20.88671875" style="92" customWidth="1"/>
    <col min="7" max="16384" width="11.44140625" style="92"/>
  </cols>
  <sheetData>
    <row r="1" spans="1:9" ht="12.9" customHeight="1" thickBot="1" x14ac:dyDescent="0.3">
      <c r="A1" s="289" t="s">
        <v>95</v>
      </c>
      <c r="B1" s="290"/>
      <c r="C1" s="290"/>
      <c r="D1" s="290"/>
      <c r="E1" s="290"/>
      <c r="F1" s="291"/>
    </row>
    <row r="2" spans="1:9" ht="12.9" customHeight="1" x14ac:dyDescent="0.25">
      <c r="A2" s="93" t="s">
        <v>158</v>
      </c>
      <c r="B2" s="294" t="s">
        <v>220</v>
      </c>
      <c r="C2" s="295"/>
      <c r="D2" s="295"/>
      <c r="E2" s="295"/>
      <c r="F2" s="296"/>
    </row>
    <row r="3" spans="1:9" ht="12.9" customHeight="1" x14ac:dyDescent="0.25">
      <c r="A3" s="94" t="s">
        <v>90</v>
      </c>
      <c r="B3" s="299">
        <v>1023946753</v>
      </c>
      <c r="C3" s="300"/>
      <c r="D3" s="297" t="s">
        <v>166</v>
      </c>
      <c r="E3" s="298"/>
      <c r="F3" s="95" t="s">
        <v>207</v>
      </c>
    </row>
    <row r="4" spans="1:9" ht="12.9" customHeight="1" x14ac:dyDescent="0.25">
      <c r="A4" s="94" t="s">
        <v>96</v>
      </c>
      <c r="B4" s="292">
        <v>3212891730</v>
      </c>
      <c r="C4" s="292"/>
      <c r="D4" s="292"/>
      <c r="E4" s="292"/>
      <c r="F4" s="293"/>
    </row>
    <row r="5" spans="1:9" ht="12.9" customHeight="1" x14ac:dyDescent="0.25">
      <c r="A5" s="94" t="s">
        <v>97</v>
      </c>
      <c r="B5" s="305" t="s">
        <v>221</v>
      </c>
      <c r="C5" s="292"/>
      <c r="D5" s="292"/>
      <c r="E5" s="292"/>
      <c r="F5" s="293"/>
    </row>
    <row r="6" spans="1:9" ht="16.5" customHeight="1" x14ac:dyDescent="0.25">
      <c r="A6" s="96" t="s">
        <v>146</v>
      </c>
      <c r="B6" s="303" t="s">
        <v>208</v>
      </c>
      <c r="C6" s="303"/>
      <c r="D6" s="303"/>
      <c r="E6" s="303"/>
      <c r="F6" s="304"/>
    </row>
    <row r="7" spans="1:9" ht="15.75" customHeight="1" thickBot="1" x14ac:dyDescent="0.3">
      <c r="A7" s="97" t="s">
        <v>147</v>
      </c>
      <c r="B7" s="301">
        <v>488402035361</v>
      </c>
      <c r="C7" s="302"/>
      <c r="D7" s="301" t="s">
        <v>148</v>
      </c>
      <c r="E7" s="302"/>
      <c r="F7" s="98" t="s">
        <v>209</v>
      </c>
    </row>
    <row r="8" spans="1:9" ht="13.8" thickBot="1" x14ac:dyDescent="0.3">
      <c r="A8" s="289" t="s">
        <v>167</v>
      </c>
      <c r="B8" s="290"/>
      <c r="C8" s="290"/>
      <c r="D8" s="290"/>
      <c r="E8" s="290"/>
      <c r="F8" s="291"/>
    </row>
    <row r="9" spans="1:9" x14ac:dyDescent="0.25">
      <c r="A9" s="93" t="s">
        <v>149</v>
      </c>
      <c r="B9" s="309" t="s">
        <v>223</v>
      </c>
      <c r="C9" s="309"/>
      <c r="D9" s="309"/>
      <c r="E9" s="309"/>
      <c r="F9" s="310"/>
    </row>
    <row r="10" spans="1:9" ht="63" customHeight="1" x14ac:dyDescent="0.25">
      <c r="A10" s="94" t="s">
        <v>2</v>
      </c>
      <c r="B10" s="306" t="s">
        <v>222</v>
      </c>
      <c r="C10" s="307"/>
      <c r="D10" s="307"/>
      <c r="E10" s="307"/>
      <c r="F10" s="308"/>
    </row>
    <row r="11" spans="1:9" ht="15" customHeight="1" x14ac:dyDescent="0.25">
      <c r="A11" s="96" t="s">
        <v>143</v>
      </c>
      <c r="B11" s="306">
        <v>2025000900</v>
      </c>
      <c r="C11" s="307"/>
      <c r="D11" s="321" t="s">
        <v>144</v>
      </c>
      <c r="E11" s="321"/>
      <c r="F11" s="99">
        <v>2025000072</v>
      </c>
    </row>
    <row r="12" spans="1:9" ht="15" customHeight="1" x14ac:dyDescent="0.25">
      <c r="A12" s="94" t="s">
        <v>91</v>
      </c>
      <c r="B12" s="323">
        <v>32933000</v>
      </c>
      <c r="C12" s="324"/>
      <c r="D12" s="322" t="s">
        <v>98</v>
      </c>
      <c r="E12" s="322"/>
      <c r="F12" s="135">
        <f>(B12/B19)*30</f>
        <v>10399894.736842105</v>
      </c>
    </row>
    <row r="13" spans="1:9" ht="15" customHeight="1" x14ac:dyDescent="0.25">
      <c r="A13" s="94" t="s">
        <v>150</v>
      </c>
      <c r="B13" s="319" t="s">
        <v>224</v>
      </c>
      <c r="C13" s="319"/>
      <c r="D13" s="319"/>
      <c r="E13" s="319"/>
      <c r="F13" s="320"/>
    </row>
    <row r="14" spans="1:9" ht="15" customHeight="1" x14ac:dyDescent="0.25">
      <c r="A14" s="94" t="s">
        <v>151</v>
      </c>
      <c r="B14" s="316" t="s">
        <v>225</v>
      </c>
      <c r="C14" s="317"/>
      <c r="D14" s="317"/>
      <c r="E14" s="317"/>
      <c r="F14" s="318"/>
    </row>
    <row r="15" spans="1:9" ht="15" customHeight="1" x14ac:dyDescent="0.25">
      <c r="A15" s="94" t="s">
        <v>152</v>
      </c>
      <c r="B15" s="316" t="s">
        <v>212</v>
      </c>
      <c r="C15" s="317"/>
      <c r="D15" s="317"/>
      <c r="E15" s="317"/>
      <c r="F15" s="318"/>
    </row>
    <row r="16" spans="1:9" ht="15" customHeight="1" x14ac:dyDescent="0.25">
      <c r="A16" s="94" t="s">
        <v>153</v>
      </c>
      <c r="B16" s="316" t="s">
        <v>212</v>
      </c>
      <c r="C16" s="317"/>
      <c r="D16" s="317"/>
      <c r="E16" s="317"/>
      <c r="F16" s="318"/>
      <c r="I16" s="100"/>
    </row>
    <row r="17" spans="1:9" ht="15" customHeight="1" x14ac:dyDescent="0.25">
      <c r="A17" s="94" t="s">
        <v>154</v>
      </c>
      <c r="B17" s="311">
        <v>45919</v>
      </c>
      <c r="C17" s="311"/>
      <c r="D17" s="311"/>
      <c r="E17" s="311"/>
      <c r="F17" s="312"/>
      <c r="I17" s="100"/>
    </row>
    <row r="18" spans="1:9" ht="15" customHeight="1" x14ac:dyDescent="0.25">
      <c r="A18" s="101" t="s">
        <v>155</v>
      </c>
      <c r="B18" s="311">
        <v>46013</v>
      </c>
      <c r="C18" s="311"/>
      <c r="D18" s="311"/>
      <c r="E18" s="311"/>
      <c r="F18" s="312"/>
    </row>
    <row r="19" spans="1:9" x14ac:dyDescent="0.25">
      <c r="A19" s="102" t="s">
        <v>156</v>
      </c>
      <c r="B19" s="313">
        <v>95</v>
      </c>
      <c r="C19" s="314"/>
      <c r="D19" s="314"/>
      <c r="E19" s="315"/>
      <c r="F19" s="103" t="s">
        <v>99</v>
      </c>
    </row>
    <row r="20" spans="1:9" x14ac:dyDescent="0.25">
      <c r="A20" s="94" t="s">
        <v>5</v>
      </c>
      <c r="B20" s="136">
        <f>B19+120</f>
        <v>215</v>
      </c>
      <c r="C20" s="104" t="s">
        <v>99</v>
      </c>
      <c r="D20" s="105" t="s">
        <v>100</v>
      </c>
      <c r="E20" s="325">
        <f>B18+120</f>
        <v>46133</v>
      </c>
      <c r="F20" s="326"/>
    </row>
    <row r="21" spans="1:9" x14ac:dyDescent="0.25">
      <c r="A21" s="96" t="s">
        <v>164</v>
      </c>
      <c r="B21" s="299" t="s">
        <v>210</v>
      </c>
      <c r="C21" s="367"/>
      <c r="D21" s="300"/>
      <c r="E21" s="106" t="s">
        <v>101</v>
      </c>
      <c r="F21" s="107" t="s">
        <v>226</v>
      </c>
    </row>
    <row r="22" spans="1:9" ht="14.4" thickBot="1" x14ac:dyDescent="0.35">
      <c r="A22" s="108" t="s">
        <v>165</v>
      </c>
      <c r="B22" s="372">
        <v>6586666.5999999996</v>
      </c>
      <c r="C22" s="367"/>
      <c r="D22" s="300"/>
      <c r="E22" s="109" t="s">
        <v>103</v>
      </c>
      <c r="F22" s="112">
        <v>0</v>
      </c>
    </row>
    <row r="23" spans="1:9" ht="13.8" thickBot="1" x14ac:dyDescent="0.3">
      <c r="A23" s="289" t="s">
        <v>204</v>
      </c>
      <c r="B23" s="290"/>
      <c r="C23" s="290"/>
      <c r="D23" s="290"/>
      <c r="E23" s="290"/>
      <c r="F23" s="291"/>
      <c r="G23" s="111">
        <v>0</v>
      </c>
      <c r="H23" s="111">
        <v>1</v>
      </c>
    </row>
    <row r="24" spans="1:9" x14ac:dyDescent="0.25">
      <c r="A24" s="93" t="s">
        <v>161</v>
      </c>
      <c r="B24" s="379" t="s">
        <v>212</v>
      </c>
      <c r="C24" s="379"/>
      <c r="D24" s="379"/>
      <c r="E24" s="379"/>
      <c r="F24" s="380"/>
    </row>
    <row r="25" spans="1:9" x14ac:dyDescent="0.25">
      <c r="A25" s="94" t="s">
        <v>160</v>
      </c>
      <c r="B25" s="297" t="s">
        <v>213</v>
      </c>
      <c r="C25" s="327"/>
      <c r="D25" s="327"/>
      <c r="E25" s="298"/>
      <c r="F25" s="112" t="s">
        <v>99</v>
      </c>
    </row>
    <row r="26" spans="1:9" x14ac:dyDescent="0.25">
      <c r="A26" s="94" t="s">
        <v>159</v>
      </c>
      <c r="B26" s="378" t="s">
        <v>212</v>
      </c>
      <c r="C26" s="322"/>
      <c r="D26" s="322"/>
      <c r="E26" s="322"/>
      <c r="F26" s="371"/>
    </row>
    <row r="27" spans="1:9" x14ac:dyDescent="0.25">
      <c r="A27" s="94" t="s">
        <v>143</v>
      </c>
      <c r="B27" s="306"/>
      <c r="C27" s="307"/>
      <c r="D27" s="321" t="s">
        <v>144</v>
      </c>
      <c r="E27" s="321"/>
      <c r="F27" s="99"/>
    </row>
    <row r="28" spans="1:9" x14ac:dyDescent="0.25">
      <c r="A28" s="94" t="s">
        <v>171</v>
      </c>
      <c r="B28" s="386"/>
      <c r="C28" s="387"/>
      <c r="D28" s="387"/>
      <c r="E28" s="387"/>
      <c r="F28" s="388"/>
    </row>
    <row r="29" spans="1:9" x14ac:dyDescent="0.25">
      <c r="A29" s="94" t="s">
        <v>162</v>
      </c>
      <c r="B29" s="370"/>
      <c r="C29" s="322"/>
      <c r="D29" s="322"/>
      <c r="E29" s="322"/>
      <c r="F29" s="371"/>
    </row>
    <row r="30" spans="1:9" ht="13.8" x14ac:dyDescent="0.3">
      <c r="A30" s="94" t="s">
        <v>163</v>
      </c>
      <c r="B30" s="328"/>
      <c r="C30" s="328"/>
      <c r="D30" s="328"/>
      <c r="E30" s="109" t="s">
        <v>103</v>
      </c>
      <c r="F30" s="110"/>
    </row>
    <row r="31" spans="1:9" ht="13.8" thickBot="1" x14ac:dyDescent="0.3">
      <c r="A31" s="113" t="s">
        <v>5</v>
      </c>
      <c r="B31" s="137" t="e">
        <f>B25+120</f>
        <v>#VALUE!</v>
      </c>
      <c r="C31" s="114" t="s">
        <v>99</v>
      </c>
      <c r="D31" s="115" t="s">
        <v>100</v>
      </c>
      <c r="E31" s="325" t="e">
        <f>B26+120</f>
        <v>#VALUE!</v>
      </c>
      <c r="F31" s="326"/>
    </row>
    <row r="32" spans="1:9" ht="13.8" thickBot="1" x14ac:dyDescent="0.3">
      <c r="A32" s="289" t="s">
        <v>113</v>
      </c>
      <c r="B32" s="290"/>
      <c r="C32" s="290"/>
      <c r="D32" s="290"/>
      <c r="E32" s="290"/>
      <c r="F32" s="291"/>
    </row>
    <row r="33" spans="1:6" x14ac:dyDescent="0.25">
      <c r="A33" s="116" t="s">
        <v>105</v>
      </c>
      <c r="B33" s="392" t="s">
        <v>214</v>
      </c>
      <c r="C33" s="392"/>
      <c r="D33" s="391" t="s">
        <v>107</v>
      </c>
      <c r="E33" s="117">
        <v>552000</v>
      </c>
      <c r="F33" s="118" t="s">
        <v>108</v>
      </c>
    </row>
    <row r="34" spans="1:6" x14ac:dyDescent="0.25">
      <c r="A34" s="96" t="s">
        <v>106</v>
      </c>
      <c r="B34" s="322" t="s">
        <v>227</v>
      </c>
      <c r="C34" s="322"/>
      <c r="D34" s="321"/>
      <c r="E34" s="119">
        <v>706600</v>
      </c>
      <c r="F34" s="120" t="s">
        <v>109</v>
      </c>
    </row>
    <row r="35" spans="1:6" x14ac:dyDescent="0.25">
      <c r="A35" s="96" t="s">
        <v>145</v>
      </c>
      <c r="B35" s="322" t="s">
        <v>215</v>
      </c>
      <c r="C35" s="322"/>
      <c r="D35" s="321"/>
      <c r="E35" s="119">
        <v>46200</v>
      </c>
      <c r="F35" s="120" t="s">
        <v>110</v>
      </c>
    </row>
    <row r="36" spans="1:6" ht="13.8" x14ac:dyDescent="0.3">
      <c r="A36" s="121" t="s">
        <v>111</v>
      </c>
      <c r="B36" s="381">
        <f>E33+E34+E35</f>
        <v>1304800</v>
      </c>
      <c r="C36" s="381"/>
      <c r="D36" s="381"/>
      <c r="E36" s="381"/>
      <c r="F36" s="382"/>
    </row>
    <row r="37" spans="1:6" ht="13.8" x14ac:dyDescent="0.3">
      <c r="A37" s="122" t="s">
        <v>112</v>
      </c>
      <c r="B37" s="373">
        <v>89376795</v>
      </c>
      <c r="C37" s="373"/>
      <c r="D37" s="374" t="s">
        <v>114</v>
      </c>
      <c r="E37" s="374"/>
      <c r="F37" s="138">
        <v>45981</v>
      </c>
    </row>
    <row r="38" spans="1:6" ht="14.4" thickBot="1" x14ac:dyDescent="0.35">
      <c r="A38" s="122" t="s">
        <v>205</v>
      </c>
      <c r="B38" s="373" t="s">
        <v>212</v>
      </c>
      <c r="C38" s="373"/>
      <c r="D38" s="374" t="s">
        <v>114</v>
      </c>
      <c r="E38" s="374"/>
      <c r="F38" s="123" t="s">
        <v>212</v>
      </c>
    </row>
    <row r="39" spans="1:6" ht="13.8" thickBot="1" x14ac:dyDescent="0.3">
      <c r="A39" s="289" t="s">
        <v>115</v>
      </c>
      <c r="B39" s="290"/>
      <c r="C39" s="290"/>
      <c r="D39" s="290"/>
      <c r="E39" s="290"/>
      <c r="F39" s="291"/>
    </row>
    <row r="40" spans="1:6" ht="12.75" customHeight="1" x14ac:dyDescent="0.25">
      <c r="A40" s="93" t="s">
        <v>118</v>
      </c>
      <c r="B40" s="389" t="s">
        <v>232</v>
      </c>
      <c r="C40" s="389"/>
      <c r="D40" s="389"/>
      <c r="E40" s="389"/>
      <c r="F40" s="390"/>
    </row>
    <row r="41" spans="1:6" x14ac:dyDescent="0.25">
      <c r="A41" s="94" t="s">
        <v>116</v>
      </c>
      <c r="B41" s="105">
        <v>1</v>
      </c>
      <c r="C41" s="105" t="s">
        <v>117</v>
      </c>
      <c r="D41" s="124">
        <v>45931</v>
      </c>
      <c r="E41" s="105" t="s">
        <v>100</v>
      </c>
      <c r="F41" s="125">
        <v>45930</v>
      </c>
    </row>
    <row r="42" spans="1:6" x14ac:dyDescent="0.25">
      <c r="A42" s="116" t="s">
        <v>119</v>
      </c>
      <c r="B42" s="297">
        <v>30</v>
      </c>
      <c r="C42" s="327"/>
      <c r="D42" s="327"/>
      <c r="E42" s="327"/>
      <c r="F42" s="126" t="s">
        <v>99</v>
      </c>
    </row>
    <row r="43" spans="1:6" x14ac:dyDescent="0.25">
      <c r="A43" s="94" t="s">
        <v>104</v>
      </c>
      <c r="B43" s="381">
        <f>(B12/B19)*B42</f>
        <v>10399894.736842105</v>
      </c>
      <c r="C43" s="381"/>
      <c r="D43" s="381"/>
      <c r="E43" s="381"/>
      <c r="F43" s="382"/>
    </row>
    <row r="44" spans="1:6" ht="17.25" customHeight="1" x14ac:dyDescent="0.25">
      <c r="A44" s="96" t="s">
        <v>120</v>
      </c>
      <c r="B44" s="322" t="s">
        <v>231</v>
      </c>
      <c r="C44" s="322"/>
      <c r="D44" s="322"/>
      <c r="E44" s="322"/>
      <c r="F44" s="371"/>
    </row>
    <row r="45" spans="1:6" ht="13.8" thickBot="1" x14ac:dyDescent="0.3">
      <c r="A45" s="108" t="s">
        <v>157</v>
      </c>
      <c r="B45" s="375" t="s">
        <v>212</v>
      </c>
      <c r="C45" s="376"/>
      <c r="D45" s="376"/>
      <c r="E45" s="376"/>
      <c r="F45" s="377"/>
    </row>
    <row r="46" spans="1:6" ht="13.8" thickBot="1" x14ac:dyDescent="0.3">
      <c r="A46" s="352" t="s">
        <v>121</v>
      </c>
      <c r="B46" s="353"/>
      <c r="C46" s="353"/>
      <c r="D46" s="353"/>
      <c r="E46" s="353"/>
      <c r="F46" s="354"/>
    </row>
    <row r="47" spans="1:6" x14ac:dyDescent="0.25">
      <c r="A47" s="127" t="s">
        <v>136</v>
      </c>
      <c r="B47" s="329">
        <f>B12+B28</f>
        <v>32933000</v>
      </c>
      <c r="C47" s="330"/>
      <c r="D47" s="330"/>
      <c r="E47" s="330"/>
      <c r="F47" s="331"/>
    </row>
    <row r="48" spans="1:6" x14ac:dyDescent="0.25">
      <c r="A48" s="128" t="s">
        <v>170</v>
      </c>
      <c r="B48" s="129" t="s">
        <v>123</v>
      </c>
      <c r="C48" s="322" t="s">
        <v>169</v>
      </c>
      <c r="D48" s="322"/>
      <c r="E48" s="327" t="s">
        <v>135</v>
      </c>
      <c r="F48" s="368"/>
    </row>
    <row r="49" spans="1:6" x14ac:dyDescent="0.25">
      <c r="A49" s="130" t="s">
        <v>122</v>
      </c>
      <c r="B49" s="131">
        <v>4159957.89</v>
      </c>
      <c r="C49" s="338">
        <f>B49</f>
        <v>4159957.89</v>
      </c>
      <c r="D49" s="339"/>
      <c r="E49" s="338">
        <f t="shared" ref="E49" si="0">$B$47-C49</f>
        <v>28773042.109999999</v>
      </c>
      <c r="F49" s="369"/>
    </row>
    <row r="50" spans="1:6" x14ac:dyDescent="0.25">
      <c r="A50" s="130" t="s">
        <v>124</v>
      </c>
      <c r="B50" s="131">
        <v>10400000</v>
      </c>
      <c r="C50" s="139"/>
      <c r="D50" s="141">
        <v>14559000</v>
      </c>
      <c r="E50" s="139">
        <v>18373042</v>
      </c>
      <c r="F50" s="140"/>
    </row>
    <row r="51" spans="1:6" ht="13.8" thickBot="1" x14ac:dyDescent="0.3">
      <c r="A51" s="130" t="s">
        <v>125</v>
      </c>
      <c r="B51" s="131">
        <v>10400000</v>
      </c>
      <c r="C51" s="338">
        <v>24959000</v>
      </c>
      <c r="D51" s="339"/>
      <c r="E51" s="338">
        <v>7974000</v>
      </c>
      <c r="F51" s="369"/>
    </row>
    <row r="52" spans="1:6" ht="22.5" customHeight="1" thickBot="1" x14ac:dyDescent="0.3">
      <c r="A52" s="289" t="s">
        <v>168</v>
      </c>
      <c r="B52" s="290"/>
      <c r="C52" s="290"/>
      <c r="D52" s="290"/>
      <c r="E52" s="290"/>
      <c r="F52" s="291"/>
    </row>
    <row r="53" spans="1:6" ht="54" customHeight="1" x14ac:dyDescent="0.25">
      <c r="A53" s="340" t="s">
        <v>228</v>
      </c>
      <c r="B53" s="341"/>
      <c r="C53" s="341"/>
      <c r="D53" s="341"/>
      <c r="E53" s="341"/>
      <c r="F53" s="342"/>
    </row>
    <row r="54" spans="1:6" ht="82.5" customHeight="1" thickBot="1" x14ac:dyDescent="0.3">
      <c r="A54" s="343"/>
      <c r="B54" s="344"/>
      <c r="C54" s="344"/>
      <c r="D54" s="344"/>
      <c r="E54" s="344"/>
      <c r="F54" s="345"/>
    </row>
    <row r="55" spans="1:6" ht="13.8" thickBot="1" x14ac:dyDescent="0.3">
      <c r="A55" s="352" t="s">
        <v>172</v>
      </c>
      <c r="B55" s="353"/>
      <c r="C55" s="353"/>
      <c r="D55" s="353"/>
      <c r="E55" s="353"/>
      <c r="F55" s="354"/>
    </row>
    <row r="56" spans="1:6" ht="87.75" customHeight="1" thickBot="1" x14ac:dyDescent="0.3">
      <c r="A56" s="349" t="s">
        <v>229</v>
      </c>
      <c r="B56" s="350"/>
      <c r="C56" s="350"/>
      <c r="D56" s="350"/>
      <c r="E56" s="350"/>
      <c r="F56" s="351"/>
    </row>
    <row r="57" spans="1:6" ht="35.25" customHeight="1" x14ac:dyDescent="0.25">
      <c r="A57" s="335" t="s">
        <v>206</v>
      </c>
      <c r="B57" s="336"/>
      <c r="C57" s="336"/>
      <c r="D57" s="336"/>
      <c r="E57" s="336"/>
      <c r="F57" s="337"/>
    </row>
    <row r="58" spans="1:6" ht="14.4" x14ac:dyDescent="0.35">
      <c r="A58" s="346" t="s">
        <v>137</v>
      </c>
      <c r="B58" s="347"/>
      <c r="C58" s="347"/>
      <c r="D58" s="347"/>
      <c r="E58" s="347"/>
      <c r="F58" s="348"/>
    </row>
    <row r="59" spans="1:6" ht="77.25" customHeight="1" x14ac:dyDescent="0.3">
      <c r="A59" s="383" t="s">
        <v>92</v>
      </c>
      <c r="B59" s="384"/>
      <c r="C59" s="384"/>
      <c r="D59" s="384"/>
      <c r="E59" s="384"/>
      <c r="F59" s="385"/>
    </row>
    <row r="60" spans="1:6" ht="14.25" customHeight="1" x14ac:dyDescent="0.3">
      <c r="A60" s="383" t="s">
        <v>211</v>
      </c>
      <c r="B60" s="384"/>
      <c r="C60" s="384"/>
      <c r="D60" s="384"/>
      <c r="E60" s="384"/>
      <c r="F60" s="385"/>
    </row>
    <row r="61" spans="1:6" x14ac:dyDescent="0.25">
      <c r="A61" s="332" t="s">
        <v>216</v>
      </c>
      <c r="B61" s="333"/>
      <c r="C61" s="333"/>
      <c r="D61" s="333"/>
      <c r="E61" s="333"/>
      <c r="F61" s="334"/>
    </row>
    <row r="62" spans="1:6" ht="38.25" customHeight="1" x14ac:dyDescent="0.25">
      <c r="A62" s="332"/>
      <c r="B62" s="333"/>
      <c r="C62" s="333"/>
      <c r="D62" s="333"/>
      <c r="E62" s="333"/>
      <c r="F62" s="334"/>
    </row>
    <row r="63" spans="1:6" ht="13.8" thickBot="1" x14ac:dyDescent="0.3">
      <c r="A63" s="332"/>
      <c r="B63" s="333"/>
      <c r="C63" s="333"/>
      <c r="D63" s="333"/>
      <c r="E63" s="333"/>
      <c r="F63" s="334"/>
    </row>
    <row r="64" spans="1:6" x14ac:dyDescent="0.25">
      <c r="A64" s="132" t="s">
        <v>139</v>
      </c>
      <c r="B64" s="355" t="s">
        <v>230</v>
      </c>
      <c r="C64" s="356"/>
      <c r="D64" s="359" t="s">
        <v>142</v>
      </c>
      <c r="E64" s="362" t="s">
        <v>219</v>
      </c>
      <c r="F64" s="363"/>
    </row>
    <row r="65" spans="1:6" ht="17.25" customHeight="1" x14ac:dyDescent="0.25">
      <c r="A65" s="133" t="s">
        <v>140</v>
      </c>
      <c r="B65" s="357" t="s">
        <v>217</v>
      </c>
      <c r="C65" s="358"/>
      <c r="D65" s="360"/>
      <c r="E65" s="362" t="s">
        <v>219</v>
      </c>
      <c r="F65" s="363"/>
    </row>
    <row r="66" spans="1:6" ht="14.4" thickBot="1" x14ac:dyDescent="0.35">
      <c r="A66" s="134" t="s">
        <v>141</v>
      </c>
      <c r="B66" s="364" t="s">
        <v>218</v>
      </c>
      <c r="C66" s="366"/>
      <c r="D66" s="361"/>
      <c r="E66" s="364" t="s">
        <v>216</v>
      </c>
      <c r="F66" s="365"/>
    </row>
    <row r="69" spans="1:6" ht="12.75" customHeight="1" x14ac:dyDescent="0.25"/>
    <row r="70" spans="1:6" ht="15" customHeight="1" x14ac:dyDescent="0.25"/>
    <row r="71" spans="1:6" ht="15" customHeight="1" x14ac:dyDescent="0.25"/>
    <row r="72" spans="1:6" ht="20.25" customHeight="1" x14ac:dyDescent="0.25"/>
  </sheetData>
  <sheetProtection algorithmName="SHA-512" hashValue="IRcfa7ICcuEkjXk81c4/Rl1EF3qdocUVddxIhz9h9Szj3KLlbuEi1/7B+7b2YvXSz/+TEWd0AUjUyb8yzhz8tA==" saltValue="W+z6KXWkEreGwoTICbf1aQ==" spinCount="100000" sheet="1" objects="1" scenarios="1" formatColumns="0" formatRows="0" insertColumns="0" insertRows="0" deleteColumns="0" deleteRows="0"/>
  <protectedRanges>
    <protectedRange algorithmName="SHA-512" hashValue="Oh/RbtmznQXDy7N916MtHSSLCdNIO0j6NSddZXjGn+WcBEiG17gzyx/euKZPYPHofrd53QV4ev5AscDBzCS2+Q==" saltValue="8Dm6teQlmRgNU0m79678hg==" spinCount="100000" sqref="B2:F7 B9:F11 B12 B13:F19 B21:D22 F21:F22 B24 B25:F30 B33:F35 B37:F38 B40 B41 D41:F41 B42:F42 B44:F45 B47 A47:F48 A63:F66 A52:F62 A49:B51" name="Rango1"/>
  </protectedRanges>
  <mergeCells count="78">
    <mergeCell ref="E31:F31"/>
    <mergeCell ref="A32:F32"/>
    <mergeCell ref="B21:D21"/>
    <mergeCell ref="A62:F62"/>
    <mergeCell ref="E48:F48"/>
    <mergeCell ref="E49:F49"/>
    <mergeCell ref="E51:F51"/>
    <mergeCell ref="B29:F29"/>
    <mergeCell ref="C48:D48"/>
    <mergeCell ref="B22:D22"/>
    <mergeCell ref="B34:C34"/>
    <mergeCell ref="B38:C38"/>
    <mergeCell ref="D38:E38"/>
    <mergeCell ref="B45:F45"/>
    <mergeCell ref="D37:E37"/>
    <mergeCell ref="B26:F26"/>
    <mergeCell ref="B24:F24"/>
    <mergeCell ref="A46:F46"/>
    <mergeCell ref="B64:C64"/>
    <mergeCell ref="B65:C65"/>
    <mergeCell ref="D64:D66"/>
    <mergeCell ref="E64:F64"/>
    <mergeCell ref="E65:F65"/>
    <mergeCell ref="E66:F66"/>
    <mergeCell ref="B66:C66"/>
    <mergeCell ref="A63:F63"/>
    <mergeCell ref="A57:F57"/>
    <mergeCell ref="A52:F52"/>
    <mergeCell ref="C49:D49"/>
    <mergeCell ref="C51:D51"/>
    <mergeCell ref="A53:F54"/>
    <mergeCell ref="A58:F58"/>
    <mergeCell ref="A61:F61"/>
    <mergeCell ref="A56:F56"/>
    <mergeCell ref="A55:F55"/>
    <mergeCell ref="A59:F59"/>
    <mergeCell ref="A60:F60"/>
    <mergeCell ref="B25:E25"/>
    <mergeCell ref="B30:D30"/>
    <mergeCell ref="B27:C27"/>
    <mergeCell ref="D27:E27"/>
    <mergeCell ref="B47:F47"/>
    <mergeCell ref="B37:C37"/>
    <mergeCell ref="B36:F36"/>
    <mergeCell ref="B28:F28"/>
    <mergeCell ref="B40:F40"/>
    <mergeCell ref="B43:F43"/>
    <mergeCell ref="B35:C35"/>
    <mergeCell ref="D33:D35"/>
    <mergeCell ref="B42:E42"/>
    <mergeCell ref="A39:F39"/>
    <mergeCell ref="B33:C33"/>
    <mergeCell ref="B44:F44"/>
    <mergeCell ref="A23:F23"/>
    <mergeCell ref="B5:F5"/>
    <mergeCell ref="B10:F10"/>
    <mergeCell ref="B9:F9"/>
    <mergeCell ref="B18:F18"/>
    <mergeCell ref="B19:E19"/>
    <mergeCell ref="B14:F14"/>
    <mergeCell ref="B15:F15"/>
    <mergeCell ref="B16:F16"/>
    <mergeCell ref="B13:F13"/>
    <mergeCell ref="B17:F17"/>
    <mergeCell ref="D11:E11"/>
    <mergeCell ref="B11:C11"/>
    <mergeCell ref="D12:E12"/>
    <mergeCell ref="B12:C12"/>
    <mergeCell ref="E20:F20"/>
    <mergeCell ref="A1:F1"/>
    <mergeCell ref="B4:F4"/>
    <mergeCell ref="B2:F2"/>
    <mergeCell ref="A8:F8"/>
    <mergeCell ref="D3:E3"/>
    <mergeCell ref="B3:C3"/>
    <mergeCell ref="B7:C7"/>
    <mergeCell ref="D7:E7"/>
    <mergeCell ref="B6:F6"/>
  </mergeCells>
  <phoneticPr fontId="23" type="noConversion"/>
  <conditionalFormatting sqref="B49:F51">
    <cfRule type="cellIs" dxfId="1" priority="1" stopIfTrue="1" operator="lessThan">
      <formula>0</formula>
    </cfRule>
  </conditionalFormatting>
  <pageMargins left="0.70866141732283472" right="0.70866141732283472" top="1.1916666666666667" bottom="0.89833333333333332" header="0.31496062992125984" footer="0.31496062992125984"/>
  <pageSetup paperSize="119" scale="33" orientation="portrait" r:id="rId1"/>
  <headerFooter>
    <oddHeader>&amp;L&amp;G&amp;C&amp;"Trebuchet MS,Normal"&amp;10ALCALDIA MUNICIPAL DE LA CALERA
SECRETARIA 
UNIDAD DE CULTURA
INFORME SUPERVISOR DEL CONTRATO&amp;R&amp;"Trebuchet MS,Normal"&amp;10Código: GEN-F-19
Versión  4
Fecha 23/01/2025
Página &amp;P</oddHeader>
    <oddFooter>&amp;L&amp;G</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84"/>
  <sheetViews>
    <sheetView zoomScale="120" zoomScaleNormal="120" zoomScaleSheetLayoutView="100" workbookViewId="0">
      <selection activeCell="I24" sqref="I24"/>
    </sheetView>
  </sheetViews>
  <sheetFormatPr baseColWidth="10" defaultColWidth="11.44140625" defaultRowHeight="13.2" x14ac:dyDescent="0.25"/>
  <cols>
    <col min="1" max="1" width="27.109375" style="37" customWidth="1"/>
    <col min="2" max="2" width="21.109375" style="37" customWidth="1"/>
    <col min="3" max="3" width="5.44140625" style="37" customWidth="1"/>
    <col min="4" max="4" width="9.44140625" style="37" customWidth="1"/>
    <col min="5" max="5" width="16.88671875" style="37" customWidth="1"/>
    <col min="6" max="6" width="17.44140625" style="37" customWidth="1"/>
    <col min="7" max="16384" width="11.44140625" style="37"/>
  </cols>
  <sheetData>
    <row r="1" spans="1:9" ht="12.9" customHeight="1" thickBot="1" x14ac:dyDescent="0.3">
      <c r="A1" s="396" t="s">
        <v>95</v>
      </c>
      <c r="B1" s="397"/>
      <c r="C1" s="397"/>
      <c r="D1" s="397"/>
      <c r="E1" s="397"/>
      <c r="F1" s="398"/>
    </row>
    <row r="2" spans="1:9" ht="12.9" customHeight="1" x14ac:dyDescent="0.25">
      <c r="A2" s="61" t="s">
        <v>158</v>
      </c>
      <c r="B2" s="399" t="s">
        <v>173</v>
      </c>
      <c r="C2" s="400"/>
      <c r="D2" s="400"/>
      <c r="E2" s="400"/>
      <c r="F2" s="401"/>
    </row>
    <row r="3" spans="1:9" ht="12.9" customHeight="1" x14ac:dyDescent="0.25">
      <c r="A3" s="59" t="s">
        <v>90</v>
      </c>
      <c r="B3" s="402"/>
      <c r="C3" s="403"/>
      <c r="D3" s="404" t="s">
        <v>166</v>
      </c>
      <c r="E3" s="405"/>
      <c r="F3" s="42"/>
    </row>
    <row r="4" spans="1:9" ht="12.9" customHeight="1" x14ac:dyDescent="0.25">
      <c r="A4" s="59" t="s">
        <v>96</v>
      </c>
      <c r="B4" s="394"/>
      <c r="C4" s="394"/>
      <c r="D4" s="394"/>
      <c r="E4" s="394"/>
      <c r="F4" s="395"/>
    </row>
    <row r="5" spans="1:9" ht="12.9" customHeight="1" x14ac:dyDescent="0.25">
      <c r="A5" s="59" t="s">
        <v>97</v>
      </c>
      <c r="B5" s="393"/>
      <c r="C5" s="394"/>
      <c r="D5" s="394"/>
      <c r="E5" s="394"/>
      <c r="F5" s="395"/>
    </row>
    <row r="6" spans="1:9" ht="16.5" customHeight="1" x14ac:dyDescent="0.25">
      <c r="A6" s="39" t="s">
        <v>146</v>
      </c>
      <c r="B6" s="409" t="s">
        <v>174</v>
      </c>
      <c r="C6" s="409"/>
      <c r="D6" s="409"/>
      <c r="E6" s="409"/>
      <c r="F6" s="410"/>
    </row>
    <row r="7" spans="1:9" ht="32.25" customHeight="1" thickBot="1" x14ac:dyDescent="0.3">
      <c r="A7" s="66" t="s">
        <v>147</v>
      </c>
      <c r="B7" s="411"/>
      <c r="C7" s="412"/>
      <c r="D7" s="411" t="s">
        <v>148</v>
      </c>
      <c r="E7" s="412"/>
      <c r="F7" s="75" t="s">
        <v>175</v>
      </c>
    </row>
    <row r="8" spans="1:9" ht="13.8" thickBot="1" x14ac:dyDescent="0.3">
      <c r="A8" s="396" t="s">
        <v>167</v>
      </c>
      <c r="B8" s="397"/>
      <c r="C8" s="397"/>
      <c r="D8" s="397"/>
      <c r="E8" s="397"/>
      <c r="F8" s="398"/>
    </row>
    <row r="9" spans="1:9" x14ac:dyDescent="0.25">
      <c r="A9" s="61" t="s">
        <v>149</v>
      </c>
      <c r="B9" s="413" t="s">
        <v>176</v>
      </c>
      <c r="C9" s="413"/>
      <c r="D9" s="413"/>
      <c r="E9" s="413"/>
      <c r="F9" s="414"/>
    </row>
    <row r="10" spans="1:9" x14ac:dyDescent="0.25">
      <c r="A10" s="59" t="s">
        <v>2</v>
      </c>
      <c r="B10" s="415" t="s">
        <v>177</v>
      </c>
      <c r="C10" s="416"/>
      <c r="D10" s="416"/>
      <c r="E10" s="416"/>
      <c r="F10" s="417"/>
    </row>
    <row r="11" spans="1:9" ht="15" customHeight="1" x14ac:dyDescent="0.25">
      <c r="A11" s="39" t="s">
        <v>143</v>
      </c>
      <c r="B11" s="415" t="s">
        <v>178</v>
      </c>
      <c r="C11" s="416"/>
      <c r="D11" s="418" t="s">
        <v>144</v>
      </c>
      <c r="E11" s="418"/>
      <c r="F11" s="76" t="s">
        <v>178</v>
      </c>
    </row>
    <row r="12" spans="1:9" ht="28.5" customHeight="1" x14ac:dyDescent="0.25">
      <c r="A12" s="59" t="s">
        <v>91</v>
      </c>
      <c r="B12" s="419" t="s">
        <v>179</v>
      </c>
      <c r="C12" s="420"/>
      <c r="D12" s="421" t="s">
        <v>98</v>
      </c>
      <c r="E12" s="421"/>
      <c r="F12" s="77" t="s">
        <v>180</v>
      </c>
    </row>
    <row r="13" spans="1:9" ht="15" customHeight="1" x14ac:dyDescent="0.25">
      <c r="A13" s="59" t="s">
        <v>150</v>
      </c>
      <c r="B13" s="422" t="s">
        <v>181</v>
      </c>
      <c r="C13" s="422"/>
      <c r="D13" s="422"/>
      <c r="E13" s="422"/>
      <c r="F13" s="423"/>
    </row>
    <row r="14" spans="1:9" ht="15" customHeight="1" x14ac:dyDescent="0.25">
      <c r="A14" s="59" t="s">
        <v>151</v>
      </c>
      <c r="B14" s="406" t="s">
        <v>182</v>
      </c>
      <c r="C14" s="407"/>
      <c r="D14" s="407"/>
      <c r="E14" s="407"/>
      <c r="F14" s="408"/>
    </row>
    <row r="15" spans="1:9" ht="15" customHeight="1" x14ac:dyDescent="0.25">
      <c r="A15" s="59" t="s">
        <v>152</v>
      </c>
      <c r="B15" s="406" t="s">
        <v>183</v>
      </c>
      <c r="C15" s="407"/>
      <c r="D15" s="407"/>
      <c r="E15" s="407"/>
      <c r="F15" s="408"/>
      <c r="H15" s="38"/>
    </row>
    <row r="16" spans="1:9" ht="15" customHeight="1" x14ac:dyDescent="0.25">
      <c r="A16" s="59" t="s">
        <v>153</v>
      </c>
      <c r="B16" s="406" t="s">
        <v>184</v>
      </c>
      <c r="C16" s="407"/>
      <c r="D16" s="407"/>
      <c r="E16" s="407"/>
      <c r="F16" s="408"/>
      <c r="I16" s="40"/>
    </row>
    <row r="17" spans="1:9" ht="15" customHeight="1" x14ac:dyDescent="0.25">
      <c r="A17" s="59" t="s">
        <v>154</v>
      </c>
      <c r="B17" s="424" t="s">
        <v>185</v>
      </c>
      <c r="C17" s="424"/>
      <c r="D17" s="424"/>
      <c r="E17" s="424"/>
      <c r="F17" s="425"/>
      <c r="I17" s="41"/>
    </row>
    <row r="18" spans="1:9" ht="15" customHeight="1" x14ac:dyDescent="0.25">
      <c r="A18" s="65" t="s">
        <v>155</v>
      </c>
      <c r="B18" s="424" t="s">
        <v>185</v>
      </c>
      <c r="C18" s="424"/>
      <c r="D18" s="424"/>
      <c r="E18" s="424"/>
      <c r="F18" s="425"/>
      <c r="H18" s="38"/>
    </row>
    <row r="19" spans="1:9" x14ac:dyDescent="0.25">
      <c r="A19" s="44" t="s">
        <v>156</v>
      </c>
      <c r="B19" s="426" t="s">
        <v>180</v>
      </c>
      <c r="C19" s="427"/>
      <c r="D19" s="427"/>
      <c r="E19" s="428"/>
      <c r="F19" s="45" t="s">
        <v>99</v>
      </c>
      <c r="H19" s="38"/>
    </row>
    <row r="20" spans="1:9" ht="42.75" customHeight="1" x14ac:dyDescent="0.25">
      <c r="A20" s="59" t="s">
        <v>5</v>
      </c>
      <c r="B20" s="78" t="s">
        <v>180</v>
      </c>
      <c r="C20" s="46" t="s">
        <v>99</v>
      </c>
      <c r="D20" s="47" t="s">
        <v>100</v>
      </c>
      <c r="E20" s="429" t="s">
        <v>180</v>
      </c>
      <c r="F20" s="430"/>
      <c r="H20" s="38"/>
    </row>
    <row r="21" spans="1:9" x14ac:dyDescent="0.25">
      <c r="A21" s="39" t="s">
        <v>164</v>
      </c>
      <c r="B21" s="436" t="s">
        <v>186</v>
      </c>
      <c r="C21" s="437"/>
      <c r="D21" s="438"/>
      <c r="E21" s="48" t="s">
        <v>101</v>
      </c>
      <c r="F21" s="79" t="s">
        <v>187</v>
      </c>
      <c r="H21" s="38"/>
    </row>
    <row r="22" spans="1:9" ht="14.4" thickBot="1" x14ac:dyDescent="0.35">
      <c r="A22" s="67" t="s">
        <v>165</v>
      </c>
      <c r="B22" s="431" t="s">
        <v>179</v>
      </c>
      <c r="C22" s="432"/>
      <c r="D22" s="433"/>
      <c r="E22" s="49" t="s">
        <v>103</v>
      </c>
      <c r="F22" s="81" t="s">
        <v>187</v>
      </c>
      <c r="H22" s="38"/>
    </row>
    <row r="23" spans="1:9" ht="13.8" thickBot="1" x14ac:dyDescent="0.3">
      <c r="A23" s="396" t="s">
        <v>102</v>
      </c>
      <c r="B23" s="397"/>
      <c r="C23" s="397"/>
      <c r="D23" s="397"/>
      <c r="E23" s="397"/>
      <c r="F23" s="398"/>
      <c r="G23" s="73">
        <v>0</v>
      </c>
      <c r="H23" s="74">
        <v>1</v>
      </c>
    </row>
    <row r="24" spans="1:9" x14ac:dyDescent="0.25">
      <c r="A24" s="61" t="s">
        <v>161</v>
      </c>
      <c r="B24" s="434" t="s">
        <v>197</v>
      </c>
      <c r="C24" s="434"/>
      <c r="D24" s="434"/>
      <c r="E24" s="434"/>
      <c r="F24" s="435"/>
      <c r="H24" s="38"/>
    </row>
    <row r="25" spans="1:9" x14ac:dyDescent="0.25">
      <c r="A25" s="59" t="s">
        <v>160</v>
      </c>
      <c r="B25" s="436" t="s">
        <v>198</v>
      </c>
      <c r="C25" s="437"/>
      <c r="D25" s="437"/>
      <c r="E25" s="438"/>
      <c r="F25" s="50" t="s">
        <v>99</v>
      </c>
      <c r="H25" s="38"/>
    </row>
    <row r="26" spans="1:9" x14ac:dyDescent="0.25">
      <c r="A26" s="59" t="s">
        <v>159</v>
      </c>
      <c r="B26" s="439" t="s">
        <v>185</v>
      </c>
      <c r="C26" s="421"/>
      <c r="D26" s="421"/>
      <c r="E26" s="421"/>
      <c r="F26" s="440"/>
      <c r="H26" s="38"/>
    </row>
    <row r="27" spans="1:9" x14ac:dyDescent="0.25">
      <c r="A27" s="59" t="s">
        <v>143</v>
      </c>
      <c r="B27" s="415" t="s">
        <v>194</v>
      </c>
      <c r="C27" s="416"/>
      <c r="D27" s="418" t="s">
        <v>144</v>
      </c>
      <c r="E27" s="418"/>
      <c r="F27" s="76" t="s">
        <v>178</v>
      </c>
      <c r="H27" s="38"/>
    </row>
    <row r="28" spans="1:9" x14ac:dyDescent="0.25">
      <c r="A28" s="59" t="s">
        <v>171</v>
      </c>
      <c r="B28" s="443" t="s">
        <v>199</v>
      </c>
      <c r="C28" s="444"/>
      <c r="D28" s="444"/>
      <c r="E28" s="444"/>
      <c r="F28" s="445"/>
      <c r="H28" s="38"/>
    </row>
    <row r="29" spans="1:9" x14ac:dyDescent="0.25">
      <c r="A29" s="59" t="s">
        <v>162</v>
      </c>
      <c r="B29" s="446" t="s">
        <v>180</v>
      </c>
      <c r="C29" s="447"/>
      <c r="D29" s="447"/>
      <c r="E29" s="447"/>
      <c r="F29" s="448"/>
      <c r="H29" s="38"/>
    </row>
    <row r="30" spans="1:9" ht="13.8" x14ac:dyDescent="0.3">
      <c r="A30" s="59" t="s">
        <v>163</v>
      </c>
      <c r="B30" s="439" t="s">
        <v>199</v>
      </c>
      <c r="C30" s="439"/>
      <c r="D30" s="439"/>
      <c r="E30" s="49" t="s">
        <v>103</v>
      </c>
      <c r="F30" s="80" t="s">
        <v>187</v>
      </c>
      <c r="H30" s="38"/>
    </row>
    <row r="31" spans="1:9" ht="43.5" customHeight="1" thickBot="1" x14ac:dyDescent="0.3">
      <c r="A31" s="43" t="s">
        <v>5</v>
      </c>
      <c r="B31" s="82" t="s">
        <v>180</v>
      </c>
      <c r="C31" s="51" t="s">
        <v>99</v>
      </c>
      <c r="D31" s="52" t="s">
        <v>100</v>
      </c>
      <c r="E31" s="429" t="s">
        <v>180</v>
      </c>
      <c r="F31" s="430"/>
      <c r="H31" s="38"/>
    </row>
    <row r="32" spans="1:9" ht="13.8" thickBot="1" x14ac:dyDescent="0.3">
      <c r="A32" s="396" t="s">
        <v>113</v>
      </c>
      <c r="B32" s="397"/>
      <c r="C32" s="397"/>
      <c r="D32" s="397"/>
      <c r="E32" s="397"/>
      <c r="F32" s="398"/>
      <c r="H32" s="38"/>
    </row>
    <row r="33" spans="1:8" x14ac:dyDescent="0.25">
      <c r="A33" s="54" t="s">
        <v>105</v>
      </c>
      <c r="B33" s="434" t="s">
        <v>188</v>
      </c>
      <c r="C33" s="434"/>
      <c r="D33" s="449" t="s">
        <v>107</v>
      </c>
      <c r="E33" s="83" t="s">
        <v>179</v>
      </c>
      <c r="F33" s="70" t="s">
        <v>108</v>
      </c>
      <c r="H33" s="38"/>
    </row>
    <row r="34" spans="1:8" x14ac:dyDescent="0.25">
      <c r="A34" s="39" t="s">
        <v>106</v>
      </c>
      <c r="B34" s="450" t="s">
        <v>189</v>
      </c>
      <c r="C34" s="450"/>
      <c r="D34" s="418"/>
      <c r="E34" s="84" t="s">
        <v>179</v>
      </c>
      <c r="F34" s="53" t="s">
        <v>109</v>
      </c>
      <c r="H34" s="38"/>
    </row>
    <row r="35" spans="1:8" x14ac:dyDescent="0.25">
      <c r="A35" s="39" t="s">
        <v>145</v>
      </c>
      <c r="B35" s="450" t="s">
        <v>190</v>
      </c>
      <c r="C35" s="450"/>
      <c r="D35" s="418"/>
      <c r="E35" s="84" t="s">
        <v>179</v>
      </c>
      <c r="F35" s="53" t="s">
        <v>110</v>
      </c>
      <c r="H35" s="38"/>
    </row>
    <row r="36" spans="1:8" ht="13.8" x14ac:dyDescent="0.3">
      <c r="A36" s="62" t="s">
        <v>111</v>
      </c>
      <c r="B36" s="447" t="s">
        <v>180</v>
      </c>
      <c r="C36" s="447"/>
      <c r="D36" s="447"/>
      <c r="E36" s="447"/>
      <c r="F36" s="448"/>
      <c r="H36" s="38"/>
    </row>
    <row r="37" spans="1:8" ht="14.4" thickBot="1" x14ac:dyDescent="0.35">
      <c r="A37" s="71" t="s">
        <v>112</v>
      </c>
      <c r="B37" s="451" t="s">
        <v>178</v>
      </c>
      <c r="C37" s="451"/>
      <c r="D37" s="452" t="s">
        <v>114</v>
      </c>
      <c r="E37" s="452"/>
      <c r="F37" s="85" t="s">
        <v>191</v>
      </c>
      <c r="H37" s="38"/>
    </row>
    <row r="38" spans="1:8" ht="13.8" thickBot="1" x14ac:dyDescent="0.3">
      <c r="A38" s="396" t="s">
        <v>115</v>
      </c>
      <c r="B38" s="397"/>
      <c r="C38" s="397"/>
      <c r="D38" s="397"/>
      <c r="E38" s="397"/>
      <c r="F38" s="398"/>
      <c r="H38" s="38"/>
    </row>
    <row r="39" spans="1:8" ht="12.75" customHeight="1" x14ac:dyDescent="0.25">
      <c r="A39" s="61" t="s">
        <v>118</v>
      </c>
      <c r="B39" s="453" t="s">
        <v>192</v>
      </c>
      <c r="C39" s="453"/>
      <c r="D39" s="453"/>
      <c r="E39" s="453"/>
      <c r="F39" s="454"/>
      <c r="H39" s="38"/>
    </row>
    <row r="40" spans="1:8" x14ac:dyDescent="0.25">
      <c r="A40" s="59" t="s">
        <v>116</v>
      </c>
      <c r="B40" s="84" t="s">
        <v>178</v>
      </c>
      <c r="C40" s="47" t="s">
        <v>117</v>
      </c>
      <c r="D40" s="87" t="s">
        <v>191</v>
      </c>
      <c r="E40" s="47" t="s">
        <v>100</v>
      </c>
      <c r="F40" s="86" t="s">
        <v>191</v>
      </c>
      <c r="H40" s="38"/>
    </row>
    <row r="41" spans="1:8" x14ac:dyDescent="0.25">
      <c r="A41" s="54" t="s">
        <v>119</v>
      </c>
      <c r="B41" s="441" t="s">
        <v>180</v>
      </c>
      <c r="C41" s="442"/>
      <c r="D41" s="442"/>
      <c r="E41" s="442"/>
      <c r="F41" s="55" t="s">
        <v>99</v>
      </c>
      <c r="H41" s="38"/>
    </row>
    <row r="42" spans="1:8" x14ac:dyDescent="0.25">
      <c r="A42" s="59" t="s">
        <v>104</v>
      </c>
      <c r="B42" s="446" t="s">
        <v>180</v>
      </c>
      <c r="C42" s="446"/>
      <c r="D42" s="446"/>
      <c r="E42" s="446"/>
      <c r="F42" s="458"/>
      <c r="H42" s="38"/>
    </row>
    <row r="43" spans="1:8" ht="17.25" customHeight="1" x14ac:dyDescent="0.25">
      <c r="A43" s="39" t="s">
        <v>120</v>
      </c>
      <c r="B43" s="450" t="s">
        <v>193</v>
      </c>
      <c r="C43" s="450"/>
      <c r="D43" s="450"/>
      <c r="E43" s="450"/>
      <c r="F43" s="459"/>
      <c r="H43" s="38"/>
    </row>
    <row r="44" spans="1:8" ht="13.8" thickBot="1" x14ac:dyDescent="0.3">
      <c r="A44" s="67" t="s">
        <v>157</v>
      </c>
      <c r="B44" s="460" t="s">
        <v>194</v>
      </c>
      <c r="C44" s="461"/>
      <c r="D44" s="461"/>
      <c r="E44" s="461"/>
      <c r="F44" s="462"/>
      <c r="H44" s="38"/>
    </row>
    <row r="45" spans="1:8" ht="13.8" thickBot="1" x14ac:dyDescent="0.3">
      <c r="A45" s="463" t="s">
        <v>121</v>
      </c>
      <c r="B45" s="464"/>
      <c r="C45" s="464"/>
      <c r="D45" s="464"/>
      <c r="E45" s="464"/>
      <c r="F45" s="465"/>
      <c r="H45" s="38"/>
    </row>
    <row r="46" spans="1:8" x14ac:dyDescent="0.25">
      <c r="A46" s="63" t="s">
        <v>136</v>
      </c>
      <c r="B46" s="466" t="s">
        <v>180</v>
      </c>
      <c r="C46" s="467"/>
      <c r="D46" s="467"/>
      <c r="E46" s="467"/>
      <c r="F46" s="468"/>
      <c r="H46" s="38"/>
    </row>
    <row r="47" spans="1:8" x14ac:dyDescent="0.25">
      <c r="A47" s="68" t="s">
        <v>170</v>
      </c>
      <c r="B47" s="69" t="s">
        <v>123</v>
      </c>
      <c r="C47" s="421" t="s">
        <v>169</v>
      </c>
      <c r="D47" s="421"/>
      <c r="E47" s="469" t="s">
        <v>135</v>
      </c>
      <c r="F47" s="470"/>
      <c r="H47" s="38"/>
    </row>
    <row r="48" spans="1:8" x14ac:dyDescent="0.25">
      <c r="A48" s="60" t="s">
        <v>122</v>
      </c>
      <c r="B48" s="498" t="s">
        <v>195</v>
      </c>
      <c r="C48" s="499"/>
      <c r="D48" s="499"/>
      <c r="E48" s="499"/>
      <c r="F48" s="500"/>
      <c r="H48" s="38"/>
    </row>
    <row r="49" spans="1:8" s="89" customFormat="1" x14ac:dyDescent="0.25">
      <c r="A49" s="88" t="s">
        <v>124</v>
      </c>
      <c r="B49" s="91"/>
      <c r="C49" s="455"/>
      <c r="D49" s="456"/>
      <c r="E49" s="455"/>
      <c r="F49" s="457"/>
      <c r="H49" s="90"/>
    </row>
    <row r="50" spans="1:8" s="89" customFormat="1" x14ac:dyDescent="0.25">
      <c r="A50" s="88" t="s">
        <v>125</v>
      </c>
      <c r="B50" s="91"/>
      <c r="C50" s="455"/>
      <c r="D50" s="456"/>
      <c r="E50" s="455"/>
      <c r="F50" s="457"/>
      <c r="H50" s="90"/>
    </row>
    <row r="51" spans="1:8" s="89" customFormat="1" x14ac:dyDescent="0.25">
      <c r="A51" s="88" t="s">
        <v>126</v>
      </c>
      <c r="B51" s="91"/>
      <c r="C51" s="455"/>
      <c r="D51" s="456"/>
      <c r="E51" s="455"/>
      <c r="F51" s="457"/>
      <c r="H51" s="90"/>
    </row>
    <row r="52" spans="1:8" s="89" customFormat="1" x14ac:dyDescent="0.25">
      <c r="A52" s="88" t="s">
        <v>127</v>
      </c>
      <c r="B52" s="91"/>
      <c r="C52" s="455"/>
      <c r="D52" s="456"/>
      <c r="E52" s="455"/>
      <c r="F52" s="457"/>
      <c r="H52" s="90"/>
    </row>
    <row r="53" spans="1:8" s="89" customFormat="1" x14ac:dyDescent="0.25">
      <c r="A53" s="88" t="s">
        <v>128</v>
      </c>
      <c r="B53" s="91"/>
      <c r="C53" s="455"/>
      <c r="D53" s="456"/>
      <c r="E53" s="455"/>
      <c r="F53" s="457"/>
      <c r="H53" s="90"/>
    </row>
    <row r="54" spans="1:8" s="89" customFormat="1" ht="15" customHeight="1" x14ac:dyDescent="0.25">
      <c r="A54" s="88" t="s">
        <v>129</v>
      </c>
      <c r="B54" s="91"/>
      <c r="C54" s="455"/>
      <c r="D54" s="456"/>
      <c r="E54" s="455"/>
      <c r="F54" s="457"/>
      <c r="H54" s="90"/>
    </row>
    <row r="55" spans="1:8" s="89" customFormat="1" x14ac:dyDescent="0.25">
      <c r="A55" s="88" t="s">
        <v>130</v>
      </c>
      <c r="B55" s="91"/>
      <c r="C55" s="455"/>
      <c r="D55" s="456"/>
      <c r="E55" s="455"/>
      <c r="F55" s="457"/>
      <c r="H55" s="90"/>
    </row>
    <row r="56" spans="1:8" s="89" customFormat="1" x14ac:dyDescent="0.25">
      <c r="A56" s="88" t="s">
        <v>131</v>
      </c>
      <c r="B56" s="91"/>
      <c r="C56" s="455"/>
      <c r="D56" s="456"/>
      <c r="E56" s="455"/>
      <c r="F56" s="457"/>
      <c r="H56" s="90"/>
    </row>
    <row r="57" spans="1:8" s="89" customFormat="1" x14ac:dyDescent="0.25">
      <c r="A57" s="88" t="s">
        <v>132</v>
      </c>
      <c r="B57" s="91"/>
      <c r="C57" s="455"/>
      <c r="D57" s="456"/>
      <c r="E57" s="455"/>
      <c r="F57" s="457"/>
      <c r="H57" s="90"/>
    </row>
    <row r="58" spans="1:8" s="89" customFormat="1" x14ac:dyDescent="0.25">
      <c r="A58" s="88" t="s">
        <v>133</v>
      </c>
      <c r="B58" s="91"/>
      <c r="C58" s="455"/>
      <c r="D58" s="456"/>
      <c r="E58" s="455"/>
      <c r="F58" s="457"/>
      <c r="H58" s="90"/>
    </row>
    <row r="59" spans="1:8" ht="13.8" thickBot="1" x14ac:dyDescent="0.3">
      <c r="A59" s="64" t="s">
        <v>134</v>
      </c>
      <c r="B59" s="72"/>
      <c r="C59" s="474"/>
      <c r="D59" s="475"/>
      <c r="E59" s="474"/>
      <c r="F59" s="476"/>
      <c r="H59" s="38"/>
    </row>
    <row r="60" spans="1:8" ht="22.5" customHeight="1" thickBot="1" x14ac:dyDescent="0.3">
      <c r="A60" s="396" t="s">
        <v>168</v>
      </c>
      <c r="B60" s="397"/>
      <c r="C60" s="397"/>
      <c r="D60" s="397"/>
      <c r="E60" s="397"/>
      <c r="F60" s="398"/>
      <c r="H60" s="38"/>
    </row>
    <row r="61" spans="1:8" ht="21.75" customHeight="1" x14ac:dyDescent="0.25">
      <c r="A61" s="477" t="s">
        <v>196</v>
      </c>
      <c r="B61" s="478"/>
      <c r="C61" s="478"/>
      <c r="D61" s="478"/>
      <c r="E61" s="478"/>
      <c r="F61" s="479"/>
      <c r="H61" s="38"/>
    </row>
    <row r="62" spans="1:8" ht="24.75" customHeight="1" thickBot="1" x14ac:dyDescent="0.3">
      <c r="A62" s="480"/>
      <c r="B62" s="481"/>
      <c r="C62" s="481"/>
      <c r="D62" s="481"/>
      <c r="E62" s="481"/>
      <c r="F62" s="482"/>
      <c r="H62" s="38"/>
    </row>
    <row r="63" spans="1:8" ht="13.8" thickBot="1" x14ac:dyDescent="0.3">
      <c r="A63" s="463" t="s">
        <v>172</v>
      </c>
      <c r="B63" s="464"/>
      <c r="C63" s="464"/>
      <c r="D63" s="464"/>
      <c r="E63" s="464"/>
      <c r="F63" s="465"/>
      <c r="H63" s="38"/>
    </row>
    <row r="64" spans="1:8" ht="91.5" customHeight="1" x14ac:dyDescent="0.25">
      <c r="A64" s="483" t="s">
        <v>200</v>
      </c>
      <c r="B64" s="484"/>
      <c r="C64" s="484"/>
      <c r="D64" s="484"/>
      <c r="E64" s="484"/>
      <c r="F64" s="485"/>
      <c r="H64" s="38"/>
    </row>
    <row r="65" spans="1:8" ht="14.4" x14ac:dyDescent="0.35">
      <c r="A65" s="486" t="s">
        <v>137</v>
      </c>
      <c r="B65" s="487"/>
      <c r="C65" s="487"/>
      <c r="D65" s="487"/>
      <c r="E65" s="487"/>
      <c r="F65" s="488"/>
      <c r="H65" s="38"/>
    </row>
    <row r="66" spans="1:8" ht="13.8" x14ac:dyDescent="0.3">
      <c r="A66" s="471"/>
      <c r="B66" s="472"/>
      <c r="C66" s="472"/>
      <c r="D66" s="472"/>
      <c r="E66" s="472"/>
      <c r="F66" s="473"/>
      <c r="H66" s="38"/>
    </row>
    <row r="67" spans="1:8" ht="15.75" customHeight="1" x14ac:dyDescent="0.3">
      <c r="A67" s="471" t="s">
        <v>92</v>
      </c>
      <c r="B67" s="472"/>
      <c r="C67" s="472"/>
      <c r="D67" s="472"/>
      <c r="E67" s="472"/>
      <c r="F67" s="473"/>
      <c r="H67" s="38"/>
    </row>
    <row r="68" spans="1:8" ht="33" customHeight="1" x14ac:dyDescent="0.25">
      <c r="A68" s="511" t="s">
        <v>202</v>
      </c>
      <c r="B68" s="512"/>
      <c r="C68" s="512"/>
      <c r="D68" s="512"/>
      <c r="E68" s="512"/>
      <c r="F68" s="513"/>
      <c r="H68" s="38"/>
    </row>
    <row r="69" spans="1:8" ht="38.25" customHeight="1" x14ac:dyDescent="0.25">
      <c r="A69" s="511"/>
      <c r="B69" s="512"/>
      <c r="C69" s="512"/>
      <c r="D69" s="512"/>
      <c r="E69" s="512"/>
      <c r="F69" s="513"/>
    </row>
    <row r="70" spans="1:8" x14ac:dyDescent="0.25">
      <c r="A70" s="511" t="s">
        <v>93</v>
      </c>
      <c r="B70" s="512"/>
      <c r="C70" s="512"/>
      <c r="D70" s="512"/>
      <c r="E70" s="512"/>
      <c r="F70" s="513"/>
    </row>
    <row r="71" spans="1:8" x14ac:dyDescent="0.25">
      <c r="A71" s="501" t="s">
        <v>201</v>
      </c>
      <c r="B71" s="502"/>
      <c r="C71" s="502"/>
      <c r="D71" s="502"/>
      <c r="E71" s="502"/>
      <c r="F71" s="503"/>
    </row>
    <row r="72" spans="1:8" x14ac:dyDescent="0.25">
      <c r="A72" s="501" t="s">
        <v>138</v>
      </c>
      <c r="B72" s="502"/>
      <c r="C72" s="502"/>
      <c r="D72" s="502"/>
      <c r="E72" s="502"/>
      <c r="F72" s="503"/>
    </row>
    <row r="73" spans="1:8" x14ac:dyDescent="0.25">
      <c r="A73" s="56" t="s">
        <v>139</v>
      </c>
      <c r="B73" s="504" t="s">
        <v>203</v>
      </c>
      <c r="C73" s="505"/>
      <c r="D73" s="506" t="s">
        <v>142</v>
      </c>
      <c r="E73" s="509" t="s">
        <v>203</v>
      </c>
      <c r="F73" s="510"/>
    </row>
    <row r="74" spans="1:8" ht="17.25" customHeight="1" x14ac:dyDescent="0.25">
      <c r="A74" s="57" t="s">
        <v>140</v>
      </c>
      <c r="B74" s="504" t="s">
        <v>203</v>
      </c>
      <c r="C74" s="505"/>
      <c r="D74" s="507"/>
      <c r="E74" s="509" t="s">
        <v>203</v>
      </c>
      <c r="F74" s="510"/>
    </row>
    <row r="75" spans="1:8" ht="13.8" x14ac:dyDescent="0.3">
      <c r="A75" s="58" t="s">
        <v>141</v>
      </c>
      <c r="B75" s="504" t="s">
        <v>203</v>
      </c>
      <c r="C75" s="505"/>
      <c r="D75" s="508"/>
      <c r="E75" s="509" t="s">
        <v>203</v>
      </c>
      <c r="F75" s="510"/>
    </row>
    <row r="76" spans="1:8" x14ac:dyDescent="0.25">
      <c r="A76" s="489" t="s">
        <v>94</v>
      </c>
      <c r="B76" s="490"/>
      <c r="C76" s="490"/>
      <c r="D76" s="490"/>
      <c r="E76" s="490"/>
      <c r="F76" s="491"/>
    </row>
    <row r="77" spans="1:8" x14ac:dyDescent="0.25">
      <c r="A77" s="492"/>
      <c r="B77" s="493"/>
      <c r="C77" s="493"/>
      <c r="D77" s="493"/>
      <c r="E77" s="493"/>
      <c r="F77" s="494"/>
    </row>
    <row r="78" spans="1:8" ht="13.8" thickBot="1" x14ac:dyDescent="0.3">
      <c r="A78" s="495"/>
      <c r="B78" s="496"/>
      <c r="C78" s="496"/>
      <c r="D78" s="496"/>
      <c r="E78" s="496"/>
      <c r="F78" s="497"/>
    </row>
    <row r="81" ht="12.75" customHeight="1" x14ac:dyDescent="0.25"/>
    <row r="82" ht="15" customHeight="1" x14ac:dyDescent="0.25"/>
    <row r="83" ht="15" customHeight="1" x14ac:dyDescent="0.25"/>
    <row r="84" ht="20.25" customHeight="1" x14ac:dyDescent="0.25"/>
  </sheetData>
  <mergeCells count="97">
    <mergeCell ref="A76:F78"/>
    <mergeCell ref="B21:D21"/>
    <mergeCell ref="B48:F48"/>
    <mergeCell ref="A72:F72"/>
    <mergeCell ref="B73:C73"/>
    <mergeCell ref="D73:D75"/>
    <mergeCell ref="E73:F73"/>
    <mergeCell ref="B74:C74"/>
    <mergeCell ref="E74:F74"/>
    <mergeCell ref="B75:C75"/>
    <mergeCell ref="E75:F75"/>
    <mergeCell ref="A67:F67"/>
    <mergeCell ref="A68:F68"/>
    <mergeCell ref="A69:F69"/>
    <mergeCell ref="A70:F70"/>
    <mergeCell ref="A71:F71"/>
    <mergeCell ref="A66:F66"/>
    <mergeCell ref="C57:D57"/>
    <mergeCell ref="E57:F57"/>
    <mergeCell ref="C58:D58"/>
    <mergeCell ref="E58:F58"/>
    <mergeCell ref="C59:D59"/>
    <mergeCell ref="E59:F59"/>
    <mergeCell ref="A60:F60"/>
    <mergeCell ref="A61:F62"/>
    <mergeCell ref="A63:F63"/>
    <mergeCell ref="A64:F64"/>
    <mergeCell ref="A65:F65"/>
    <mergeCell ref="C54:D54"/>
    <mergeCell ref="E54:F54"/>
    <mergeCell ref="C55:D55"/>
    <mergeCell ref="E55:F55"/>
    <mergeCell ref="C56:D56"/>
    <mergeCell ref="E56:F56"/>
    <mergeCell ref="C51:D51"/>
    <mergeCell ref="E51:F51"/>
    <mergeCell ref="C52:D52"/>
    <mergeCell ref="E52:F52"/>
    <mergeCell ref="C53:D53"/>
    <mergeCell ref="E53:F53"/>
    <mergeCell ref="C49:D49"/>
    <mergeCell ref="E49:F49"/>
    <mergeCell ref="C50:D50"/>
    <mergeCell ref="E50:F50"/>
    <mergeCell ref="B42:F42"/>
    <mergeCell ref="B43:F43"/>
    <mergeCell ref="B44:F44"/>
    <mergeCell ref="A45:F45"/>
    <mergeCell ref="B46:F46"/>
    <mergeCell ref="C47:D47"/>
    <mergeCell ref="E47:F47"/>
    <mergeCell ref="B41:E41"/>
    <mergeCell ref="B28:F28"/>
    <mergeCell ref="B29:F29"/>
    <mergeCell ref="B30:D30"/>
    <mergeCell ref="E31:F31"/>
    <mergeCell ref="A32:F32"/>
    <mergeCell ref="B33:C33"/>
    <mergeCell ref="D33:D35"/>
    <mergeCell ref="B34:C34"/>
    <mergeCell ref="B35:C35"/>
    <mergeCell ref="B36:F36"/>
    <mergeCell ref="B37:C37"/>
    <mergeCell ref="D37:E37"/>
    <mergeCell ref="A38:F38"/>
    <mergeCell ref="B39:F39"/>
    <mergeCell ref="B27:C27"/>
    <mergeCell ref="D27:E27"/>
    <mergeCell ref="B15:F15"/>
    <mergeCell ref="B16:F16"/>
    <mergeCell ref="B17:F17"/>
    <mergeCell ref="B18:F18"/>
    <mergeCell ref="B19:E19"/>
    <mergeCell ref="E20:F20"/>
    <mergeCell ref="B22:D22"/>
    <mergeCell ref="A23:F23"/>
    <mergeCell ref="B24:F24"/>
    <mergeCell ref="B25:E25"/>
    <mergeCell ref="B26:F26"/>
    <mergeCell ref="B14:F14"/>
    <mergeCell ref="B6:F6"/>
    <mergeCell ref="B7:C7"/>
    <mergeCell ref="D7:E7"/>
    <mergeCell ref="A8:F8"/>
    <mergeCell ref="B9:F9"/>
    <mergeCell ref="B10:F10"/>
    <mergeCell ref="B11:C11"/>
    <mergeCell ref="D11:E11"/>
    <mergeCell ref="B12:C12"/>
    <mergeCell ref="D12:E12"/>
    <mergeCell ref="B13:F13"/>
    <mergeCell ref="B5:F5"/>
    <mergeCell ref="A1:F1"/>
    <mergeCell ref="B2:F2"/>
    <mergeCell ref="B3:C3"/>
    <mergeCell ref="D3:E3"/>
    <mergeCell ref="B4:F4"/>
  </mergeCells>
  <conditionalFormatting sqref="B48 B49:F59">
    <cfRule type="cellIs" dxfId="0" priority="1" stopIfTrue="1" operator="lessThan">
      <formula>0</formula>
    </cfRule>
  </conditionalFormatting>
  <pageMargins left="0.70866141732283472" right="0.70866141732283472" top="1.1916666666666667" bottom="0.89833333333333332" header="0.31496062992125984" footer="0.31496062992125984"/>
  <pageSetup paperSize="153" scale="88" orientation="portrait" r:id="rId1"/>
  <headerFooter>
    <oddHeader>&amp;L&amp;G&amp;C&amp;"Trebuchet MS,Normal"&amp;10ALCALDIA MUNICIPAL DE LA CALERA
SECRETARIA XXX
UNIDAD XXXX
INFORME SUPERVISOR DEL CONTRATO&amp;R&amp;"Trebuchet MS,Normal"&amp;10Código
Versión
Fecha
Página &amp;P</oddHeader>
    <oddFooter>&amp;L&amp;G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Liquidacion</vt:lpstr>
      <vt:lpstr>RECIBO</vt:lpstr>
      <vt:lpstr>INFORME SUPERVISOR </vt:lpstr>
      <vt:lpstr>EJEMPLO DILIGENCIAMIENTO</vt:lpstr>
      <vt:lpstr>'EJEMPLO DILIGENCIAMIENTO'!Área_de_impresión</vt:lpstr>
      <vt:lpstr>'INFORME SUPERVISOR '!Área_de_impresión</vt:lpstr>
    </vt:vector>
  </TitlesOfParts>
  <Company>Alcaldia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LAURA STHEFANY GUERRERO PINILLA</cp:lastModifiedBy>
  <cp:lastPrinted>2025-02-28T14:52:27Z</cp:lastPrinted>
  <dcterms:created xsi:type="dcterms:W3CDTF">2008-11-27T21:22:09Z</dcterms:created>
  <dcterms:modified xsi:type="dcterms:W3CDTF">2025-11-19T14:30:31Z</dcterms:modified>
</cp:coreProperties>
</file>