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trojas_sena_edu_co/Documents/Escritorio/PROCESOS MERY TERESA ROJAS NEIRA/NORISLEY/Muebles y enceres para cafeteria/"/>
    </mc:Choice>
  </mc:AlternateContent>
  <xr:revisionPtr revIDLastSave="0" documentId="8_{7430A89F-DD14-47D5-8811-490DCF273D98}" xr6:coauthVersionLast="47" xr6:coauthVersionMax="47" xr10:uidLastSave="{00000000-0000-0000-0000-000000000000}"/>
  <bookViews>
    <workbookView xWindow="-120" yWindow="-120" windowWidth="29040" windowHeight="15720" xr2:uid="{0AA81C0F-73AF-466B-B4DA-20E7A7C69D54}"/>
  </bookViews>
  <sheets>
    <sheet name="COT. 1" sheetId="3" r:id="rId1"/>
  </sheets>
  <definedNames>
    <definedName name="_xlnm._FilterDatabase" localSheetId="0" hidden="1">'COT. 1'!$A$1:$N$12</definedName>
    <definedName name="CLIEN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3" i="3" l="1"/>
  <c r="N3" i="3"/>
  <c r="N4" i="3"/>
  <c r="N5" i="3"/>
  <c r="N6" i="3"/>
  <c r="N7" i="3"/>
  <c r="N8" i="3"/>
  <c r="N9" i="3"/>
  <c r="N10" i="3"/>
  <c r="N11" i="3"/>
  <c r="N12" i="3"/>
  <c r="N2" i="3"/>
  <c r="M3" i="3"/>
  <c r="M4" i="3"/>
  <c r="M5" i="3"/>
  <c r="M6" i="3"/>
  <c r="M7" i="3"/>
  <c r="M8" i="3"/>
  <c r="M9" i="3"/>
  <c r="M10" i="3"/>
  <c r="M11" i="3"/>
  <c r="M12" i="3"/>
  <c r="M2" i="3"/>
  <c r="K3" i="3"/>
  <c r="L3" i="3" s="1"/>
  <c r="K4" i="3"/>
  <c r="L4" i="3" s="1"/>
  <c r="K5" i="3"/>
  <c r="L5" i="3" s="1"/>
  <c r="K6" i="3"/>
  <c r="L6" i="3" s="1"/>
  <c r="K7" i="3"/>
  <c r="L7" i="3" s="1"/>
  <c r="K8" i="3"/>
  <c r="L8" i="3" s="1"/>
  <c r="K9" i="3"/>
  <c r="L9" i="3" s="1"/>
  <c r="K10" i="3"/>
  <c r="L10" i="3" s="1"/>
  <c r="K11" i="3"/>
  <c r="L11" i="3" s="1"/>
  <c r="K12" i="3"/>
  <c r="L12" i="3" s="1"/>
  <c r="K2" i="3"/>
  <c r="L2" i="3" s="1"/>
</calcChain>
</file>

<file path=xl/sharedStrings.xml><?xml version="1.0" encoding="utf-8"?>
<sst xmlns="http://schemas.openxmlformats.org/spreadsheetml/2006/main" count="58" uniqueCount="38">
  <si>
    <t>ITEM</t>
  </si>
  <si>
    <t>NOMBRE DEL EQUIPO (DENOMINACION TECNICA DEL BIEN O SERVICIO)</t>
  </si>
  <si>
    <t>DESCRIPCION TÉCNICA DEL PRODUCTO (IDENTIFICACION ADICIONAL REQUERIDA)</t>
  </si>
  <si>
    <t>CALIDAD MINIMA</t>
  </si>
  <si>
    <t>% IVA</t>
  </si>
  <si>
    <t xml:space="preserve"> VALOR TOTAL </t>
  </si>
  <si>
    <t>CANTIDAD TOTAL</t>
  </si>
  <si>
    <t>UNDSPSC</t>
  </si>
  <si>
    <t>UNDIDAD DE MEDIDA</t>
  </si>
  <si>
    <t xml:space="preserve"> VR. UNDITARIO ANTES DE IVA </t>
  </si>
  <si>
    <t xml:space="preserve"> VR. TOTAL UNDITARIO ANTES DE IVA </t>
  </si>
  <si>
    <t xml:space="preserve"> VR. IVA UNDITARIO </t>
  </si>
  <si>
    <t xml:space="preserve"> VR. TOTAL IVA UNDITARIO </t>
  </si>
  <si>
    <t xml:space="preserve"> VR. UNDITARIO  </t>
  </si>
  <si>
    <t>UNIDAD</t>
  </si>
  <si>
    <t>Garantia 1 año</t>
  </si>
  <si>
    <t>Vitrina vertical de 1982 Litros</t>
  </si>
  <si>
    <t>Equipo para la conservación de bebidas y productos pre-empacados de alto rendimiento y bajo consumo energético. Equipado con parrillas zincadas galvanizado con acabado en pintura electroestática.
Peso:	380 Kg - 836 Lbs
Alto:	212 cm - 83 1/2"
Frente:	224 cm - 88 1/4"
Fondo:	86 cm - 33 7/8"
Dimensiones Externas (cm) (pulgadas)
Alto	212 cm - 83 1/2"
Frente	224 cm - 88 1/4"
Fondo	86 cm - 33 7/8"
Volumen bruto	1982 L - 83 1/2 Pies³
Volumen neto	1595,65 L - 56 1/8 Pies³
Puertas	3
Parrillas	12</t>
  </si>
  <si>
    <t>Enfriador Horizontal de 1048 Litros</t>
  </si>
  <si>
    <t>Equipo de exhibición atendida de productos refrigerados y congelados empacados. Sistema de cubierta tipo mostrador. Iluminación interna tipo LED debajo consumo energético y de alta iluminación. Control electrónico digital.
Peso:	157 Kg - 346 Lbs
Alto:	108 cm - 42 1/2"
Frente:	241 cm - 94 7/8"
Fondo:	77 cm - 30 3/8"
Dimensiones Externas (cm) (pulgadas)
Alto	108 cm - 42 1/2"
Frente	241 cm - 94 7/8"
Fondo	77 cm - 30 3/8"
Volumen bruto	1048 L - 37 Pies³
Volumen neto	777 L - 27,4 Pies³
Puertas	3
Temperaturas
°C	-7°C a 5°C
°F	19,4°F a 23°F
Peso neto	157 Kg - 346 Lbs
Amperaje	6,2 A
Compresor	1/2 Hp
Consumo	150 kW/mes</t>
  </si>
  <si>
    <t>SALAMANDRA</t>
  </si>
  <si>
    <t>Salamandra móvil para asar directamente o gratinar todo tipo de alimentos antes de servir.
Fabricado en acero inoxidable.
Elementos calefactores de acero inoxidable.
Tapa regulable en altura.
Termostato regulable.
Bandeja recoge grasas extraíble.
DIMENSIONES: Ancho: 625 mm  Largo: 510 mm Alto: 530 mm PESO: 37 kg ALIMENTACIÓN: 220 - 230 V/ 50 a 60 Hz. WATTS: 4000 W ASPECTOS TÉCNICOS: Área de cocción: 590 mm x 320 mm</t>
  </si>
  <si>
    <t>FREIDOR A GAS 2 TANQUES 18.5L C/U</t>
  </si>
  <si>
    <t>Freidor de Dos tanques de 37.5 Libras / 18.5 litros de aceite.Cubierta y tanque en acero inoxidable tipo 304 Calibre16 y mueble en Calibre 18 y Calibre 20. Incluye dos canastillas importadas, consumo: 120.000 BTU/hr, dimensiones: Frente 0.44 / Fondo 0.78 / Altura 1.05 mts. Peso 70Kg</t>
  </si>
  <si>
    <t xml:space="preserve">Vitrina calentadora </t>
  </si>
  <si>
    <t>Vitrina De Calefacción Curva De Combate Eléctrica 60 Cm
Vitrina de calefacción curva totalmente en acero inoxidable calibre 24 vidrio en 5mm sus medidas son: 60cm de largo- 35cm de fondo- 45cm de alta.</t>
  </si>
  <si>
    <t>Sanduchera Estriada sencilla</t>
  </si>
  <si>
    <t>Mueble en acero inoxidable. Planchas Estriadas en fundición de hierro. Control automático de temperatura. Luz piloto de “encendido” y “listo”. Recolector de grasas.
Capacidad: 6 sanduches
Dimensiones: 45 x 40 x 24 cm.
Potencia: 1.800 Wh., 110 V.</t>
  </si>
  <si>
    <t>LICUADORA INDUSTRIAL</t>
  </si>
  <si>
    <t>Estándar: la unidad viene con una base motorizada, un contenedor de 64 oz/ 1.8 L, tapa y almohadilla de jarra extraíble
Controles: Panel táctil con alta/baja, pulso, salto y temporizador
Especificaciones de 120 V: 120 V~ , 60 Hz, 12.5 A - Longitud del cable: 74.8 pulgadas/1.9 m
Especificaciones de 230 V: 220 V-240 V ~, 50-60 Hz, 1200 W — Longitud del cable: 1.9 m/74.8 pulgadas
Motor: 3 HP* de potencia máxima
Peso: 15.01 lbs / 6.81 kg (envío)
Garantía: 3 años en motor Garantía de por vida en el sistema de acoplamiento de la cuchilla con el motor.</t>
  </si>
  <si>
    <t>GRECA ELECTRICA 120 TINTOS SIN LECHERA</t>
  </si>
  <si>
    <t>Greca eléctrica construida en acero inoxidable, de 2 servicios (2 grifos para expulsión de líquido), capacidad 120 tintos (1 libra de café), 120 aguas, recipiente para café en porcelana o en acero inoxidable, 2 niveles indicadores para café y agua caliente   2 grifos fabricados en bronce cromado a prueba de goteo ( disponibles en sistema de chupa o cono). Potencia eléctrica: 1800 vatios ( 2 resistencias de 900w x 110 voltios)  regulador de temperatura a 3 calores  (alto/medio/bajo).
Dimensiones: altura= 80 cm diámetro=  35 cm  peso= 7 kl</t>
  </si>
  <si>
    <t>Horno Microondas</t>
  </si>
  <si>
    <t>Capacidad: 0,9 pies cúbicos
Niveles de potencia: 6 niveles
Teclado / Dial: Braille, control táctil teclado
Temporizador: 99 minutos, 99 segundos
Acabado externo e interno: Acero inoxidable
Corriente: 13.4a
Operaciones programables y manuales: Sí
Luz del horno: Sí
Garantía: 1 año o 18.000 ciclos (piezas y mano de obra) lo que ocurra primero / Para Estados Unidos Panasonic ofrece  para el magnetrón: 3 años o 54.000 ciclos (solo el repuesto)lo que ocurra primero. lo que corrobora la calidad del horno de microondas de esta marca.
Capacidad de memoria: 20 programas
Etapas de cocción: 2 y 3 Etapas
Autodiagnóstico: Sí
Contador de ciclos: Sí</t>
  </si>
  <si>
    <t>Maquina fabricadora de hielo</t>
  </si>
  <si>
    <t>Tanque de almacenamiento con interior plástico y aislamiento térmico.
Fabricada en acero inoxidable.
Produce cubos de 2.2 x 2.2 x 2.6 cm.
Capacidad: Hasta 120 Kg. cada 24 horas.
Almacenamiento: 55 Kg.
Potencia: 680 Wh., 110 V.
Dimensiones: 61 x 61 x 98 cm.</t>
  </si>
  <si>
    <t>Batidora Industrial</t>
  </si>
  <si>
    <t>elocidades
10
Accesorios Incluidos
Tazón 5qt, Gancho para Amasar, Batidor plano, Protector de Vertido, Batidor de 6 Alambres
Profundidad
36.2 cm
Tipo de Producto
Batidora Artisan
Color
Rojo Imperial
Garantía de fabrica en meses
12
Marca
Kitchenaid
Origen
USA
Capacidad
4,7 Litros
Dimensiones con embalaje (cm)
43,2 x 41,3 x 28,7
Alto
35.5 cm
Ancho
23.5 cm
Características Adicionales
10 Velocidades
Descripción Característica Destacada 1
Motor de alto rendimiento
Descripción Característica Destacada 2
Cuerpo metálico
Dimensiones cm (Alto x Ancho x Profundo)
35,5 x 23,5 x 36,2
Frecuencia
60 Hz
Peso
10 kg
Potencia
325 watts
Voltaje
120 V
Material
Metálico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</si>
</sst>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1" x14ac:knownFonts="1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12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0" fontId="9" fillId="0" borderId="0"/>
    <xf numFmtId="0" fontId="9" fillId="0" borderId="0"/>
    <xf numFmtId="44" fontId="10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4" fontId="0" fillId="0" borderId="0" xfId="4" applyFont="1"/>
    <xf numFmtId="44" fontId="0" fillId="0" borderId="0" xfId="4" applyFont="1" applyAlignment="1">
      <alignment horizontal="center" vertical="center"/>
    </xf>
    <xf numFmtId="42" fontId="0" fillId="0" borderId="0" xfId="0" applyNumberFormat="1"/>
    <xf numFmtId="0" fontId="0" fillId="0" borderId="0" xfId="0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3" fillId="4" borderId="3" xfId="0" applyNumberFormat="1" applyFont="1" applyFill="1" applyBorder="1" applyAlignment="1">
      <alignment horizontal="center" vertical="center" wrapText="1"/>
    </xf>
    <xf numFmtId="44" fontId="1" fillId="3" borderId="1" xfId="4" applyFont="1" applyFill="1" applyBorder="1" applyAlignment="1">
      <alignment horizontal="center" vertical="center" wrapText="1"/>
    </xf>
    <xf numFmtId="44" fontId="3" fillId="4" borderId="3" xfId="4" applyFont="1" applyFill="1" applyBorder="1" applyAlignment="1">
      <alignment horizontal="center" vertical="center" wrapText="1"/>
    </xf>
    <xf numFmtId="9" fontId="3" fillId="4" borderId="3" xfId="0" applyNumberFormat="1" applyFont="1" applyFill="1" applyBorder="1" applyAlignment="1">
      <alignment horizontal="center" vertical="center" wrapText="1"/>
    </xf>
    <xf numFmtId="42" fontId="3" fillId="4" borderId="3" xfId="0" applyNumberFormat="1" applyFont="1" applyFill="1" applyBorder="1" applyAlignment="1">
      <alignment horizontal="center" vertical="center" wrapText="1"/>
    </xf>
  </cellXfs>
  <cellStyles count="5">
    <cellStyle name="Moneda" xfId="4" builtinId="4"/>
    <cellStyle name="Normal" xfId="0" builtinId="0"/>
    <cellStyle name="Normal 2" xfId="1" xr:uid="{9024FA5E-DA64-414D-B02C-140CB044D05A}"/>
    <cellStyle name="Normal 2 2" xfId="3" xr:uid="{41A68900-C38F-44FC-8EC2-5F90849D6CE5}"/>
    <cellStyle name="Normal 5 2" xfId="2" xr:uid="{37A288EB-8466-43E7-851B-4627279A0C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7A442-0CB9-4993-A778-6FBA020D48C9}">
  <dimension ref="A1:T13"/>
  <sheetViews>
    <sheetView tabSelected="1" topLeftCell="E1" zoomScale="90" zoomScaleNormal="90" workbookViewId="0">
      <pane ySplit="1" topLeftCell="A3" activePane="bottomLeft" state="frozen"/>
      <selection pane="bottomLeft" activeCell="K9" sqref="K9"/>
    </sheetView>
  </sheetViews>
  <sheetFormatPr baseColWidth="10" defaultRowHeight="15" x14ac:dyDescent="0.25"/>
  <cols>
    <col min="1" max="1" width="8" style="7" customWidth="1"/>
    <col min="2" max="2" width="10.7109375" customWidth="1"/>
    <col min="3" max="3" width="31.5703125" customWidth="1"/>
    <col min="4" max="4" width="63.42578125" customWidth="1"/>
    <col min="5" max="5" width="12.85546875" customWidth="1"/>
    <col min="6" max="6" width="15.28515625" customWidth="1"/>
    <col min="7" max="7" width="18.85546875" style="8" bestFit="1" customWidth="1"/>
    <col min="8" max="8" width="24.85546875" bestFit="1" customWidth="1"/>
    <col min="9" max="9" width="22.5703125" style="20" bestFit="1" customWidth="1"/>
    <col min="10" max="10" width="10.42578125" bestFit="1" customWidth="1"/>
    <col min="11" max="11" width="20.5703125" style="20" bestFit="1" customWidth="1"/>
    <col min="12" max="12" width="17" bestFit="1" customWidth="1"/>
    <col min="13" max="13" width="17.5703125" bestFit="1" customWidth="1"/>
    <col min="14" max="14" width="15.85546875" bestFit="1" customWidth="1"/>
    <col min="17" max="17" width="16.28515625" style="21" bestFit="1" customWidth="1"/>
    <col min="18" max="18" width="13.5703125" style="23" bestFit="1" customWidth="1"/>
    <col min="19" max="19" width="16.28515625" style="23" bestFit="1" customWidth="1"/>
    <col min="20" max="20" width="13.5703125" style="23" bestFit="1" customWidth="1"/>
  </cols>
  <sheetData>
    <row r="1" spans="1:20" ht="24" x14ac:dyDescent="0.25">
      <c r="A1" s="1" t="s">
        <v>0</v>
      </c>
      <c r="B1" s="1" t="s">
        <v>7</v>
      </c>
      <c r="C1" s="1" t="s">
        <v>1</v>
      </c>
      <c r="D1" s="9" t="s">
        <v>2</v>
      </c>
      <c r="E1" s="1" t="s">
        <v>8</v>
      </c>
      <c r="F1" s="1" t="s">
        <v>3</v>
      </c>
      <c r="G1" s="1" t="s">
        <v>6</v>
      </c>
      <c r="H1" s="2" t="s">
        <v>9</v>
      </c>
      <c r="I1" s="27" t="s">
        <v>10</v>
      </c>
      <c r="J1" s="2" t="s">
        <v>4</v>
      </c>
      <c r="K1" s="27" t="s">
        <v>11</v>
      </c>
      <c r="L1" s="2" t="s">
        <v>12</v>
      </c>
      <c r="M1" s="3" t="s">
        <v>13</v>
      </c>
      <c r="N1" s="3" t="s">
        <v>5</v>
      </c>
    </row>
    <row r="2" spans="1:20" ht="180" x14ac:dyDescent="0.25">
      <c r="A2" s="11">
        <v>1</v>
      </c>
      <c r="B2" s="10">
        <v>45111616</v>
      </c>
      <c r="C2" s="5" t="s">
        <v>16</v>
      </c>
      <c r="D2" s="5" t="s">
        <v>17</v>
      </c>
      <c r="E2" s="10" t="s">
        <v>14</v>
      </c>
      <c r="F2" s="10" t="s">
        <v>15</v>
      </c>
      <c r="G2" s="10">
        <v>1</v>
      </c>
      <c r="H2" s="26">
        <v>14040000</v>
      </c>
      <c r="I2" s="28">
        <v>14040000</v>
      </c>
      <c r="J2" s="29">
        <v>0.19</v>
      </c>
      <c r="K2" s="28">
        <f>H2*J2</f>
        <v>2667600</v>
      </c>
      <c r="L2" s="26">
        <f>K2*G2</f>
        <v>2667600</v>
      </c>
      <c r="M2" s="30">
        <f>H2+K2</f>
        <v>16707600</v>
      </c>
      <c r="N2" s="30">
        <f>M2*G2</f>
        <v>16707600</v>
      </c>
      <c r="R2" s="24"/>
      <c r="S2" s="25"/>
      <c r="T2" s="25"/>
    </row>
    <row r="3" spans="1:20" s="4" customFormat="1" ht="252" x14ac:dyDescent="0.25">
      <c r="A3" s="11">
        <v>2</v>
      </c>
      <c r="B3" s="10">
        <v>52161505</v>
      </c>
      <c r="C3" s="5" t="s">
        <v>18</v>
      </c>
      <c r="D3" s="5" t="s">
        <v>19</v>
      </c>
      <c r="E3" s="15" t="s">
        <v>14</v>
      </c>
      <c r="F3" s="12" t="s">
        <v>15</v>
      </c>
      <c r="G3" s="10">
        <v>1</v>
      </c>
      <c r="H3" s="26">
        <v>6428571.4285714291</v>
      </c>
      <c r="I3" s="28">
        <v>6428571.4285714291</v>
      </c>
      <c r="J3" s="29">
        <v>0.19</v>
      </c>
      <c r="K3" s="28">
        <f t="shared" ref="K3:K12" si="0">H3*J3</f>
        <v>1221428.5714285716</v>
      </c>
      <c r="L3" s="26">
        <f t="shared" ref="L3:L12" si="1">K3*G3</f>
        <v>1221428.5714285716</v>
      </c>
      <c r="M3" s="30">
        <f t="shared" ref="M3:M12" si="2">H3+K3</f>
        <v>7650000.0000000009</v>
      </c>
      <c r="N3" s="30">
        <f t="shared" ref="N3:N12" si="3">M3*G3</f>
        <v>7650000.0000000009</v>
      </c>
      <c r="Q3" s="21"/>
      <c r="R3" s="24"/>
      <c r="S3" s="25"/>
      <c r="T3" s="25"/>
    </row>
    <row r="4" spans="1:20" s="4" customFormat="1" ht="140.25" customHeight="1" x14ac:dyDescent="0.25">
      <c r="A4" s="11">
        <v>3</v>
      </c>
      <c r="B4" s="13">
        <v>48101711</v>
      </c>
      <c r="C4" s="5" t="s">
        <v>20</v>
      </c>
      <c r="D4" s="5" t="s">
        <v>21</v>
      </c>
      <c r="E4" s="14" t="s">
        <v>14</v>
      </c>
      <c r="F4" s="16" t="s">
        <v>15</v>
      </c>
      <c r="G4" s="10">
        <v>1</v>
      </c>
      <c r="H4" s="26">
        <v>3255936.0504201683</v>
      </c>
      <c r="I4" s="28">
        <v>3255936.0504201683</v>
      </c>
      <c r="J4" s="29">
        <v>0.19</v>
      </c>
      <c r="K4" s="28">
        <f t="shared" si="0"/>
        <v>618627.84957983193</v>
      </c>
      <c r="L4" s="26">
        <f t="shared" si="1"/>
        <v>618627.84957983193</v>
      </c>
      <c r="M4" s="30">
        <f t="shared" si="2"/>
        <v>3874563.9000000004</v>
      </c>
      <c r="N4" s="30">
        <f t="shared" si="3"/>
        <v>3874563.9000000004</v>
      </c>
      <c r="Q4" s="21"/>
      <c r="R4" s="24"/>
      <c r="S4" s="25"/>
      <c r="T4" s="25"/>
    </row>
    <row r="5" spans="1:20" ht="48" x14ac:dyDescent="0.25">
      <c r="A5" s="11">
        <v>4</v>
      </c>
      <c r="B5" s="18">
        <v>41103011</v>
      </c>
      <c r="C5" s="5" t="s">
        <v>22</v>
      </c>
      <c r="D5" s="5" t="s">
        <v>23</v>
      </c>
      <c r="E5" s="15" t="s">
        <v>14</v>
      </c>
      <c r="F5" s="19" t="s">
        <v>15</v>
      </c>
      <c r="G5" s="10">
        <v>1</v>
      </c>
      <c r="H5" s="26">
        <v>14220000</v>
      </c>
      <c r="I5" s="28">
        <v>14220000</v>
      </c>
      <c r="J5" s="29">
        <v>0.19</v>
      </c>
      <c r="K5" s="28">
        <f t="shared" si="0"/>
        <v>2701800</v>
      </c>
      <c r="L5" s="26">
        <f t="shared" si="1"/>
        <v>2701800</v>
      </c>
      <c r="M5" s="30">
        <f t="shared" si="2"/>
        <v>16921800</v>
      </c>
      <c r="N5" s="30">
        <f t="shared" si="3"/>
        <v>16921800</v>
      </c>
      <c r="R5" s="24"/>
      <c r="S5" s="25"/>
      <c r="T5" s="25"/>
    </row>
    <row r="6" spans="1:20" ht="234" customHeight="1" x14ac:dyDescent="0.25">
      <c r="A6" s="11">
        <v>5</v>
      </c>
      <c r="B6" s="6">
        <v>20122211</v>
      </c>
      <c r="C6" s="5" t="s">
        <v>24</v>
      </c>
      <c r="D6" s="5" t="s">
        <v>25</v>
      </c>
      <c r="E6" s="15" t="s">
        <v>14</v>
      </c>
      <c r="F6" s="19" t="s">
        <v>15</v>
      </c>
      <c r="G6" s="10">
        <v>1</v>
      </c>
      <c r="H6" s="26">
        <v>1346218.487394958</v>
      </c>
      <c r="I6" s="28">
        <v>1346218.487394958</v>
      </c>
      <c r="J6" s="29">
        <v>0.19</v>
      </c>
      <c r="K6" s="28">
        <f t="shared" si="0"/>
        <v>255781.51260504202</v>
      </c>
      <c r="L6" s="26">
        <f t="shared" si="1"/>
        <v>255781.51260504202</v>
      </c>
      <c r="M6" s="30">
        <f t="shared" si="2"/>
        <v>1602000</v>
      </c>
      <c r="N6" s="30">
        <f t="shared" si="3"/>
        <v>1602000</v>
      </c>
      <c r="R6" s="24"/>
      <c r="S6" s="25"/>
      <c r="T6" s="25"/>
    </row>
    <row r="7" spans="1:20" ht="101.25" customHeight="1" x14ac:dyDescent="0.25">
      <c r="A7" s="11">
        <v>6</v>
      </c>
      <c r="B7" s="6">
        <v>25191817</v>
      </c>
      <c r="C7" s="5" t="s">
        <v>26</v>
      </c>
      <c r="D7" s="5" t="s">
        <v>27</v>
      </c>
      <c r="E7" s="15" t="s">
        <v>14</v>
      </c>
      <c r="F7" s="19" t="s">
        <v>15</v>
      </c>
      <c r="G7" s="10">
        <v>1</v>
      </c>
      <c r="H7" s="26">
        <v>907563.02521008404</v>
      </c>
      <c r="I7" s="28">
        <v>907563.02521008404</v>
      </c>
      <c r="J7" s="29">
        <v>0.19</v>
      </c>
      <c r="K7" s="28">
        <f t="shared" si="0"/>
        <v>172436.97478991598</v>
      </c>
      <c r="L7" s="26">
        <f t="shared" si="1"/>
        <v>172436.97478991598</v>
      </c>
      <c r="M7" s="30">
        <f t="shared" si="2"/>
        <v>1080000</v>
      </c>
      <c r="N7" s="30">
        <f t="shared" si="3"/>
        <v>1080000</v>
      </c>
      <c r="R7" s="24"/>
      <c r="S7" s="25"/>
      <c r="T7" s="25"/>
    </row>
    <row r="8" spans="1:20" ht="204" x14ac:dyDescent="0.25">
      <c r="A8" s="11">
        <v>7</v>
      </c>
      <c r="B8" s="6">
        <v>24112411</v>
      </c>
      <c r="C8" s="5" t="s">
        <v>28</v>
      </c>
      <c r="D8" s="5" t="s">
        <v>29</v>
      </c>
      <c r="E8" s="15" t="s">
        <v>14</v>
      </c>
      <c r="F8" s="19" t="s">
        <v>15</v>
      </c>
      <c r="G8" s="10">
        <v>1</v>
      </c>
      <c r="H8" s="26">
        <v>1512605.0420168068</v>
      </c>
      <c r="I8" s="28">
        <v>1512605.0420168068</v>
      </c>
      <c r="J8" s="29">
        <v>0.19</v>
      </c>
      <c r="K8" s="28">
        <f t="shared" si="0"/>
        <v>287394.95798319328</v>
      </c>
      <c r="L8" s="26">
        <f t="shared" si="1"/>
        <v>287394.95798319328</v>
      </c>
      <c r="M8" s="30">
        <f t="shared" si="2"/>
        <v>1800000</v>
      </c>
      <c r="N8" s="30">
        <f t="shared" si="3"/>
        <v>1800000</v>
      </c>
      <c r="R8" s="24"/>
      <c r="S8" s="25"/>
      <c r="T8" s="25"/>
    </row>
    <row r="9" spans="1:20" ht="82.5" customHeight="1" x14ac:dyDescent="0.25">
      <c r="A9" s="11">
        <v>8</v>
      </c>
      <c r="B9" s="6">
        <v>20121123</v>
      </c>
      <c r="C9" s="5" t="s">
        <v>30</v>
      </c>
      <c r="D9" s="5" t="s">
        <v>31</v>
      </c>
      <c r="E9" s="15" t="s">
        <v>14</v>
      </c>
      <c r="F9" s="19" t="s">
        <v>15</v>
      </c>
      <c r="G9" s="10">
        <v>1</v>
      </c>
      <c r="H9" s="26">
        <v>673109.24369747902</v>
      </c>
      <c r="I9" s="28">
        <v>673109.24369747902</v>
      </c>
      <c r="J9" s="29">
        <v>0.19</v>
      </c>
      <c r="K9" s="28">
        <f t="shared" si="0"/>
        <v>127890.75630252101</v>
      </c>
      <c r="L9" s="26">
        <f t="shared" si="1"/>
        <v>127890.75630252101</v>
      </c>
      <c r="M9" s="30">
        <f t="shared" si="2"/>
        <v>801000</v>
      </c>
      <c r="N9" s="30">
        <f t="shared" si="3"/>
        <v>801000</v>
      </c>
      <c r="R9" s="24"/>
      <c r="S9" s="25"/>
      <c r="T9" s="25"/>
    </row>
    <row r="10" spans="1:20" ht="66.75" customHeight="1" x14ac:dyDescent="0.25">
      <c r="A10" s="11">
        <v>9</v>
      </c>
      <c r="B10" s="6">
        <v>25172114</v>
      </c>
      <c r="C10" s="5" t="s">
        <v>32</v>
      </c>
      <c r="D10" s="5" t="s">
        <v>33</v>
      </c>
      <c r="E10" s="15" t="s">
        <v>14</v>
      </c>
      <c r="F10" s="19" t="s">
        <v>15</v>
      </c>
      <c r="G10" s="10">
        <v>1</v>
      </c>
      <c r="H10" s="26">
        <v>1512605.0420168068</v>
      </c>
      <c r="I10" s="28">
        <v>1512605.0420168068</v>
      </c>
      <c r="J10" s="29">
        <v>0.19</v>
      </c>
      <c r="K10" s="28">
        <f t="shared" si="0"/>
        <v>287394.95798319328</v>
      </c>
      <c r="L10" s="26">
        <f t="shared" si="1"/>
        <v>287394.95798319328</v>
      </c>
      <c r="M10" s="30">
        <f t="shared" si="2"/>
        <v>1800000</v>
      </c>
      <c r="N10" s="30">
        <f t="shared" si="3"/>
        <v>1800000</v>
      </c>
      <c r="R10" s="24"/>
      <c r="S10" s="25"/>
      <c r="T10" s="25"/>
    </row>
    <row r="11" spans="1:20" ht="144" x14ac:dyDescent="0.25">
      <c r="A11" s="11">
        <v>10</v>
      </c>
      <c r="B11" s="6">
        <v>26131604</v>
      </c>
      <c r="C11" s="5" t="s">
        <v>34</v>
      </c>
      <c r="D11" s="5" t="s">
        <v>35</v>
      </c>
      <c r="E11" s="15" t="s">
        <v>14</v>
      </c>
      <c r="F11" s="19" t="s">
        <v>15</v>
      </c>
      <c r="G11" s="10">
        <v>1</v>
      </c>
      <c r="H11" s="26">
        <v>6957982.4369747899</v>
      </c>
      <c r="I11" s="28">
        <v>6957982.4369747899</v>
      </c>
      <c r="J11" s="29">
        <v>0.19</v>
      </c>
      <c r="K11" s="28">
        <f t="shared" si="0"/>
        <v>1322016.6630252101</v>
      </c>
      <c r="L11" s="26">
        <f t="shared" si="1"/>
        <v>1322016.6630252101</v>
      </c>
      <c r="M11" s="30">
        <f t="shared" si="2"/>
        <v>8279999.0999999996</v>
      </c>
      <c r="N11" s="30">
        <f t="shared" si="3"/>
        <v>8279999.0999999996</v>
      </c>
      <c r="R11" s="24"/>
      <c r="S11" s="25"/>
      <c r="T11" s="25"/>
    </row>
    <row r="12" spans="1:20" ht="108" customHeight="1" x14ac:dyDescent="0.25">
      <c r="A12" s="11">
        <v>11</v>
      </c>
      <c r="B12" s="6">
        <v>26101108</v>
      </c>
      <c r="C12" s="5" t="s">
        <v>36</v>
      </c>
      <c r="D12" s="17" t="s">
        <v>37</v>
      </c>
      <c r="E12" s="15" t="s">
        <v>14</v>
      </c>
      <c r="F12" s="19" t="s">
        <v>15</v>
      </c>
      <c r="G12" s="10">
        <v>1</v>
      </c>
      <c r="H12" s="26">
        <v>1512605.0420168068</v>
      </c>
      <c r="I12" s="28">
        <v>1512605.0420168068</v>
      </c>
      <c r="J12" s="29">
        <v>0.19</v>
      </c>
      <c r="K12" s="28">
        <f t="shared" si="0"/>
        <v>287394.95798319328</v>
      </c>
      <c r="L12" s="26">
        <f t="shared" si="1"/>
        <v>287394.95798319328</v>
      </c>
      <c r="M12" s="30">
        <f t="shared" si="2"/>
        <v>1800000</v>
      </c>
      <c r="N12" s="30">
        <f t="shared" si="3"/>
        <v>1800000</v>
      </c>
      <c r="R12" s="24"/>
      <c r="S12" s="25"/>
      <c r="T12" s="25"/>
    </row>
    <row r="13" spans="1:20" x14ac:dyDescent="0.25">
      <c r="N13" s="22">
        <f>SUM(N2:N12)</f>
        <v>62316963</v>
      </c>
    </row>
  </sheetData>
  <autoFilter ref="A1:N12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Esther Villamizar Pesca</dc:creator>
  <cp:lastModifiedBy>Mery Teresa Rojas Neira</cp:lastModifiedBy>
  <dcterms:created xsi:type="dcterms:W3CDTF">2025-01-29T21:19:37Z</dcterms:created>
  <dcterms:modified xsi:type="dcterms:W3CDTF">2025-10-29T20:38:17Z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2025-02-15T01:38:31Z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e9ae3e23-a4ec-4fe9-aa61-0a2a9e80bd22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