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C:\Users\dianu\Documents\FDLAN\OCTUBRE 2025\"/>
    </mc:Choice>
  </mc:AlternateContent>
  <xr:revisionPtr revIDLastSave="0" documentId="8_{7DE1959B-6444-47C1-AB2B-CCF394EEC0EC}" xr6:coauthVersionLast="47" xr6:coauthVersionMax="47" xr10:uidLastSave="{00000000-0000-0000-0000-000000000000}"/>
  <bookViews>
    <workbookView xWindow="-108" yWindow="-108" windowWidth="23256" windowHeight="12456"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TRATAMIENTO'!$B$2:$X$45</definedName>
    <definedName name="_xlnm.Print_Area" localSheetId="0">CONTEXTO!$B$2:$F$19</definedName>
    <definedName name="_xlnm.Print_Area" localSheetId="2">EVALUACION!$B$2:$L$60</definedName>
    <definedName name="_xlnm.Print_Area" localSheetId="3">'EVALUACION CON CONTROLES'!$B$2:$R$52</definedName>
    <definedName name="_xlnm.Print_Area" localSheetId="1">'IDENTIFICACION Y ANALISIS'!$B$2:$F$38</definedName>
    <definedName name="contratación">'IDENTIFICACION Y ANALISIS'!$B$26:$B$28</definedName>
    <definedName name="ejecución">'IDENTIFICACION Y ANALISIS'!$B$30:$B$38</definedName>
    <definedName name="OPCIONES">'ASIGNACION Y TRATAMIENTO'!$B$49:$B$51</definedName>
    <definedName name="planeación">'IDENTIFICACION Y ANALISIS'!#REF!</definedName>
    <definedName name="selección">'IDENTIFICACION Y ANALISIS'!$B$20:$B$24</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1" i="6" l="1"/>
  <c r="T20" i="6" l="1"/>
  <c r="T12" i="6"/>
  <c r="T27" i="6"/>
  <c r="T13" i="6"/>
  <c r="I16" i="15"/>
  <c r="O11" i="6" s="1"/>
  <c r="J16" i="15"/>
  <c r="C16" i="15"/>
  <c r="C11" i="6" s="1"/>
  <c r="F11" i="6" s="1"/>
  <c r="K17" i="11"/>
  <c r="J11" i="6" s="1"/>
  <c r="G12" i="6"/>
  <c r="H12" i="6"/>
  <c r="I12" i="6"/>
  <c r="N12" i="6"/>
  <c r="S12" i="6"/>
  <c r="U12" i="6"/>
  <c r="V12" i="6"/>
  <c r="W12" i="6"/>
  <c r="X12" i="6"/>
  <c r="G13" i="6"/>
  <c r="H13" i="6"/>
  <c r="I13" i="6"/>
  <c r="N13" i="6"/>
  <c r="S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U19" i="6"/>
  <c r="V19" i="6"/>
  <c r="W19" i="6"/>
  <c r="X19" i="6"/>
  <c r="G20" i="6"/>
  <c r="H20" i="6"/>
  <c r="I20" i="6"/>
  <c r="N20" i="6"/>
  <c r="S20" i="6"/>
  <c r="U20" i="6"/>
  <c r="V20" i="6"/>
  <c r="W20" i="6"/>
  <c r="X20" i="6"/>
  <c r="G21" i="6"/>
  <c r="H21" i="6"/>
  <c r="I21" i="6"/>
  <c r="N21" i="6"/>
  <c r="S21" i="6"/>
  <c r="T21" i="6"/>
  <c r="U21" i="6"/>
  <c r="V21" i="6"/>
  <c r="W21" i="6"/>
  <c r="X21" i="6"/>
  <c r="G22" i="6"/>
  <c r="H22" i="6"/>
  <c r="I22" i="6"/>
  <c r="N22" i="6"/>
  <c r="S22" i="6"/>
  <c r="U22" i="6"/>
  <c r="V22" i="6"/>
  <c r="W22" i="6"/>
  <c r="X22" i="6"/>
  <c r="G23" i="6"/>
  <c r="H23" i="6"/>
  <c r="I23" i="6"/>
  <c r="N23" i="6"/>
  <c r="S23" i="6"/>
  <c r="U23" i="6"/>
  <c r="V23" i="6"/>
  <c r="W23" i="6"/>
  <c r="X23" i="6"/>
  <c r="G24" i="6"/>
  <c r="H24" i="6"/>
  <c r="I24" i="6"/>
  <c r="N24" i="6"/>
  <c r="S24" i="6"/>
  <c r="U24" i="6"/>
  <c r="V24" i="6"/>
  <c r="W24" i="6"/>
  <c r="X24" i="6"/>
  <c r="G25" i="6"/>
  <c r="H25" i="6"/>
  <c r="I25" i="6"/>
  <c r="N25" i="6"/>
  <c r="S25" i="6"/>
  <c r="T25" i="6"/>
  <c r="U25" i="6"/>
  <c r="V25" i="6"/>
  <c r="W25" i="6"/>
  <c r="X25" i="6"/>
  <c r="G26" i="6"/>
  <c r="H26" i="6"/>
  <c r="I26" i="6"/>
  <c r="N26" i="6"/>
  <c r="S26" i="6"/>
  <c r="U26" i="6"/>
  <c r="V26" i="6"/>
  <c r="W26" i="6"/>
  <c r="X26" i="6"/>
  <c r="G27" i="6"/>
  <c r="H27" i="6"/>
  <c r="I27" i="6"/>
  <c r="N27" i="6"/>
  <c r="S27" i="6"/>
  <c r="U27" i="6"/>
  <c r="V27" i="6"/>
  <c r="W27" i="6"/>
  <c r="X27" i="6"/>
  <c r="B30" i="15"/>
  <c r="D25" i="6" s="1"/>
  <c r="C30" i="15"/>
  <c r="C25" i="6" s="1"/>
  <c r="I30" i="15"/>
  <c r="P25" i="6"/>
  <c r="B31" i="15"/>
  <c r="D26" i="6" s="1"/>
  <c r="C31" i="15"/>
  <c r="C26" i="6" s="1"/>
  <c r="I31" i="15"/>
  <c r="O26" i="6" s="1"/>
  <c r="J31" i="15"/>
  <c r="P26" i="6" s="1"/>
  <c r="D27" i="6"/>
  <c r="C32" i="15"/>
  <c r="C27" i="6" s="1"/>
  <c r="P27" i="6"/>
  <c r="B18" i="15"/>
  <c r="D13" i="6" s="1"/>
  <c r="C18" i="15"/>
  <c r="C13" i="6" s="1"/>
  <c r="I18" i="15"/>
  <c r="J18" i="15"/>
  <c r="P13" i="6" s="1"/>
  <c r="D14" i="6"/>
  <c r="C19" i="15"/>
  <c r="C14" i="6" s="1"/>
  <c r="I19" i="15"/>
  <c r="J19" i="15"/>
  <c r="P14" i="6" s="1"/>
  <c r="D15" i="6"/>
  <c r="C20" i="15"/>
  <c r="C15" i="6" s="1"/>
  <c r="P15" i="6"/>
  <c r="B21" i="15"/>
  <c r="D16" i="6" s="1"/>
  <c r="C21" i="15"/>
  <c r="C16" i="6" s="1"/>
  <c r="I21" i="15"/>
  <c r="O16" i="6" s="1"/>
  <c r="J21" i="15"/>
  <c r="P16" i="6" s="1"/>
  <c r="B22" i="15"/>
  <c r="D17" i="6" s="1"/>
  <c r="C22" i="15"/>
  <c r="C17" i="6" s="1"/>
  <c r="I22" i="15"/>
  <c r="O17" i="6" s="1"/>
  <c r="J22" i="15"/>
  <c r="P17" i="6" s="1"/>
  <c r="D18" i="6"/>
  <c r="C23" i="15"/>
  <c r="C18" i="6" s="1"/>
  <c r="I23" i="15"/>
  <c r="O18" i="6" s="1"/>
  <c r="J23" i="15"/>
  <c r="P18" i="6" s="1"/>
  <c r="B24" i="15"/>
  <c r="D19" i="6" s="1"/>
  <c r="C24" i="15"/>
  <c r="C19" i="6" s="1"/>
  <c r="F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O22" i="6"/>
  <c r="P22" i="6"/>
  <c r="B28" i="15"/>
  <c r="D23" i="6" s="1"/>
  <c r="C28" i="15"/>
  <c r="C23" i="6" s="1"/>
  <c r="O23" i="6"/>
  <c r="P23" i="6"/>
  <c r="B29" i="15"/>
  <c r="D24" i="6" s="1"/>
  <c r="C29" i="15"/>
  <c r="C24" i="6" s="1"/>
  <c r="F24" i="6" s="1"/>
  <c r="P24" i="6"/>
  <c r="B17" i="15"/>
  <c r="D12" i="6" s="1"/>
  <c r="C17" i="15"/>
  <c r="C12" i="6" s="1"/>
  <c r="I17" i="15"/>
  <c r="J17" i="15"/>
  <c r="P12" i="6" s="1"/>
  <c r="P11" i="6"/>
  <c r="B6" i="15"/>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L20" i="11"/>
  <c r="K14" i="6" s="1"/>
  <c r="K19" i="11"/>
  <c r="J13" i="6" s="1"/>
  <c r="K18" i="11"/>
  <c r="J12" i="6" s="1"/>
  <c r="B16" i="15"/>
  <c r="D11" i="6" s="1"/>
  <c r="X11" i="6"/>
  <c r="W11" i="6"/>
  <c r="V11" i="6"/>
  <c r="U11" i="6"/>
  <c r="S11" i="6"/>
  <c r="N11" i="6"/>
  <c r="I11" i="6"/>
  <c r="H11" i="6"/>
  <c r="G11" i="6"/>
  <c r="O14" i="6"/>
  <c r="O15" i="6"/>
  <c r="K22" i="15"/>
  <c r="Q17" i="6" s="1"/>
  <c r="E19" i="6" l="1"/>
  <c r="J24" i="6"/>
  <c r="J16" i="6"/>
  <c r="L25" i="11"/>
  <c r="K19" i="6" s="1"/>
  <c r="L19" i="11"/>
  <c r="K13" i="6" s="1"/>
  <c r="J17" i="6"/>
  <c r="J25" i="6"/>
  <c r="K24" i="15"/>
  <c r="L24" i="15" s="1"/>
  <c r="R19" i="6" s="1"/>
  <c r="L18" i="11"/>
  <c r="K12" i="6" s="1"/>
  <c r="J21" i="6"/>
  <c r="F18" i="6"/>
  <c r="E18" i="6"/>
  <c r="E23" i="6"/>
  <c r="F23" i="6"/>
  <c r="F20" i="6"/>
  <c r="E20" i="6"/>
  <c r="F22" i="6"/>
  <c r="E22" i="6"/>
  <c r="E17" i="6"/>
  <c r="F17" i="6"/>
  <c r="F21" i="6"/>
  <c r="E21" i="6"/>
  <c r="L32" i="11"/>
  <c r="K26" i="6" s="1"/>
  <c r="K25" i="15"/>
  <c r="J23" i="6"/>
  <c r="K28" i="15"/>
  <c r="L28" i="15" s="1"/>
  <c r="R23" i="6" s="1"/>
  <c r="K27" i="15"/>
  <c r="K26" i="15"/>
  <c r="K23" i="15"/>
  <c r="L23" i="15" s="1"/>
  <c r="R18" i="6" s="1"/>
  <c r="K21" i="15"/>
  <c r="E11" i="6"/>
  <c r="L26" i="11"/>
  <c r="K20" i="6" s="1"/>
  <c r="L22" i="15"/>
  <c r="R17" i="6" s="1"/>
  <c r="J15" i="6"/>
  <c r="K17" i="15"/>
  <c r="L17" i="15" s="1"/>
  <c r="R12" i="6" s="1"/>
  <c r="K29" i="15"/>
  <c r="L29" i="15" s="1"/>
  <c r="R24" i="6" s="1"/>
  <c r="K20" i="15"/>
  <c r="L20" i="15" s="1"/>
  <c r="R15" i="6" s="1"/>
  <c r="K19" i="15"/>
  <c r="Q14" i="6" s="1"/>
  <c r="K18" i="15"/>
  <c r="Q13" i="6" s="1"/>
  <c r="K32" i="15"/>
  <c r="Q27" i="6" s="1"/>
  <c r="K30" i="15"/>
  <c r="L30" i="15" s="1"/>
  <c r="R25" i="6" s="1"/>
  <c r="L28" i="11"/>
  <c r="K22" i="6" s="1"/>
  <c r="L33" i="11"/>
  <c r="K27" i="6" s="1"/>
  <c r="O24" i="6"/>
  <c r="E12" i="6"/>
  <c r="F12" i="6"/>
  <c r="E16" i="6"/>
  <c r="F16" i="6"/>
  <c r="F15" i="6"/>
  <c r="E15" i="6"/>
  <c r="F14" i="6"/>
  <c r="E14" i="6"/>
  <c r="E13" i="6"/>
  <c r="F13" i="6"/>
  <c r="F27" i="6"/>
  <c r="E27" i="6"/>
  <c r="E26" i="6"/>
  <c r="F26" i="6"/>
  <c r="E25" i="6"/>
  <c r="F25" i="6"/>
  <c r="K16" i="15"/>
  <c r="K31" i="15"/>
  <c r="O27" i="6"/>
  <c r="L17" i="11"/>
  <c r="K11" i="6" s="1"/>
  <c r="O12" i="6"/>
  <c r="E24" i="6"/>
  <c r="O25" i="6"/>
  <c r="O13" i="6"/>
  <c r="J14" i="6"/>
  <c r="J18" i="6"/>
  <c r="Q19" i="6" l="1"/>
  <c r="Q18" i="6"/>
  <c r="Q23" i="6"/>
  <c r="Q15"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<sst xmlns="http://schemas.openxmlformats.org/spreadsheetml/2006/main" count="510" uniqueCount="203">
  <si>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</si>
  <si>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</si>
  <si>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</si>
  <si>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</si>
  <si>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</si>
  <si>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</si>
  <si>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</si>
  <si>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</si>
  <si>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 xml:space="preserve">Factores ambientales. Para su cumplimiento, el proponente deberá anexar carta de compromiso Formato 15 donde manifieste bajo la gravedad de juramento que cumple con los lineamientos de buenas prácticas ambientales, de acuer-do con la ficha N° 19 de contratación sostenible “Compra de computadores, equipos de comunicación y periféricos (mouse, video beam, cámaras fotográficas, scanner y/o impresoras”. </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</si>
  <si>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</si>
  <si>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</si>
  <si>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</si>
  <si>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</si>
  <si>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</si>
  <si>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</si>
  <si>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</si>
  <si>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</si>
  <si>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</si>
  <si>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</si>
  <si>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</si>
  <si>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</si>
  <si>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</si>
  <si>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</si>
  <si>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Selección de una oferta como adjudicataria cuyo oferente no cumple con la totalidad de los requisitos habilitantes.</t>
  </si>
  <si>
    <t>General</t>
  </si>
  <si>
    <t>Interno</t>
  </si>
  <si>
    <t>Operacionales</t>
  </si>
  <si>
    <t xml:space="preserve">Estimación inadecuada de precios por parte del oferente. </t>
  </si>
  <si>
    <t>Especifico</t>
  </si>
  <si>
    <t>Externo</t>
  </si>
  <si>
    <t>Económico</t>
  </si>
  <si>
    <t>Incumplimiento de condiciones y/o requisitos habilitantes por parte de todos los proponentes que generen el rechazo de todas las ofertas.</t>
  </si>
  <si>
    <t>Confabulacion de los proponentes (Colusión)</t>
  </si>
  <si>
    <t>Selección de ofertas con precios  artificialmente bajos.</t>
  </si>
  <si>
    <t>Financiero</t>
  </si>
  <si>
    <t>CONTRATACIÓN</t>
  </si>
  <si>
    <t>Retrasos en la suscripción del contrato</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</si>
  <si>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</si>
  <si>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</si>
  <si>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EJECUCIÓN</t>
  </si>
  <si>
    <t>Incumplimiento total o parcial del contratista en la entrega de los elementos</t>
  </si>
  <si>
    <t>Afectación del flujo de caja del contratista como consecuencia de no radicar de forma oportuna, completa y con aval del supervisor los informes o presentarlos sin atender las fechas de programación del plan anual mensualizado de caja - PAC, que señale la entidad contratante</t>
  </si>
  <si>
    <t>Falta de disponibilidad en el merccado de los elementos a contratar con las caracteristicas y condiciones  previamente cotizados, durante la ejecución.</t>
  </si>
  <si>
    <t>Economicos</t>
  </si>
  <si>
    <t xml:space="preserve">Alteraciones por cambios en lineamientos técnicos y del mercado. </t>
  </si>
  <si>
    <t>Sociales o Políticos</t>
  </si>
  <si>
    <t xml:space="preserve">Demoras por falta de elementos en el mercado, condiciones sociales y/o ambientales que retrasen la entrega. </t>
  </si>
  <si>
    <t>Contingencias con los provedores del contratista en cuanto a calidad y oportunidad.</t>
  </si>
  <si>
    <t xml:space="preserve">Entrega de elementos que no cumplan con las especificaciones técnicas definidas por la entidad, en cuanto a calidad y garantia de los mismos. </t>
  </si>
  <si>
    <t>Deterioro  de  las  condiciones  de  seguridad  y orden  público  que  impidan  la  ejecución  del contrato.</t>
  </si>
  <si>
    <t>No liquidar los contratos en los plazos acordados o los establecidos por la Ley.</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</si>
  <si>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</si>
  <si>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</si>
  <si>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</si>
  <si>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</si>
  <si>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</si>
  <si>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</si>
  <si>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</si>
  <si>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</si>
  <si>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</si>
  <si>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</si>
  <si>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</si>
  <si>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</si>
  <si>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</si>
  <si>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</si>
  <si>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</si>
  <si>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</si>
  <si>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objeto contractual.</t>
  </si>
  <si>
    <t xml:space="preserve">Reclamaciones por parte del oferente en términos de calidad y cantidad de los elementos. </t>
  </si>
  <si>
    <t>Ofertas con precios que no se adecuan al mercado</t>
  </si>
  <si>
    <t>1. Posible nulidad del contrato.
2. La no suscripción del contrato.   
3. Violación al principio de selección objetiva.</t>
  </si>
  <si>
    <t>Entrega de elementos que no cumplen con las especificaciones técnica, de calidad y garantias, establecidas en el presente proceso de selección</t>
  </si>
  <si>
    <t>El FDLAN Deberá asumir los costos de la mala ejecución o costos fortuitos</t>
  </si>
  <si>
    <t>Afectación en el Inicio de la ejecución</t>
  </si>
  <si>
    <t>Retrasos y afectaciones en el cronograma de ejecución del contrato y demoras en el ingreso al inventario de los elementos a la SED</t>
  </si>
  <si>
    <t>Insolvencia del contratista para la ejecución de las actividades propias del contrato.    Posible incumplimiento del contrato.     Reclamaciones por desequlibrio económico.</t>
  </si>
  <si>
    <t>Incumplimiento de la entrega de los  elementos estipulados.</t>
  </si>
  <si>
    <t>Modificación del clausulado.</t>
  </si>
  <si>
    <t>Retraso en los cronogramas de ejecución; prórrogas en la ejecución del contrato.</t>
  </si>
  <si>
    <t>1. Retraso en la ejecucion contractual.
2. Incumplimiento y no se puede satisfacer la necesidad de la Entidad.
3. Modificaciones contractuales.</t>
  </si>
  <si>
    <t>1. Pérdida de competencia para liquidar en sede administrativa. 
2. Incertidumbre del estado del contrato. 
3. Falta de paz y salvo por las partes.</t>
  </si>
  <si>
    <t>No cumplimiento del objeto contractual, afectación de pólizas</t>
  </si>
  <si>
    <t>No recepción de los elementos en el Almacén de la FDLAN por incumplimiento de especificaciones técnicas, de calidad y garantia de los mismos.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</si>
  <si>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</si>
  <si>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</si>
  <si>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</si>
  <si>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</si>
  <si>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</si>
  <si>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</si>
  <si>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</si>
  <si>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</si>
  <si>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</si>
  <si>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</si>
  <si>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</si>
  <si>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</si>
  <si>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</si>
  <si>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</si>
  <si>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</si>
  <si>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</si>
  <si>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</si>
  <si>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</si>
  <si>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</si>
  <si>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</si>
  <si>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</si>
  <si>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</si>
  <si>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</si>
  <si>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</si>
  <si>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</si>
  <si>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</si>
  <si>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</si>
  <si>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</si>
  <si>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</si>
  <si>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</si>
  <si>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</si>
  <si>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</si>
  <si>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</si>
  <si>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</si>
  <si>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</si>
  <si>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</si>
  <si>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</si>
  <si>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</si>
  <si>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</si>
  <si>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</si>
  <si>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</si>
  <si>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</si>
  <si>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</si>
  <si>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</si>
  <si>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</si>
  <si>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</si>
  <si>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</si>
  <si>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Inclusiòn de póliza de cumplimiento/ Indicadores financieros acorde con el proceso de selección.</t>
  </si>
  <si>
    <t>Si</t>
  </si>
  <si>
    <t>Alcaldía Local de Antonio Nariño</t>
  </si>
  <si>
    <t xml:space="preserve">Durante la etapa precontractual y desde el inicio de ejecución del contrato. </t>
  </si>
  <si>
    <t>Durante toda la ejecución del contrato</t>
  </si>
  <si>
    <t>De manera permanente durante toda la ejecución del contrato</t>
  </si>
  <si>
    <t xml:space="preserve">Aceptación de precios estipulados en la oferta económica final. </t>
  </si>
  <si>
    <t>No</t>
  </si>
  <si>
    <t>Inmediata a la ocurrencia.</t>
  </si>
  <si>
    <t>Previo a la firma del contrato(s)</t>
  </si>
  <si>
    <t xml:space="preserve">Revisión y seguimiento de los anexos técnicos </t>
  </si>
  <si>
    <t>Durante la etapa de planeación y la etapa precotractual del proceso de contratación.</t>
  </si>
  <si>
    <t>Solicitud firma declaración juramentada de compromiso de No Colusión</t>
  </si>
  <si>
    <t>Etapa Selección</t>
  </si>
  <si>
    <t>Revisión y seguimiento de ls declaración juramentada</t>
  </si>
  <si>
    <t>Durante la etapa de selección</t>
  </si>
  <si>
    <t>Efectuar verificaciones a los documentos y propuestas presentadas por parte de los profesionales integrantes del cómite evaluador.</t>
  </si>
  <si>
    <t>SI</t>
  </si>
  <si>
    <t xml:space="preserve">Inmediata </t>
  </si>
  <si>
    <t xml:space="preserve">Validación y verificación de cada uno de los pasos del proceso de contratación </t>
  </si>
  <si>
    <t>Requerir al contratista frente a la explicación de precios artificialmente bajos</t>
  </si>
  <si>
    <t>Revisión de la oferta económica frente a los precios del mercado</t>
  </si>
  <si>
    <t>No dar inicio a la ejecución del proyecto hasta que se tenga constituida la garantía única</t>
  </si>
  <si>
    <t>etapa de contratación</t>
  </si>
  <si>
    <t>firma del acta de inicio</t>
  </si>
  <si>
    <t>supervisor formulador del Contrato</t>
  </si>
  <si>
    <t>Durante la etapa de Contratación</t>
  </si>
  <si>
    <t>Realizar revisión exhaustiva de  las calidades de los oferentes en el proceso de contratación</t>
  </si>
  <si>
    <t>Seguimeinto de cada fase y solicitud al oferente de la firma en al fecha indicada</t>
  </si>
  <si>
    <t>firma del contrato</t>
  </si>
  <si>
    <t>Inducción e información al contratista respeto de las fechas de programación de PAC y condiciones de presentación de cuentas y soportes para asegurar el flujo de caja del contrato respectivo.</t>
  </si>
  <si>
    <t>Suervisión y apoyo a la supervisión del contrato</t>
  </si>
  <si>
    <t>Durante la  ejecución del contrato.</t>
  </si>
  <si>
    <t>Durante la  ejecución del contrato</t>
  </si>
  <si>
    <t>Informe del supervisor</t>
  </si>
  <si>
    <t>Mensual</t>
  </si>
  <si>
    <t>Modificación del listado de elementos, previa concertación con el sector.</t>
  </si>
  <si>
    <t xml:space="preserve">Durante las entregas </t>
  </si>
  <si>
    <t>Revisión de las condiciones técnicas de los elemntos</t>
  </si>
  <si>
    <t>De manera permanente durante toda la ejecucion del contrato</t>
  </si>
  <si>
    <t>Seguimieto permanente a las disposiciones y/o cambios de las especificaciones técnicas.</t>
  </si>
  <si>
    <t xml:space="preserve">Mediante una revisión constante de las disposiciones aplicables a cada sector </t>
  </si>
  <si>
    <t xml:space="preserve">Búsqueda de soluciones en el mercado y reprogramación de cronogramas. </t>
  </si>
  <si>
    <t>Contratista</t>
  </si>
  <si>
    <t>Durante el periodo de ejecución del contrato(s)</t>
  </si>
  <si>
    <t xml:space="preserve">Seguimiento constante al proceso de ejecución y realización de comites de seguimiento </t>
  </si>
  <si>
    <t>Suspensión del Contrato.</t>
  </si>
  <si>
    <t>Seguimiento permanente en cronograma y obligaciones en el contrato</t>
  </si>
  <si>
    <t>Supervisar de manera eficiente los tiempos de la contratación, de acuerdo con los cronogramas propuestos.</t>
  </si>
  <si>
    <t>Etapa de seguimiento y ejecución</t>
  </si>
  <si>
    <t>Supervisar de manera eficiente la ejecución del contrato</t>
  </si>
  <si>
    <t>Detallar en el anexo técnico todas las especificaciones establecidas por el sector, tanto a nivel técnico, de calidad y garantias.</t>
  </si>
  <si>
    <t>Lectura de anexos técnicos, condiciones técnicas, calidad y garantia de cada uno de los elementos en el primer comité de seguimiento</t>
  </si>
  <si>
    <t>Impacto del Riesgo</t>
  </si>
  <si>
    <t>Esta matriz es un documento anexo del Estudio Previo</t>
  </si>
  <si>
    <t>Etapa</t>
  </si>
  <si>
    <t>Clase</t>
  </si>
  <si>
    <t>Fuente</t>
  </si>
  <si>
    <t>Calificación total</t>
  </si>
  <si>
    <t>¿A quien se le asigna?</t>
  </si>
  <si>
    <t>%</t>
  </si>
  <si>
    <t>¿Cómo se realiza el monitoreo</t>
  </si>
  <si>
    <t>CONTRATISTA</t>
  </si>
  <si>
    <t>SDG</t>
  </si>
  <si>
    <t>CONTRATISTA Y SDG</t>
  </si>
  <si>
    <t>Alcaldía Local de Fontibón</t>
  </si>
  <si>
    <t xml:space="preserve">Categoria </t>
  </si>
  <si>
    <t>Objeto del Proceso de Contratación “PRESTAR EL SERVICIO DE APOYO LOGÍSTICO, TÉCNICO Y OPERATIVO PARA LA CONMEMORACIÓN DE LA AFROCOLOMBIANIDAD A TRAVÉS DEL DESARROLLO DE TRES COMPONENTES DESCRITOS COMO:  LA PUESTA EN ESCENA DE RUTA LIBERTARIA EN SU SEGUNDA FASE “PALENQUE TADO”; LA IMPLEMENTACIÓN DE LOS SABERES ANCESTRALES Y LA TERCERA FASE DEL MUSEO DEL VIERNES NEGRO”.</t>
  </si>
  <si>
    <r>
      <rPr>
        <b/>
        <u/>
        <sz val="12"/>
        <rFont val="Garamond"/>
        <family val="1"/>
      </rPr>
      <t>Partícipes del Proceso de Contratación:</t>
    </r>
    <r>
      <rPr>
        <b/>
        <sz val="12"/>
        <rFont val="Garamond"/>
        <family val="1"/>
      </rPr>
      <t xml:space="preserve"> </t>
    </r>
    <r>
      <rPr>
        <sz val="12"/>
        <rFont val="Garamond"/>
        <family val="1"/>
      </rPr>
      <t>Agentes externos (Asociaciones, corporaciones),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</si>
  <si>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comunidad étnica, comunidad en general) y externos (visitantes y usuarios externos en general)</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</si>
  <si>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r>
      <rPr>
        <b/>
        <sz val="12"/>
        <rFont val="Garamond"/>
        <family val="1"/>
      </rPr>
      <t xml:space="preserve"> El valor del contrato será por la suma de DOSCIENTOS TREINTA Y TRES MILLONES OCHOCIENTOS MIL PESOS M/CTE ($233.800.000) de la vigencia fiscal 2025, con cargo al proyecto 2353 “Acciones para una localidad deportiva, cultural y patrimonial" y el proyecto 2535 "Acciones por una localidad influyente y diferencial"  los cuales se ejecutarán a monto agotable.</t>
    </r>
  </si>
  <si>
    <t>Objeto Contractual: “PRESTAR EL SERVICIO DE APOYO LOGÍSTICO, TÉCNICO Y OPERATIVO PARA LA CONMEMORACIÓN DE LA AFROCOLOMBIANIDAD A TRAVÉS DEL DESARROLLO DE TRES COMPONENTES DESCRITOS COMO:  LA PUESTA EN ESCENA DE RUTA LIBERTARIA EN SU SEGUNDA FASE “PALENQUE TADO”; LA IMPLEMENTACIÓN DE LOS SABERES ANCESTRALES Y LA TERCERA FASE DEL MUSEO DEL VIERNES NEGRO”.</t>
  </si>
  <si>
    <t>“PRESTAR EL SERVICIO DE APOYO LOGÍSTICO, TÉCNICO Y OPERATIVO PARA LA CONMEMORACIÓN DE LA AFROCOLOMBIANIDAD A TRAVÉS DEL DESARROLLO DE TRES COMPONENTES DESCRITOS COMO:  LA PUESTA EN ESCENA DE RUTA LIBERTARIA EN SU SEGUNDA FASE “PALENQUE TADO”; LA IMPLEMENTACIÓN DE LOS SABERES ANCESTRALES Y LA TERCERA FASE DEL MUSEO DEL VIERNES NEGRO”.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</si>
</sst>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16"/>
      <name val="Garamond"/>
      <family val="1"/>
    </font>
    <font>
      <b/>
      <sz val="12"/>
      <color rgb="FFFF0D0D"/>
      <name val="Garamond"/>
      <family val="1"/>
    </font>
    <font>
      <b/>
      <sz val="12"/>
      <color rgb="FFFF0000"/>
      <name val="Garamond"/>
      <family val="1"/>
    </font>
    <font>
      <sz val="10"/>
      <color rgb="FF000000"/>
      <name val="Arial Narrow"/>
      <family val="2"/>
    </font>
    <font>
      <sz val="10"/>
      <color theme="1"/>
      <name val="Arial Narrow"/>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1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1"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5" xfId="0" applyFont="1" applyFill="1" applyBorder="1" applyAlignment="1">
      <alignment horizontal="center" vertical="center" wrapText="1"/>
    </xf>
    <xf numFmtId="0" fontId="11" fillId="4" borderId="26" xfId="0" applyFont="1" applyFill="1" applyBorder="1" applyAlignment="1">
      <alignment horizontal="center" vertical="center" wrapText="1"/>
    </xf>
    <xf numFmtId="0" fontId="11" fillId="4" borderId="26" xfId="0" applyFont="1" applyFill="1" applyBorder="1" applyAlignment="1">
      <alignment horizontal="center" vertical="center" textRotation="90" wrapText="1"/>
    </xf>
    <xf numFmtId="0" fontId="11"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0" fontId="7" fillId="0" borderId="33" xfId="0" applyFont="1" applyBorder="1" applyAlignment="1">
      <alignment horizontal="center" vertical="center" wrapText="1"/>
    </xf>
    <xf numFmtId="0" fontId="7" fillId="0" borderId="39" xfId="0" applyFont="1" applyBorder="1"/>
    <xf numFmtId="0" fontId="7" fillId="0" borderId="39"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8" xfId="0" applyFont="1" applyFill="1" applyBorder="1" applyAlignment="1">
      <alignment vertical="center" wrapText="1"/>
    </xf>
    <xf numFmtId="0" fontId="14" fillId="2" borderId="23" xfId="0" applyFont="1" applyFill="1" applyBorder="1" applyAlignment="1">
      <alignment horizontal="center" vertical="center" wrapText="1"/>
    </xf>
    <xf numFmtId="0" fontId="16" fillId="0" borderId="12" xfId="0" applyFont="1" applyBorder="1" applyAlignment="1">
      <alignment vertical="center"/>
    </xf>
    <xf numFmtId="0" fontId="20" fillId="2" borderId="20" xfId="0" applyFont="1" applyFill="1" applyBorder="1" applyAlignment="1">
      <alignment vertical="center" wrapText="1"/>
    </xf>
    <xf numFmtId="0" fontId="20" fillId="0" borderId="20" xfId="0" applyFont="1" applyBorder="1"/>
    <xf numFmtId="0" fontId="17" fillId="2" borderId="13" xfId="0" applyFont="1" applyFill="1" applyBorder="1" applyAlignment="1">
      <alignment vertical="center" wrapText="1"/>
    </xf>
    <xf numFmtId="0" fontId="20" fillId="2" borderId="21" xfId="0" applyFont="1" applyFill="1" applyBorder="1" applyAlignment="1">
      <alignment vertical="center" wrapText="1"/>
    </xf>
    <xf numFmtId="0" fontId="20" fillId="0" borderId="21" xfId="0" applyFont="1" applyBorder="1"/>
    <xf numFmtId="0" fontId="17" fillId="2" borderId="15" xfId="0" applyFont="1" applyFill="1" applyBorder="1" applyAlignment="1">
      <alignment vertical="center" wrapText="1"/>
    </xf>
    <xf numFmtId="0" fontId="20" fillId="0" borderId="22" xfId="0" applyFont="1" applyBorder="1"/>
    <xf numFmtId="0" fontId="17" fillId="2" borderId="17" xfId="0" applyFont="1" applyFill="1" applyBorder="1" applyAlignment="1">
      <alignment vertical="center" wrapText="1"/>
    </xf>
    <xf numFmtId="0" fontId="20" fillId="2" borderId="3" xfId="0" applyFont="1" applyFill="1" applyBorder="1" applyAlignment="1">
      <alignment vertical="center" wrapText="1"/>
    </xf>
    <xf numFmtId="0" fontId="17" fillId="2" borderId="18" xfId="0" applyFont="1" applyFill="1" applyBorder="1" applyAlignment="1">
      <alignment vertical="center" wrapText="1"/>
    </xf>
    <xf numFmtId="0" fontId="16" fillId="0" borderId="20" xfId="0" applyFont="1" applyBorder="1" applyAlignment="1">
      <alignment vertical="center"/>
    </xf>
    <xf numFmtId="0" fontId="20" fillId="2" borderId="22" xfId="0" applyFont="1" applyFill="1" applyBorder="1" applyAlignment="1">
      <alignment vertical="center" wrapText="1"/>
    </xf>
    <xf numFmtId="0" fontId="20" fillId="2" borderId="23" xfId="0" applyFont="1" applyFill="1" applyBorder="1" applyAlignment="1">
      <alignment vertical="center" wrapText="1"/>
    </xf>
    <xf numFmtId="0" fontId="17" fillId="2" borderId="19" xfId="0" applyFont="1" applyFill="1" applyBorder="1" applyAlignment="1">
      <alignment vertical="center" wrapText="1"/>
    </xf>
    <xf numFmtId="0" fontId="20" fillId="0" borderId="23" xfId="0" applyFont="1" applyBorder="1" applyAlignment="1">
      <alignment vertical="center" wrapText="1"/>
    </xf>
    <xf numFmtId="0" fontId="17" fillId="0" borderId="19"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5"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22" fillId="4" borderId="27" xfId="0" applyFont="1" applyFill="1" applyBorder="1" applyAlignment="1">
      <alignment horizontal="center" vertical="center" wrapText="1"/>
    </xf>
    <xf numFmtId="0" fontId="17" fillId="0" borderId="29" xfId="0" applyFont="1" applyBorder="1" applyAlignment="1">
      <alignment horizontal="left" vertical="center" wrapText="1"/>
    </xf>
    <xf numFmtId="0" fontId="20" fillId="0" borderId="3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3" xfId="0" applyFont="1" applyBorder="1" applyAlignment="1">
      <alignment horizontal="center" vertical="center" wrapText="1"/>
    </xf>
    <xf numFmtId="0" fontId="17" fillId="0" borderId="31" xfId="0" applyFont="1" applyBorder="1" applyAlignment="1">
      <alignment horizontal="left" vertical="center" wrapText="1"/>
    </xf>
    <xf numFmtId="0" fontId="20" fillId="0" borderId="3" xfId="0" applyFont="1" applyBorder="1" applyAlignment="1">
      <alignment horizontal="left" vertical="center" wrapText="1"/>
    </xf>
    <xf numFmtId="0" fontId="17" fillId="0" borderId="1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4"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5" xfId="0" applyFont="1" applyFill="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4" fillId="0" borderId="3" xfId="0" applyFont="1" applyBorder="1" applyAlignment="1">
      <alignment horizontal="center" vertical="center" wrapText="1"/>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2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28" fillId="0" borderId="3" xfId="0" applyFont="1" applyBorder="1" applyAlignment="1">
      <alignment horizontal="center" vertical="center" wrapText="1"/>
    </xf>
    <xf numFmtId="0" fontId="27" fillId="0" borderId="43" xfId="0" applyFont="1" applyBorder="1" applyAlignment="1">
      <alignment horizontal="center" vertical="center" wrapText="1"/>
    </xf>
    <xf numFmtId="0" fontId="9" fillId="0" borderId="43" xfId="0" applyFont="1" applyBorder="1" applyAlignment="1">
      <alignment horizontal="center" vertical="center" wrapText="1"/>
    </xf>
    <xf numFmtId="0" fontId="28" fillId="0" borderId="43" xfId="0" applyFont="1" applyBorder="1" applyAlignment="1">
      <alignment horizontal="center" vertical="center" wrapText="1"/>
    </xf>
    <xf numFmtId="0" fontId="16" fillId="0" borderId="14" xfId="0" applyFont="1" applyBorder="1" applyAlignment="1">
      <alignment vertical="center"/>
    </xf>
    <xf numFmtId="0" fontId="16" fillId="0" borderId="21" xfId="0" applyFont="1" applyBorder="1" applyAlignment="1">
      <alignment vertical="center"/>
    </xf>
    <xf numFmtId="0" fontId="16" fillId="0" borderId="16" xfId="0" applyFont="1" applyBorder="1" applyAlignment="1">
      <alignment vertical="center"/>
    </xf>
    <xf numFmtId="0" fontId="14" fillId="0" borderId="28" xfId="0" applyFont="1" applyBorder="1" applyAlignment="1">
      <alignment vertical="center" wrapText="1"/>
    </xf>
    <xf numFmtId="0" fontId="14" fillId="0" borderId="23" xfId="0" applyFont="1" applyBorder="1" applyAlignment="1">
      <alignment horizontal="center" vertical="center" wrapText="1"/>
    </xf>
    <xf numFmtId="0" fontId="20" fillId="0" borderId="14" xfId="0" applyFont="1" applyBorder="1" applyAlignment="1">
      <alignment vertical="center"/>
    </xf>
    <xf numFmtId="0" fontId="16" fillId="0" borderId="22" xfId="0" applyFont="1" applyBorder="1" applyAlignment="1">
      <alignment vertical="center"/>
    </xf>
    <xf numFmtId="0" fontId="5" fillId="0" borderId="3" xfId="0" applyFont="1" applyBorder="1" applyAlignment="1">
      <alignment horizontal="center"/>
    </xf>
    <xf numFmtId="0" fontId="14" fillId="0" borderId="31" xfId="0" applyFont="1" applyBorder="1" applyAlignment="1">
      <alignment horizontal="left" vertical="top" wrapText="1"/>
    </xf>
    <xf numFmtId="0" fontId="14" fillId="0" borderId="3" xfId="0" applyFont="1" applyBorder="1" applyAlignment="1">
      <alignment horizontal="left" vertical="top" wrapText="1"/>
    </xf>
    <xf numFmtId="0" fontId="14" fillId="0" borderId="18" xfId="0" applyFont="1" applyBorder="1" applyAlignment="1">
      <alignment horizontal="left" vertical="top" wrapText="1"/>
    </xf>
    <xf numFmtId="0" fontId="14" fillId="0" borderId="25" xfId="0" applyFont="1" applyBorder="1" applyAlignment="1">
      <alignment horizontal="center"/>
    </xf>
    <xf numFmtId="0" fontId="14" fillId="0" borderId="26" xfId="0" applyFont="1" applyBorder="1" applyAlignment="1">
      <alignment horizontal="center"/>
    </xf>
    <xf numFmtId="0" fontId="14" fillId="0" borderId="27" xfId="0" applyFont="1" applyBorder="1" applyAlignment="1">
      <alignment horizontal="center"/>
    </xf>
    <xf numFmtId="0" fontId="19" fillId="0" borderId="31" xfId="0" applyFont="1" applyBorder="1" applyAlignment="1">
      <alignment horizontal="left" vertical="top" wrapText="1"/>
    </xf>
    <xf numFmtId="0" fontId="17" fillId="0" borderId="3" xfId="0" applyFont="1" applyBorder="1" applyAlignment="1">
      <alignment horizontal="left" vertical="top" wrapText="1"/>
    </xf>
    <xf numFmtId="0" fontId="17" fillId="0" borderId="18" xfId="0" applyFont="1" applyBorder="1" applyAlignment="1">
      <alignment horizontal="left" vertical="top" wrapText="1"/>
    </xf>
    <xf numFmtId="0" fontId="17" fillId="0" borderId="41" xfId="0" applyFont="1" applyBorder="1" applyAlignment="1">
      <alignment horizontal="left" vertical="center" wrapText="1"/>
    </xf>
    <xf numFmtId="0" fontId="17" fillId="0" borderId="24" xfId="0" applyFont="1" applyBorder="1" applyAlignment="1">
      <alignment horizontal="left" vertical="center" wrapText="1"/>
    </xf>
    <xf numFmtId="0" fontId="17" fillId="0" borderId="42" xfId="0" applyFont="1" applyBorder="1" applyAlignment="1">
      <alignment horizontal="left" vertical="center" wrapText="1"/>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53" xfId="0" applyFont="1" applyBorder="1" applyAlignment="1">
      <alignment horizontal="center" vertical="center"/>
    </xf>
    <xf numFmtId="0" fontId="12" fillId="0" borderId="59" xfId="0" applyFont="1" applyBorder="1" applyAlignment="1">
      <alignment horizontal="center" vertical="center"/>
    </xf>
    <xf numFmtId="0" fontId="12" fillId="0" borderId="0" xfId="0" applyFont="1" applyAlignment="1">
      <alignment horizontal="center" vertical="center"/>
    </xf>
    <xf numFmtId="0" fontId="12" fillId="0" borderId="58" xfId="0" applyFont="1" applyBorder="1" applyAlignment="1">
      <alignment horizontal="center" vertical="center"/>
    </xf>
    <xf numFmtId="0" fontId="12" fillId="0" borderId="54" xfId="0" applyFont="1" applyBorder="1" applyAlignment="1">
      <alignment horizontal="center" vertical="center"/>
    </xf>
    <xf numFmtId="0" fontId="12" fillId="0" borderId="47" xfId="0" applyFont="1" applyBorder="1" applyAlignment="1">
      <alignment horizontal="center" vertical="center"/>
    </xf>
    <xf numFmtId="0" fontId="12" fillId="0" borderId="55" xfId="0" applyFont="1" applyBorder="1" applyAlignment="1">
      <alignment horizontal="center" vertical="center"/>
    </xf>
    <xf numFmtId="0" fontId="17" fillId="0" borderId="43" xfId="0" applyFont="1" applyBorder="1" applyAlignment="1">
      <alignment horizontal="left" vertical="center" wrapText="1"/>
    </xf>
    <xf numFmtId="0" fontId="17" fillId="0" borderId="60" xfId="0" applyFont="1" applyBorder="1" applyAlignment="1">
      <alignment horizontal="left" vertical="center" wrapText="1"/>
    </xf>
    <xf numFmtId="0" fontId="8" fillId="0" borderId="0" xfId="0" applyFont="1" applyAlignment="1">
      <alignment horizontal="left" vertical="center" wrapText="1"/>
    </xf>
    <xf numFmtId="0" fontId="14" fillId="0" borderId="32" xfId="0" applyFont="1" applyBorder="1" applyAlignment="1">
      <alignment horizontal="left" vertical="top" wrapText="1"/>
    </xf>
    <xf numFmtId="0" fontId="14" fillId="0" borderId="9" xfId="0" applyFont="1" applyBorder="1" applyAlignment="1">
      <alignment horizontal="left" vertical="top" wrapText="1"/>
    </xf>
    <xf numFmtId="0" fontId="14" fillId="0" borderId="34" xfId="0" applyFont="1" applyBorder="1" applyAlignment="1">
      <alignment horizontal="left" vertical="top" wrapText="1"/>
    </xf>
    <xf numFmtId="0" fontId="15" fillId="0" borderId="44" xfId="0" applyFont="1" applyBorder="1" applyAlignment="1">
      <alignment horizontal="center" vertical="center"/>
    </xf>
    <xf numFmtId="0" fontId="15" fillId="0" borderId="45" xfId="0" applyFont="1" applyBorder="1" applyAlignment="1">
      <alignment horizontal="center" vertical="center"/>
    </xf>
    <xf numFmtId="0" fontId="15" fillId="0" borderId="46" xfId="0" applyFont="1" applyBorder="1" applyAlignment="1">
      <alignment horizontal="center" vertical="center"/>
    </xf>
    <xf numFmtId="0" fontId="14" fillId="0" borderId="35" xfId="0" applyFont="1" applyBorder="1" applyAlignment="1">
      <alignment horizontal="left" wrapText="1"/>
    </xf>
    <xf numFmtId="0" fontId="14" fillId="0" borderId="36"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6" fillId="0" borderId="61" xfId="0" applyFont="1" applyBorder="1" applyAlignment="1">
      <alignment horizontal="left" vertical="center" wrapText="1"/>
    </xf>
    <xf numFmtId="0" fontId="26" fillId="0" borderId="62" xfId="0" applyFont="1" applyBorder="1" applyAlignment="1">
      <alignment horizontal="left" vertical="center" wrapText="1"/>
    </xf>
    <xf numFmtId="0" fontId="26" fillId="0" borderId="63" xfId="0" applyFont="1" applyBorder="1" applyAlignment="1">
      <alignment horizontal="left" vertical="center" wrapText="1"/>
    </xf>
    <xf numFmtId="0" fontId="14" fillId="2" borderId="38" xfId="0" applyFont="1" applyFill="1" applyBorder="1" applyAlignment="1">
      <alignment horizontal="center" vertical="center" wrapText="1"/>
    </xf>
    <xf numFmtId="0" fontId="14" fillId="2" borderId="42"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5" fillId="0" borderId="44" xfId="0" applyFont="1" applyBorder="1" applyAlignment="1">
      <alignment horizontal="center" vertical="center" wrapText="1"/>
    </xf>
    <xf numFmtId="0" fontId="15"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6" xfId="0" applyFont="1" applyBorder="1" applyAlignment="1">
      <alignment vertical="center"/>
    </xf>
    <xf numFmtId="0" fontId="16" fillId="0" borderId="7" xfId="0" applyFont="1" applyBorder="1" applyAlignment="1">
      <alignment vertical="center"/>
    </xf>
    <xf numFmtId="0" fontId="16" fillId="0" borderId="3" xfId="0" applyFont="1" applyBorder="1" applyAlignment="1">
      <alignment horizontal="left" vertical="center" wrapText="1"/>
    </xf>
    <xf numFmtId="0" fontId="21" fillId="4" borderId="26" xfId="0" applyFont="1" applyFill="1" applyBorder="1" applyAlignment="1">
      <alignment horizontal="center" vertical="center" wrapText="1"/>
    </xf>
    <xf numFmtId="0" fontId="15" fillId="0" borderId="49"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21" fillId="4" borderId="44" xfId="0" applyFont="1" applyFill="1" applyBorder="1" applyAlignment="1">
      <alignment horizontal="center" vertical="center" wrapText="1"/>
    </xf>
    <xf numFmtId="0" fontId="21" fillId="4" borderId="45" xfId="0" applyFont="1" applyFill="1" applyBorder="1" applyAlignment="1">
      <alignment horizontal="center" vertical="center" wrapText="1"/>
    </xf>
    <xf numFmtId="0" fontId="21" fillId="4" borderId="50" xfId="0" applyFont="1" applyFill="1" applyBorder="1" applyAlignment="1">
      <alignment horizontal="center" vertical="center" wrapText="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17" fillId="0" borderId="51" xfId="0" applyFont="1" applyBorder="1" applyAlignment="1">
      <alignment horizontal="left" vertical="center" wrapText="1"/>
    </xf>
    <xf numFmtId="0" fontId="17" fillId="0" borderId="53" xfId="0" applyFont="1" applyBorder="1" applyAlignment="1">
      <alignment horizontal="left" vertical="center" wrapText="1"/>
    </xf>
    <xf numFmtId="0" fontId="17" fillId="0" borderId="59" xfId="0" applyFont="1" applyBorder="1" applyAlignment="1">
      <alignment horizontal="left" vertical="center" wrapText="1"/>
    </xf>
    <xf numFmtId="0" fontId="17" fillId="0" borderId="58" xfId="0" applyFont="1" applyBorder="1" applyAlignment="1">
      <alignment horizontal="left" vertical="center" wrapText="1"/>
    </xf>
    <xf numFmtId="0" fontId="17" fillId="0" borderId="54" xfId="0" applyFont="1" applyBorder="1" applyAlignment="1">
      <alignment horizontal="left" vertical="center" wrapText="1"/>
    </xf>
    <xf numFmtId="0" fontId="17" fillId="0" borderId="55" xfId="0" applyFont="1" applyBorder="1" applyAlignment="1">
      <alignment horizontal="left" vertical="center" wrapText="1"/>
    </xf>
    <xf numFmtId="0" fontId="14" fillId="0" borderId="48" xfId="0" applyFont="1" applyBorder="1" applyAlignment="1">
      <alignment horizontal="right" vertical="center" textRotation="90"/>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16" fillId="0" borderId="30" xfId="0" applyFont="1" applyBorder="1" applyAlignment="1">
      <alignment horizontal="left" vertical="center" wrapText="1"/>
    </xf>
    <xf numFmtId="0" fontId="14" fillId="0" borderId="0" xfId="0" applyFont="1" applyAlignment="1">
      <alignment horizontal="right" vertical="center" textRotation="90"/>
    </xf>
    <xf numFmtId="0" fontId="15" fillId="0" borderId="47" xfId="0" applyFont="1" applyBorder="1" applyAlignment="1">
      <alignment horizontal="center"/>
    </xf>
    <xf numFmtId="0" fontId="20" fillId="0" borderId="18"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8"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19" xfId="0" applyFont="1" applyFill="1" applyBorder="1" applyAlignment="1">
      <alignment horizontal="center" vertical="center"/>
    </xf>
    <xf numFmtId="0" fontId="20" fillId="10" borderId="18" xfId="0" applyFont="1" applyFill="1" applyBorder="1" applyAlignment="1">
      <alignment horizontal="center" vertical="center"/>
    </xf>
    <xf numFmtId="0" fontId="20" fillId="6" borderId="3" xfId="0" applyFont="1" applyFill="1" applyBorder="1" applyAlignment="1">
      <alignment horizontal="center"/>
    </xf>
    <xf numFmtId="0" fontId="20" fillId="8" borderId="3" xfId="0" applyFont="1" applyFill="1" applyBorder="1" applyAlignment="1">
      <alignment horizontal="center" vertical="center"/>
    </xf>
    <xf numFmtId="0" fontId="15" fillId="0" borderId="0" xfId="0" applyFont="1" applyAlignment="1">
      <alignment horizontal="center"/>
    </xf>
    <xf numFmtId="0" fontId="15" fillId="6" borderId="18" xfId="0" applyFont="1" applyFill="1" applyBorder="1" applyAlignment="1">
      <alignment horizontal="center" vertical="center" wrapText="1"/>
    </xf>
    <xf numFmtId="0" fontId="20" fillId="6" borderId="18" xfId="0" applyFont="1" applyFill="1" applyBorder="1" applyAlignment="1">
      <alignment horizontal="center"/>
    </xf>
    <xf numFmtId="0" fontId="15" fillId="2" borderId="0" xfId="0" applyFont="1" applyFill="1" applyAlignment="1">
      <alignment horizontal="center"/>
    </xf>
    <xf numFmtId="0" fontId="16" fillId="0" borderId="3" xfId="0" applyFont="1" applyBorder="1" applyAlignment="1">
      <alignment horizontal="center" vertical="center" wrapText="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22" fillId="4" borderId="26"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xf numFmtId="0" fontId="20" fillId="0" borderId="4"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23" xfId="0" applyFont="1" applyBorder="1" applyAlignment="1">
      <alignment horizontal="center" vertical="center" wrapText="1"/>
    </xf>
    <xf numFmtId="0" fontId="20" fillId="7" borderId="4" xfId="0" applyFont="1" applyFill="1" applyBorder="1" applyAlignment="1">
      <alignment horizontal="center" vertical="center"/>
    </xf>
    <xf numFmtId="0" fontId="20" fillId="7" borderId="23"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3" xfId="0" applyFont="1" applyFill="1" applyBorder="1" applyAlignment="1">
      <alignment horizontal="center" vertical="center"/>
    </xf>
    <xf numFmtId="0" fontId="15" fillId="2" borderId="47" xfId="0" applyFont="1" applyFill="1" applyBorder="1" applyAlignment="1">
      <alignment horizontal="center"/>
    </xf>
    <xf numFmtId="0" fontId="15" fillId="6" borderId="4" xfId="0" applyFont="1" applyFill="1" applyBorder="1" applyAlignment="1">
      <alignment horizontal="center" vertical="center"/>
    </xf>
    <xf numFmtId="0" fontId="15" fillId="6" borderId="23"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23"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20" fillId="9" borderId="23" xfId="0" applyFont="1" applyFill="1" applyBorder="1" applyAlignment="1">
      <alignment horizontal="center" vertical="center"/>
    </xf>
    <xf numFmtId="0" fontId="20" fillId="7" borderId="56" xfId="0" applyFont="1" applyFill="1" applyBorder="1" applyAlignment="1">
      <alignment horizontal="center" vertical="center"/>
    </xf>
    <xf numFmtId="0" fontId="20" fillId="7" borderId="57" xfId="0" applyFont="1" applyFill="1" applyBorder="1" applyAlignment="1">
      <alignment horizontal="center" vertical="center"/>
    </xf>
    <xf numFmtId="0" fontId="20" fillId="9" borderId="40" xfId="0" applyFont="1" applyFill="1" applyBorder="1" applyAlignment="1">
      <alignment horizontal="center" vertical="center"/>
    </xf>
    <xf numFmtId="0" fontId="15" fillId="6" borderId="40" xfId="0" applyFont="1" applyFill="1" applyBorder="1" applyAlignment="1">
      <alignment horizontal="center" vertical="center" wrapText="1"/>
    </xf>
    <xf numFmtId="0" fontId="20" fillId="8" borderId="40" xfId="0" applyFont="1" applyFill="1" applyBorder="1" applyAlignment="1">
      <alignment horizontal="center" vertical="center"/>
    </xf>
    <xf numFmtId="0" fontId="15" fillId="6" borderId="51" xfId="0" applyFont="1" applyFill="1" applyBorder="1" applyAlignment="1">
      <alignment horizontal="center" vertical="center" wrapText="1"/>
    </xf>
    <xf numFmtId="0" fontId="15" fillId="6" borderId="52"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55" xfId="0" applyFont="1" applyFill="1" applyBorder="1" applyAlignment="1">
      <alignment horizontal="center" vertical="center" wrapText="1"/>
    </xf>
    <xf numFmtId="0" fontId="15" fillId="6" borderId="43"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20" fillId="7" borderId="40" xfId="0" applyFont="1" applyFill="1" applyBorder="1" applyAlignment="1">
      <alignment horizontal="center" vertical="center"/>
    </xf>
    <xf numFmtId="0" fontId="20" fillId="6" borderId="4" xfId="0" applyFont="1" applyFill="1" applyBorder="1" applyAlignment="1">
      <alignment horizontal="center"/>
    </xf>
    <xf numFmtId="0" fontId="20" fillId="6" borderId="23" xfId="0" applyFont="1" applyFill="1" applyBorder="1" applyAlignment="1">
      <alignment horizontal="center"/>
    </xf>
    <xf numFmtId="0" fontId="20" fillId="6" borderId="40" xfId="0" applyFont="1" applyFill="1" applyBorder="1" applyAlignment="1">
      <alignment horizontal="center"/>
    </xf>
    <xf numFmtId="0" fontId="15" fillId="6" borderId="40"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5" xfId="0" applyFont="1" applyBorder="1" applyAlignment="1">
      <alignment horizontal="left"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0" fillId="2" borderId="0" xfId="0" applyFont="1" applyFill="1" applyAlignment="1">
      <alignment horizontal="center"/>
    </xf>
    <xf numFmtId="0" fontId="10" fillId="0" borderId="47" xfId="0" applyFont="1" applyBorder="1" applyAlignment="1">
      <alignment horizontal="center"/>
    </xf>
    <xf numFmtId="0" fontId="10" fillId="6" borderId="4" xfId="0" applyFont="1" applyFill="1" applyBorder="1" applyAlignment="1">
      <alignment horizontal="center" vertical="center"/>
    </xf>
    <xf numFmtId="0" fontId="10" fillId="6" borderId="2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6" borderId="3" xfId="0" applyFont="1" applyFill="1" applyBorder="1" applyAlignment="1">
      <alignment horizontal="center"/>
    </xf>
    <xf numFmtId="0" fontId="10" fillId="0" borderId="58" xfId="0" applyFont="1" applyBorder="1" applyAlignment="1">
      <alignment horizontal="right" vertical="center" textRotation="90"/>
    </xf>
    <xf numFmtId="0" fontId="17" fillId="0" borderId="53" xfId="0" applyFont="1" applyBorder="1" applyAlignment="1">
      <alignment horizontal="left" vertical="center"/>
    </xf>
    <xf numFmtId="0" fontId="17" fillId="0" borderId="59" xfId="0" applyFont="1" applyBorder="1" applyAlignment="1">
      <alignment horizontal="left" vertical="center"/>
    </xf>
    <xf numFmtId="0" fontId="17" fillId="0" borderId="58" xfId="0" applyFont="1" applyBorder="1" applyAlignment="1">
      <alignment horizontal="left" vertical="center"/>
    </xf>
    <xf numFmtId="0" fontId="17" fillId="0" borderId="54" xfId="0" applyFont="1" applyBorder="1" applyAlignment="1">
      <alignment horizontal="left" vertical="center"/>
    </xf>
    <xf numFmtId="0" fontId="17" fillId="0" borderId="55" xfId="0" applyFont="1" applyBorder="1" applyAlignment="1">
      <alignment horizontal="left" vertical="center"/>
    </xf>
    <xf numFmtId="0" fontId="7" fillId="0" borderId="31"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3" xfId="0" applyFont="1" applyFill="1" applyBorder="1" applyAlignment="1">
      <alignment horizontal="center" vertical="center" wrapText="1"/>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4" zoomScale="85" zoomScaleNormal="85" zoomScalePageLayoutView="40" workbookViewId="0">
      <selection activeCell="B19" sqref="B19:F19"/>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30"/>
      <c r="C2" s="143" t="s">
        <v>0</v>
      </c>
      <c r="D2" s="144"/>
      <c r="E2" s="145"/>
      <c r="F2" s="152" t="s">
        <v>1</v>
      </c>
    </row>
    <row r="3" spans="2:6" ht="42.75" customHeight="1" x14ac:dyDescent="0.25">
      <c r="B3" s="130"/>
      <c r="C3" s="146"/>
      <c r="D3" s="147"/>
      <c r="E3" s="148"/>
      <c r="F3" s="153"/>
    </row>
    <row r="4" spans="2:6" ht="41.25" customHeight="1" x14ac:dyDescent="0.25">
      <c r="B4" s="130"/>
      <c r="C4" s="149"/>
      <c r="D4" s="150"/>
      <c r="E4" s="151"/>
      <c r="F4" s="141"/>
    </row>
    <row r="5" spans="2:6" ht="37.5" customHeight="1" thickBot="1" x14ac:dyDescent="0.3">
      <c r="B5" s="12"/>
      <c r="C5" s="13"/>
      <c r="D5" s="13"/>
      <c r="E5" s="13"/>
      <c r="F5" s="13"/>
    </row>
    <row r="6" spans="2:6" ht="21" customHeight="1" thickBot="1" x14ac:dyDescent="0.35">
      <c r="B6" s="134" t="s">
        <v>2</v>
      </c>
      <c r="C6" s="135"/>
      <c r="D6" s="135"/>
      <c r="E6" s="135"/>
      <c r="F6" s="136"/>
    </row>
    <row r="7" spans="2:6" ht="78.75" customHeight="1" x14ac:dyDescent="0.25">
      <c r="B7" s="140" t="s">
        <v>3</v>
      </c>
      <c r="C7" s="141"/>
      <c r="D7" s="141"/>
      <c r="E7" s="141"/>
      <c r="F7" s="142"/>
    </row>
    <row r="8" spans="2:6" ht="52.5" customHeight="1" x14ac:dyDescent="0.25">
      <c r="B8" s="137" t="s">
        <v>197</v>
      </c>
      <c r="C8" s="138"/>
      <c r="D8" s="138"/>
      <c r="E8" s="138"/>
      <c r="F8" s="139"/>
    </row>
    <row r="9" spans="2:6" ht="34.5" customHeight="1" x14ac:dyDescent="0.25">
      <c r="B9" s="131" t="s">
        <v>198</v>
      </c>
      <c r="C9" s="132"/>
      <c r="D9" s="132"/>
      <c r="E9" s="132"/>
      <c r="F9" s="133"/>
    </row>
    <row r="10" spans="2:6" ht="36" customHeight="1" x14ac:dyDescent="0.25">
      <c r="B10" s="131" t="s">
        <v>199</v>
      </c>
      <c r="C10" s="132"/>
      <c r="D10" s="132"/>
      <c r="E10" s="132"/>
      <c r="F10" s="133"/>
    </row>
    <row r="11" spans="2:6" ht="72" customHeight="1" x14ac:dyDescent="0.25">
      <c r="B11" s="131" t="s">
        <v>4</v>
      </c>
      <c r="C11" s="132"/>
      <c r="D11" s="132"/>
      <c r="E11" s="132"/>
      <c r="F11" s="133"/>
    </row>
    <row r="12" spans="2:6" ht="76.5" customHeight="1" x14ac:dyDescent="0.25">
      <c r="B12" s="131" t="s">
        <v>200</v>
      </c>
      <c r="C12" s="132"/>
      <c r="D12" s="132"/>
      <c r="E12" s="132"/>
      <c r="F12" s="133"/>
    </row>
    <row r="13" spans="2:6" ht="44.25" customHeight="1" x14ac:dyDescent="0.25">
      <c r="B13" s="131" t="s">
        <v>5</v>
      </c>
      <c r="C13" s="132"/>
      <c r="D13" s="132"/>
      <c r="E13" s="132"/>
      <c r="F13" s="133"/>
    </row>
    <row r="14" spans="2:6" ht="26.25" customHeight="1" x14ac:dyDescent="0.25">
      <c r="B14" s="131" t="s">
        <v>6</v>
      </c>
      <c r="C14" s="132"/>
      <c r="D14" s="132"/>
      <c r="E14" s="132"/>
      <c r="F14" s="133"/>
    </row>
    <row r="15" spans="2:6" ht="22.5" customHeight="1" x14ac:dyDescent="0.25">
      <c r="B15" s="131" t="s">
        <v>7</v>
      </c>
      <c r="C15" s="132"/>
      <c r="D15" s="132"/>
      <c r="E15" s="132"/>
      <c r="F15" s="133"/>
    </row>
    <row r="16" spans="2:6" ht="33" customHeight="1" x14ac:dyDescent="0.25">
      <c r="B16" s="131" t="s">
        <v>8</v>
      </c>
      <c r="C16" s="132"/>
      <c r="D16" s="132"/>
      <c r="E16" s="132"/>
      <c r="F16" s="133"/>
    </row>
    <row r="17" spans="2:6" ht="36.75" customHeight="1" x14ac:dyDescent="0.25">
      <c r="B17" s="131" t="s">
        <v>9</v>
      </c>
      <c r="C17" s="132"/>
      <c r="D17" s="132"/>
      <c r="E17" s="132"/>
      <c r="F17" s="133"/>
    </row>
    <row r="18" spans="2:6" ht="26.25" customHeight="1" x14ac:dyDescent="0.25">
      <c r="B18" s="131" t="s">
        <v>10</v>
      </c>
      <c r="C18" s="132"/>
      <c r="D18" s="132"/>
      <c r="E18" s="132"/>
      <c r="F18" s="133"/>
    </row>
    <row r="19" spans="2:6" ht="27" customHeight="1" thickBot="1" x14ac:dyDescent="0.3">
      <c r="B19" s="155" t="s">
        <v>11</v>
      </c>
      <c r="C19" s="156"/>
      <c r="D19" s="156"/>
      <c r="E19" s="156"/>
      <c r="F19" s="157"/>
    </row>
    <row r="20" spans="2:6" ht="14.25" customHeight="1" x14ac:dyDescent="0.25">
      <c r="B20" s="6"/>
    </row>
    <row r="21" spans="2:6" x14ac:dyDescent="0.25">
      <c r="B21" s="7"/>
    </row>
    <row r="22" spans="2:6" ht="17.25" customHeight="1" x14ac:dyDescent="0.25">
      <c r="B22" s="154"/>
      <c r="C22" s="154"/>
      <c r="D22" s="154"/>
      <c r="E22" s="154"/>
      <c r="F22" s="154"/>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8"/>
  <sheetViews>
    <sheetView showGridLines="0" topLeftCell="A17" zoomScaleNormal="100" zoomScalePageLayoutView="85" workbookViewId="0">
      <selection activeCell="B63" sqref="B63"/>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30"/>
      <c r="C2" s="143" t="s">
        <v>12</v>
      </c>
      <c r="D2" s="144"/>
      <c r="E2" s="145"/>
      <c r="F2" s="152" t="s">
        <v>1</v>
      </c>
    </row>
    <row r="3" spans="2:6" ht="51" customHeight="1" x14ac:dyDescent="0.25">
      <c r="B3" s="130"/>
      <c r="C3" s="146"/>
      <c r="D3" s="147"/>
      <c r="E3" s="148"/>
      <c r="F3" s="153"/>
    </row>
    <row r="4" spans="2:6" ht="54" customHeight="1" x14ac:dyDescent="0.25">
      <c r="B4" s="130"/>
      <c r="C4" s="149"/>
      <c r="D4" s="150"/>
      <c r="E4" s="151"/>
      <c r="F4" s="141"/>
    </row>
    <row r="5" spans="2:6" ht="24.75" customHeight="1" thickBot="1" x14ac:dyDescent="0.3">
      <c r="B5" s="12"/>
      <c r="C5" s="13"/>
      <c r="D5" s="13"/>
      <c r="E5" s="13"/>
      <c r="F5" s="13"/>
    </row>
    <row r="6" spans="2:6" ht="18" customHeight="1" thickBot="1" x14ac:dyDescent="0.3">
      <c r="B6" s="158" t="s">
        <v>13</v>
      </c>
      <c r="C6" s="159"/>
      <c r="D6" s="159"/>
      <c r="E6" s="159"/>
      <c r="F6" s="160"/>
    </row>
    <row r="7" spans="2:6" ht="42.75" customHeight="1" x14ac:dyDescent="0.25">
      <c r="B7" s="161" t="s">
        <v>14</v>
      </c>
      <c r="C7" s="162"/>
      <c r="D7" s="162"/>
      <c r="E7" s="162"/>
      <c r="F7" s="162"/>
    </row>
    <row r="8" spans="2:6" ht="63" customHeight="1" x14ac:dyDescent="0.25">
      <c r="B8" s="163"/>
      <c r="C8" s="164"/>
      <c r="D8" s="164"/>
      <c r="E8" s="164"/>
      <c r="F8" s="164"/>
    </row>
    <row r="9" spans="2:6" ht="37.5" customHeight="1" x14ac:dyDescent="0.25">
      <c r="B9" s="163"/>
      <c r="C9" s="164"/>
      <c r="D9" s="164"/>
      <c r="E9" s="164"/>
      <c r="F9" s="164"/>
    </row>
    <row r="10" spans="2:6" ht="43.5" customHeight="1" x14ac:dyDescent="0.25">
      <c r="B10" s="163"/>
      <c r="C10" s="164"/>
      <c r="D10" s="164"/>
      <c r="E10" s="164"/>
      <c r="F10" s="164"/>
    </row>
    <row r="11" spans="2:6" ht="58.5" customHeight="1" x14ac:dyDescent="0.25">
      <c r="B11" s="163"/>
      <c r="C11" s="164"/>
      <c r="D11" s="164"/>
      <c r="E11" s="164"/>
      <c r="F11" s="164"/>
    </row>
    <row r="12" spans="2:6" ht="46.5" customHeight="1" x14ac:dyDescent="0.25">
      <c r="B12" s="163"/>
      <c r="C12" s="164"/>
      <c r="D12" s="164"/>
      <c r="E12" s="164"/>
      <c r="F12" s="164"/>
    </row>
    <row r="13" spans="2:6" ht="47.25" customHeight="1" x14ac:dyDescent="0.25">
      <c r="B13" s="163"/>
      <c r="C13" s="164"/>
      <c r="D13" s="164"/>
      <c r="E13" s="164"/>
      <c r="F13" s="164"/>
    </row>
    <row r="14" spans="2:6" ht="22.5" customHeight="1" thickBot="1" x14ac:dyDescent="0.3">
      <c r="B14" s="165"/>
      <c r="C14" s="166"/>
      <c r="D14" s="166"/>
      <c r="E14" s="166"/>
      <c r="F14" s="166"/>
    </row>
    <row r="15" spans="2:6" ht="16.5" customHeight="1" thickBot="1" x14ac:dyDescent="0.3">
      <c r="B15" s="174" t="s">
        <v>15</v>
      </c>
      <c r="C15" s="175"/>
      <c r="D15" s="175"/>
      <c r="E15" s="175"/>
      <c r="F15" s="176"/>
    </row>
    <row r="16" spans="2:6" ht="127.5" customHeight="1" x14ac:dyDescent="0.25">
      <c r="B16" s="167" t="s">
        <v>16</v>
      </c>
      <c r="C16" s="168"/>
      <c r="D16" s="168"/>
      <c r="E16" s="168"/>
      <c r="F16" s="169"/>
    </row>
    <row r="17" spans="2:6" ht="19.5" customHeight="1" x14ac:dyDescent="0.25">
      <c r="B17" s="47"/>
      <c r="C17" s="48" t="s">
        <v>17</v>
      </c>
      <c r="D17" s="172" t="s">
        <v>18</v>
      </c>
      <c r="E17" s="172" t="s">
        <v>19</v>
      </c>
      <c r="F17" s="170" t="s">
        <v>20</v>
      </c>
    </row>
    <row r="18" spans="2:6" ht="21" customHeight="1" x14ac:dyDescent="0.25">
      <c r="B18" s="47"/>
      <c r="C18" s="48" t="s">
        <v>21</v>
      </c>
      <c r="D18" s="173"/>
      <c r="E18" s="173"/>
      <c r="F18" s="171"/>
    </row>
    <row r="19" spans="2:6" ht="24" customHeight="1" x14ac:dyDescent="0.25">
      <c r="B19" s="47"/>
      <c r="C19" s="48" t="s">
        <v>22</v>
      </c>
      <c r="D19" s="58"/>
      <c r="E19" s="58"/>
      <c r="F19" s="59"/>
    </row>
    <row r="20" spans="2:6" ht="19.5" customHeight="1" x14ac:dyDescent="0.25">
      <c r="B20" s="49" t="s">
        <v>23</v>
      </c>
      <c r="C20" s="60"/>
      <c r="D20" s="50" t="s">
        <v>24</v>
      </c>
      <c r="E20" s="51" t="s">
        <v>25</v>
      </c>
      <c r="F20" s="52" t="s">
        <v>26</v>
      </c>
    </row>
    <row r="21" spans="2:6" ht="19.5" customHeight="1" x14ac:dyDescent="0.25">
      <c r="B21" s="177" t="s">
        <v>27</v>
      </c>
      <c r="C21" s="178"/>
      <c r="D21" s="53" t="s">
        <v>28</v>
      </c>
      <c r="E21" s="54" t="s">
        <v>29</v>
      </c>
      <c r="F21" s="57" t="s">
        <v>30</v>
      </c>
    </row>
    <row r="22" spans="2:6" ht="19.5" customHeight="1" x14ac:dyDescent="0.25">
      <c r="B22" s="123" t="s">
        <v>31</v>
      </c>
      <c r="C22" s="124"/>
      <c r="D22" s="53" t="s">
        <v>24</v>
      </c>
      <c r="E22" s="54" t="s">
        <v>25</v>
      </c>
      <c r="F22" s="55" t="s">
        <v>26</v>
      </c>
    </row>
    <row r="23" spans="2:6" ht="19.5" customHeight="1" x14ac:dyDescent="0.25">
      <c r="B23" s="177" t="s">
        <v>32</v>
      </c>
      <c r="C23" s="178"/>
      <c r="D23" s="53" t="s">
        <v>24</v>
      </c>
      <c r="E23" s="54" t="s">
        <v>29</v>
      </c>
      <c r="F23" s="55" t="s">
        <v>26</v>
      </c>
    </row>
    <row r="24" spans="2:6" ht="19.5" customHeight="1" x14ac:dyDescent="0.25">
      <c r="B24" s="181" t="s">
        <v>33</v>
      </c>
      <c r="C24" s="182"/>
      <c r="D24" s="61" t="s">
        <v>24</v>
      </c>
      <c r="E24" s="56" t="s">
        <v>25</v>
      </c>
      <c r="F24" s="57" t="s">
        <v>34</v>
      </c>
    </row>
    <row r="25" spans="2:6" ht="23.25" customHeight="1" x14ac:dyDescent="0.25">
      <c r="B25" s="126"/>
      <c r="C25" s="127" t="s">
        <v>35</v>
      </c>
      <c r="D25" s="62"/>
      <c r="E25" s="62"/>
      <c r="F25" s="63"/>
    </row>
    <row r="26" spans="2:6" ht="19.5" customHeight="1" x14ac:dyDescent="0.25">
      <c r="B26" s="179" t="s">
        <v>36</v>
      </c>
      <c r="C26" s="180"/>
      <c r="D26" s="50" t="s">
        <v>24</v>
      </c>
      <c r="E26" s="51" t="s">
        <v>25</v>
      </c>
      <c r="F26" s="52" t="s">
        <v>26</v>
      </c>
    </row>
    <row r="27" spans="2:6" ht="19.5" customHeight="1" x14ac:dyDescent="0.25">
      <c r="B27" s="128" t="s">
        <v>37</v>
      </c>
      <c r="C27" s="124"/>
      <c r="D27" s="53" t="s">
        <v>24</v>
      </c>
      <c r="E27" s="54" t="s">
        <v>25</v>
      </c>
      <c r="F27" s="55" t="s">
        <v>26</v>
      </c>
    </row>
    <row r="28" spans="2:6" ht="19.5" customHeight="1" x14ac:dyDescent="0.25">
      <c r="B28" s="125" t="s">
        <v>38</v>
      </c>
      <c r="C28" s="129"/>
      <c r="D28" s="61" t="s">
        <v>24</v>
      </c>
      <c r="E28" s="56" t="s">
        <v>29</v>
      </c>
      <c r="F28" s="57" t="s">
        <v>26</v>
      </c>
    </row>
    <row r="29" spans="2:6" ht="23.25" customHeight="1" x14ac:dyDescent="0.25">
      <c r="B29" s="126"/>
      <c r="C29" s="127" t="s">
        <v>39</v>
      </c>
      <c r="D29" s="64"/>
      <c r="E29" s="64"/>
      <c r="F29" s="65"/>
    </row>
    <row r="30" spans="2:6" ht="19.5" customHeight="1" x14ac:dyDescent="0.25">
      <c r="B30" s="179" t="s">
        <v>40</v>
      </c>
      <c r="C30" s="180"/>
      <c r="D30" s="53" t="s">
        <v>24</v>
      </c>
      <c r="E30" s="51" t="s">
        <v>29</v>
      </c>
      <c r="F30" s="66" t="s">
        <v>34</v>
      </c>
    </row>
    <row r="31" spans="2:6" ht="19.5" customHeight="1" x14ac:dyDescent="0.25">
      <c r="B31" s="177" t="s">
        <v>41</v>
      </c>
      <c r="C31" s="178"/>
      <c r="D31" s="53" t="s">
        <v>28</v>
      </c>
      <c r="E31" s="54" t="s">
        <v>29</v>
      </c>
      <c r="F31" s="66" t="s">
        <v>34</v>
      </c>
    </row>
    <row r="32" spans="2:6" ht="19.5" customHeight="1" x14ac:dyDescent="0.25">
      <c r="B32" s="177" t="s">
        <v>42</v>
      </c>
      <c r="C32" s="178"/>
      <c r="D32" s="53" t="s">
        <v>28</v>
      </c>
      <c r="E32" s="54" t="s">
        <v>29</v>
      </c>
      <c r="F32" s="67" t="s">
        <v>43</v>
      </c>
    </row>
    <row r="33" spans="2:6" ht="19.5" customHeight="1" x14ac:dyDescent="0.25">
      <c r="B33" s="177" t="s">
        <v>44</v>
      </c>
      <c r="C33" s="178"/>
      <c r="D33" s="53" t="s">
        <v>28</v>
      </c>
      <c r="E33" s="54" t="s">
        <v>29</v>
      </c>
      <c r="F33" s="67" t="s">
        <v>45</v>
      </c>
    </row>
    <row r="34" spans="2:6" ht="19.5" customHeight="1" x14ac:dyDescent="0.25">
      <c r="B34" s="177" t="s">
        <v>46</v>
      </c>
      <c r="C34" s="178"/>
      <c r="D34" s="53" t="s">
        <v>28</v>
      </c>
      <c r="E34" s="54" t="s">
        <v>29</v>
      </c>
      <c r="F34" s="67" t="s">
        <v>43</v>
      </c>
    </row>
    <row r="35" spans="2:6" ht="19.5" customHeight="1" x14ac:dyDescent="0.25">
      <c r="B35" s="123" t="s">
        <v>47</v>
      </c>
      <c r="C35" s="124"/>
      <c r="D35" s="53" t="s">
        <v>28</v>
      </c>
      <c r="E35" s="54" t="s">
        <v>29</v>
      </c>
      <c r="F35" s="67" t="s">
        <v>43</v>
      </c>
    </row>
    <row r="36" spans="2:6" ht="21" customHeight="1" x14ac:dyDescent="0.25">
      <c r="B36" s="123" t="s">
        <v>48</v>
      </c>
      <c r="C36" s="124"/>
      <c r="D36" s="53" t="s">
        <v>28</v>
      </c>
      <c r="E36" s="54" t="s">
        <v>29</v>
      </c>
      <c r="F36" s="67" t="s">
        <v>26</v>
      </c>
    </row>
    <row r="37" spans="2:6" ht="19.5" customHeight="1" x14ac:dyDescent="0.25">
      <c r="B37" s="177" t="s">
        <v>49</v>
      </c>
      <c r="C37" s="178"/>
      <c r="D37" s="53" t="s">
        <v>28</v>
      </c>
      <c r="E37" s="54" t="s">
        <v>29</v>
      </c>
      <c r="F37" s="67" t="s">
        <v>45</v>
      </c>
    </row>
    <row r="38" spans="2:6" ht="19.5" customHeight="1" x14ac:dyDescent="0.25">
      <c r="B38" s="177" t="s">
        <v>50</v>
      </c>
      <c r="C38" s="178"/>
      <c r="D38" s="53" t="s">
        <v>24</v>
      </c>
      <c r="E38" s="54" t="s">
        <v>25</v>
      </c>
      <c r="F38" s="67" t="s">
        <v>26</v>
      </c>
    </row>
    <row r="43" spans="2:6" hidden="1" x14ac:dyDescent="0.25">
      <c r="B43" s="6" t="s">
        <v>24</v>
      </c>
    </row>
    <row r="44" spans="2:6" hidden="1" x14ac:dyDescent="0.25">
      <c r="B44" s="7" t="s">
        <v>51</v>
      </c>
    </row>
    <row r="45" spans="2:6" hidden="1" x14ac:dyDescent="0.25">
      <c r="B45" s="7" t="s">
        <v>28</v>
      </c>
    </row>
    <row r="46" spans="2:6" hidden="1" x14ac:dyDescent="0.25"/>
    <row r="47" spans="2:6" hidden="1" x14ac:dyDescent="0.25">
      <c r="B47" t="s">
        <v>25</v>
      </c>
    </row>
    <row r="48" spans="2:6" hidden="1" x14ac:dyDescent="0.25">
      <c r="B48" t="s">
        <v>29</v>
      </c>
    </row>
  </sheetData>
  <mergeCells count="21">
    <mergeCell ref="B32:C32"/>
    <mergeCell ref="B33:C33"/>
    <mergeCell ref="B34:C34"/>
    <mergeCell ref="B37:C37"/>
    <mergeCell ref="B38:C38"/>
    <mergeCell ref="F17:F18"/>
    <mergeCell ref="E17:E18"/>
    <mergeCell ref="D17:D18"/>
    <mergeCell ref="B15:F15"/>
    <mergeCell ref="B31:C31"/>
    <mergeCell ref="B30:C30"/>
    <mergeCell ref="B26:C26"/>
    <mergeCell ref="B21:C21"/>
    <mergeCell ref="B23:C23"/>
    <mergeCell ref="B24:C24"/>
    <mergeCell ref="B6:F6"/>
    <mergeCell ref="B7:F14"/>
    <mergeCell ref="B16:F16"/>
    <mergeCell ref="C2:E4"/>
    <mergeCell ref="F2:F4"/>
    <mergeCell ref="B2:B4"/>
  </mergeCells>
  <phoneticPr fontId="1" type="noConversion"/>
  <dataValidations count="2">
    <dataValidation type="list" allowBlank="1" showInputMessage="1" showErrorMessage="1" sqref="D30:D38 D20:D24 D26:D28" xr:uid="{00000000-0002-0000-0100-000000000000}">
      <formula1>$B$43:$B$45</formula1>
    </dataValidation>
    <dataValidation type="list" allowBlank="1" showInputMessage="1" showErrorMessage="1" sqref="E30:E38 E20:E24 E26:E28" xr:uid="{00000000-0002-0000-0100-000001000000}">
      <formula1>$B$47:$B$48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5"/>
  <sheetViews>
    <sheetView showGridLines="0" topLeftCell="B1" zoomScale="70" zoomScaleNormal="70" zoomScalePageLayoutView="70" workbookViewId="0">
      <selection activeCell="B6" sqref="B6:L6"/>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30"/>
      <c r="C2" s="143" t="s">
        <v>12</v>
      </c>
      <c r="D2" s="144"/>
      <c r="E2" s="144"/>
      <c r="F2" s="144"/>
      <c r="G2" s="144"/>
      <c r="H2" s="144"/>
      <c r="I2" s="144"/>
      <c r="J2" s="145"/>
      <c r="K2" s="200" t="s">
        <v>1</v>
      </c>
      <c r="L2" s="201"/>
    </row>
    <row r="3" spans="2:17" ht="42" customHeight="1" x14ac:dyDescent="0.25">
      <c r="B3" s="130"/>
      <c r="C3" s="146"/>
      <c r="D3" s="147"/>
      <c r="E3" s="147"/>
      <c r="F3" s="147"/>
      <c r="G3" s="147"/>
      <c r="H3" s="147"/>
      <c r="I3" s="147"/>
      <c r="J3" s="148"/>
      <c r="K3" s="202"/>
      <c r="L3" s="203"/>
    </row>
    <row r="4" spans="2:17" ht="36.75" customHeight="1" x14ac:dyDescent="0.25">
      <c r="B4" s="130"/>
      <c r="C4" s="149"/>
      <c r="D4" s="150"/>
      <c r="E4" s="150"/>
      <c r="F4" s="150"/>
      <c r="G4" s="150"/>
      <c r="H4" s="150"/>
      <c r="I4" s="150"/>
      <c r="J4" s="151"/>
      <c r="K4" s="204"/>
      <c r="L4" s="205"/>
    </row>
    <row r="5" spans="2:17" ht="24.75" customHeight="1" thickBot="1" x14ac:dyDescent="0.3">
      <c r="C5" s="12"/>
      <c r="D5" s="13"/>
      <c r="E5" s="13"/>
      <c r="F5" s="13"/>
      <c r="G5" s="13"/>
      <c r="H5"/>
      <c r="L5">
        <v>1</v>
      </c>
    </row>
    <row r="6" spans="2:17" ht="142.80000000000001" customHeight="1" thickBot="1" x14ac:dyDescent="0.3">
      <c r="B6" s="191" t="s">
        <v>201</v>
      </c>
      <c r="C6" s="192"/>
      <c r="D6" s="192"/>
      <c r="E6" s="192"/>
      <c r="F6" s="192"/>
      <c r="G6" s="192"/>
      <c r="H6" s="192"/>
      <c r="I6" s="192"/>
      <c r="J6" s="192"/>
      <c r="K6" s="192"/>
      <c r="L6" s="193"/>
      <c r="M6" s="1"/>
      <c r="N6" s="1"/>
      <c r="O6" s="1"/>
      <c r="P6" s="1"/>
      <c r="Q6" s="1"/>
    </row>
    <row r="7" spans="2:17" ht="24.75" customHeight="1" x14ac:dyDescent="0.25">
      <c r="B7" s="197" t="s">
        <v>15</v>
      </c>
      <c r="C7" s="198"/>
      <c r="D7" s="198"/>
      <c r="E7" s="198"/>
      <c r="F7" s="198"/>
      <c r="G7" s="198"/>
      <c r="H7" s="198"/>
      <c r="I7" s="198"/>
      <c r="J7" s="198"/>
      <c r="K7" s="198"/>
      <c r="L7" s="199"/>
    </row>
    <row r="8" spans="2:17" ht="18" customHeight="1" x14ac:dyDescent="0.3">
      <c r="B8" s="111" t="s">
        <v>52</v>
      </c>
      <c r="C8" s="112"/>
      <c r="D8" s="112"/>
      <c r="E8" s="112"/>
      <c r="F8" s="112"/>
      <c r="G8" s="112"/>
      <c r="H8" s="112"/>
      <c r="I8" s="112"/>
      <c r="J8" s="112"/>
      <c r="K8" s="112"/>
      <c r="L8" s="113"/>
    </row>
    <row r="9" spans="2:17" ht="15.6" x14ac:dyDescent="0.3">
      <c r="B9" s="111" t="s">
        <v>53</v>
      </c>
      <c r="C9" s="114"/>
      <c r="D9" s="114"/>
      <c r="E9" s="114"/>
      <c r="F9" s="114"/>
      <c r="G9" s="114"/>
      <c r="H9" s="114"/>
      <c r="I9" s="115"/>
      <c r="J9" s="114"/>
      <c r="K9" s="114"/>
      <c r="L9" s="116"/>
    </row>
    <row r="10" spans="2:17" ht="15.6" x14ac:dyDescent="0.3">
      <c r="B10" s="111" t="s">
        <v>54</v>
      </c>
      <c r="C10" s="114"/>
      <c r="D10" s="114"/>
      <c r="E10" s="114"/>
      <c r="F10" s="114"/>
      <c r="G10" s="114"/>
      <c r="H10" s="114"/>
      <c r="I10" s="114"/>
      <c r="J10" s="114"/>
      <c r="K10" s="114"/>
      <c r="L10" s="116"/>
    </row>
    <row r="11" spans="2:17" ht="15.6" x14ac:dyDescent="0.3">
      <c r="B11" s="111" t="s">
        <v>55</v>
      </c>
      <c r="C11" s="114"/>
      <c r="D11" s="114"/>
      <c r="E11" s="114"/>
      <c r="F11" s="114"/>
      <c r="G11" s="114"/>
      <c r="H11" s="114"/>
      <c r="I11" s="114"/>
      <c r="J11" s="114"/>
      <c r="K11" s="114"/>
      <c r="L11" s="116"/>
    </row>
    <row r="12" spans="2:17" ht="18" customHeight="1" x14ac:dyDescent="0.25">
      <c r="B12" s="194" t="s">
        <v>56</v>
      </c>
      <c r="C12" s="195"/>
      <c r="D12" s="195"/>
      <c r="E12" s="195"/>
      <c r="F12" s="195"/>
      <c r="G12" s="195"/>
      <c r="H12" s="195"/>
      <c r="I12" s="195"/>
      <c r="J12" s="195"/>
      <c r="K12" s="195"/>
      <c r="L12" s="196"/>
    </row>
    <row r="13" spans="2:17" ht="15.6" x14ac:dyDescent="0.3">
      <c r="B13" s="111" t="s">
        <v>57</v>
      </c>
      <c r="C13" s="114"/>
      <c r="D13" s="114"/>
      <c r="E13" s="114"/>
      <c r="F13" s="114"/>
      <c r="G13" s="114"/>
      <c r="H13" s="114"/>
      <c r="I13" s="114"/>
      <c r="J13" s="114"/>
      <c r="K13" s="114"/>
      <c r="L13" s="116"/>
    </row>
    <row r="14" spans="2:17" ht="7.5" customHeight="1" thickBot="1" x14ac:dyDescent="0.3">
      <c r="B14" s="71"/>
      <c r="C14" s="72"/>
      <c r="D14" s="72"/>
      <c r="E14" s="72"/>
      <c r="F14" s="72"/>
      <c r="G14" s="72"/>
      <c r="H14" s="72"/>
      <c r="I14" s="72"/>
      <c r="J14" s="72"/>
      <c r="K14" s="72"/>
      <c r="L14" s="73"/>
    </row>
    <row r="15" spans="2:17" ht="33.75" customHeight="1" thickBot="1" x14ac:dyDescent="0.3">
      <c r="B15" s="188" t="s">
        <v>58</v>
      </c>
      <c r="C15" s="189"/>
      <c r="D15" s="189"/>
      <c r="E15" s="189"/>
      <c r="F15" s="189"/>
      <c r="G15" s="190"/>
      <c r="H15" s="185" t="s">
        <v>59</v>
      </c>
      <c r="I15" s="186"/>
      <c r="J15" s="186"/>
      <c r="K15" s="186"/>
      <c r="L15" s="187"/>
    </row>
    <row r="16" spans="2:17" ht="40.5" customHeight="1" thickBot="1" x14ac:dyDescent="0.3">
      <c r="B16" s="74" t="s">
        <v>60</v>
      </c>
      <c r="C16" s="184" t="s">
        <v>61</v>
      </c>
      <c r="D16" s="184"/>
      <c r="E16" s="184"/>
      <c r="F16" s="184"/>
      <c r="G16" s="184"/>
      <c r="H16" s="75" t="s">
        <v>62</v>
      </c>
      <c r="I16" s="75" t="s">
        <v>63</v>
      </c>
      <c r="J16" s="75" t="s">
        <v>64</v>
      </c>
      <c r="K16" s="75" t="s">
        <v>65</v>
      </c>
      <c r="L16" s="76" t="s">
        <v>66</v>
      </c>
    </row>
    <row r="17" spans="2:12" ht="53.25" customHeight="1" x14ac:dyDescent="0.25">
      <c r="B17" s="77" t="s">
        <v>22</v>
      </c>
      <c r="C17" s="209" t="s">
        <v>31</v>
      </c>
      <c r="D17" s="209"/>
      <c r="E17" s="209"/>
      <c r="F17" s="209"/>
      <c r="G17" s="209"/>
      <c r="H17" s="78" t="s">
        <v>67</v>
      </c>
      <c r="I17" s="79">
        <v>1</v>
      </c>
      <c r="J17" s="80">
        <v>2</v>
      </c>
      <c r="K17" s="80">
        <f>I17+J17</f>
        <v>3</v>
      </c>
      <c r="L17" s="81" t="str">
        <f t="shared" ref="L17:L33" si="0">IF(K17&lt;=4,"BAJO",IF(K17=5,"MEDIO",IF(K17=6,"ALTO",IF(K17=7,"ALTO","EXTREMO"))))</f>
        <v>BAJO</v>
      </c>
    </row>
    <row r="18" spans="2:12" ht="53.25" customHeight="1" x14ac:dyDescent="0.25">
      <c r="B18" s="82" t="s">
        <v>22</v>
      </c>
      <c r="C18" s="183" t="s">
        <v>27</v>
      </c>
      <c r="D18" s="183"/>
      <c r="E18" s="183"/>
      <c r="F18" s="183"/>
      <c r="G18" s="183"/>
      <c r="H18" s="83" t="s">
        <v>68</v>
      </c>
      <c r="I18" s="79">
        <v>2</v>
      </c>
      <c r="J18" s="80">
        <v>2</v>
      </c>
      <c r="K18" s="80">
        <f t="shared" ref="K18:K33" si="1">+I18+J18</f>
        <v>4</v>
      </c>
      <c r="L18" s="84" t="str">
        <f t="shared" si="0"/>
        <v>BAJO</v>
      </c>
    </row>
    <row r="19" spans="2:12" ht="53.25" customHeight="1" x14ac:dyDescent="0.25">
      <c r="B19" s="82" t="s">
        <v>22</v>
      </c>
      <c r="C19" s="183" t="s">
        <v>32</v>
      </c>
      <c r="D19" s="183"/>
      <c r="E19" s="183"/>
      <c r="F19" s="183"/>
      <c r="G19" s="183"/>
      <c r="H19" s="83" t="s">
        <v>69</v>
      </c>
      <c r="I19" s="79">
        <v>1</v>
      </c>
      <c r="J19" s="80">
        <v>2</v>
      </c>
      <c r="K19" s="80">
        <f t="shared" si="1"/>
        <v>3</v>
      </c>
      <c r="L19" s="84" t="str">
        <f t="shared" si="0"/>
        <v>BAJO</v>
      </c>
    </row>
    <row r="20" spans="2:12" ht="53.25" customHeight="1" x14ac:dyDescent="0.25">
      <c r="B20" s="82" t="s">
        <v>22</v>
      </c>
      <c r="C20" s="183" t="s">
        <v>23</v>
      </c>
      <c r="D20" s="183"/>
      <c r="E20" s="183"/>
      <c r="F20" s="183"/>
      <c r="G20" s="183"/>
      <c r="H20" s="83" t="s">
        <v>70</v>
      </c>
      <c r="I20" s="79">
        <v>1</v>
      </c>
      <c r="J20" s="80">
        <v>2</v>
      </c>
      <c r="K20" s="80">
        <v>3</v>
      </c>
      <c r="L20" s="84" t="str">
        <f t="shared" si="0"/>
        <v>BAJO</v>
      </c>
    </row>
    <row r="21" spans="2:12" ht="53.25" customHeight="1" x14ac:dyDescent="0.25">
      <c r="B21" s="82" t="s">
        <v>22</v>
      </c>
      <c r="C21" s="183" t="s">
        <v>33</v>
      </c>
      <c r="D21" s="183"/>
      <c r="E21" s="183"/>
      <c r="F21" s="183"/>
      <c r="G21" s="183"/>
      <c r="H21" s="83" t="s">
        <v>71</v>
      </c>
      <c r="I21" s="79">
        <v>2</v>
      </c>
      <c r="J21" s="80">
        <v>3</v>
      </c>
      <c r="K21" s="80">
        <f t="shared" si="1"/>
        <v>5</v>
      </c>
      <c r="L21" s="84" t="str">
        <f t="shared" si="0"/>
        <v>MEDIO</v>
      </c>
    </row>
    <row r="22" spans="2:12" ht="53.25" customHeight="1" x14ac:dyDescent="0.25">
      <c r="B22" s="82" t="s">
        <v>35</v>
      </c>
      <c r="C22" s="183" t="s">
        <v>37</v>
      </c>
      <c r="D22" s="183"/>
      <c r="E22" s="183"/>
      <c r="F22" s="183"/>
      <c r="G22" s="183"/>
      <c r="H22" s="83" t="s">
        <v>72</v>
      </c>
      <c r="I22" s="79">
        <v>2</v>
      </c>
      <c r="J22" s="80">
        <v>3</v>
      </c>
      <c r="K22" s="80">
        <f t="shared" si="1"/>
        <v>5</v>
      </c>
      <c r="L22" s="84" t="str">
        <f t="shared" si="0"/>
        <v>MEDIO</v>
      </c>
    </row>
    <row r="23" spans="2:12" ht="53.25" customHeight="1" x14ac:dyDescent="0.25">
      <c r="B23" s="82" t="s">
        <v>35</v>
      </c>
      <c r="C23" s="183" t="s">
        <v>38</v>
      </c>
      <c r="D23" s="183"/>
      <c r="E23" s="183"/>
      <c r="F23" s="183"/>
      <c r="G23" s="183"/>
      <c r="H23" s="83" t="s">
        <v>73</v>
      </c>
      <c r="I23" s="79">
        <v>2</v>
      </c>
      <c r="J23" s="80">
        <v>3</v>
      </c>
      <c r="K23" s="80">
        <f t="shared" si="1"/>
        <v>5</v>
      </c>
      <c r="L23" s="84" t="str">
        <f t="shared" si="0"/>
        <v>MEDIO</v>
      </c>
    </row>
    <row r="24" spans="2:12" ht="53.25" customHeight="1" x14ac:dyDescent="0.25">
      <c r="B24" s="82" t="s">
        <v>35</v>
      </c>
      <c r="C24" s="183" t="s">
        <v>36</v>
      </c>
      <c r="D24" s="183"/>
      <c r="E24" s="183"/>
      <c r="F24" s="183"/>
      <c r="G24" s="183"/>
      <c r="H24" s="83" t="s">
        <v>74</v>
      </c>
      <c r="I24" s="79">
        <v>2</v>
      </c>
      <c r="J24" s="80">
        <v>3</v>
      </c>
      <c r="K24" s="80">
        <f t="shared" si="1"/>
        <v>5</v>
      </c>
      <c r="L24" s="84" t="str">
        <f t="shared" si="0"/>
        <v>MEDIO</v>
      </c>
    </row>
    <row r="25" spans="2:12" ht="53.25" customHeight="1" x14ac:dyDescent="0.25">
      <c r="B25" s="82" t="s">
        <v>39</v>
      </c>
      <c r="C25" s="183" t="s">
        <v>41</v>
      </c>
      <c r="D25" s="183"/>
      <c r="E25" s="183"/>
      <c r="F25" s="183"/>
      <c r="G25" s="183"/>
      <c r="H25" s="83" t="s">
        <v>75</v>
      </c>
      <c r="I25" s="79">
        <v>3</v>
      </c>
      <c r="J25" s="80">
        <v>2</v>
      </c>
      <c r="K25" s="80">
        <f t="shared" si="1"/>
        <v>5</v>
      </c>
      <c r="L25" s="84" t="str">
        <f t="shared" si="0"/>
        <v>MEDIO</v>
      </c>
    </row>
    <row r="26" spans="2:12" ht="53.25" customHeight="1" x14ac:dyDescent="0.25">
      <c r="B26" s="82" t="s">
        <v>39</v>
      </c>
      <c r="C26" s="183" t="s">
        <v>42</v>
      </c>
      <c r="D26" s="183"/>
      <c r="E26" s="183"/>
      <c r="F26" s="183"/>
      <c r="G26" s="183"/>
      <c r="H26" s="83" t="s">
        <v>76</v>
      </c>
      <c r="I26" s="79">
        <v>3</v>
      </c>
      <c r="J26" s="80">
        <v>2</v>
      </c>
      <c r="K26" s="80">
        <f t="shared" si="1"/>
        <v>5</v>
      </c>
      <c r="L26" s="84" t="str">
        <f t="shared" si="0"/>
        <v>MEDIO</v>
      </c>
    </row>
    <row r="27" spans="2:12" ht="53.25" customHeight="1" x14ac:dyDescent="0.25">
      <c r="B27" s="82" t="s">
        <v>39</v>
      </c>
      <c r="C27" s="183" t="s">
        <v>44</v>
      </c>
      <c r="D27" s="183"/>
      <c r="E27" s="183"/>
      <c r="F27" s="183"/>
      <c r="G27" s="183"/>
      <c r="H27" s="83" t="s">
        <v>77</v>
      </c>
      <c r="I27" s="79">
        <v>1</v>
      </c>
      <c r="J27" s="80">
        <v>4</v>
      </c>
      <c r="K27" s="80">
        <f t="shared" si="1"/>
        <v>5</v>
      </c>
      <c r="L27" s="84" t="str">
        <f t="shared" si="0"/>
        <v>MEDIO</v>
      </c>
    </row>
    <row r="28" spans="2:12" ht="53.25" customHeight="1" x14ac:dyDescent="0.25">
      <c r="B28" s="82" t="s">
        <v>39</v>
      </c>
      <c r="C28" s="183" t="s">
        <v>46</v>
      </c>
      <c r="D28" s="183"/>
      <c r="E28" s="183"/>
      <c r="F28" s="183"/>
      <c r="G28" s="183"/>
      <c r="H28" s="83" t="s">
        <v>78</v>
      </c>
      <c r="I28" s="79">
        <v>3</v>
      </c>
      <c r="J28" s="80">
        <v>3</v>
      </c>
      <c r="K28" s="80">
        <f t="shared" si="1"/>
        <v>6</v>
      </c>
      <c r="L28" s="84" t="str">
        <f t="shared" si="0"/>
        <v>ALTO</v>
      </c>
    </row>
    <row r="29" spans="2:12" ht="53.25" customHeight="1" x14ac:dyDescent="0.25">
      <c r="B29" s="82" t="s">
        <v>39</v>
      </c>
      <c r="C29" s="183" t="s">
        <v>47</v>
      </c>
      <c r="D29" s="183"/>
      <c r="E29" s="183"/>
      <c r="F29" s="183"/>
      <c r="G29" s="183"/>
      <c r="H29" s="83" t="s">
        <v>78</v>
      </c>
      <c r="I29" s="79">
        <v>2</v>
      </c>
      <c r="J29" s="80">
        <v>4</v>
      </c>
      <c r="K29" s="80">
        <f t="shared" si="1"/>
        <v>6</v>
      </c>
      <c r="L29" s="84" t="str">
        <f t="shared" si="0"/>
        <v>ALTO</v>
      </c>
    </row>
    <row r="30" spans="2:12" ht="53.25" customHeight="1" x14ac:dyDescent="0.25">
      <c r="B30" s="82" t="s">
        <v>39</v>
      </c>
      <c r="C30" s="183" t="s">
        <v>49</v>
      </c>
      <c r="D30" s="183"/>
      <c r="E30" s="183"/>
      <c r="F30" s="183"/>
      <c r="G30" s="183"/>
      <c r="H30" s="83" t="s">
        <v>79</v>
      </c>
      <c r="I30" s="79">
        <v>2</v>
      </c>
      <c r="J30" s="80">
        <v>3</v>
      </c>
      <c r="K30" s="80">
        <f t="shared" si="1"/>
        <v>5</v>
      </c>
      <c r="L30" s="84" t="str">
        <f t="shared" si="0"/>
        <v>MEDIO</v>
      </c>
    </row>
    <row r="31" spans="2:12" ht="53.25" customHeight="1" x14ac:dyDescent="0.25">
      <c r="B31" s="82" t="s">
        <v>39</v>
      </c>
      <c r="C31" s="183" t="s">
        <v>50</v>
      </c>
      <c r="D31" s="183"/>
      <c r="E31" s="183"/>
      <c r="F31" s="183"/>
      <c r="G31" s="183"/>
      <c r="H31" s="83" t="s">
        <v>80</v>
      </c>
      <c r="I31" s="79">
        <v>1</v>
      </c>
      <c r="J31" s="80">
        <v>3</v>
      </c>
      <c r="K31" s="80">
        <f t="shared" si="1"/>
        <v>4</v>
      </c>
      <c r="L31" s="84" t="str">
        <f t="shared" si="0"/>
        <v>BAJO</v>
      </c>
    </row>
    <row r="32" spans="2:12" ht="53.25" customHeight="1" x14ac:dyDescent="0.25">
      <c r="B32" s="82" t="s">
        <v>39</v>
      </c>
      <c r="C32" s="183" t="s">
        <v>40</v>
      </c>
      <c r="D32" s="183"/>
      <c r="E32" s="183"/>
      <c r="F32" s="183"/>
      <c r="G32" s="183"/>
      <c r="H32" s="83" t="s">
        <v>81</v>
      </c>
      <c r="I32" s="79">
        <v>2</v>
      </c>
      <c r="J32" s="80">
        <v>3</v>
      </c>
      <c r="K32" s="80">
        <f t="shared" si="1"/>
        <v>5</v>
      </c>
      <c r="L32" s="84" t="str">
        <f t="shared" si="0"/>
        <v>MEDIO</v>
      </c>
    </row>
    <row r="33" spans="2:14" ht="53.25" customHeight="1" thickBot="1" x14ac:dyDescent="0.3">
      <c r="B33" s="82" t="s">
        <v>39</v>
      </c>
      <c r="C33" s="183" t="s">
        <v>48</v>
      </c>
      <c r="D33" s="183"/>
      <c r="E33" s="183"/>
      <c r="F33" s="183"/>
      <c r="G33" s="183"/>
      <c r="H33" s="83" t="s">
        <v>82</v>
      </c>
      <c r="I33" s="79">
        <v>2</v>
      </c>
      <c r="J33" s="80">
        <v>4</v>
      </c>
      <c r="K33" s="80">
        <f t="shared" si="1"/>
        <v>6</v>
      </c>
      <c r="L33" s="84" t="str">
        <f t="shared" si="0"/>
        <v>ALTO</v>
      </c>
    </row>
    <row r="34" spans="2:14" ht="12.75" customHeight="1" x14ac:dyDescent="0.25">
      <c r="B34" s="85"/>
      <c r="C34" s="86"/>
      <c r="D34" s="86"/>
      <c r="E34" s="86"/>
      <c r="F34" s="86"/>
      <c r="G34" s="86"/>
      <c r="H34" s="86"/>
      <c r="I34" s="86"/>
      <c r="J34" s="86"/>
      <c r="K34" s="86"/>
      <c r="L34" s="87"/>
    </row>
    <row r="35" spans="2:14" ht="13.2" x14ac:dyDescent="0.25">
      <c r="B35" s="68"/>
      <c r="C35" s="225"/>
      <c r="D35" s="225"/>
      <c r="E35" s="225"/>
      <c r="F35" s="69"/>
      <c r="G35" s="69"/>
      <c r="H35" s="211"/>
      <c r="I35" s="211"/>
      <c r="J35" s="69"/>
      <c r="K35" s="69"/>
      <c r="L35" s="70"/>
    </row>
    <row r="36" spans="2:14" ht="19.5" customHeight="1" x14ac:dyDescent="0.25">
      <c r="B36" s="206" t="s">
        <v>83</v>
      </c>
      <c r="C36" s="207" t="s">
        <v>84</v>
      </c>
      <c r="D36" s="207"/>
      <c r="E36" s="88" t="s">
        <v>85</v>
      </c>
      <c r="F36" s="69"/>
      <c r="G36" s="210" t="s">
        <v>64</v>
      </c>
      <c r="H36" s="89" t="s">
        <v>86</v>
      </c>
      <c r="I36" s="89" t="s">
        <v>85</v>
      </c>
      <c r="J36" s="69"/>
      <c r="K36" s="69"/>
      <c r="L36" s="70"/>
    </row>
    <row r="37" spans="2:14" ht="21" customHeight="1" x14ac:dyDescent="0.25">
      <c r="B37" s="206"/>
      <c r="C37" s="208" t="s">
        <v>87</v>
      </c>
      <c r="D37" s="208"/>
      <c r="E37" s="90">
        <v>1</v>
      </c>
      <c r="F37" s="69"/>
      <c r="G37" s="210"/>
      <c r="H37" s="90" t="s">
        <v>88</v>
      </c>
      <c r="I37" s="91">
        <v>1</v>
      </c>
      <c r="J37" s="69"/>
      <c r="K37" s="69"/>
      <c r="L37" s="70"/>
    </row>
    <row r="38" spans="2:14" ht="15.75" customHeight="1" x14ac:dyDescent="0.25">
      <c r="B38" s="206"/>
      <c r="C38" s="208" t="s">
        <v>89</v>
      </c>
      <c r="D38" s="208"/>
      <c r="E38" s="90">
        <v>2</v>
      </c>
      <c r="F38" s="69"/>
      <c r="G38" s="210"/>
      <c r="H38" s="90" t="s">
        <v>90</v>
      </c>
      <c r="I38" s="91">
        <v>2</v>
      </c>
      <c r="J38" s="69"/>
      <c r="K38" s="69"/>
      <c r="L38" s="70"/>
      <c r="N38" s="5"/>
    </row>
    <row r="39" spans="2:14" ht="24.75" customHeight="1" x14ac:dyDescent="0.25">
      <c r="B39" s="206"/>
      <c r="C39" s="208" t="s">
        <v>91</v>
      </c>
      <c r="D39" s="208"/>
      <c r="E39" s="90">
        <v>3</v>
      </c>
      <c r="F39" s="69"/>
      <c r="G39" s="210"/>
      <c r="H39" s="90" t="s">
        <v>92</v>
      </c>
      <c r="I39" s="91">
        <v>3</v>
      </c>
      <c r="J39" s="69"/>
      <c r="K39" s="69"/>
      <c r="L39" s="70"/>
    </row>
    <row r="40" spans="2:14" ht="18" customHeight="1" x14ac:dyDescent="0.25">
      <c r="B40" s="206"/>
      <c r="C40" s="208" t="s">
        <v>93</v>
      </c>
      <c r="D40" s="208"/>
      <c r="E40" s="90">
        <v>4</v>
      </c>
      <c r="F40" s="69"/>
      <c r="G40" s="210"/>
      <c r="H40" s="90" t="s">
        <v>94</v>
      </c>
      <c r="I40" s="91">
        <v>4</v>
      </c>
      <c r="J40" s="69"/>
      <c r="K40" s="69"/>
      <c r="L40" s="70"/>
    </row>
    <row r="41" spans="2:14" ht="29.25" customHeight="1" x14ac:dyDescent="0.25">
      <c r="B41" s="206"/>
      <c r="C41" s="208" t="s">
        <v>95</v>
      </c>
      <c r="D41" s="208"/>
      <c r="E41" s="90">
        <v>5</v>
      </c>
      <c r="F41" s="69"/>
      <c r="G41" s="210"/>
      <c r="H41" s="90" t="s">
        <v>96</v>
      </c>
      <c r="I41" s="91">
        <v>5</v>
      </c>
      <c r="J41" s="69"/>
      <c r="K41" s="69"/>
      <c r="L41" s="70"/>
    </row>
    <row r="42" spans="2:14" ht="16.5" customHeight="1" x14ac:dyDescent="0.25">
      <c r="B42" s="92"/>
      <c r="C42" s="93"/>
      <c r="D42" s="93"/>
      <c r="E42" s="93"/>
      <c r="F42" s="69"/>
      <c r="G42" s="93"/>
      <c r="H42" s="93"/>
      <c r="I42" s="93"/>
      <c r="J42" s="93"/>
      <c r="K42" s="93"/>
      <c r="L42" s="70"/>
    </row>
    <row r="43" spans="2:14" ht="16.5" customHeight="1" x14ac:dyDescent="0.25">
      <c r="B43" s="92"/>
      <c r="C43" s="211" t="s">
        <v>97</v>
      </c>
      <c r="D43" s="211"/>
      <c r="E43" s="211"/>
      <c r="F43" s="211"/>
      <c r="G43" s="211"/>
      <c r="H43" s="222"/>
      <c r="I43" s="222"/>
      <c r="J43" s="222"/>
      <c r="K43" s="222"/>
      <c r="L43" s="70"/>
    </row>
    <row r="44" spans="2:14" ht="69.75" customHeight="1" x14ac:dyDescent="0.25">
      <c r="B44" s="92"/>
      <c r="C44" s="208" t="s">
        <v>98</v>
      </c>
      <c r="D44" s="208"/>
      <c r="E44" s="208"/>
      <c r="F44" s="90" t="s">
        <v>99</v>
      </c>
      <c r="G44" s="90" t="s">
        <v>100</v>
      </c>
      <c r="H44" s="90" t="s">
        <v>101</v>
      </c>
      <c r="I44" s="208" t="s">
        <v>102</v>
      </c>
      <c r="J44" s="208"/>
      <c r="K44" s="208" t="s">
        <v>103</v>
      </c>
      <c r="L44" s="212"/>
    </row>
    <row r="45" spans="2:14" ht="69.75" customHeight="1" x14ac:dyDescent="0.25">
      <c r="B45" s="92"/>
      <c r="C45" s="208" t="s">
        <v>104</v>
      </c>
      <c r="D45" s="208"/>
      <c r="E45" s="208"/>
      <c r="F45" s="90" t="s">
        <v>105</v>
      </c>
      <c r="G45" s="90" t="s">
        <v>106</v>
      </c>
      <c r="H45" s="90" t="s">
        <v>107</v>
      </c>
      <c r="I45" s="208" t="s">
        <v>108</v>
      </c>
      <c r="J45" s="208"/>
      <c r="K45" s="208" t="s">
        <v>109</v>
      </c>
      <c r="L45" s="212"/>
    </row>
    <row r="46" spans="2:14" ht="13.2" x14ac:dyDescent="0.25">
      <c r="B46" s="68"/>
      <c r="C46" s="207" t="s">
        <v>110</v>
      </c>
      <c r="D46" s="207"/>
      <c r="E46" s="207" t="s">
        <v>85</v>
      </c>
      <c r="F46" s="94" t="s">
        <v>88</v>
      </c>
      <c r="G46" s="94" t="s">
        <v>90</v>
      </c>
      <c r="H46" s="95" t="s">
        <v>92</v>
      </c>
      <c r="I46" s="214" t="s">
        <v>94</v>
      </c>
      <c r="J46" s="214"/>
      <c r="K46" s="207" t="s">
        <v>96</v>
      </c>
      <c r="L46" s="223"/>
    </row>
    <row r="47" spans="2:14" ht="13.2" x14ac:dyDescent="0.25">
      <c r="B47" s="68"/>
      <c r="C47" s="207"/>
      <c r="D47" s="207"/>
      <c r="E47" s="207"/>
      <c r="F47" s="96">
        <v>1</v>
      </c>
      <c r="G47" s="96">
        <v>2</v>
      </c>
      <c r="H47" s="96">
        <v>3</v>
      </c>
      <c r="I47" s="220">
        <v>4</v>
      </c>
      <c r="J47" s="220"/>
      <c r="K47" s="220">
        <v>5</v>
      </c>
      <c r="L47" s="224"/>
    </row>
    <row r="48" spans="2:14" ht="19.5" customHeight="1" x14ac:dyDescent="0.25">
      <c r="B48" s="68"/>
      <c r="C48" s="208" t="s">
        <v>87</v>
      </c>
      <c r="D48" s="208"/>
      <c r="E48" s="97">
        <v>1</v>
      </c>
      <c r="F48" s="98">
        <v>2</v>
      </c>
      <c r="G48" s="98">
        <v>3</v>
      </c>
      <c r="H48" s="98">
        <v>4</v>
      </c>
      <c r="I48" s="221">
        <v>5</v>
      </c>
      <c r="J48" s="221"/>
      <c r="K48" s="215">
        <v>6</v>
      </c>
      <c r="L48" s="216"/>
    </row>
    <row r="49" spans="2:12" ht="21.75" customHeight="1" x14ac:dyDescent="0.25">
      <c r="B49" s="68"/>
      <c r="C49" s="208" t="s">
        <v>89</v>
      </c>
      <c r="D49" s="208"/>
      <c r="E49" s="97">
        <v>2</v>
      </c>
      <c r="F49" s="98">
        <v>3</v>
      </c>
      <c r="G49" s="98">
        <v>4</v>
      </c>
      <c r="H49" s="99">
        <v>5</v>
      </c>
      <c r="I49" s="215">
        <v>6</v>
      </c>
      <c r="J49" s="215"/>
      <c r="K49" s="217">
        <v>7</v>
      </c>
      <c r="L49" s="218"/>
    </row>
    <row r="50" spans="2:12" ht="26.25" customHeight="1" x14ac:dyDescent="0.25">
      <c r="B50" s="68"/>
      <c r="C50" s="208" t="s">
        <v>91</v>
      </c>
      <c r="D50" s="208"/>
      <c r="E50" s="97">
        <v>3</v>
      </c>
      <c r="F50" s="98">
        <v>4</v>
      </c>
      <c r="G50" s="99">
        <v>5</v>
      </c>
      <c r="H50" s="100">
        <v>6</v>
      </c>
      <c r="I50" s="215">
        <v>7</v>
      </c>
      <c r="J50" s="215"/>
      <c r="K50" s="213">
        <v>8</v>
      </c>
      <c r="L50" s="219"/>
    </row>
    <row r="51" spans="2:12" ht="21" customHeight="1" x14ac:dyDescent="0.25">
      <c r="B51" s="68"/>
      <c r="C51" s="208" t="s">
        <v>93</v>
      </c>
      <c r="D51" s="208"/>
      <c r="E51" s="97">
        <v>4</v>
      </c>
      <c r="F51" s="99">
        <v>5</v>
      </c>
      <c r="G51" s="100">
        <v>6</v>
      </c>
      <c r="H51" s="100">
        <v>7</v>
      </c>
      <c r="I51" s="213">
        <v>8</v>
      </c>
      <c r="J51" s="213"/>
      <c r="K51" s="213">
        <v>9</v>
      </c>
      <c r="L51" s="219"/>
    </row>
    <row r="52" spans="2:12" ht="27" customHeight="1" x14ac:dyDescent="0.25">
      <c r="B52" s="68"/>
      <c r="C52" s="208" t="s">
        <v>95</v>
      </c>
      <c r="D52" s="208"/>
      <c r="E52" s="97">
        <v>5</v>
      </c>
      <c r="F52" s="100">
        <v>6</v>
      </c>
      <c r="G52" s="100">
        <v>7</v>
      </c>
      <c r="H52" s="101">
        <v>8</v>
      </c>
      <c r="I52" s="213">
        <v>9</v>
      </c>
      <c r="J52" s="213"/>
      <c r="K52" s="213">
        <v>10</v>
      </c>
      <c r="L52" s="219"/>
    </row>
    <row r="53" spans="2:12" ht="13.2" x14ac:dyDescent="0.25">
      <c r="B53" s="68"/>
      <c r="C53" s="69"/>
      <c r="D53" s="69"/>
      <c r="E53" s="69"/>
      <c r="F53" s="69"/>
      <c r="G53" s="69"/>
      <c r="H53" s="69"/>
      <c r="I53" s="69"/>
      <c r="J53" s="69"/>
      <c r="K53" s="69"/>
      <c r="L53" s="70"/>
    </row>
    <row r="54" spans="2:12" ht="19.5" customHeight="1" x14ac:dyDescent="0.25">
      <c r="B54" s="68"/>
      <c r="C54" s="69"/>
      <c r="D54" s="69"/>
      <c r="E54" s="69"/>
      <c r="F54" s="69"/>
      <c r="G54" s="211" t="s">
        <v>111</v>
      </c>
      <c r="H54" s="211"/>
      <c r="I54" s="69"/>
      <c r="J54" s="69"/>
      <c r="K54" s="69"/>
      <c r="L54" s="70"/>
    </row>
    <row r="55" spans="2:12" ht="18" customHeight="1" x14ac:dyDescent="0.25">
      <c r="B55" s="68"/>
      <c r="C55" s="69"/>
      <c r="D55" s="69"/>
      <c r="E55" s="69"/>
      <c r="F55" s="69"/>
      <c r="G55" s="94" t="s">
        <v>97</v>
      </c>
      <c r="H55" s="102" t="s">
        <v>110</v>
      </c>
      <c r="I55" s="69"/>
      <c r="J55" s="69"/>
      <c r="K55" s="69"/>
      <c r="L55" s="70"/>
    </row>
    <row r="56" spans="2:12" ht="18" customHeight="1" x14ac:dyDescent="0.25">
      <c r="B56" s="68"/>
      <c r="C56" s="69"/>
      <c r="D56" s="69"/>
      <c r="E56" s="69"/>
      <c r="F56" s="69"/>
      <c r="G56" s="101" t="s">
        <v>112</v>
      </c>
      <c r="H56" s="103" t="s">
        <v>113</v>
      </c>
      <c r="I56" s="69"/>
      <c r="J56" s="69"/>
      <c r="K56" s="69"/>
      <c r="L56" s="70"/>
    </row>
    <row r="57" spans="2:12" ht="18" customHeight="1" x14ac:dyDescent="0.25">
      <c r="B57" s="68"/>
      <c r="C57" s="69"/>
      <c r="D57" s="69"/>
      <c r="E57" s="69"/>
      <c r="F57" s="69"/>
      <c r="G57" s="100" t="s">
        <v>114</v>
      </c>
      <c r="H57" s="103" t="s">
        <v>115</v>
      </c>
      <c r="I57" s="69"/>
      <c r="J57" s="69"/>
      <c r="K57" s="69"/>
      <c r="L57" s="70"/>
    </row>
    <row r="58" spans="2:12" ht="18" customHeight="1" x14ac:dyDescent="0.25">
      <c r="B58" s="68"/>
      <c r="C58" s="69"/>
      <c r="D58" s="69"/>
      <c r="E58" s="69"/>
      <c r="F58" s="69"/>
      <c r="G58" s="99">
        <v>5</v>
      </c>
      <c r="H58" s="103" t="s">
        <v>116</v>
      </c>
      <c r="I58" s="69"/>
      <c r="J58" s="69"/>
      <c r="K58" s="69"/>
      <c r="L58" s="70"/>
    </row>
    <row r="59" spans="2:12" ht="18" customHeight="1" x14ac:dyDescent="0.25">
      <c r="B59" s="68"/>
      <c r="C59" s="69"/>
      <c r="D59" s="69"/>
      <c r="E59" s="69"/>
      <c r="F59" s="69"/>
      <c r="G59" s="98" t="s">
        <v>117</v>
      </c>
      <c r="H59" s="103" t="s">
        <v>118</v>
      </c>
      <c r="I59" s="69"/>
      <c r="J59" s="69"/>
      <c r="K59" s="69"/>
      <c r="L59" s="70"/>
    </row>
    <row r="60" spans="2:12" thickBot="1" x14ac:dyDescent="0.3">
      <c r="B60" s="71"/>
      <c r="C60" s="72"/>
      <c r="D60" s="72"/>
      <c r="E60" s="72"/>
      <c r="F60" s="72"/>
      <c r="G60" s="72"/>
      <c r="H60" s="72"/>
      <c r="I60" s="72"/>
      <c r="J60" s="72"/>
      <c r="K60" s="72"/>
      <c r="L60" s="73"/>
    </row>
    <row r="64" spans="2:12" hidden="1" x14ac:dyDescent="0.3">
      <c r="B64" s="7" t="s">
        <v>59</v>
      </c>
    </row>
    <row r="65" spans="2:2" hidden="1" x14ac:dyDescent="0.3">
      <c r="B65" s="7" t="s">
        <v>119</v>
      </c>
    </row>
  </sheetData>
  <mergeCells count="65">
    <mergeCell ref="C50:D50"/>
    <mergeCell ref="C46:D47"/>
    <mergeCell ref="I47:J47"/>
    <mergeCell ref="H35:I35"/>
    <mergeCell ref="C45:E45"/>
    <mergeCell ref="C48:D48"/>
    <mergeCell ref="I48:J48"/>
    <mergeCell ref="C41:D41"/>
    <mergeCell ref="C44:E44"/>
    <mergeCell ref="I49:J49"/>
    <mergeCell ref="E46:E47"/>
    <mergeCell ref="C43:K43"/>
    <mergeCell ref="K46:L46"/>
    <mergeCell ref="K47:L47"/>
    <mergeCell ref="K45:L45"/>
    <mergeCell ref="C35:E35"/>
    <mergeCell ref="G54:H54"/>
    <mergeCell ref="C49:D49"/>
    <mergeCell ref="K44:L44"/>
    <mergeCell ref="C52:D52"/>
    <mergeCell ref="C51:D51"/>
    <mergeCell ref="I52:J52"/>
    <mergeCell ref="I46:J46"/>
    <mergeCell ref="I44:J44"/>
    <mergeCell ref="I45:J45"/>
    <mergeCell ref="K48:L48"/>
    <mergeCell ref="K49:L49"/>
    <mergeCell ref="K50:L50"/>
    <mergeCell ref="K51:L51"/>
    <mergeCell ref="K52:L52"/>
    <mergeCell ref="I51:J51"/>
    <mergeCell ref="I50:J50"/>
    <mergeCell ref="B36:B41"/>
    <mergeCell ref="C36:D36"/>
    <mergeCell ref="C37:D37"/>
    <mergeCell ref="C17:G17"/>
    <mergeCell ref="C38:D38"/>
    <mergeCell ref="C39:D39"/>
    <mergeCell ref="C40:D40"/>
    <mergeCell ref="G36:G41"/>
    <mergeCell ref="C27:G27"/>
    <mergeCell ref="C28:G28"/>
    <mergeCell ref="C29:G29"/>
    <mergeCell ref="C30:G30"/>
    <mergeCell ref="C22:G22"/>
    <mergeCell ref="C23:G23"/>
    <mergeCell ref="C33:G33"/>
    <mergeCell ref="C32:G32"/>
    <mergeCell ref="H15:L15"/>
    <mergeCell ref="B15:G15"/>
    <mergeCell ref="B6:L6"/>
    <mergeCell ref="B2:B4"/>
    <mergeCell ref="B12:L12"/>
    <mergeCell ref="B7:L7"/>
    <mergeCell ref="C2:J4"/>
    <mergeCell ref="K2:L4"/>
    <mergeCell ref="C24:G24"/>
    <mergeCell ref="C25:G25"/>
    <mergeCell ref="C26:G26"/>
    <mergeCell ref="C31:G31"/>
    <mergeCell ref="C16:G16"/>
    <mergeCell ref="C18:G18"/>
    <mergeCell ref="C19:G19"/>
    <mergeCell ref="C20:G20"/>
    <mergeCell ref="C21:G21"/>
  </mergeCells>
  <phoneticPr fontId="1" type="noConversion"/>
  <conditionalFormatting sqref="J17:K33">
    <cfRule type="expression" dxfId="18" priority="1" stopIfTrue="1">
      <formula>"""bajo"""</formula>
    </cfRule>
  </conditionalFormatting>
  <conditionalFormatting sqref="L17:L33">
    <cfRule type="cellIs" dxfId="17" priority="3" stopIfTrue="1" operator="equal">
      <formula>"EXTREMO"</formula>
    </cfRule>
    <cfRule type="cellIs" dxfId="16" priority="4" stopIfTrue="1" operator="equal">
      <formula>"ALTO"</formula>
    </cfRule>
    <cfRule type="cellIs" dxfId="15" priority="5" stopIfTrue="1" operator="equal">
      <formula>"MEDIO"</formula>
    </cfRule>
    <cfRule type="cellIs" dxfId="14" priority="6" stopIfTrue="1" operator="equal">
      <formula>"BAJO"</formula>
    </cfRule>
  </conditionalFormatting>
  <dataValidations count="21">
    <dataValidation type="list" allowBlank="1" showInputMessage="1" showErrorMessage="1" sqref="I17:I19 I21:I33" xr:uid="{00000000-0002-0000-0200-000000000000}">
      <formula1>$E$37:$E$41</formula1>
    </dataValidation>
    <dataValidation type="list" allowBlank="1" showInputMessage="1" showErrorMessage="1" sqref="J17:J19 J21:J33" xr:uid="{00000000-0002-0000-0200-000001000000}">
      <formula1>$I$37:$I$41</formula1>
    </dataValidation>
    <dataValidation type="list" allowBlank="1" showInputMessage="1" showErrorMessage="1" sqref="H15" xr:uid="{00000000-0002-0000-0200-000002000000}">
      <formula1>$B$64:$B$65</formula1>
    </dataValidation>
    <dataValidation type="list" allowBlank="1" showInputMessage="1" showErrorMessage="1" sqref="C17:G17" xr:uid="{00000000-0002-0000-0200-000003000000}">
      <formula1>INDIRECT($B$17)</formula1>
    </dataValidation>
    <dataValidation type="list" allowBlank="1" showInputMessage="1" showErrorMessage="1" sqref="B17:B33"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s>
  <printOptions horizontalCentered="1"/>
  <pageMargins left="0.7" right="0.7" top="0.75" bottom="0.75" header="0.3" footer="0.3"/>
  <pageSetup scale="35" orientation="portrait"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2"/>
  <sheetViews>
    <sheetView showGridLines="0" topLeftCell="C37" zoomScale="70" zoomScaleNormal="70" zoomScalePageLayoutView="70" workbookViewId="0">
      <selection activeCell="R13" sqref="R13"/>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7" width="14" customWidth="1"/>
    <col min="18" max="18" width="20.88671875" style="4" customWidth="1"/>
  </cols>
  <sheetData>
    <row r="2" spans="2:26" ht="48.75" customHeight="1" x14ac:dyDescent="0.25">
      <c r="B2" s="130"/>
      <c r="C2" s="143" t="s">
        <v>12</v>
      </c>
      <c r="D2" s="144"/>
      <c r="E2" s="144"/>
      <c r="F2" s="144"/>
      <c r="G2" s="144"/>
      <c r="H2" s="144"/>
      <c r="I2" s="144"/>
      <c r="J2" s="144"/>
      <c r="K2" s="144"/>
      <c r="L2" s="144"/>
      <c r="M2" s="144"/>
      <c r="N2" s="144"/>
      <c r="O2" s="144"/>
      <c r="P2" s="145"/>
      <c r="Q2" s="200" t="s">
        <v>1</v>
      </c>
      <c r="R2" s="201"/>
    </row>
    <row r="3" spans="2:26" ht="30" customHeight="1" x14ac:dyDescent="0.25">
      <c r="B3" s="130"/>
      <c r="C3" s="146"/>
      <c r="D3" s="147"/>
      <c r="E3" s="147"/>
      <c r="F3" s="147"/>
      <c r="G3" s="147"/>
      <c r="H3" s="147"/>
      <c r="I3" s="147"/>
      <c r="J3" s="147"/>
      <c r="K3" s="147"/>
      <c r="L3" s="147"/>
      <c r="M3" s="147"/>
      <c r="N3" s="147"/>
      <c r="O3" s="147"/>
      <c r="P3" s="148"/>
      <c r="Q3" s="202"/>
      <c r="R3" s="203"/>
    </row>
    <row r="4" spans="2:26" ht="39.75" customHeight="1" x14ac:dyDescent="0.25">
      <c r="B4" s="130"/>
      <c r="C4" s="149"/>
      <c r="D4" s="150"/>
      <c r="E4" s="150"/>
      <c r="F4" s="150"/>
      <c r="G4" s="150"/>
      <c r="H4" s="150"/>
      <c r="I4" s="150"/>
      <c r="J4" s="150"/>
      <c r="K4" s="150"/>
      <c r="L4" s="150"/>
      <c r="M4" s="150"/>
      <c r="N4" s="150"/>
      <c r="O4" s="150"/>
      <c r="P4" s="151"/>
      <c r="Q4" s="204"/>
      <c r="R4" s="205"/>
    </row>
    <row r="5" spans="2:26" ht="13.8" thickBot="1" x14ac:dyDescent="0.3">
      <c r="R5" s="4">
        <v>2</v>
      </c>
    </row>
    <row r="6" spans="2:26" ht="51.75" customHeight="1" thickBot="1" x14ac:dyDescent="0.3">
      <c r="B6" s="191" t="str">
        <f>+EVALUACION!B6</f>
        <v>Objeto Contractual: “PRESTAR EL SERVICIO DE APOYO LOGÍSTICO, TÉCNICO Y OPERATIVO PARA LA CONMEMORACIÓN DE LA AFROCOLOMBIANIDAD A TRAVÉS DEL DESARROLLO DE TRES COMPONENTES DESCRITOS COMO:  LA PUESTA EN ESCENA DE RUTA LIBERTARIA EN SU SEGUNDA FASE “PALENQUE TADO”; LA IMPLEMENTACIÓN DE LOS SABERES ANCESTRALES Y LA TERCERA FASE DEL MUSEO DEL VIERNES NEGRO”.</v>
      </c>
      <c r="C6" s="192"/>
      <c r="D6" s="192"/>
      <c r="E6" s="192"/>
      <c r="F6" s="192"/>
      <c r="G6" s="192"/>
      <c r="H6" s="192"/>
      <c r="I6" s="192"/>
      <c r="J6" s="192"/>
      <c r="K6" s="192"/>
      <c r="L6" s="192"/>
      <c r="M6" s="192"/>
      <c r="N6" s="192"/>
      <c r="O6" s="192"/>
      <c r="P6" s="192"/>
      <c r="Q6" s="192"/>
      <c r="R6" s="193"/>
      <c r="S6" s="1"/>
      <c r="T6" s="1"/>
      <c r="U6" s="1"/>
      <c r="V6" s="1"/>
      <c r="W6" s="1"/>
      <c r="X6" s="1"/>
      <c r="Y6" s="1"/>
      <c r="Z6" s="1"/>
    </row>
    <row r="7" spans="2:26" ht="24.75" customHeight="1" x14ac:dyDescent="0.25">
      <c r="B7" s="227" t="s">
        <v>15</v>
      </c>
      <c r="C7" s="228"/>
      <c r="D7" s="228"/>
      <c r="E7" s="228"/>
      <c r="F7" s="228"/>
      <c r="G7" s="228"/>
      <c r="H7" s="228"/>
      <c r="I7" s="228"/>
      <c r="J7" s="228"/>
      <c r="K7" s="228"/>
      <c r="L7" s="228"/>
      <c r="M7" s="228"/>
      <c r="N7" s="228"/>
      <c r="O7" s="228"/>
      <c r="P7" s="228"/>
      <c r="Q7" s="228"/>
      <c r="R7" s="229"/>
    </row>
    <row r="8" spans="2:26" ht="15.6" x14ac:dyDescent="0.3">
      <c r="B8" s="235" t="s">
        <v>120</v>
      </c>
      <c r="C8" s="236"/>
      <c r="D8" s="236"/>
      <c r="E8" s="236"/>
      <c r="F8" s="236"/>
      <c r="G8" s="236"/>
      <c r="H8" s="236"/>
      <c r="I8" s="236"/>
      <c r="J8" s="236"/>
      <c r="K8" s="236"/>
      <c r="L8" s="236"/>
      <c r="M8" s="236"/>
      <c r="N8" s="236"/>
      <c r="O8" s="236"/>
      <c r="P8" s="236"/>
      <c r="Q8" s="236"/>
      <c r="R8" s="236"/>
    </row>
    <row r="9" spans="2:26" ht="34.5" customHeight="1" x14ac:dyDescent="0.25">
      <c r="B9" s="233" t="s">
        <v>121</v>
      </c>
      <c r="C9" s="234"/>
      <c r="D9" s="234"/>
      <c r="E9" s="234"/>
      <c r="F9" s="234"/>
      <c r="G9" s="234"/>
      <c r="H9" s="234"/>
      <c r="I9" s="234"/>
      <c r="J9" s="234"/>
      <c r="K9" s="234"/>
      <c r="L9" s="234"/>
      <c r="M9" s="234"/>
      <c r="N9" s="234"/>
      <c r="O9" s="234"/>
      <c r="P9" s="234"/>
      <c r="Q9" s="234"/>
      <c r="R9" s="234"/>
    </row>
    <row r="10" spans="2:26" ht="15.6" x14ac:dyDescent="0.3">
      <c r="B10" s="235" t="s">
        <v>122</v>
      </c>
      <c r="C10" s="236"/>
      <c r="D10" s="236"/>
      <c r="E10" s="236"/>
      <c r="F10" s="236"/>
      <c r="G10" s="236"/>
      <c r="H10" s="236"/>
      <c r="I10" s="236"/>
      <c r="J10" s="236"/>
      <c r="K10" s="236"/>
      <c r="L10" s="236"/>
      <c r="M10" s="236"/>
      <c r="N10" s="236"/>
      <c r="O10" s="236"/>
      <c r="P10" s="236"/>
      <c r="Q10" s="236"/>
      <c r="R10" s="236"/>
    </row>
    <row r="11" spans="2:26" x14ac:dyDescent="0.25">
      <c r="B11" s="68"/>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04" t="s">
        <v>60</v>
      </c>
      <c r="C15" s="232" t="s">
        <v>61</v>
      </c>
      <c r="D15" s="232"/>
      <c r="E15" s="232"/>
      <c r="F15" s="232"/>
      <c r="G15" s="184" t="s">
        <v>123</v>
      </c>
      <c r="H15" s="184"/>
      <c r="I15" s="75" t="s">
        <v>63</v>
      </c>
      <c r="J15" s="75" t="s">
        <v>64</v>
      </c>
      <c r="K15" s="75" t="s">
        <v>65</v>
      </c>
      <c r="L15" s="75" t="s">
        <v>66</v>
      </c>
      <c r="M15" s="75" t="s">
        <v>124</v>
      </c>
      <c r="N15" s="75" t="s">
        <v>125</v>
      </c>
      <c r="O15" s="75" t="s">
        <v>126</v>
      </c>
      <c r="P15" s="75" t="s">
        <v>127</v>
      </c>
      <c r="Q15" s="75" t="s">
        <v>128</v>
      </c>
      <c r="R15" s="11" t="s">
        <v>129</v>
      </c>
    </row>
    <row r="16" spans="2:26" s="27" customFormat="1" ht="57.75" customHeight="1" x14ac:dyDescent="0.25">
      <c r="B16" s="105" t="str">
        <f>+EVALUACION!B17</f>
        <v>SELECCIÓN</v>
      </c>
      <c r="C16" s="231" t="str">
        <f>+EVALUACION!C17</f>
        <v>Incumplimiento de condiciones y/o requisitos habilitantes por parte de todos los proponentes que generen el rechazo de todas las ofertas.</v>
      </c>
      <c r="D16" s="231"/>
      <c r="E16" s="231"/>
      <c r="F16" s="231"/>
      <c r="G16" s="230" t="s">
        <v>130</v>
      </c>
      <c r="H16" s="230"/>
      <c r="I16" s="106">
        <f>+EVALUACION!I17</f>
        <v>1</v>
      </c>
      <c r="J16" s="106">
        <f>+EVALUACION!J17</f>
        <v>2</v>
      </c>
      <c r="K16" s="106">
        <f>+I16+J16</f>
        <v>3</v>
      </c>
      <c r="L16" s="106" t="str">
        <f>IF(K16&lt;=4,"BAJO",IF(K16=5,"MEDIO",IF(K16=6,"ALTO",IF(K16=7,"ALTO","EXTREMO"))))</f>
        <v>BAJO</v>
      </c>
      <c r="M16" s="106" t="s">
        <v>131</v>
      </c>
      <c r="N16" s="117" t="s">
        <v>132</v>
      </c>
      <c r="O16" s="118" t="s">
        <v>133</v>
      </c>
      <c r="P16" s="118" t="s">
        <v>134</v>
      </c>
      <c r="Q16" s="118" t="s">
        <v>134</v>
      </c>
      <c r="R16" s="118" t="s">
        <v>135</v>
      </c>
    </row>
    <row r="17" spans="2:18" s="27" customFormat="1" ht="57.75" customHeight="1" x14ac:dyDescent="0.25">
      <c r="B17" s="107" t="str">
        <f>+EVALUACION!B18</f>
        <v>SELECCIÓN</v>
      </c>
      <c r="C17" s="226" t="str">
        <f>+EVALUACION!C18</f>
        <v xml:space="preserve">Estimación inadecuada de precios por parte del oferente. </v>
      </c>
      <c r="D17" s="226"/>
      <c r="E17" s="226"/>
      <c r="F17" s="226"/>
      <c r="G17" s="208" t="s">
        <v>136</v>
      </c>
      <c r="H17" s="208"/>
      <c r="I17" s="110">
        <f>+EVALUACION!I18</f>
        <v>2</v>
      </c>
      <c r="J17" s="79">
        <f>+EVALUACION!J18</f>
        <v>2</v>
      </c>
      <c r="K17" s="79">
        <f>+I17+J17</f>
        <v>4</v>
      </c>
      <c r="L17" s="79" t="str">
        <f>IF(K17&lt;=4,"BAJO",IF(K17=5,"MEDIO",IF(K17=6,"ALTO",IF(K17=7,"ALTO","EXTREMO"))))</f>
        <v>BAJO</v>
      </c>
      <c r="M17" s="117" t="s">
        <v>137</v>
      </c>
      <c r="N17" s="117" t="s">
        <v>132</v>
      </c>
      <c r="O17" s="118" t="s">
        <v>138</v>
      </c>
      <c r="P17" s="118" t="s">
        <v>139</v>
      </c>
      <c r="Q17" s="117" t="s">
        <v>140</v>
      </c>
      <c r="R17" s="117" t="s">
        <v>141</v>
      </c>
    </row>
    <row r="18" spans="2:18" s="27" customFormat="1" ht="57.75" customHeight="1" x14ac:dyDescent="0.25">
      <c r="B18" s="107" t="str">
        <f>+EVALUACION!B19</f>
        <v>SELECCIÓN</v>
      </c>
      <c r="C18" s="226" t="str">
        <f>+EVALUACION!C19</f>
        <v>Confabulacion de los proponentes (Colusión)</v>
      </c>
      <c r="D18" s="226"/>
      <c r="E18" s="226"/>
      <c r="F18" s="226"/>
      <c r="G18" s="208" t="s">
        <v>142</v>
      </c>
      <c r="H18" s="208"/>
      <c r="I18" s="79">
        <f>+EVALUACION!I19</f>
        <v>1</v>
      </c>
      <c r="J18" s="79">
        <f>+EVALUACION!J19</f>
        <v>2</v>
      </c>
      <c r="K18" s="79">
        <f t="shared" ref="K18:K29" si="0">+I18+J18</f>
        <v>3</v>
      </c>
      <c r="L18" s="79" t="str">
        <f t="shared" ref="L18:L32" si="1">IF(K18&lt;=4,"BAJO",IF(K18=5,"MEDIO",IF(K18=6,"ALTO",IF(K18=7,"ALTO","EXTREMO"))))</f>
        <v>BAJO</v>
      </c>
      <c r="M18" s="79" t="s">
        <v>131</v>
      </c>
      <c r="N18" s="117" t="s">
        <v>132</v>
      </c>
      <c r="O18" s="118" t="s">
        <v>143</v>
      </c>
      <c r="P18" s="118" t="s">
        <v>143</v>
      </c>
      <c r="Q18" s="117" t="s">
        <v>144</v>
      </c>
      <c r="R18" s="117" t="s">
        <v>145</v>
      </c>
    </row>
    <row r="19" spans="2:18" s="27" customFormat="1" ht="57.75" customHeight="1" x14ac:dyDescent="0.25">
      <c r="B19" s="107" t="s">
        <v>22</v>
      </c>
      <c r="C19" s="226" t="str">
        <f>+EVALUACION!C20</f>
        <v>Selección de una oferta como adjudicataria cuyo oferente no cumple con la totalidad de los requisitos habilitantes.</v>
      </c>
      <c r="D19" s="226"/>
      <c r="E19" s="226"/>
      <c r="F19" s="226"/>
      <c r="G19" s="208" t="s">
        <v>146</v>
      </c>
      <c r="H19" s="208"/>
      <c r="I19" s="79">
        <f>+EVALUACION!I20</f>
        <v>1</v>
      </c>
      <c r="J19" s="79">
        <f>+EVALUACION!J20</f>
        <v>2</v>
      </c>
      <c r="K19" s="79">
        <f t="shared" si="0"/>
        <v>3</v>
      </c>
      <c r="L19" s="79" t="str">
        <f t="shared" si="1"/>
        <v>BAJO</v>
      </c>
      <c r="M19" s="117" t="s">
        <v>147</v>
      </c>
      <c r="N19" s="117" t="s">
        <v>132</v>
      </c>
      <c r="O19" s="118" t="s">
        <v>138</v>
      </c>
      <c r="P19" s="118" t="s">
        <v>148</v>
      </c>
      <c r="Q19" s="117" t="s">
        <v>149</v>
      </c>
      <c r="R19" s="117" t="s">
        <v>141</v>
      </c>
    </row>
    <row r="20" spans="2:18" s="27" customFormat="1" ht="57.75" customHeight="1" x14ac:dyDescent="0.25">
      <c r="B20" s="107" t="s">
        <v>22</v>
      </c>
      <c r="C20" s="226" t="str">
        <f>+EVALUACION!C21</f>
        <v>Selección de ofertas con precios  artificialmente bajos.</v>
      </c>
      <c r="D20" s="226"/>
      <c r="E20" s="226"/>
      <c r="F20" s="226"/>
      <c r="G20" s="208" t="s">
        <v>150</v>
      </c>
      <c r="H20" s="208"/>
      <c r="I20" s="79">
        <v>1</v>
      </c>
      <c r="J20" s="79">
        <v>1</v>
      </c>
      <c r="K20" s="79">
        <f t="shared" si="0"/>
        <v>2</v>
      </c>
      <c r="L20" s="79" t="str">
        <f t="shared" si="1"/>
        <v>BAJO</v>
      </c>
      <c r="M20" s="119" t="s">
        <v>131</v>
      </c>
      <c r="N20" s="120" t="s">
        <v>132</v>
      </c>
      <c r="O20" s="121" t="s">
        <v>138</v>
      </c>
      <c r="P20" s="121" t="s">
        <v>148</v>
      </c>
      <c r="Q20" s="117" t="s">
        <v>151</v>
      </c>
      <c r="R20" s="117" t="s">
        <v>145</v>
      </c>
    </row>
    <row r="21" spans="2:18" s="27" customFormat="1" ht="57.75" customHeight="1" x14ac:dyDescent="0.25">
      <c r="B21" s="107" t="str">
        <f>+EVALUACION!B22</f>
        <v>CONTRATACIÓN</v>
      </c>
      <c r="C21" s="226" t="str">
        <f>+EVALUACION!C22</f>
        <v>Falta de constitución o constitución tardía de la garantía única. Aceptación de garantías que no se ajustan a lo contemplado en el contrato</v>
      </c>
      <c r="D21" s="226"/>
      <c r="E21" s="226"/>
      <c r="F21" s="226"/>
      <c r="G21" s="208" t="s">
        <v>152</v>
      </c>
      <c r="H21" s="208"/>
      <c r="I21" s="79">
        <f>+EVALUACION!I22</f>
        <v>2</v>
      </c>
      <c r="J21" s="79">
        <f>+EVALUACION!J22</f>
        <v>3</v>
      </c>
      <c r="K21" s="79">
        <f t="shared" si="0"/>
        <v>5</v>
      </c>
      <c r="L21" s="79" t="str">
        <f t="shared" si="1"/>
        <v>MEDIO</v>
      </c>
      <c r="M21" s="79" t="s">
        <v>131</v>
      </c>
      <c r="N21" s="120" t="s">
        <v>132</v>
      </c>
      <c r="O21" s="121" t="s">
        <v>153</v>
      </c>
      <c r="P21" s="117" t="s">
        <v>154</v>
      </c>
      <c r="Q21" s="117" t="s">
        <v>155</v>
      </c>
      <c r="R21" s="117" t="s">
        <v>156</v>
      </c>
    </row>
    <row r="22" spans="2:18" s="27" customFormat="1" ht="57.75" customHeight="1" x14ac:dyDescent="0.25">
      <c r="B22" s="107" t="str">
        <f>+EVALUACION!B23</f>
        <v>CONTRATACIÓN</v>
      </c>
      <c r="C22" s="226" t="str">
        <f>+EVALUACION!C23</f>
        <v>Presentación de reclamos de terceros sobre la selección del oferente que retrasen el perfeccionamiento del contrato.</v>
      </c>
      <c r="D22" s="226"/>
      <c r="E22" s="226"/>
      <c r="F22" s="226"/>
      <c r="G22" s="208" t="s">
        <v>157</v>
      </c>
      <c r="H22" s="208"/>
      <c r="I22" s="79">
        <f>+EVALUACION!I23</f>
        <v>2</v>
      </c>
      <c r="J22" s="79">
        <f>+EVALUACION!J23</f>
        <v>3</v>
      </c>
      <c r="K22" s="79">
        <f t="shared" si="0"/>
        <v>5</v>
      </c>
      <c r="L22" s="79" t="str">
        <f t="shared" si="1"/>
        <v>MEDIO</v>
      </c>
      <c r="M22" s="79" t="s">
        <v>131</v>
      </c>
      <c r="N22" s="120" t="s">
        <v>132</v>
      </c>
      <c r="O22" s="121" t="s">
        <v>153</v>
      </c>
      <c r="P22" s="117" t="s">
        <v>154</v>
      </c>
      <c r="Q22" s="117" t="s">
        <v>155</v>
      </c>
      <c r="R22" s="117" t="s">
        <v>156</v>
      </c>
    </row>
    <row r="23" spans="2:18" s="27" customFormat="1" ht="57.75" customHeight="1" x14ac:dyDescent="0.25">
      <c r="B23" s="107" t="s">
        <v>35</v>
      </c>
      <c r="C23" s="226" t="str">
        <f>+EVALUACION!C24</f>
        <v>Retrasos en la suscripción del contrato</v>
      </c>
      <c r="D23" s="226"/>
      <c r="E23" s="226"/>
      <c r="F23" s="226"/>
      <c r="G23" s="208" t="s">
        <v>158</v>
      </c>
      <c r="H23" s="208"/>
      <c r="I23" s="79">
        <f>+EVALUACION!I24</f>
        <v>2</v>
      </c>
      <c r="J23" s="79">
        <f>+EVALUACION!J24</f>
        <v>3</v>
      </c>
      <c r="K23" s="79">
        <f t="shared" si="0"/>
        <v>5</v>
      </c>
      <c r="L23" s="79" t="str">
        <f t="shared" si="1"/>
        <v>MEDIO</v>
      </c>
      <c r="M23" s="79" t="s">
        <v>131</v>
      </c>
      <c r="N23" s="120" t="s">
        <v>132</v>
      </c>
      <c r="O23" s="121" t="s">
        <v>153</v>
      </c>
      <c r="P23" s="117" t="s">
        <v>159</v>
      </c>
      <c r="Q23" s="117" t="s">
        <v>155</v>
      </c>
      <c r="R23" s="117" t="s">
        <v>156</v>
      </c>
    </row>
    <row r="24" spans="2:18" s="27" customFormat="1" ht="75.75" customHeight="1" x14ac:dyDescent="0.25">
      <c r="B24" s="107" t="str">
        <f>+EVALUACION!B25</f>
        <v>EJECUCIÓN</v>
      </c>
      <c r="C24" s="226" t="str">
        <f>+EVALUACION!C25</f>
        <v>Afectación del flujo de caja del contratista como consecuencia de no radicar de forma oportuna, completa y con aval del supervisor los informes o presentarlos sin atender las fechas de programación del plan anual mensualizado de caja - PAC, que señale la entidad contratante</v>
      </c>
      <c r="D24" s="226"/>
      <c r="E24" s="226"/>
      <c r="F24" s="226"/>
      <c r="G24" s="208" t="s">
        <v>160</v>
      </c>
      <c r="H24" s="208"/>
      <c r="I24" s="79">
        <f>+EVALUACION!I25</f>
        <v>3</v>
      </c>
      <c r="J24" s="79">
        <f>+EVALUACION!J25</f>
        <v>2</v>
      </c>
      <c r="K24" s="79">
        <f t="shared" si="0"/>
        <v>5</v>
      </c>
      <c r="L24" s="79" t="str">
        <f t="shared" si="1"/>
        <v>MEDIO</v>
      </c>
      <c r="M24" s="118" t="s">
        <v>137</v>
      </c>
      <c r="N24" s="118" t="s">
        <v>161</v>
      </c>
      <c r="O24" s="118" t="s">
        <v>162</v>
      </c>
      <c r="P24" s="118" t="s">
        <v>163</v>
      </c>
      <c r="Q24" s="118" t="s">
        <v>164</v>
      </c>
      <c r="R24" s="118" t="s">
        <v>165</v>
      </c>
    </row>
    <row r="25" spans="2:18" s="27" customFormat="1" ht="57.75" customHeight="1" x14ac:dyDescent="0.25">
      <c r="B25" s="107" t="str">
        <f>+EVALUACION!B26</f>
        <v>EJECUCIÓN</v>
      </c>
      <c r="C25" s="226" t="str">
        <f>+EVALUACION!C26</f>
        <v>Falta de disponibilidad en el merccado de los elementos a contratar con las caracteristicas y condiciones  previamente cotizados, durante la ejecución.</v>
      </c>
      <c r="D25" s="226"/>
      <c r="E25" s="226"/>
      <c r="F25" s="226"/>
      <c r="G25" s="208" t="s">
        <v>166</v>
      </c>
      <c r="H25" s="208"/>
      <c r="I25" s="79">
        <f>+EVALUACION!I26</f>
        <v>3</v>
      </c>
      <c r="J25" s="79">
        <f>+EVALUACION!J26</f>
        <v>2</v>
      </c>
      <c r="K25" s="79">
        <f t="shared" si="0"/>
        <v>5</v>
      </c>
      <c r="L25" s="79" t="str">
        <f t="shared" si="1"/>
        <v>MEDIO</v>
      </c>
      <c r="M25" s="117" t="s">
        <v>137</v>
      </c>
      <c r="N25" s="117" t="s">
        <v>132</v>
      </c>
      <c r="O25" s="118" t="s">
        <v>162</v>
      </c>
      <c r="P25" s="118" t="s">
        <v>167</v>
      </c>
      <c r="Q25" s="118" t="s">
        <v>168</v>
      </c>
      <c r="R25" s="117" t="s">
        <v>169</v>
      </c>
    </row>
    <row r="26" spans="2:18" s="27" customFormat="1" ht="57.75" customHeight="1" x14ac:dyDescent="0.25">
      <c r="B26" s="107" t="str">
        <f>+EVALUACION!B27</f>
        <v>EJECUCIÓN</v>
      </c>
      <c r="C26" s="226" t="str">
        <f>+EVALUACION!C27</f>
        <v xml:space="preserve">Alteraciones por cambios en lineamientos técnicos y del mercado. </v>
      </c>
      <c r="D26" s="226"/>
      <c r="E26" s="226"/>
      <c r="F26" s="226"/>
      <c r="G26" s="208" t="s">
        <v>170</v>
      </c>
      <c r="H26" s="208"/>
      <c r="I26" s="79">
        <f>+EVALUACION!I27</f>
        <v>1</v>
      </c>
      <c r="J26" s="79">
        <f>+EVALUACION!J27</f>
        <v>4</v>
      </c>
      <c r="K26" s="79">
        <f t="shared" si="0"/>
        <v>5</v>
      </c>
      <c r="L26" s="79" t="str">
        <f t="shared" si="1"/>
        <v>MEDIO</v>
      </c>
      <c r="M26" s="117" t="s">
        <v>131</v>
      </c>
      <c r="N26" s="117" t="s">
        <v>132</v>
      </c>
      <c r="O26" s="118" t="s">
        <v>138</v>
      </c>
      <c r="P26" s="118" t="s">
        <v>148</v>
      </c>
      <c r="Q26" s="117" t="s">
        <v>171</v>
      </c>
      <c r="R26" s="117" t="s">
        <v>169</v>
      </c>
    </row>
    <row r="27" spans="2:18" s="27" customFormat="1" ht="57.75" customHeight="1" x14ac:dyDescent="0.25">
      <c r="B27" s="107" t="str">
        <f>+EVALUACION!B28</f>
        <v>EJECUCIÓN</v>
      </c>
      <c r="C27" s="226" t="str">
        <f>+EVALUACION!C28</f>
        <v xml:space="preserve">Demoras por falta de elementos en el mercado, condiciones sociales y/o ambientales que retrasen la entrega. </v>
      </c>
      <c r="D27" s="226"/>
      <c r="E27" s="226"/>
      <c r="F27" s="226"/>
      <c r="G27" s="208" t="s">
        <v>172</v>
      </c>
      <c r="H27" s="208"/>
      <c r="I27" s="79">
        <v>2</v>
      </c>
      <c r="J27" s="79">
        <v>2</v>
      </c>
      <c r="K27" s="79">
        <f t="shared" si="0"/>
        <v>4</v>
      </c>
      <c r="L27" s="79" t="str">
        <f t="shared" si="1"/>
        <v>BAJO</v>
      </c>
      <c r="M27" s="117" t="s">
        <v>131</v>
      </c>
      <c r="N27" s="117" t="s">
        <v>173</v>
      </c>
      <c r="O27" s="118" t="s">
        <v>138</v>
      </c>
      <c r="P27" s="118" t="s">
        <v>174</v>
      </c>
      <c r="Q27" s="117" t="s">
        <v>175</v>
      </c>
      <c r="R27" s="117" t="s">
        <v>169</v>
      </c>
    </row>
    <row r="28" spans="2:18" s="27" customFormat="1" ht="57.75" customHeight="1" x14ac:dyDescent="0.25">
      <c r="B28" s="107" t="str">
        <f>+EVALUACION!B29</f>
        <v>EJECUCIÓN</v>
      </c>
      <c r="C28" s="226" t="str">
        <f>+EVALUACION!C29</f>
        <v>Contingencias con los provedores del contratista en cuanto a calidad y oportunidad.</v>
      </c>
      <c r="D28" s="226"/>
      <c r="E28" s="226"/>
      <c r="F28" s="226"/>
      <c r="G28" s="208" t="s">
        <v>172</v>
      </c>
      <c r="H28" s="208"/>
      <c r="I28" s="79">
        <v>1</v>
      </c>
      <c r="J28" s="79">
        <v>1</v>
      </c>
      <c r="K28" s="79">
        <f t="shared" si="0"/>
        <v>2</v>
      </c>
      <c r="L28" s="79" t="str">
        <f t="shared" si="1"/>
        <v>BAJO</v>
      </c>
      <c r="M28" s="117" t="s">
        <v>131</v>
      </c>
      <c r="N28" s="117" t="s">
        <v>173</v>
      </c>
      <c r="O28" s="118" t="s">
        <v>138</v>
      </c>
      <c r="P28" s="118" t="s">
        <v>174</v>
      </c>
      <c r="Q28" s="117" t="s">
        <v>175</v>
      </c>
      <c r="R28" s="117" t="s">
        <v>169</v>
      </c>
    </row>
    <row r="29" spans="2:18" s="27" customFormat="1" ht="57.75" customHeight="1" x14ac:dyDescent="0.25">
      <c r="B29" s="107" t="str">
        <f>+EVALUACION!B30</f>
        <v>EJECUCIÓN</v>
      </c>
      <c r="C29" s="226" t="str">
        <f>+EVALUACION!C30</f>
        <v>Deterioro  de  las  condiciones  de  seguridad  y orden  público  que  impidan  la  ejecución  del contrato.</v>
      </c>
      <c r="D29" s="226"/>
      <c r="E29" s="226"/>
      <c r="F29" s="226"/>
      <c r="G29" s="208" t="s">
        <v>176</v>
      </c>
      <c r="H29" s="208"/>
      <c r="I29" s="79">
        <v>1</v>
      </c>
      <c r="J29" s="79">
        <v>2</v>
      </c>
      <c r="K29" s="79">
        <f t="shared" si="0"/>
        <v>3</v>
      </c>
      <c r="L29" s="79" t="str">
        <f t="shared" si="1"/>
        <v>BAJO</v>
      </c>
      <c r="M29" s="119" t="s">
        <v>131</v>
      </c>
      <c r="N29" s="117" t="s">
        <v>132</v>
      </c>
      <c r="O29" s="118" t="s">
        <v>138</v>
      </c>
      <c r="P29" s="118" t="s">
        <v>148</v>
      </c>
      <c r="Q29" s="117" t="s">
        <v>177</v>
      </c>
      <c r="R29" s="20" t="s">
        <v>135</v>
      </c>
    </row>
    <row r="30" spans="2:18" s="27" customFormat="1" ht="57.75" customHeight="1" x14ac:dyDescent="0.25">
      <c r="B30" s="107" t="str">
        <f>+EVALUACION!B31</f>
        <v>EJECUCIÓN</v>
      </c>
      <c r="C30" s="226" t="str">
        <f>+EVALUACION!C31</f>
        <v>No liquidar los contratos en los plazos acordados o los establecidos por la Ley.</v>
      </c>
      <c r="D30" s="226"/>
      <c r="E30" s="226"/>
      <c r="F30" s="226"/>
      <c r="G30" s="208" t="s">
        <v>178</v>
      </c>
      <c r="H30" s="208"/>
      <c r="I30" s="79">
        <f>+EVALUACION!I31</f>
        <v>1</v>
      </c>
      <c r="J30" s="79">
        <v>1</v>
      </c>
      <c r="K30" s="79">
        <f>+I30+J30</f>
        <v>2</v>
      </c>
      <c r="L30" s="79" t="str">
        <f t="shared" si="1"/>
        <v>BAJO</v>
      </c>
      <c r="M30" s="122" t="s">
        <v>131</v>
      </c>
      <c r="N30" s="120" t="s">
        <v>132</v>
      </c>
      <c r="O30" s="121" t="s">
        <v>138</v>
      </c>
      <c r="P30" s="121" t="s">
        <v>148</v>
      </c>
      <c r="Q30" s="120" t="s">
        <v>177</v>
      </c>
      <c r="R30" s="120" t="s">
        <v>179</v>
      </c>
    </row>
    <row r="31" spans="2:18" s="27" customFormat="1" ht="57.75" customHeight="1" x14ac:dyDescent="0.25">
      <c r="B31" s="107" t="str">
        <f>+EVALUACION!B32</f>
        <v>EJECUCIÓN</v>
      </c>
      <c r="C31" s="226" t="str">
        <f>+EVALUACION!C32</f>
        <v>Incumplimiento total o parcial del contratista en la entrega de los elementos</v>
      </c>
      <c r="D31" s="226"/>
      <c r="E31" s="226"/>
      <c r="F31" s="226"/>
      <c r="G31" s="208" t="s">
        <v>180</v>
      </c>
      <c r="H31" s="208"/>
      <c r="I31" s="79">
        <f>+EVALUACION!I32</f>
        <v>2</v>
      </c>
      <c r="J31" s="79">
        <f>+EVALUACION!J32</f>
        <v>3</v>
      </c>
      <c r="K31" s="79">
        <f>+I31+J31</f>
        <v>5</v>
      </c>
      <c r="L31" s="79" t="str">
        <f t="shared" si="1"/>
        <v>MEDIO</v>
      </c>
      <c r="M31" s="122" t="s">
        <v>131</v>
      </c>
      <c r="N31" s="120" t="s">
        <v>132</v>
      </c>
      <c r="O31" s="121" t="s">
        <v>138</v>
      </c>
      <c r="P31" s="121" t="s">
        <v>148</v>
      </c>
      <c r="Q31" s="120" t="s">
        <v>177</v>
      </c>
      <c r="R31" s="120" t="s">
        <v>179</v>
      </c>
    </row>
    <row r="32" spans="2:18" s="27" customFormat="1" ht="57.75" customHeight="1" x14ac:dyDescent="0.25">
      <c r="B32" s="107" t="s">
        <v>39</v>
      </c>
      <c r="C32" s="226" t="str">
        <f>+EVALUACION!C33</f>
        <v xml:space="preserve">Entrega de elementos que no cumplan con las especificaciones técnicas definidas por la entidad, en cuanto a calidad y garantia de los mismos. </v>
      </c>
      <c r="D32" s="226"/>
      <c r="E32" s="226"/>
      <c r="F32" s="226"/>
      <c r="G32" s="208" t="s">
        <v>181</v>
      </c>
      <c r="H32" s="208"/>
      <c r="I32" s="79">
        <v>1</v>
      </c>
      <c r="J32" s="79">
        <v>1</v>
      </c>
      <c r="K32" s="79">
        <f>+I32+J32</f>
        <v>2</v>
      </c>
      <c r="L32" s="79" t="str">
        <f t="shared" si="1"/>
        <v>BAJO</v>
      </c>
      <c r="M32" s="117" t="s">
        <v>131</v>
      </c>
      <c r="N32" s="117" t="s">
        <v>132</v>
      </c>
      <c r="O32" s="118" t="s">
        <v>138</v>
      </c>
      <c r="P32" s="118" t="s">
        <v>174</v>
      </c>
      <c r="Q32" s="117" t="s">
        <v>182</v>
      </c>
      <c r="R32" s="117" t="s">
        <v>169</v>
      </c>
    </row>
    <row r="33" spans="2:23" ht="12.75" customHeight="1" x14ac:dyDescent="0.25">
      <c r="B33" s="68"/>
      <c r="C33" s="69"/>
      <c r="D33" s="69"/>
      <c r="E33" s="69"/>
      <c r="F33" s="69"/>
      <c r="G33" s="69"/>
      <c r="H33" s="69"/>
      <c r="I33" s="69"/>
      <c r="J33" s="69"/>
      <c r="K33" s="69"/>
      <c r="L33" s="69"/>
      <c r="M33" s="69"/>
      <c r="N33" s="69"/>
      <c r="O33" s="69"/>
      <c r="P33" s="69"/>
      <c r="Q33" s="69"/>
      <c r="R33" s="3"/>
    </row>
    <row r="34" spans="2:23" x14ac:dyDescent="0.25">
      <c r="B34" s="68"/>
      <c r="C34" s="244" t="s">
        <v>111</v>
      </c>
      <c r="D34" s="244"/>
      <c r="E34" s="244"/>
      <c r="F34" s="244"/>
      <c r="G34" s="69"/>
      <c r="H34" s="211" t="s">
        <v>183</v>
      </c>
      <c r="I34" s="211"/>
      <c r="J34" s="211"/>
      <c r="K34" s="211"/>
      <c r="L34" s="108"/>
      <c r="M34" s="108"/>
      <c r="N34" s="108"/>
      <c r="O34" s="108"/>
      <c r="P34" s="108"/>
      <c r="Q34" s="108"/>
      <c r="R34" s="3"/>
    </row>
    <row r="35" spans="2:23" ht="19.5" customHeight="1" x14ac:dyDescent="0.25">
      <c r="B35" s="206" t="s">
        <v>83</v>
      </c>
      <c r="C35" s="249" t="s">
        <v>84</v>
      </c>
      <c r="D35" s="255"/>
      <c r="E35" s="250"/>
      <c r="F35" s="88" t="s">
        <v>85</v>
      </c>
      <c r="G35" s="69"/>
      <c r="H35" s="249" t="s">
        <v>86</v>
      </c>
      <c r="I35" s="250"/>
      <c r="J35" s="249" t="s">
        <v>85</v>
      </c>
      <c r="K35" s="250"/>
      <c r="L35" s="93"/>
      <c r="M35" s="93"/>
      <c r="N35" s="211" t="s">
        <v>111</v>
      </c>
      <c r="O35" s="211"/>
      <c r="P35" s="211"/>
      <c r="Q35" s="93"/>
      <c r="R35" s="3"/>
    </row>
    <row r="36" spans="2:23" ht="21" customHeight="1" x14ac:dyDescent="0.25">
      <c r="B36" s="206"/>
      <c r="C36" s="237" t="s">
        <v>87</v>
      </c>
      <c r="D36" s="238"/>
      <c r="E36" s="239"/>
      <c r="F36" s="90">
        <v>1</v>
      </c>
      <c r="G36" s="69"/>
      <c r="H36" s="237" t="s">
        <v>88</v>
      </c>
      <c r="I36" s="239"/>
      <c r="J36" s="237">
        <v>1</v>
      </c>
      <c r="K36" s="239"/>
      <c r="L36" s="93"/>
      <c r="M36" s="93"/>
      <c r="N36" s="245" t="s">
        <v>97</v>
      </c>
      <c r="O36" s="246"/>
      <c r="P36" s="102" t="s">
        <v>110</v>
      </c>
      <c r="Q36" s="93"/>
      <c r="R36" s="3"/>
    </row>
    <row r="37" spans="2:23" ht="15.75" customHeight="1" x14ac:dyDescent="0.25">
      <c r="B37" s="206"/>
      <c r="C37" s="237" t="s">
        <v>89</v>
      </c>
      <c r="D37" s="238"/>
      <c r="E37" s="239"/>
      <c r="F37" s="90">
        <v>2</v>
      </c>
      <c r="G37" s="69"/>
      <c r="H37" s="237" t="s">
        <v>90</v>
      </c>
      <c r="I37" s="239"/>
      <c r="J37" s="237">
        <v>2</v>
      </c>
      <c r="K37" s="239"/>
      <c r="L37" s="93"/>
      <c r="M37" s="93"/>
      <c r="N37" s="247" t="s">
        <v>112</v>
      </c>
      <c r="O37" s="248"/>
      <c r="P37" s="103" t="s">
        <v>113</v>
      </c>
      <c r="Q37" s="93"/>
      <c r="R37" s="3"/>
      <c r="T37" s="5"/>
      <c r="U37" s="5"/>
      <c r="V37" s="5"/>
      <c r="W37" s="5"/>
    </row>
    <row r="38" spans="2:23" ht="24.75" customHeight="1" x14ac:dyDescent="0.25">
      <c r="B38" s="206"/>
      <c r="C38" s="237" t="s">
        <v>91</v>
      </c>
      <c r="D38" s="238"/>
      <c r="E38" s="239"/>
      <c r="F38" s="90">
        <v>3</v>
      </c>
      <c r="G38" s="69"/>
      <c r="H38" s="237" t="s">
        <v>92</v>
      </c>
      <c r="I38" s="239"/>
      <c r="J38" s="237">
        <v>3</v>
      </c>
      <c r="K38" s="239"/>
      <c r="L38" s="93"/>
      <c r="M38" s="93"/>
      <c r="N38" s="217" t="s">
        <v>114</v>
      </c>
      <c r="O38" s="251"/>
      <c r="P38" s="103" t="s">
        <v>115</v>
      </c>
      <c r="Q38" s="93"/>
      <c r="R38" s="3"/>
    </row>
    <row r="39" spans="2:23" ht="18" customHeight="1" x14ac:dyDescent="0.25">
      <c r="B39" s="206"/>
      <c r="C39" s="237" t="s">
        <v>93</v>
      </c>
      <c r="D39" s="238"/>
      <c r="E39" s="239"/>
      <c r="F39" s="90">
        <v>4</v>
      </c>
      <c r="G39" s="69"/>
      <c r="H39" s="237" t="s">
        <v>94</v>
      </c>
      <c r="I39" s="239"/>
      <c r="J39" s="237">
        <v>4</v>
      </c>
      <c r="K39" s="239"/>
      <c r="L39" s="93"/>
      <c r="M39" s="93"/>
      <c r="N39" s="242">
        <v>5</v>
      </c>
      <c r="O39" s="243"/>
      <c r="P39" s="103" t="s">
        <v>116</v>
      </c>
      <c r="Q39" s="93"/>
      <c r="R39" s="3"/>
    </row>
    <row r="40" spans="2:23" ht="21" customHeight="1" thickBot="1" x14ac:dyDescent="0.3">
      <c r="B40" s="206"/>
      <c r="C40" s="237" t="s">
        <v>95</v>
      </c>
      <c r="D40" s="238"/>
      <c r="E40" s="239"/>
      <c r="F40" s="90">
        <v>5</v>
      </c>
      <c r="G40" s="69"/>
      <c r="H40" s="237" t="s">
        <v>96</v>
      </c>
      <c r="I40" s="239"/>
      <c r="J40" s="237">
        <v>5</v>
      </c>
      <c r="K40" s="239"/>
      <c r="L40" s="93"/>
      <c r="M40" s="93"/>
      <c r="N40" s="252" t="s">
        <v>117</v>
      </c>
      <c r="O40" s="253"/>
      <c r="P40" s="109" t="s">
        <v>118</v>
      </c>
      <c r="Q40" s="93"/>
      <c r="R40" s="3"/>
    </row>
    <row r="41" spans="2:23" x14ac:dyDescent="0.25">
      <c r="B41" s="68"/>
      <c r="C41" s="69"/>
      <c r="D41" s="69"/>
      <c r="E41" s="69"/>
      <c r="F41" s="69"/>
      <c r="G41" s="69"/>
      <c r="H41" s="69"/>
      <c r="I41" s="69"/>
      <c r="J41" s="69"/>
      <c r="K41" s="69"/>
      <c r="L41" s="69"/>
      <c r="M41" s="69"/>
      <c r="N41" s="69"/>
      <c r="O41" s="69"/>
      <c r="P41" s="69"/>
      <c r="Q41" s="69"/>
      <c r="R41" s="3"/>
    </row>
    <row r="42" spans="2:23" ht="18" customHeight="1" x14ac:dyDescent="0.25">
      <c r="B42" s="68"/>
      <c r="C42" s="211" t="s">
        <v>97</v>
      </c>
      <c r="D42" s="211"/>
      <c r="E42" s="211"/>
      <c r="F42" s="211"/>
      <c r="G42" s="211"/>
      <c r="H42" s="211"/>
      <c r="I42" s="211"/>
      <c r="J42" s="211"/>
      <c r="K42" s="211"/>
      <c r="L42" s="211"/>
      <c r="M42" s="211"/>
      <c r="N42" s="211"/>
      <c r="O42" s="211"/>
      <c r="P42" s="211"/>
      <c r="Q42" s="211"/>
      <c r="R42" s="3"/>
    </row>
    <row r="43" spans="2:23" ht="68.25" customHeight="1" x14ac:dyDescent="0.25">
      <c r="B43" s="68"/>
      <c r="C43" s="237" t="s">
        <v>98</v>
      </c>
      <c r="D43" s="238"/>
      <c r="E43" s="238"/>
      <c r="F43" s="239"/>
      <c r="G43" s="237" t="s">
        <v>99</v>
      </c>
      <c r="H43" s="239"/>
      <c r="I43" s="237" t="s">
        <v>100</v>
      </c>
      <c r="J43" s="238"/>
      <c r="K43" s="239"/>
      <c r="L43" s="237" t="s">
        <v>101</v>
      </c>
      <c r="M43" s="239"/>
      <c r="N43" s="237" t="s">
        <v>102</v>
      </c>
      <c r="O43" s="239"/>
      <c r="P43" s="237" t="s">
        <v>103</v>
      </c>
      <c r="Q43" s="239"/>
      <c r="R43" s="3"/>
    </row>
    <row r="44" spans="2:23" ht="60" customHeight="1" x14ac:dyDescent="0.25">
      <c r="B44" s="68"/>
      <c r="C44" s="237" t="s">
        <v>104</v>
      </c>
      <c r="D44" s="238"/>
      <c r="E44" s="238"/>
      <c r="F44" s="239"/>
      <c r="G44" s="237" t="s">
        <v>105</v>
      </c>
      <c r="H44" s="239"/>
      <c r="I44" s="237" t="s">
        <v>106</v>
      </c>
      <c r="J44" s="238"/>
      <c r="K44" s="239"/>
      <c r="L44" s="237" t="s">
        <v>107</v>
      </c>
      <c r="M44" s="239"/>
      <c r="N44" s="237" t="s">
        <v>108</v>
      </c>
      <c r="O44" s="239"/>
      <c r="P44" s="237" t="s">
        <v>109</v>
      </c>
      <c r="Q44" s="239"/>
      <c r="R44" s="3"/>
    </row>
    <row r="45" spans="2:23" x14ac:dyDescent="0.25">
      <c r="B45" s="68"/>
      <c r="C45" s="257" t="s">
        <v>84</v>
      </c>
      <c r="D45" s="258"/>
      <c r="E45" s="259"/>
      <c r="F45" s="263" t="s">
        <v>85</v>
      </c>
      <c r="G45" s="245" t="s">
        <v>88</v>
      </c>
      <c r="H45" s="246"/>
      <c r="I45" s="245" t="s">
        <v>90</v>
      </c>
      <c r="J45" s="269"/>
      <c r="K45" s="246"/>
      <c r="L45" s="245" t="s">
        <v>92</v>
      </c>
      <c r="M45" s="246"/>
      <c r="N45" s="245" t="s">
        <v>94</v>
      </c>
      <c r="O45" s="246"/>
      <c r="P45" s="249" t="s">
        <v>96</v>
      </c>
      <c r="Q45" s="250"/>
      <c r="R45" s="3"/>
    </row>
    <row r="46" spans="2:23" x14ac:dyDescent="0.25">
      <c r="B46" s="68"/>
      <c r="C46" s="260"/>
      <c r="D46" s="261"/>
      <c r="E46" s="262"/>
      <c r="F46" s="264"/>
      <c r="G46" s="266">
        <v>1</v>
      </c>
      <c r="H46" s="267"/>
      <c r="I46" s="266">
        <v>2</v>
      </c>
      <c r="J46" s="268"/>
      <c r="K46" s="267"/>
      <c r="L46" s="266">
        <v>3</v>
      </c>
      <c r="M46" s="267"/>
      <c r="N46" s="266">
        <v>4</v>
      </c>
      <c r="O46" s="267"/>
      <c r="P46" s="266">
        <v>5</v>
      </c>
      <c r="Q46" s="267"/>
      <c r="R46" s="3"/>
    </row>
    <row r="47" spans="2:23" ht="19.5" customHeight="1" x14ac:dyDescent="0.25">
      <c r="B47" s="68"/>
      <c r="C47" s="237" t="s">
        <v>87</v>
      </c>
      <c r="D47" s="238"/>
      <c r="E47" s="239"/>
      <c r="F47" s="97">
        <v>1</v>
      </c>
      <c r="G47" s="240">
        <v>2</v>
      </c>
      <c r="H47" s="241"/>
      <c r="I47" s="240">
        <v>3</v>
      </c>
      <c r="J47" s="265"/>
      <c r="K47" s="241"/>
      <c r="L47" s="240">
        <v>4</v>
      </c>
      <c r="M47" s="241"/>
      <c r="N47" s="242">
        <v>5</v>
      </c>
      <c r="O47" s="243"/>
      <c r="P47" s="217">
        <v>6</v>
      </c>
      <c r="Q47" s="251"/>
      <c r="R47" s="3"/>
    </row>
    <row r="48" spans="2:23" ht="21.75" customHeight="1" x14ac:dyDescent="0.25">
      <c r="B48" s="68"/>
      <c r="C48" s="237" t="s">
        <v>89</v>
      </c>
      <c r="D48" s="238"/>
      <c r="E48" s="239"/>
      <c r="F48" s="97">
        <v>2</v>
      </c>
      <c r="G48" s="240">
        <v>3</v>
      </c>
      <c r="H48" s="241"/>
      <c r="I48" s="240">
        <v>4</v>
      </c>
      <c r="J48" s="265"/>
      <c r="K48" s="241"/>
      <c r="L48" s="242">
        <v>5</v>
      </c>
      <c r="M48" s="243"/>
      <c r="N48" s="217">
        <v>6</v>
      </c>
      <c r="O48" s="251"/>
      <c r="P48" s="217">
        <v>7</v>
      </c>
      <c r="Q48" s="251"/>
      <c r="R48" s="3"/>
    </row>
    <row r="49" spans="2:18" ht="21" customHeight="1" x14ac:dyDescent="0.25">
      <c r="B49" s="68"/>
      <c r="C49" s="237" t="s">
        <v>91</v>
      </c>
      <c r="D49" s="238"/>
      <c r="E49" s="239"/>
      <c r="F49" s="97">
        <v>3</v>
      </c>
      <c r="G49" s="240">
        <v>4</v>
      </c>
      <c r="H49" s="241"/>
      <c r="I49" s="242">
        <v>5</v>
      </c>
      <c r="J49" s="256"/>
      <c r="K49" s="243"/>
      <c r="L49" s="217">
        <v>6</v>
      </c>
      <c r="M49" s="251"/>
      <c r="N49" s="217">
        <v>7</v>
      </c>
      <c r="O49" s="251"/>
      <c r="P49" s="247">
        <v>8</v>
      </c>
      <c r="Q49" s="248"/>
      <c r="R49" s="3"/>
    </row>
    <row r="50" spans="2:18" ht="21" customHeight="1" x14ac:dyDescent="0.25">
      <c r="B50" s="68"/>
      <c r="C50" s="237" t="s">
        <v>93</v>
      </c>
      <c r="D50" s="238"/>
      <c r="E50" s="239"/>
      <c r="F50" s="97">
        <v>4</v>
      </c>
      <c r="G50" s="242">
        <v>5</v>
      </c>
      <c r="H50" s="243"/>
      <c r="I50" s="217">
        <v>6</v>
      </c>
      <c r="J50" s="254"/>
      <c r="K50" s="251"/>
      <c r="L50" s="217">
        <v>7</v>
      </c>
      <c r="M50" s="251"/>
      <c r="N50" s="247">
        <v>8</v>
      </c>
      <c r="O50" s="248"/>
      <c r="P50" s="247">
        <v>9</v>
      </c>
      <c r="Q50" s="248"/>
      <c r="R50" s="3"/>
    </row>
    <row r="51" spans="2:18" ht="21" customHeight="1" x14ac:dyDescent="0.25">
      <c r="B51" s="68"/>
      <c r="C51" s="237" t="s">
        <v>95</v>
      </c>
      <c r="D51" s="238"/>
      <c r="E51" s="239"/>
      <c r="F51" s="97">
        <v>5</v>
      </c>
      <c r="G51" s="217">
        <v>6</v>
      </c>
      <c r="H51" s="251"/>
      <c r="I51" s="217">
        <v>7</v>
      </c>
      <c r="J51" s="254"/>
      <c r="K51" s="251"/>
      <c r="L51" s="247">
        <v>8</v>
      </c>
      <c r="M51" s="248"/>
      <c r="N51" s="247">
        <v>9</v>
      </c>
      <c r="O51" s="248"/>
      <c r="P51" s="247">
        <v>10</v>
      </c>
      <c r="Q51" s="248"/>
      <c r="R51" s="3"/>
    </row>
    <row r="52" spans="2:18" ht="13.8" thickBot="1" x14ac:dyDescent="0.3">
      <c r="B52" s="71"/>
      <c r="C52" s="72"/>
      <c r="D52" s="72"/>
      <c r="E52" s="72"/>
      <c r="F52" s="72"/>
      <c r="G52" s="72"/>
      <c r="H52" s="72"/>
      <c r="I52" s="72"/>
      <c r="J52" s="72"/>
      <c r="K52" s="72"/>
      <c r="L52" s="72"/>
      <c r="M52" s="72"/>
      <c r="N52" s="72"/>
      <c r="O52" s="72"/>
      <c r="P52" s="72"/>
      <c r="Q52" s="72"/>
      <c r="R52" s="9"/>
    </row>
  </sheetData>
  <mergeCells count="126">
    <mergeCell ref="P47:Q47"/>
    <mergeCell ref="P48:Q48"/>
    <mergeCell ref="I45:K45"/>
    <mergeCell ref="P46:Q46"/>
    <mergeCell ref="N45:O45"/>
    <mergeCell ref="P45:Q45"/>
    <mergeCell ref="P49:Q49"/>
    <mergeCell ref="P50:Q50"/>
    <mergeCell ref="L51:M51"/>
    <mergeCell ref="L49:M49"/>
    <mergeCell ref="L46:M46"/>
    <mergeCell ref="G51:H51"/>
    <mergeCell ref="I48:K48"/>
    <mergeCell ref="N46:O46"/>
    <mergeCell ref="N47:O47"/>
    <mergeCell ref="N48:O48"/>
    <mergeCell ref="N49:O49"/>
    <mergeCell ref="N50:O50"/>
    <mergeCell ref="L50:M50"/>
    <mergeCell ref="L47:M47"/>
    <mergeCell ref="L48:M48"/>
    <mergeCell ref="I46:K46"/>
    <mergeCell ref="I47:K47"/>
    <mergeCell ref="I50:K50"/>
    <mergeCell ref="G46:H46"/>
    <mergeCell ref="G47:H47"/>
    <mergeCell ref="B35:B40"/>
    <mergeCell ref="C35:E35"/>
    <mergeCell ref="H35:I35"/>
    <mergeCell ref="C47:E47"/>
    <mergeCell ref="C48:E48"/>
    <mergeCell ref="C49:E49"/>
    <mergeCell ref="C43:F43"/>
    <mergeCell ref="C44:F44"/>
    <mergeCell ref="I49:K49"/>
    <mergeCell ref="C39:E39"/>
    <mergeCell ref="C40:E40"/>
    <mergeCell ref="H40:I40"/>
    <mergeCell ref="J40:K40"/>
    <mergeCell ref="C45:E46"/>
    <mergeCell ref="J39:K39"/>
    <mergeCell ref="F45:F46"/>
    <mergeCell ref="H39:I39"/>
    <mergeCell ref="G43:H43"/>
    <mergeCell ref="G44:H44"/>
    <mergeCell ref="I43:K43"/>
    <mergeCell ref="I44:K44"/>
    <mergeCell ref="J36:K36"/>
    <mergeCell ref="C37:E37"/>
    <mergeCell ref="H37:I37"/>
    <mergeCell ref="C51:E51"/>
    <mergeCell ref="N35:P35"/>
    <mergeCell ref="N36:O36"/>
    <mergeCell ref="N37:O37"/>
    <mergeCell ref="C38:E38"/>
    <mergeCell ref="H38:I38"/>
    <mergeCell ref="J38:K38"/>
    <mergeCell ref="J35:K35"/>
    <mergeCell ref="C36:E36"/>
    <mergeCell ref="J37:K37"/>
    <mergeCell ref="N38:O38"/>
    <mergeCell ref="N43:O43"/>
    <mergeCell ref="N44:O44"/>
    <mergeCell ref="L43:M43"/>
    <mergeCell ref="L44:M44"/>
    <mergeCell ref="N39:O39"/>
    <mergeCell ref="N40:O40"/>
    <mergeCell ref="P43:Q43"/>
    <mergeCell ref="P44:Q44"/>
    <mergeCell ref="L45:M45"/>
    <mergeCell ref="I51:K51"/>
    <mergeCell ref="P51:Q51"/>
    <mergeCell ref="N51:O51"/>
    <mergeCell ref="G48:H48"/>
    <mergeCell ref="C25:F25"/>
    <mergeCell ref="G25:H25"/>
    <mergeCell ref="G31:H31"/>
    <mergeCell ref="C32:F32"/>
    <mergeCell ref="G32:H32"/>
    <mergeCell ref="C50:E50"/>
    <mergeCell ref="G49:H49"/>
    <mergeCell ref="G50:H50"/>
    <mergeCell ref="G30:H30"/>
    <mergeCell ref="C31:F31"/>
    <mergeCell ref="H36:I36"/>
    <mergeCell ref="C34:F34"/>
    <mergeCell ref="H34:K34"/>
    <mergeCell ref="C30:F30"/>
    <mergeCell ref="C27:F27"/>
    <mergeCell ref="G27:H27"/>
    <mergeCell ref="C28:F28"/>
    <mergeCell ref="G28:H28"/>
    <mergeCell ref="C29:F29"/>
    <mergeCell ref="G29:H29"/>
    <mergeCell ref="C26:F26"/>
    <mergeCell ref="G26:H26"/>
    <mergeCell ref="C42:Q42"/>
    <mergeCell ref="G45:H45"/>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L16:L32">
    <cfRule type="cellIs" dxfId="13" priority="26" stopIfTrue="1" operator="equal">
      <formula>"EXTREMO"</formula>
    </cfRule>
    <cfRule type="cellIs" dxfId="12" priority="27" stopIfTrue="1" operator="equal">
      <formula>"ALTO"</formula>
    </cfRule>
    <cfRule type="cellIs" dxfId="11" priority="28" stopIfTrue="1" operator="equal">
      <formula>"MEDIO"</formula>
    </cfRule>
    <cfRule type="cellIs" dxfId="10" priority="29" stopIfTrue="1" operator="equal">
      <formula>"BAJO"</formula>
    </cfRule>
  </conditionalFormatting>
  <conditionalFormatting sqref="M16 J16:K32 M18">
    <cfRule type="expression" dxfId="9" priority="31" stopIfTrue="1">
      <formula>"""bajo"""</formula>
    </cfRule>
  </conditionalFormatting>
  <conditionalFormatting sqref="M21:M23">
    <cfRule type="expression" dxfId="8" priority="2" stopIfTrue="1">
      <formula>"""bajo"""</formula>
    </cfRule>
  </conditionalFormatting>
  <printOptions horizontalCentered="1"/>
  <pageMargins left="0.7" right="0.7" top="0.75" bottom="0.75" header="0.3" footer="0.3"/>
  <pageSetup scale="3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6"/>
  <sheetViews>
    <sheetView showGridLines="0" tabSelected="1" zoomScale="60" zoomScaleNormal="60" zoomScaleSheetLayoutView="25" zoomScalePageLayoutView="70" workbookViewId="0">
      <selection activeCell="C10" sqref="C10"/>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17.4414062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18"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88671875" style="16" customWidth="1"/>
    <col min="21" max="21" width="11.44140625" style="16"/>
    <col min="22" max="22" width="10.88671875" style="16" customWidth="1"/>
    <col min="23" max="23" width="15.66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288"/>
      <c r="C2" s="289" t="s">
        <v>12</v>
      </c>
      <c r="D2" s="289"/>
      <c r="E2" s="289"/>
      <c r="F2" s="289"/>
      <c r="G2" s="289"/>
      <c r="H2" s="289"/>
      <c r="I2" s="289"/>
      <c r="J2" s="289"/>
      <c r="K2" s="289"/>
      <c r="L2" s="289"/>
      <c r="M2" s="289"/>
      <c r="N2" s="289"/>
      <c r="O2" s="289"/>
      <c r="P2" s="289"/>
      <c r="Q2" s="289"/>
      <c r="R2" s="289"/>
      <c r="S2" s="289"/>
      <c r="T2" s="289"/>
      <c r="U2" s="289"/>
      <c r="V2" s="289"/>
      <c r="W2" s="200" t="s">
        <v>1</v>
      </c>
      <c r="X2" s="295"/>
    </row>
    <row r="3" spans="2:24" s="14" customFormat="1" ht="31.5" customHeight="1" x14ac:dyDescent="0.25">
      <c r="B3" s="288"/>
      <c r="C3" s="289"/>
      <c r="D3" s="289"/>
      <c r="E3" s="289"/>
      <c r="F3" s="289"/>
      <c r="G3" s="289"/>
      <c r="H3" s="289"/>
      <c r="I3" s="289"/>
      <c r="J3" s="289"/>
      <c r="K3" s="289"/>
      <c r="L3" s="289"/>
      <c r="M3" s="289"/>
      <c r="N3" s="289"/>
      <c r="O3" s="289"/>
      <c r="P3" s="289"/>
      <c r="Q3" s="289"/>
      <c r="R3" s="289"/>
      <c r="S3" s="289"/>
      <c r="T3" s="289"/>
      <c r="U3" s="289"/>
      <c r="V3" s="289"/>
      <c r="W3" s="296"/>
      <c r="X3" s="297"/>
    </row>
    <row r="4" spans="2:24" s="14" customFormat="1" ht="47.25" customHeight="1" x14ac:dyDescent="0.25">
      <c r="B4" s="288"/>
      <c r="C4" s="289"/>
      <c r="D4" s="289"/>
      <c r="E4" s="289"/>
      <c r="F4" s="289"/>
      <c r="G4" s="289"/>
      <c r="H4" s="289"/>
      <c r="I4" s="289"/>
      <c r="J4" s="289"/>
      <c r="K4" s="289"/>
      <c r="L4" s="289"/>
      <c r="M4" s="289"/>
      <c r="N4" s="289"/>
      <c r="O4" s="289"/>
      <c r="P4" s="289"/>
      <c r="Q4" s="289"/>
      <c r="R4" s="289"/>
      <c r="S4" s="289"/>
      <c r="T4" s="289"/>
      <c r="U4" s="289"/>
      <c r="V4" s="289"/>
      <c r="W4" s="298"/>
      <c r="X4" s="299"/>
    </row>
    <row r="5" spans="2:24" s="14" customFormat="1" ht="32.25" customHeight="1" thickBot="1" x14ac:dyDescent="0.3">
      <c r="B5" s="36"/>
      <c r="C5" s="36"/>
      <c r="D5" s="36"/>
      <c r="E5" s="36"/>
      <c r="F5" s="36"/>
      <c r="G5" s="36"/>
      <c r="H5" s="36"/>
      <c r="I5" s="36"/>
      <c r="J5" s="36"/>
      <c r="K5" s="36"/>
      <c r="L5" s="36"/>
      <c r="M5" s="36"/>
      <c r="N5" s="36"/>
      <c r="O5" s="36"/>
      <c r="P5" s="36"/>
      <c r="Q5" s="36"/>
      <c r="R5" s="36"/>
      <c r="S5" s="37"/>
      <c r="T5" s="36"/>
      <c r="U5" s="36"/>
      <c r="V5" s="36"/>
      <c r="W5" s="36"/>
      <c r="X5" s="36"/>
    </row>
    <row r="6" spans="2:24" ht="99" customHeight="1" x14ac:dyDescent="0.25">
      <c r="B6" s="275" t="s">
        <v>202</v>
      </c>
      <c r="C6" s="276"/>
      <c r="D6" s="276"/>
      <c r="E6" s="276"/>
      <c r="F6" s="276"/>
      <c r="G6" s="276"/>
      <c r="H6" s="276"/>
      <c r="I6" s="276"/>
      <c r="J6" s="276"/>
      <c r="K6" s="276"/>
      <c r="L6" s="276"/>
      <c r="M6" s="276"/>
      <c r="N6" s="276"/>
      <c r="O6" s="276"/>
      <c r="P6" s="276"/>
      <c r="Q6" s="276"/>
      <c r="R6" s="276"/>
      <c r="S6" s="276"/>
      <c r="T6" s="276"/>
      <c r="U6" s="276"/>
      <c r="V6" s="276"/>
      <c r="W6" s="276"/>
      <c r="X6" s="277"/>
    </row>
    <row r="7" spans="2:24" ht="26.25" customHeight="1" x14ac:dyDescent="0.25">
      <c r="B7" s="300" t="s">
        <v>184</v>
      </c>
      <c r="C7" s="284"/>
      <c r="D7" s="284"/>
      <c r="E7" s="284"/>
      <c r="F7" s="284"/>
      <c r="G7" s="284"/>
      <c r="H7" s="284"/>
      <c r="I7" s="284"/>
      <c r="J7" s="284"/>
      <c r="K7" s="284"/>
      <c r="L7" s="284"/>
      <c r="M7" s="284"/>
      <c r="N7" s="284"/>
      <c r="O7" s="284"/>
      <c r="P7" s="284"/>
      <c r="Q7" s="284"/>
      <c r="R7" s="284"/>
      <c r="S7" s="284"/>
      <c r="T7" s="284"/>
      <c r="U7" s="284"/>
      <c r="V7" s="284"/>
      <c r="W7" s="284"/>
      <c r="X7" s="301"/>
    </row>
    <row r="8" spans="2:24" ht="20.25" customHeight="1" x14ac:dyDescent="0.25">
      <c r="B8" s="300"/>
      <c r="C8" s="284"/>
      <c r="D8" s="284"/>
      <c r="E8" s="284"/>
      <c r="F8" s="284"/>
      <c r="G8" s="284"/>
      <c r="H8" s="284"/>
      <c r="I8" s="284"/>
      <c r="J8" s="284"/>
      <c r="K8" s="284"/>
      <c r="L8" s="284"/>
      <c r="M8" s="284"/>
      <c r="N8" s="284"/>
      <c r="O8" s="284"/>
      <c r="P8" s="284"/>
      <c r="Q8" s="284"/>
      <c r="R8" s="284"/>
      <c r="S8" s="284"/>
      <c r="T8" s="284"/>
      <c r="U8" s="284"/>
      <c r="V8" s="284"/>
      <c r="W8" s="284"/>
      <c r="X8" s="301"/>
    </row>
    <row r="9" spans="2:24" ht="24.75" customHeight="1" thickBot="1" x14ac:dyDescent="0.3">
      <c r="B9" s="273"/>
      <c r="C9" s="274"/>
      <c r="D9" s="274"/>
      <c r="E9" s="274"/>
      <c r="F9" s="274"/>
      <c r="G9" s="274"/>
      <c r="H9" s="274"/>
      <c r="I9" s="274"/>
      <c r="J9" s="274"/>
      <c r="K9" s="274"/>
      <c r="L9" s="274"/>
      <c r="M9" s="274"/>
      <c r="N9" s="274"/>
      <c r="O9" s="274"/>
      <c r="P9" s="274"/>
      <c r="Q9" s="274"/>
      <c r="R9" s="274"/>
      <c r="X9" s="46"/>
    </row>
    <row r="10" spans="2:24" ht="106.5" customHeight="1" thickBot="1" x14ac:dyDescent="0.3">
      <c r="B10" s="28" t="s">
        <v>137</v>
      </c>
      <c r="C10" s="29" t="s">
        <v>61</v>
      </c>
      <c r="D10" s="30" t="s">
        <v>185</v>
      </c>
      <c r="E10" s="30" t="s">
        <v>186</v>
      </c>
      <c r="F10" s="30" t="s">
        <v>187</v>
      </c>
      <c r="G10" s="29" t="s">
        <v>62</v>
      </c>
      <c r="H10" s="30" t="s">
        <v>83</v>
      </c>
      <c r="I10" s="30" t="s">
        <v>64</v>
      </c>
      <c r="J10" s="30" t="s">
        <v>188</v>
      </c>
      <c r="K10" s="30" t="s">
        <v>66</v>
      </c>
      <c r="L10" s="30" t="s">
        <v>189</v>
      </c>
      <c r="M10" s="29" t="s">
        <v>190</v>
      </c>
      <c r="N10" s="29" t="s">
        <v>123</v>
      </c>
      <c r="O10" s="30" t="s">
        <v>83</v>
      </c>
      <c r="P10" s="30" t="s">
        <v>64</v>
      </c>
      <c r="Q10" s="30" t="s">
        <v>188</v>
      </c>
      <c r="R10" s="30" t="s">
        <v>66</v>
      </c>
      <c r="S10" s="29" t="s">
        <v>124</v>
      </c>
      <c r="T10" s="29" t="s">
        <v>125</v>
      </c>
      <c r="U10" s="29" t="s">
        <v>126</v>
      </c>
      <c r="V10" s="29" t="s">
        <v>127</v>
      </c>
      <c r="W10" s="29" t="s">
        <v>191</v>
      </c>
      <c r="X10" s="31" t="s">
        <v>129</v>
      </c>
    </row>
    <row r="11" spans="2:24" ht="106.5" customHeight="1" x14ac:dyDescent="0.25">
      <c r="B11" s="32">
        <v>1</v>
      </c>
      <c r="C11" s="33" t="str">
        <f>+'EVALUACION CON CONTROLES'!C16:F16</f>
        <v>Incumplimiento de condiciones y/o requisitos habilitantes por parte de todos los proponentes que generen el rechazo de todas las ofertas.</v>
      </c>
      <c r="D11" s="34" t="str">
        <f>+'EVALUACION CON CONTROLES'!B16</f>
        <v>SELECCIÓN</v>
      </c>
      <c r="E11" s="34" t="str">
        <f>VLOOKUP(C11,'IDENTIFICACION Y ANALISIS'!$B$19:$F$38,3,FALSE)</f>
        <v>General</v>
      </c>
      <c r="F11" s="34" t="str">
        <f>VLOOKUP(C11,'IDENTIFICACION Y ANALISIS'!$B$19:$F$38,4,FALSE)</f>
        <v>Interno</v>
      </c>
      <c r="G11" s="33" t="str">
        <f>+EVALUACION!H17</f>
        <v>Incumplimiento del objeto contractual.</v>
      </c>
      <c r="H11" s="33">
        <f>+EVALUACION!I17</f>
        <v>1</v>
      </c>
      <c r="I11" s="33">
        <f>+EVALUACION!J17</f>
        <v>2</v>
      </c>
      <c r="J11" s="33">
        <f>+EVALUACION!K17</f>
        <v>3</v>
      </c>
      <c r="K11" s="34" t="str">
        <f>+EVALUACION!L17</f>
        <v>BAJO</v>
      </c>
      <c r="L11" s="33" t="s">
        <v>192</v>
      </c>
      <c r="M11" s="34">
        <v>100</v>
      </c>
      <c r="N11" s="33" t="str">
        <f>+'EVALUACION CON CONTROLES'!G16</f>
        <v>Inclusiòn de póliza de cumplimiento/ Indicadores financieros acorde con el proceso de selección.</v>
      </c>
      <c r="O11" s="33">
        <f>+'EVALUACION CON CONTROLES'!I16</f>
        <v>1</v>
      </c>
      <c r="P11" s="33">
        <f>+'EVALUACION CON CONTROLES'!J16</f>
        <v>2</v>
      </c>
      <c r="Q11" s="33">
        <f>+'EVALUACION CON CONTROLES'!K16</f>
        <v>3</v>
      </c>
      <c r="R11" s="34" t="str">
        <f>+'EVALUACION CON CONTROLES'!L16</f>
        <v>BAJO</v>
      </c>
      <c r="S11" s="33" t="str">
        <f>+'EVALUACION CON CONTROLES'!M16</f>
        <v>Si</v>
      </c>
      <c r="T11" s="33" t="str">
        <f>+'EVALUACION CON CONTROLES'!N16</f>
        <v>Alcaldía Local de Antonio Nariño</v>
      </c>
      <c r="U11" s="33" t="str">
        <f>+'EVALUACION CON CONTROLES'!O16</f>
        <v xml:space="preserve">Durante la etapa precontractual y desde el inicio de ejecución del contrato. </v>
      </c>
      <c r="V11" s="33" t="str">
        <f>+'EVALUACION CON CONTROLES'!P16</f>
        <v>Durante toda la ejecución del contrato</v>
      </c>
      <c r="W11" s="33" t="str">
        <f>+'EVALUACION CON CONTROLES'!Q16</f>
        <v>Durante toda la ejecución del contrato</v>
      </c>
      <c r="X11" s="35" t="str">
        <f>+'EVALUACION CON CONTROLES'!R16</f>
        <v>De manera permanente durante toda la ejecución del contrato</v>
      </c>
    </row>
    <row r="12" spans="2:24" ht="106.5" customHeight="1" x14ac:dyDescent="0.25">
      <c r="B12" s="17">
        <v>2</v>
      </c>
      <c r="C12" s="19" t="str">
        <f>+'EVALUACION CON CONTROLES'!C17:F17</f>
        <v xml:space="preserve">Estimación inadecuada de precios por parte del oferente. </v>
      </c>
      <c r="D12" s="18" t="str">
        <f>+'EVALUACION CON CONTROLES'!B17</f>
        <v>SELECCIÓN</v>
      </c>
      <c r="E12" s="18" t="str">
        <f>VLOOKUP(C12,'IDENTIFICACION Y ANALISIS'!$B$19:$F$38,3,FALSE)</f>
        <v>Especifico</v>
      </c>
      <c r="F12" s="18" t="str">
        <f>VLOOKUP(C12,'IDENTIFICACION Y ANALISIS'!$B$19:$F$38,4,FALSE)</f>
        <v>Externo</v>
      </c>
      <c r="G12" s="19" t="str">
        <f>+EVALUACION!H18</f>
        <v xml:space="preserve">Reclamaciones por parte del oferente en términos de calidad y cantidad de los elementos. </v>
      </c>
      <c r="H12" s="19">
        <f>+EVALUACION!I18</f>
        <v>2</v>
      </c>
      <c r="I12" s="19">
        <f>+EVALUACION!J18</f>
        <v>2</v>
      </c>
      <c r="J12" s="19">
        <f>+EVALUACION!K18</f>
        <v>4</v>
      </c>
      <c r="K12" s="18" t="str">
        <f>+EVALUACION!L18</f>
        <v>BAJO</v>
      </c>
      <c r="L12" s="19" t="s">
        <v>192</v>
      </c>
      <c r="M12" s="18">
        <v>100</v>
      </c>
      <c r="N12" s="19" t="str">
        <f>+'EVALUACION CON CONTROLES'!G17</f>
        <v xml:space="preserve">Aceptación de precios estipulados en la oferta económica final. </v>
      </c>
      <c r="O12" s="19">
        <f>+'EVALUACION CON CONTROLES'!I17</f>
        <v>2</v>
      </c>
      <c r="P12" s="19">
        <f>+'EVALUACION CON CONTROLES'!J17</f>
        <v>2</v>
      </c>
      <c r="Q12" s="19">
        <f>+'EVALUACION CON CONTROLES'!K17</f>
        <v>4</v>
      </c>
      <c r="R12" s="18" t="str">
        <f>+'EVALUACION CON CONTROLES'!L17</f>
        <v>BAJO</v>
      </c>
      <c r="S12" s="19" t="str">
        <f>+'EVALUACION CON CONTROLES'!M17</f>
        <v>No</v>
      </c>
      <c r="T12" s="33" t="str">
        <f>+'EVALUACION CON CONTROLES'!N17</f>
        <v>Alcaldía Local de Antonio Nariño</v>
      </c>
      <c r="U12" s="19" t="str">
        <f>+'EVALUACION CON CONTROLES'!O17</f>
        <v>Inmediata a la ocurrencia.</v>
      </c>
      <c r="V12" s="19" t="str">
        <f>+'EVALUACION CON CONTROLES'!P17</f>
        <v>Previo a la firma del contrato(s)</v>
      </c>
      <c r="W12" s="19" t="str">
        <f>+'EVALUACION CON CONTROLES'!Q17</f>
        <v xml:space="preserve">Revisión y seguimiento de los anexos técnicos </v>
      </c>
      <c r="X12" s="20" t="str">
        <f>+'EVALUACION CON CONTROLES'!R17</f>
        <v>Durante la etapa de planeación y la etapa precotractual del proceso de contratación.</v>
      </c>
    </row>
    <row r="13" spans="2:24" ht="106.5" customHeight="1" x14ac:dyDescent="0.25">
      <c r="B13" s="17">
        <v>3</v>
      </c>
      <c r="C13" s="19" t="str">
        <f>+'EVALUACION CON CONTROLES'!C18:F18</f>
        <v>Confabulacion de los proponentes (Colusión)</v>
      </c>
      <c r="D13" s="18" t="str">
        <f>+'EVALUACION CON CONTROLES'!B18</f>
        <v>SELECCIÓN</v>
      </c>
      <c r="E13" s="18" t="str">
        <f>VLOOKUP(C13,'IDENTIFICACION Y ANALISIS'!$B$19:$F$38,3,FALSE)</f>
        <v>General</v>
      </c>
      <c r="F13" s="18" t="str">
        <f>VLOOKUP(C13,'IDENTIFICACION Y ANALISIS'!$B$19:$F$38,4,FALSE)</f>
        <v>Externo</v>
      </c>
      <c r="G13" s="19" t="str">
        <f>+EVALUACION!H19</f>
        <v>Ofertas con precios que no se adecuan al mercado</v>
      </c>
      <c r="H13" s="19">
        <f>+EVALUACION!I19</f>
        <v>1</v>
      </c>
      <c r="I13" s="19">
        <f>+EVALUACION!J19</f>
        <v>2</v>
      </c>
      <c r="J13" s="19">
        <f>+EVALUACION!K19</f>
        <v>3</v>
      </c>
      <c r="K13" s="18" t="str">
        <f>+EVALUACION!L19</f>
        <v>BAJO</v>
      </c>
      <c r="L13" s="19" t="s">
        <v>192</v>
      </c>
      <c r="M13" s="18">
        <v>100</v>
      </c>
      <c r="N13" s="19" t="str">
        <f>+'EVALUACION CON CONTROLES'!G18</f>
        <v>Solicitud firma declaración juramentada de compromiso de No Colusión</v>
      </c>
      <c r="O13" s="19">
        <f>+'EVALUACION CON CONTROLES'!I18</f>
        <v>1</v>
      </c>
      <c r="P13" s="19">
        <f>+'EVALUACION CON CONTROLES'!J18</f>
        <v>2</v>
      </c>
      <c r="Q13" s="19">
        <f>+'EVALUACION CON CONTROLES'!K18</f>
        <v>3</v>
      </c>
      <c r="R13" s="18" t="str">
        <f>+'EVALUACION CON CONTROLES'!L18</f>
        <v>BAJO</v>
      </c>
      <c r="S13" s="19" t="str">
        <f>+'EVALUACION CON CONTROLES'!M18</f>
        <v>Si</v>
      </c>
      <c r="T13" s="19" t="str">
        <f>+'EVALUACION CON CONTROLES'!N18</f>
        <v>Alcaldía Local de Antonio Nariño</v>
      </c>
      <c r="U13" s="19" t="str">
        <f>+'EVALUACION CON CONTROLES'!O18</f>
        <v>Etapa Selección</v>
      </c>
      <c r="V13" s="19" t="str">
        <f>+'EVALUACION CON CONTROLES'!P18</f>
        <v>Etapa Selección</v>
      </c>
      <c r="W13" s="19" t="str">
        <f>+'EVALUACION CON CONTROLES'!Q18</f>
        <v>Revisión y seguimiento de ls declaración juramentada</v>
      </c>
      <c r="X13" s="20" t="str">
        <f>+'EVALUACION CON CONTROLES'!R18</f>
        <v>Durante la etapa de selección</v>
      </c>
    </row>
    <row r="14" spans="2:24" ht="106.5" customHeight="1" x14ac:dyDescent="0.25">
      <c r="B14" s="17">
        <v>4</v>
      </c>
      <c r="C14" s="19" t="str">
        <f>+'EVALUACION CON CONTROLES'!C19:F19</f>
        <v>Selección de una oferta como adjudicataria cuyo oferente no cumple con la totalidad de los requisitos habilitantes.</v>
      </c>
      <c r="D14" s="18" t="str">
        <f>+'EVALUACION CON CONTROLES'!B19</f>
        <v>SELECCIÓN</v>
      </c>
      <c r="E14" s="18" t="str">
        <f>VLOOKUP(C14,'IDENTIFICACION Y ANALISIS'!$B$19:$F$38,3,FALSE)</f>
        <v>General</v>
      </c>
      <c r="F14" s="18" t="str">
        <f>VLOOKUP(C14,'IDENTIFICACION Y ANALISIS'!$B$19:$F$38,4,FALSE)</f>
        <v>Interno</v>
      </c>
      <c r="G14" s="19" t="str">
        <f>+EVALUACION!H20</f>
        <v>1. Posible nulidad del contrato.
2. La no suscripción del contrato.   
3. Violación al principio de selección objetiva.</v>
      </c>
      <c r="H14" s="19">
        <f>+EVALUACION!I20</f>
        <v>1</v>
      </c>
      <c r="I14" s="19">
        <f>+EVALUACION!J20</f>
        <v>2</v>
      </c>
      <c r="J14" s="19">
        <f>+EVALUACION!K20</f>
        <v>3</v>
      </c>
      <c r="K14" s="18" t="str">
        <f>+EVALUACION!L20</f>
        <v>BAJO</v>
      </c>
      <c r="L14" s="19" t="s">
        <v>193</v>
      </c>
      <c r="M14" s="18">
        <v>100</v>
      </c>
      <c r="N14" s="19" t="str">
        <f>+'EVALUACION CON CONTROLES'!G19</f>
        <v>Efectuar verificaciones a los documentos y propuestas presentadas por parte de los profesionales integrantes del cómite evaluador.</v>
      </c>
      <c r="O14" s="19">
        <f>+'EVALUACION CON CONTROLES'!I19</f>
        <v>1</v>
      </c>
      <c r="P14" s="19">
        <f>+'EVALUACION CON CONTROLES'!J19</f>
        <v>2</v>
      </c>
      <c r="Q14" s="19">
        <f>+'EVALUACION CON CONTROLES'!K19</f>
        <v>3</v>
      </c>
      <c r="R14" s="18" t="str">
        <f>+'EVALUACION CON CONTROLES'!L19</f>
        <v>BAJO</v>
      </c>
      <c r="S14" s="19" t="str">
        <f>+'EVALUACION CON CONTROLES'!M19</f>
        <v>SI</v>
      </c>
      <c r="T14" s="19" t="str">
        <f>+'EVALUACION CON CONTROLES'!N19</f>
        <v>Alcaldía Local de Antonio Nariño</v>
      </c>
      <c r="U14" s="19" t="str">
        <f>+'EVALUACION CON CONTROLES'!O19</f>
        <v>Inmediata a la ocurrencia.</v>
      </c>
      <c r="V14" s="19" t="str">
        <f>+'EVALUACION CON CONTROLES'!P19</f>
        <v xml:space="preserve">Inmediata </v>
      </c>
      <c r="W14" s="19" t="str">
        <f>+'EVALUACION CON CONTROLES'!Q19</f>
        <v xml:space="preserve">Validación y verificación de cada uno de los pasos del proceso de contratación </v>
      </c>
      <c r="X14" s="20" t="str">
        <f>+'EVALUACION CON CONTROLES'!R19</f>
        <v>Durante la etapa de planeación y la etapa precotractual del proceso de contratación.</v>
      </c>
    </row>
    <row r="15" spans="2:24" ht="106.5" customHeight="1" x14ac:dyDescent="0.25">
      <c r="B15" s="17">
        <v>5</v>
      </c>
      <c r="C15" s="19" t="str">
        <f>+'EVALUACION CON CONTROLES'!C20:F20</f>
        <v>Selección de ofertas con precios  artificialmente bajos.</v>
      </c>
      <c r="D15" s="18" t="str">
        <f>+'EVALUACION CON CONTROLES'!B20</f>
        <v>SELECCIÓN</v>
      </c>
      <c r="E15" s="18" t="str">
        <f>VLOOKUP(C15,'IDENTIFICACION Y ANALISIS'!$B$19:$F$38,3,FALSE)</f>
        <v>General</v>
      </c>
      <c r="F15" s="18" t="str">
        <f>VLOOKUP(C15,'IDENTIFICACION Y ANALISIS'!$B$19:$F$38,4,FALSE)</f>
        <v>Interno</v>
      </c>
      <c r="G15" s="19" t="str">
        <f>+EVALUACION!H21</f>
        <v>Entrega de elementos que no cumplen con las especificaciones técnica, de calidad y garantias, establecidas en el presente proceso de selección</v>
      </c>
      <c r="H15" s="19">
        <f>+EVALUACION!I21</f>
        <v>2</v>
      </c>
      <c r="I15" s="19">
        <f>+EVALUACION!J21</f>
        <v>3</v>
      </c>
      <c r="J15" s="19">
        <f>+EVALUACION!K21</f>
        <v>5</v>
      </c>
      <c r="K15" s="18" t="str">
        <f>+EVALUACION!L21</f>
        <v>MEDIO</v>
      </c>
      <c r="L15" s="19" t="s">
        <v>193</v>
      </c>
      <c r="M15" s="18">
        <v>100</v>
      </c>
      <c r="N15" s="19" t="str">
        <f>+'EVALUACION CON CONTROLES'!G20</f>
        <v>Requerir al contratista frente a la explicación de precios artificialmente bajos</v>
      </c>
      <c r="O15" s="19">
        <f>+'EVALUACION CON CONTROLES'!I20</f>
        <v>1</v>
      </c>
      <c r="P15" s="19">
        <f>+'EVALUACION CON CONTROLES'!J20</f>
        <v>1</v>
      </c>
      <c r="Q15" s="19">
        <f>+'EVALUACION CON CONTROLES'!K20</f>
        <v>2</v>
      </c>
      <c r="R15" s="18" t="str">
        <f>+'EVALUACION CON CONTROLES'!L20</f>
        <v>BAJO</v>
      </c>
      <c r="S15" s="19" t="str">
        <f>+'EVALUACION CON CONTROLES'!M20</f>
        <v>Si</v>
      </c>
      <c r="T15" s="19" t="str">
        <f>+'EVALUACION CON CONTROLES'!N20</f>
        <v>Alcaldía Local de Antonio Nariño</v>
      </c>
      <c r="U15" s="19" t="str">
        <f>+'EVALUACION CON CONTROLES'!O20</f>
        <v>Inmediata a la ocurrencia.</v>
      </c>
      <c r="V15" s="19" t="str">
        <f>+'EVALUACION CON CONTROLES'!P20</f>
        <v xml:space="preserve">Inmediata </v>
      </c>
      <c r="W15" s="19" t="str">
        <f>+'EVALUACION CON CONTROLES'!Q20</f>
        <v>Revisión de la oferta económica frente a los precios del mercado</v>
      </c>
      <c r="X15" s="20" t="str">
        <f>+'EVALUACION CON CONTROLES'!R20</f>
        <v>Durante la etapa de selección</v>
      </c>
    </row>
    <row r="16" spans="2:24" ht="106.5" customHeight="1" x14ac:dyDescent="0.25">
      <c r="B16" s="17">
        <v>6</v>
      </c>
      <c r="C16" s="19" t="str">
        <f>+'EVALUACION CON CONTROLES'!C21:F21</f>
        <v>Falta de constitución o constitución tardía de la garantía única. Aceptación de garantías que no se ajustan a lo contemplado en el contrato</v>
      </c>
      <c r="D16" s="18" t="str">
        <f>+'EVALUACION CON CONTROLES'!B21</f>
        <v>CONTRATACIÓN</v>
      </c>
      <c r="E16" s="18" t="str">
        <f>VLOOKUP(C16,'IDENTIFICACION Y ANALISIS'!$B$19:$F$38,3,FALSE)</f>
        <v>General</v>
      </c>
      <c r="F16" s="18" t="str">
        <f>VLOOKUP(C16,'IDENTIFICACION Y ANALISIS'!$B$19:$F$38,4,FALSE)</f>
        <v>Interno</v>
      </c>
      <c r="G16" s="19" t="str">
        <f>+EVALUACION!H22</f>
        <v>El FDLAN Deberá asumir los costos de la mala ejecución o costos fortuitos</v>
      </c>
      <c r="H16" s="19">
        <f>+EVALUACION!I22</f>
        <v>2</v>
      </c>
      <c r="I16" s="19">
        <f>+EVALUACION!J22</f>
        <v>3</v>
      </c>
      <c r="J16" s="19">
        <f>+EVALUACION!K22</f>
        <v>5</v>
      </c>
      <c r="K16" s="18" t="str">
        <f>+EVALUACION!L22</f>
        <v>MEDIO</v>
      </c>
      <c r="L16" s="19" t="s">
        <v>194</v>
      </c>
      <c r="M16" s="18">
        <v>50</v>
      </c>
      <c r="N16" s="19" t="str">
        <f>+'EVALUACION CON CONTROLES'!G21</f>
        <v>No dar inicio a la ejecución del proyecto hasta que se tenga constituida la garantía única</v>
      </c>
      <c r="O16" s="19">
        <f>+'EVALUACION CON CONTROLES'!I21</f>
        <v>2</v>
      </c>
      <c r="P16" s="19">
        <f>+'EVALUACION CON CONTROLES'!J21</f>
        <v>3</v>
      </c>
      <c r="Q16" s="19">
        <f>+'EVALUACION CON CONTROLES'!K21</f>
        <v>5</v>
      </c>
      <c r="R16" s="18" t="str">
        <f>+'EVALUACION CON CONTROLES'!L21</f>
        <v>MEDIO</v>
      </c>
      <c r="S16" s="19" t="str">
        <f>+'EVALUACION CON CONTROLES'!M21</f>
        <v>Si</v>
      </c>
      <c r="T16" s="19" t="str">
        <f>+'EVALUACION CON CONTROLES'!N21</f>
        <v>Alcaldía Local de Antonio Nariño</v>
      </c>
      <c r="U16" s="19" t="str">
        <f>+'EVALUACION CON CONTROLES'!O21</f>
        <v>etapa de contratación</v>
      </c>
      <c r="V16" s="19" t="str">
        <f>+'EVALUACION CON CONTROLES'!P21</f>
        <v>firma del acta de inicio</v>
      </c>
      <c r="W16" s="19" t="str">
        <f>+'EVALUACION CON CONTROLES'!Q21</f>
        <v>supervisor formulador del Contrato</v>
      </c>
      <c r="X16" s="20" t="str">
        <f>+'EVALUACION CON CONTROLES'!R21</f>
        <v>Durante la etapa de Contratación</v>
      </c>
    </row>
    <row r="17" spans="2:24" ht="106.5" customHeight="1" x14ac:dyDescent="0.25">
      <c r="B17" s="17">
        <v>7</v>
      </c>
      <c r="C17" s="19" t="str">
        <f>+'EVALUACION CON CONTROLES'!C22:F22</f>
        <v>Presentación de reclamos de terceros sobre la selección del oferente que retrasen el perfeccionamiento del contrato.</v>
      </c>
      <c r="D17" s="18" t="str">
        <f>+'EVALUACION CON CONTROLES'!B22</f>
        <v>CONTRATACIÓN</v>
      </c>
      <c r="E17" s="18" t="str">
        <f>VLOOKUP(C17,'IDENTIFICACION Y ANALISIS'!$B$19:$F$38,3,FALSE)</f>
        <v>General</v>
      </c>
      <c r="F17" s="18" t="str">
        <f>VLOOKUP(C17,'IDENTIFICACION Y ANALISIS'!$B$19:$F$38,4,FALSE)</f>
        <v>Externo</v>
      </c>
      <c r="G17" s="19" t="str">
        <f>+EVALUACION!H23</f>
        <v>Afectación en el Inicio de la ejecución</v>
      </c>
      <c r="H17" s="19">
        <f>+EVALUACION!I23</f>
        <v>2</v>
      </c>
      <c r="I17" s="19">
        <f>+EVALUACION!J23</f>
        <v>3</v>
      </c>
      <c r="J17" s="19">
        <f>+EVALUACION!K23</f>
        <v>5</v>
      </c>
      <c r="K17" s="18" t="str">
        <f>+EVALUACION!L23</f>
        <v>MEDIO</v>
      </c>
      <c r="L17" s="19" t="s">
        <v>193</v>
      </c>
      <c r="M17" s="18">
        <v>100</v>
      </c>
      <c r="N17" s="19" t="str">
        <f>+'EVALUACION CON CONTROLES'!G22</f>
        <v>Realizar revisión exhaustiva de  las calidades de los oferentes en el proceso de contratación</v>
      </c>
      <c r="O17" s="19">
        <f>+'EVALUACION CON CONTROLES'!I22</f>
        <v>2</v>
      </c>
      <c r="P17" s="19">
        <f>+'EVALUACION CON CONTROLES'!J22</f>
        <v>3</v>
      </c>
      <c r="Q17" s="19">
        <f>+'EVALUACION CON CONTROLES'!K22</f>
        <v>5</v>
      </c>
      <c r="R17" s="18" t="str">
        <f>+'EVALUACION CON CONTROLES'!L22</f>
        <v>MEDIO</v>
      </c>
      <c r="S17" s="19" t="str">
        <f>+'EVALUACION CON CONTROLES'!M22</f>
        <v>Si</v>
      </c>
      <c r="T17" s="19" t="str">
        <f>+'EVALUACION CON CONTROLES'!N22</f>
        <v>Alcaldía Local de Antonio Nariño</v>
      </c>
      <c r="U17" s="19" t="str">
        <f>+'EVALUACION CON CONTROLES'!O22</f>
        <v>etapa de contratación</v>
      </c>
      <c r="V17" s="19" t="str">
        <f>+'EVALUACION CON CONTROLES'!P22</f>
        <v>firma del acta de inicio</v>
      </c>
      <c r="W17" s="19" t="str">
        <f>+'EVALUACION CON CONTROLES'!Q22</f>
        <v>supervisor formulador del Contrato</v>
      </c>
      <c r="X17" s="20" t="str">
        <f>+'EVALUACION CON CONTROLES'!R22</f>
        <v>Durante la etapa de Contratación</v>
      </c>
    </row>
    <row r="18" spans="2:24" ht="106.5" customHeight="1" x14ac:dyDescent="0.25">
      <c r="B18" s="17">
        <v>8</v>
      </c>
      <c r="C18" s="19" t="str">
        <f>+'EVALUACION CON CONTROLES'!C23:F23</f>
        <v>Retrasos en la suscripción del contrato</v>
      </c>
      <c r="D18" s="18" t="str">
        <f>+'EVALUACION CON CONTROLES'!B23</f>
        <v>CONTRATACIÓN</v>
      </c>
      <c r="E18" s="18" t="str">
        <f>VLOOKUP(C18,'IDENTIFICACION Y ANALISIS'!$B$19:$F$38,3,FALSE)</f>
        <v>General</v>
      </c>
      <c r="F18" s="18" t="str">
        <f>VLOOKUP(C18,'IDENTIFICACION Y ANALISIS'!$B$19:$F$38,4,FALSE)</f>
        <v>Interno</v>
      </c>
      <c r="G18" s="19" t="str">
        <f>+EVALUACION!H24</f>
        <v>Retrasos y afectaciones en el cronograma de ejecución del contrato y demoras en el ingreso al inventario de los elementos a la SED</v>
      </c>
      <c r="H18" s="19">
        <f>+EVALUACION!I24</f>
        <v>2</v>
      </c>
      <c r="I18" s="19">
        <f>+EVALUACION!J24</f>
        <v>3</v>
      </c>
      <c r="J18" s="19">
        <f>+EVALUACION!K24</f>
        <v>5</v>
      </c>
      <c r="K18" s="18" t="str">
        <f>+EVALUACION!L24</f>
        <v>MEDIO</v>
      </c>
      <c r="L18" s="19" t="s">
        <v>193</v>
      </c>
      <c r="M18" s="18">
        <v>100</v>
      </c>
      <c r="N18" s="19" t="str">
        <f>+'EVALUACION CON CONTROLES'!G23</f>
        <v>Seguimeinto de cada fase y solicitud al oferente de la firma en al fecha indicada</v>
      </c>
      <c r="O18" s="19">
        <f>+'EVALUACION CON CONTROLES'!I23</f>
        <v>2</v>
      </c>
      <c r="P18" s="19">
        <f>+'EVALUACION CON CONTROLES'!J23</f>
        <v>3</v>
      </c>
      <c r="Q18" s="19">
        <f>+'EVALUACION CON CONTROLES'!K23</f>
        <v>5</v>
      </c>
      <c r="R18" s="18" t="str">
        <f>+'EVALUACION CON CONTROLES'!L23</f>
        <v>MEDIO</v>
      </c>
      <c r="S18" s="19" t="str">
        <f>+'EVALUACION CON CONTROLES'!M23</f>
        <v>Si</v>
      </c>
      <c r="T18" s="19" t="str">
        <f>+'EVALUACION CON CONTROLES'!N23</f>
        <v>Alcaldía Local de Antonio Nariño</v>
      </c>
      <c r="U18" s="19" t="str">
        <f>+'EVALUACION CON CONTROLES'!O23</f>
        <v>etapa de contratación</v>
      </c>
      <c r="V18" s="19" t="str">
        <f>+'EVALUACION CON CONTROLES'!P23</f>
        <v>firma del contrato</v>
      </c>
      <c r="W18" s="19" t="str">
        <f>+'EVALUACION CON CONTROLES'!Q23</f>
        <v>supervisor formulador del Contrato</v>
      </c>
      <c r="X18" s="20" t="str">
        <f>+'EVALUACION CON CONTROLES'!R23</f>
        <v>Durante la etapa de Contratación</v>
      </c>
    </row>
    <row r="19" spans="2:24" ht="123.75" customHeight="1" x14ac:dyDescent="0.25">
      <c r="B19" s="17">
        <v>9</v>
      </c>
      <c r="C19" s="19" t="str">
        <f>+'EVALUACION CON CONTROLES'!C24:F24</f>
        <v>Afectación del flujo de caja del contratista como consecuencia de no radicar de forma oportuna, completa y con aval del supervisor los informes o presentarlos sin atender las fechas de programación del plan anual mensualizado de caja - PAC, que señale la entidad contratante</v>
      </c>
      <c r="D19" s="18" t="str">
        <f>+'EVALUACION CON CONTROLES'!B24</f>
        <v>EJECUCIÓN</v>
      </c>
      <c r="E19" s="18" t="e">
        <f>VLOOKUP(C19,'IDENTIFICACION Y ANALISIS'!$B$19:$F$38,3,FALSE)</f>
        <v>#VALUE!</v>
      </c>
      <c r="F19" s="18" t="e">
        <f>VLOOKUP(C19,'IDENTIFICACION Y ANALISIS'!$B$19:$F$38,4,FALSE)</f>
        <v>#VALUE!</v>
      </c>
      <c r="G19" s="19" t="str">
        <f>+EVALUACION!H25</f>
        <v>Insolvencia del contratista para la ejecución de las actividades propias del contrato.    Posible incumplimiento del contrato.     Reclamaciones por desequlibrio económico.</v>
      </c>
      <c r="H19" s="19">
        <f>+EVALUACION!I25</f>
        <v>3</v>
      </c>
      <c r="I19" s="19">
        <f>+EVALUACION!J25</f>
        <v>2</v>
      </c>
      <c r="J19" s="19">
        <f>+EVALUACION!K25</f>
        <v>5</v>
      </c>
      <c r="K19" s="18" t="str">
        <f>+EVALUACION!L25</f>
        <v>MEDIO</v>
      </c>
      <c r="L19" s="19" t="s">
        <v>193</v>
      </c>
      <c r="M19" s="18">
        <v>100</v>
      </c>
      <c r="N19" s="19" t="str">
        <f>+'EVALUACION CON CONTROLES'!G24</f>
        <v>Inducción e información al contratista respeto de las fechas de programación de PAC y condiciones de presentación de cuentas y soportes para asegurar el flujo de caja del contrato respectivo.</v>
      </c>
      <c r="O19" s="19">
        <f>+'EVALUACION CON CONTROLES'!I24</f>
        <v>3</v>
      </c>
      <c r="P19" s="19">
        <f>+'EVALUACION CON CONTROLES'!J24</f>
        <v>2</v>
      </c>
      <c r="Q19" s="19">
        <f>+'EVALUACION CON CONTROLES'!K24</f>
        <v>5</v>
      </c>
      <c r="R19" s="18" t="str">
        <f>+'EVALUACION CON CONTROLES'!L24</f>
        <v>MEDIO</v>
      </c>
      <c r="S19" s="19" t="str">
        <f>+'EVALUACION CON CONTROLES'!M24</f>
        <v>No</v>
      </c>
      <c r="T19" s="19" t="s">
        <v>195</v>
      </c>
      <c r="U19" s="19" t="str">
        <f>+'EVALUACION CON CONTROLES'!O24</f>
        <v>Durante la  ejecución del contrato.</v>
      </c>
      <c r="V19" s="19" t="str">
        <f>+'EVALUACION CON CONTROLES'!P24</f>
        <v>Durante la  ejecución del contrato</v>
      </c>
      <c r="W19" s="19" t="str">
        <f>+'EVALUACION CON CONTROLES'!Q24</f>
        <v>Informe del supervisor</v>
      </c>
      <c r="X19" s="20" t="str">
        <f>+'EVALUACION CON CONTROLES'!R24</f>
        <v>Mensual</v>
      </c>
    </row>
    <row r="20" spans="2:24" ht="106.5" customHeight="1" x14ac:dyDescent="0.25">
      <c r="B20" s="17">
        <v>10</v>
      </c>
      <c r="C20" s="19" t="str">
        <f>+'EVALUACION CON CONTROLES'!C25:F25</f>
        <v>Falta de disponibilidad en el merccado de los elementos a contratar con las caracteristicas y condiciones  previamente cotizados, durante la ejecución.</v>
      </c>
      <c r="D20" s="18" t="str">
        <f>+'EVALUACION CON CONTROLES'!B25</f>
        <v>EJECUCIÓN</v>
      </c>
      <c r="E20" s="18" t="str">
        <f>VLOOKUP(C20,'IDENTIFICACION Y ANALISIS'!$B$19:$F$38,3,FALSE)</f>
        <v>Especifico</v>
      </c>
      <c r="F20" s="18" t="str">
        <f>VLOOKUP(C20,'IDENTIFICACION Y ANALISIS'!$B$19:$F$38,4,FALSE)</f>
        <v>Externo</v>
      </c>
      <c r="G20" s="19" t="str">
        <f>+EVALUACION!H26</f>
        <v>Incumplimiento de la entrega de los  elementos estipulados.</v>
      </c>
      <c r="H20" s="19">
        <f>+EVALUACION!I26</f>
        <v>3</v>
      </c>
      <c r="I20" s="19">
        <f>+EVALUACION!J26</f>
        <v>2</v>
      </c>
      <c r="J20" s="19">
        <f>+EVALUACION!K26</f>
        <v>5</v>
      </c>
      <c r="K20" s="18" t="str">
        <f>+EVALUACION!L26</f>
        <v>MEDIO</v>
      </c>
      <c r="L20" s="19"/>
      <c r="M20" s="18">
        <v>100</v>
      </c>
      <c r="N20" s="19" t="str">
        <f>+'EVALUACION CON CONTROLES'!G25</f>
        <v>Modificación del listado de elementos, previa concertación con el sector.</v>
      </c>
      <c r="O20" s="19">
        <f>+'EVALUACION CON CONTROLES'!I25</f>
        <v>3</v>
      </c>
      <c r="P20" s="19">
        <f>+'EVALUACION CON CONTROLES'!J25</f>
        <v>2</v>
      </c>
      <c r="Q20" s="19">
        <f>+'EVALUACION CON CONTROLES'!K25</f>
        <v>5</v>
      </c>
      <c r="R20" s="18" t="str">
        <f>+'EVALUACION CON CONTROLES'!L25</f>
        <v>MEDIO</v>
      </c>
      <c r="S20" s="19" t="str">
        <f>+'EVALUACION CON CONTROLES'!M25</f>
        <v>No</v>
      </c>
      <c r="T20" s="33" t="str">
        <f>+'EVALUACION CON CONTROLES'!N25</f>
        <v>Alcaldía Local de Antonio Nariño</v>
      </c>
      <c r="U20" s="19" t="str">
        <f>+'EVALUACION CON CONTROLES'!O25</f>
        <v>Durante la  ejecución del contrato.</v>
      </c>
      <c r="V20" s="19" t="str">
        <f>+'EVALUACION CON CONTROLES'!P25</f>
        <v xml:space="preserve">Durante las entregas </v>
      </c>
      <c r="W20" s="19" t="str">
        <f>+'EVALUACION CON CONTROLES'!Q25</f>
        <v>Revisión de las condiciones técnicas de los elemntos</v>
      </c>
      <c r="X20" s="20" t="str">
        <f>+'EVALUACION CON CONTROLES'!R25</f>
        <v>De manera permanente durante toda la ejecucion del contrato</v>
      </c>
    </row>
    <row r="21" spans="2:24" ht="106.5" customHeight="1" x14ac:dyDescent="0.25">
      <c r="B21" s="17">
        <v>11</v>
      </c>
      <c r="C21" s="19" t="str">
        <f>+'EVALUACION CON CONTROLES'!C26:F26</f>
        <v xml:space="preserve">Alteraciones por cambios en lineamientos técnicos y del mercado. </v>
      </c>
      <c r="D21" s="18" t="str">
        <f>+'EVALUACION CON CONTROLES'!B26</f>
        <v>EJECUCIÓN</v>
      </c>
      <c r="E21" s="18" t="str">
        <f>VLOOKUP(C21,'IDENTIFICACION Y ANALISIS'!$B$19:$F$38,3,FALSE)</f>
        <v>Especifico</v>
      </c>
      <c r="F21" s="18" t="str">
        <f>VLOOKUP(C21,'IDENTIFICACION Y ANALISIS'!$B$19:$F$38,4,FALSE)</f>
        <v>Externo</v>
      </c>
      <c r="G21" s="19" t="str">
        <f>+EVALUACION!H27</f>
        <v>Modificación del clausulado.</v>
      </c>
      <c r="H21" s="19">
        <f>+EVALUACION!I27</f>
        <v>1</v>
      </c>
      <c r="I21" s="19">
        <f>+EVALUACION!J27</f>
        <v>4</v>
      </c>
      <c r="J21" s="19">
        <f>+EVALUACION!K27</f>
        <v>5</v>
      </c>
      <c r="K21" s="18" t="str">
        <f>+EVALUACION!L27</f>
        <v>MEDIO</v>
      </c>
      <c r="L21" s="19" t="s">
        <v>193</v>
      </c>
      <c r="M21" s="18">
        <v>100</v>
      </c>
      <c r="N21" s="19" t="str">
        <f>+'EVALUACION CON CONTROLES'!G26</f>
        <v>Seguimieto permanente a las disposiciones y/o cambios de las especificaciones técnicas.</v>
      </c>
      <c r="O21" s="19">
        <f>+'EVALUACION CON CONTROLES'!I26</f>
        <v>1</v>
      </c>
      <c r="P21" s="19">
        <f>+'EVALUACION CON CONTROLES'!J26</f>
        <v>4</v>
      </c>
      <c r="Q21" s="19">
        <f>+'EVALUACION CON CONTROLES'!K26</f>
        <v>5</v>
      </c>
      <c r="R21" s="18" t="str">
        <f>+'EVALUACION CON CONTROLES'!L26</f>
        <v>MEDIO</v>
      </c>
      <c r="S21" s="19" t="str">
        <f>+'EVALUACION CON CONTROLES'!M26</f>
        <v>Si</v>
      </c>
      <c r="T21" s="19" t="str">
        <f>+'EVALUACION CON CONTROLES'!N26</f>
        <v>Alcaldía Local de Antonio Nariño</v>
      </c>
      <c r="U21" s="19" t="str">
        <f>+'EVALUACION CON CONTROLES'!O26</f>
        <v>Inmediata a la ocurrencia.</v>
      </c>
      <c r="V21" s="19" t="str">
        <f>+'EVALUACION CON CONTROLES'!P26</f>
        <v xml:space="preserve">Inmediata </v>
      </c>
      <c r="W21" s="19" t="str">
        <f>+'EVALUACION CON CONTROLES'!Q26</f>
        <v xml:space="preserve">Mediante una revisión constante de las disposiciones aplicables a cada sector </v>
      </c>
      <c r="X21" s="20" t="str">
        <f>+'EVALUACION CON CONTROLES'!R26</f>
        <v>De manera permanente durante toda la ejecucion del contrato</v>
      </c>
    </row>
    <row r="22" spans="2:24" ht="106.5" customHeight="1" x14ac:dyDescent="0.25">
      <c r="B22" s="17">
        <v>12</v>
      </c>
      <c r="C22" s="19" t="str">
        <f>+'EVALUACION CON CONTROLES'!C27:F27</f>
        <v xml:space="preserve">Demoras por falta de elementos en el mercado, condiciones sociales y/o ambientales que retrasen la entrega. </v>
      </c>
      <c r="D22" s="18" t="str">
        <f>+'EVALUACION CON CONTROLES'!B27</f>
        <v>EJECUCIÓN</v>
      </c>
      <c r="E22" s="18" t="str">
        <f>VLOOKUP(C22,'IDENTIFICACION Y ANALISIS'!$B$19:$F$38,3,FALSE)</f>
        <v>Especifico</v>
      </c>
      <c r="F22" s="18" t="str">
        <f>VLOOKUP(C22,'IDENTIFICACION Y ANALISIS'!$B$19:$F$38,4,FALSE)</f>
        <v>Externo</v>
      </c>
      <c r="G22" s="19" t="str">
        <f>+EVALUACION!H28</f>
        <v>Retraso en los cronogramas de ejecución; prórrogas en la ejecución del contrato.</v>
      </c>
      <c r="H22" s="19">
        <f>+EVALUACION!I28</f>
        <v>3</v>
      </c>
      <c r="I22" s="19">
        <f>+EVALUACION!J28</f>
        <v>3</v>
      </c>
      <c r="J22" s="19">
        <f>+EVALUACION!K28</f>
        <v>6</v>
      </c>
      <c r="K22" s="18" t="str">
        <f>+EVALUACION!L28</f>
        <v>ALTO</v>
      </c>
      <c r="L22" s="19" t="s">
        <v>192</v>
      </c>
      <c r="M22" s="18">
        <v>100</v>
      </c>
      <c r="N22" s="19" t="str">
        <f>+'EVALUACION CON CONTROLES'!G27</f>
        <v xml:space="preserve">Búsqueda de soluciones en el mercado y reprogramación de cronogramas. </v>
      </c>
      <c r="O22" s="19">
        <f>+'EVALUACION CON CONTROLES'!I27</f>
        <v>2</v>
      </c>
      <c r="P22" s="19">
        <f>+'EVALUACION CON CONTROLES'!J27</f>
        <v>2</v>
      </c>
      <c r="Q22" s="19">
        <f>+'EVALUACION CON CONTROLES'!K27</f>
        <v>4</v>
      </c>
      <c r="R22" s="18" t="str">
        <f>+'EVALUACION CON CONTROLES'!L27</f>
        <v>BAJO</v>
      </c>
      <c r="S22" s="19" t="str">
        <f>+'EVALUACION CON CONTROLES'!M27</f>
        <v>Si</v>
      </c>
      <c r="T22" s="19" t="s">
        <v>195</v>
      </c>
      <c r="U22" s="19" t="str">
        <f>+'EVALUACION CON CONTROLES'!O27</f>
        <v>Inmediata a la ocurrencia.</v>
      </c>
      <c r="V22" s="19" t="str">
        <f>+'EVALUACION CON CONTROLES'!P27</f>
        <v>Durante el periodo de ejecución del contrato(s)</v>
      </c>
      <c r="W22" s="19" t="str">
        <f>+'EVALUACION CON CONTROLES'!Q27</f>
        <v xml:space="preserve">Seguimiento constante al proceso de ejecución y realización de comites de seguimiento </v>
      </c>
      <c r="X22" s="20" t="str">
        <f>+'EVALUACION CON CONTROLES'!R27</f>
        <v>De manera permanente durante toda la ejecucion del contrato</v>
      </c>
    </row>
    <row r="23" spans="2:24" ht="106.5" customHeight="1" x14ac:dyDescent="0.25">
      <c r="B23" s="17">
        <v>13</v>
      </c>
      <c r="C23" s="19" t="str">
        <f>+'EVALUACION CON CONTROLES'!C28:F28</f>
        <v>Contingencias con los provedores del contratista en cuanto a calidad y oportunidad.</v>
      </c>
      <c r="D23" s="18" t="str">
        <f>+'EVALUACION CON CONTROLES'!B28</f>
        <v>EJECUCIÓN</v>
      </c>
      <c r="E23" s="18" t="str">
        <f>VLOOKUP(C23,'IDENTIFICACION Y ANALISIS'!$B$19:$F$38,3,FALSE)</f>
        <v>Especifico</v>
      </c>
      <c r="F23" s="18" t="str">
        <f>VLOOKUP(C23,'IDENTIFICACION Y ANALISIS'!$B$19:$F$38,4,FALSE)</f>
        <v>Externo</v>
      </c>
      <c r="G23" s="19" t="str">
        <f>+EVALUACION!H29</f>
        <v>Retraso en los cronogramas de ejecución; prórrogas en la ejecución del contrato.</v>
      </c>
      <c r="H23" s="19">
        <f>+EVALUACION!I29</f>
        <v>2</v>
      </c>
      <c r="I23" s="19">
        <f>+EVALUACION!J29</f>
        <v>4</v>
      </c>
      <c r="J23" s="19">
        <f>+EVALUACION!K29</f>
        <v>6</v>
      </c>
      <c r="K23" s="18" t="str">
        <f>+EVALUACION!L29</f>
        <v>ALTO</v>
      </c>
      <c r="L23" s="19" t="s">
        <v>192</v>
      </c>
      <c r="M23" s="18">
        <v>100</v>
      </c>
      <c r="N23" s="19" t="str">
        <f>+'EVALUACION CON CONTROLES'!G28</f>
        <v xml:space="preserve">Búsqueda de soluciones en el mercado y reprogramación de cronogramas. </v>
      </c>
      <c r="O23" s="19">
        <f>+'EVALUACION CON CONTROLES'!I28</f>
        <v>1</v>
      </c>
      <c r="P23" s="19">
        <f>+'EVALUACION CON CONTROLES'!J28</f>
        <v>1</v>
      </c>
      <c r="Q23" s="19">
        <f>+'EVALUACION CON CONTROLES'!K28</f>
        <v>2</v>
      </c>
      <c r="R23" s="18" t="str">
        <f>+'EVALUACION CON CONTROLES'!L28</f>
        <v>BAJO</v>
      </c>
      <c r="S23" s="19" t="str">
        <f>+'EVALUACION CON CONTROLES'!M28</f>
        <v>Si</v>
      </c>
      <c r="T23" s="19" t="s">
        <v>195</v>
      </c>
      <c r="U23" s="19" t="str">
        <f>+'EVALUACION CON CONTROLES'!O28</f>
        <v>Inmediata a la ocurrencia.</v>
      </c>
      <c r="V23" s="19" t="str">
        <f>+'EVALUACION CON CONTROLES'!P28</f>
        <v>Durante el periodo de ejecución del contrato(s)</v>
      </c>
      <c r="W23" s="19" t="str">
        <f>+'EVALUACION CON CONTROLES'!Q28</f>
        <v xml:space="preserve">Seguimiento constante al proceso de ejecución y realización de comites de seguimiento </v>
      </c>
      <c r="X23" s="20" t="str">
        <f>+'EVALUACION CON CONTROLES'!R28</f>
        <v>De manera permanente durante toda la ejecucion del contrato</v>
      </c>
    </row>
    <row r="24" spans="2:24" ht="106.5" customHeight="1" x14ac:dyDescent="0.25">
      <c r="B24" s="17">
        <v>14</v>
      </c>
      <c r="C24" s="19" t="str">
        <f>+'EVALUACION CON CONTROLES'!C29:F29</f>
        <v>Deterioro  de  las  condiciones  de  seguridad  y orden  público  que  impidan  la  ejecución  del contrato.</v>
      </c>
      <c r="D24" s="18" t="str">
        <f>+'EVALUACION CON CONTROLES'!B29</f>
        <v>EJECUCIÓN</v>
      </c>
      <c r="E24" s="18" t="str">
        <f>VLOOKUP(C24,'IDENTIFICACION Y ANALISIS'!$B$19:$F$38,3,FALSE)</f>
        <v>Especifico</v>
      </c>
      <c r="F24" s="18" t="str">
        <f>VLOOKUP(C24,'IDENTIFICACION Y ANALISIS'!$B$19:$F$38,4,FALSE)</f>
        <v>Externo</v>
      </c>
      <c r="G24" s="19" t="str">
        <f>+EVALUACION!H30</f>
        <v>1. Retraso en la ejecucion contractual.
2. Incumplimiento y no se puede satisfacer la necesidad de la Entidad.
3. Modificaciones contractuales.</v>
      </c>
      <c r="H24" s="19">
        <f>+EVALUACION!I30</f>
        <v>2</v>
      </c>
      <c r="I24" s="19">
        <f>+EVALUACION!J30</f>
        <v>3</v>
      </c>
      <c r="J24" s="19">
        <f>+EVALUACION!K30</f>
        <v>5</v>
      </c>
      <c r="K24" s="18" t="str">
        <f>+EVALUACION!L30</f>
        <v>MEDIO</v>
      </c>
      <c r="L24" s="19"/>
      <c r="M24" s="18">
        <v>100</v>
      </c>
      <c r="N24" s="19" t="str">
        <f>+'EVALUACION CON CONTROLES'!G29</f>
        <v>Suspensión del Contrato.</v>
      </c>
      <c r="O24" s="19">
        <f>+'EVALUACION CON CONTROLES'!I29</f>
        <v>1</v>
      </c>
      <c r="P24" s="19">
        <f>+'EVALUACION CON CONTROLES'!J29</f>
        <v>2</v>
      </c>
      <c r="Q24" s="19">
        <f>+'EVALUACION CON CONTROLES'!K29</f>
        <v>3</v>
      </c>
      <c r="R24" s="18" t="str">
        <f>+'EVALUACION CON CONTROLES'!L29</f>
        <v>BAJO</v>
      </c>
      <c r="S24" s="19" t="str">
        <f>+'EVALUACION CON CONTROLES'!M29</f>
        <v>Si</v>
      </c>
      <c r="T24" s="19" t="s">
        <v>195</v>
      </c>
      <c r="U24" s="19" t="str">
        <f>+'EVALUACION CON CONTROLES'!O29</f>
        <v>Inmediata a la ocurrencia.</v>
      </c>
      <c r="V24" s="19" t="str">
        <f>+'EVALUACION CON CONTROLES'!P29</f>
        <v xml:space="preserve">Inmediata </v>
      </c>
      <c r="W24" s="19" t="str">
        <f>+'EVALUACION CON CONTROLES'!Q29</f>
        <v>Seguimiento permanente en cronograma y obligaciones en el contrato</v>
      </c>
      <c r="X24" s="20" t="str">
        <f>+'EVALUACION CON CONTROLES'!R29</f>
        <v>De manera permanente durante toda la ejecución del contrato</v>
      </c>
    </row>
    <row r="25" spans="2:24" ht="106.5" customHeight="1" x14ac:dyDescent="0.25">
      <c r="B25" s="17">
        <v>15</v>
      </c>
      <c r="C25" s="19" t="str">
        <f>+'EVALUACION CON CONTROLES'!C30:F30</f>
        <v>No liquidar los contratos en los plazos acordados o los establecidos por la Ley.</v>
      </c>
      <c r="D25" s="18" t="str">
        <f>+'EVALUACION CON CONTROLES'!B30</f>
        <v>EJECUCIÓN</v>
      </c>
      <c r="E25" s="18" t="str">
        <f>VLOOKUP(C25,'IDENTIFICACION Y ANALISIS'!$B$19:$F$38,3,FALSE)</f>
        <v>General</v>
      </c>
      <c r="F25" s="18" t="str">
        <f>VLOOKUP(C25,'IDENTIFICACION Y ANALISIS'!$B$19:$F$38,4,FALSE)</f>
        <v>Interno</v>
      </c>
      <c r="G25" s="19" t="str">
        <f>+EVALUACION!H31</f>
        <v>1. Pérdida de competencia para liquidar en sede administrativa. 
2. Incertidumbre del estado del contrato. 
3. Falta de paz y salvo por las partes.</v>
      </c>
      <c r="H25" s="19">
        <f>+EVALUACION!I31</f>
        <v>1</v>
      </c>
      <c r="I25" s="19">
        <f>+EVALUACION!J31</f>
        <v>3</v>
      </c>
      <c r="J25" s="19">
        <f>+EVALUACION!K31</f>
        <v>4</v>
      </c>
      <c r="K25" s="18" t="str">
        <f>+EVALUACION!L31</f>
        <v>BAJO</v>
      </c>
      <c r="L25" s="19" t="s">
        <v>193</v>
      </c>
      <c r="M25" s="18">
        <v>100</v>
      </c>
      <c r="N25" s="19" t="str">
        <f>+'EVALUACION CON CONTROLES'!G30</f>
        <v>Supervisar de manera eficiente los tiempos de la contratación, de acuerdo con los cronogramas propuestos.</v>
      </c>
      <c r="O25" s="19">
        <f>+'EVALUACION CON CONTROLES'!I30</f>
        <v>1</v>
      </c>
      <c r="P25" s="19">
        <f>+'EVALUACION CON CONTROLES'!J30</f>
        <v>1</v>
      </c>
      <c r="Q25" s="19">
        <f>+'EVALUACION CON CONTROLES'!K30</f>
        <v>2</v>
      </c>
      <c r="R25" s="18" t="str">
        <f>+'EVALUACION CON CONTROLES'!L30</f>
        <v>BAJO</v>
      </c>
      <c r="S25" s="19" t="str">
        <f>+'EVALUACION CON CONTROLES'!M30</f>
        <v>Si</v>
      </c>
      <c r="T25" s="19" t="str">
        <f>+'EVALUACION CON CONTROLES'!N30</f>
        <v>Alcaldía Local de Antonio Nariño</v>
      </c>
      <c r="U25" s="19" t="str">
        <f>+'EVALUACION CON CONTROLES'!O30</f>
        <v>Inmediata a la ocurrencia.</v>
      </c>
      <c r="V25" s="19" t="str">
        <f>+'EVALUACION CON CONTROLES'!P30</f>
        <v xml:space="preserve">Inmediata </v>
      </c>
      <c r="W25" s="19" t="str">
        <f>+'EVALUACION CON CONTROLES'!Q30</f>
        <v>Seguimiento permanente en cronograma y obligaciones en el contrato</v>
      </c>
      <c r="X25" s="20" t="str">
        <f>+'EVALUACION CON CONTROLES'!R30</f>
        <v>Etapa de seguimiento y ejecución</v>
      </c>
    </row>
    <row r="26" spans="2:24" ht="106.5" customHeight="1" x14ac:dyDescent="0.25">
      <c r="B26" s="17">
        <v>16</v>
      </c>
      <c r="C26" s="19" t="str">
        <f>+'EVALUACION CON CONTROLES'!C31:F31</f>
        <v>Incumplimiento total o parcial del contratista en la entrega de los elementos</v>
      </c>
      <c r="D26" s="18" t="str">
        <f>+'EVALUACION CON CONTROLES'!B31</f>
        <v>EJECUCIÓN</v>
      </c>
      <c r="E26" s="18" t="str">
        <f>VLOOKUP(C26,'IDENTIFICACION Y ANALISIS'!$B$19:$F$38,3,FALSE)</f>
        <v>General</v>
      </c>
      <c r="F26" s="18" t="str">
        <f>VLOOKUP(C26,'IDENTIFICACION Y ANALISIS'!$B$19:$F$38,4,FALSE)</f>
        <v>Externo</v>
      </c>
      <c r="G26" s="19" t="str">
        <f>+EVALUACION!H32</f>
        <v>No cumplimiento del objeto contractual, afectación de pólizas</v>
      </c>
      <c r="H26" s="19">
        <f>+EVALUACION!I32</f>
        <v>2</v>
      </c>
      <c r="I26" s="19">
        <f>+EVALUACION!J32</f>
        <v>3</v>
      </c>
      <c r="J26" s="19">
        <f>+EVALUACION!K32</f>
        <v>5</v>
      </c>
      <c r="K26" s="18" t="str">
        <f>+EVALUACION!L32</f>
        <v>MEDIO</v>
      </c>
      <c r="L26" s="19" t="s">
        <v>192</v>
      </c>
      <c r="M26" s="18">
        <v>100</v>
      </c>
      <c r="N26" s="19" t="str">
        <f>+'EVALUACION CON CONTROLES'!G31</f>
        <v>Supervisar de manera eficiente la ejecución del contrato</v>
      </c>
      <c r="O26" s="19">
        <f>+'EVALUACION CON CONTROLES'!I31</f>
        <v>2</v>
      </c>
      <c r="P26" s="19">
        <f>+'EVALUACION CON CONTROLES'!J31</f>
        <v>3</v>
      </c>
      <c r="Q26" s="19">
        <f>+'EVALUACION CON CONTROLES'!K31</f>
        <v>5</v>
      </c>
      <c r="R26" s="18" t="str">
        <f>+'EVALUACION CON CONTROLES'!L31</f>
        <v>MEDIO</v>
      </c>
      <c r="S26" s="19" t="str">
        <f>+'EVALUACION CON CONTROLES'!M31</f>
        <v>Si</v>
      </c>
      <c r="T26" s="19" t="s">
        <v>195</v>
      </c>
      <c r="U26" s="19" t="str">
        <f>+'EVALUACION CON CONTROLES'!O31</f>
        <v>Inmediata a la ocurrencia.</v>
      </c>
      <c r="V26" s="19" t="str">
        <f>+'EVALUACION CON CONTROLES'!P31</f>
        <v xml:space="preserve">Inmediata </v>
      </c>
      <c r="W26" s="19" t="str">
        <f>+'EVALUACION CON CONTROLES'!Q31</f>
        <v>Seguimiento permanente en cronograma y obligaciones en el contrato</v>
      </c>
      <c r="X26" s="20" t="str">
        <f>+'EVALUACION CON CONTROLES'!R31</f>
        <v>Etapa de seguimiento y ejecución</v>
      </c>
    </row>
    <row r="27" spans="2:24" ht="106.5" customHeight="1" x14ac:dyDescent="0.25">
      <c r="B27" s="17">
        <v>17</v>
      </c>
      <c r="C27" s="19" t="str">
        <f>+'EVALUACION CON CONTROLES'!C32:F32</f>
        <v xml:space="preserve">Entrega de elementos que no cumplan con las especificaciones técnicas definidas por la entidad, en cuanto a calidad y garantia de los mismos. </v>
      </c>
      <c r="D27" s="18" t="str">
        <f>+'EVALUACION CON CONTROLES'!B32</f>
        <v>EJECUCIÓN</v>
      </c>
      <c r="E27" s="18" t="str">
        <f>VLOOKUP(C27,'IDENTIFICACION Y ANALISIS'!$B$19:$F$38,3,FALSE)</f>
        <v>Especifico</v>
      </c>
      <c r="F27" s="18" t="str">
        <f>VLOOKUP(C27,'IDENTIFICACION Y ANALISIS'!$B$19:$F$38,4,FALSE)</f>
        <v>Externo</v>
      </c>
      <c r="G27" s="19" t="str">
        <f>+EVALUACION!H33</f>
        <v>No recepción de los elementos en el Almacén de la FDLAN por incumplimiento de especificaciones técnicas, de calidad y garantia de los mismos.</v>
      </c>
      <c r="H27" s="19">
        <f>+EVALUACION!I33</f>
        <v>2</v>
      </c>
      <c r="I27" s="19">
        <f>+EVALUACION!J33</f>
        <v>4</v>
      </c>
      <c r="J27" s="19">
        <f>+EVALUACION!K33</f>
        <v>6</v>
      </c>
      <c r="K27" s="18" t="str">
        <f>+EVALUACION!L33</f>
        <v>ALTO</v>
      </c>
      <c r="L27" s="19" t="s">
        <v>194</v>
      </c>
      <c r="M27" s="18">
        <v>50</v>
      </c>
      <c r="N27" s="19" t="str">
        <f>+'EVALUACION CON CONTROLES'!G32</f>
        <v>Detallar en el anexo técnico todas las especificaciones establecidas por el sector, tanto a nivel técnico, de calidad y garantias.</v>
      </c>
      <c r="O27" s="19">
        <f>+'EVALUACION CON CONTROLES'!I32</f>
        <v>1</v>
      </c>
      <c r="P27" s="19">
        <f>+'EVALUACION CON CONTROLES'!J32</f>
        <v>1</v>
      </c>
      <c r="Q27" s="19">
        <f>+'EVALUACION CON CONTROLES'!K32</f>
        <v>2</v>
      </c>
      <c r="R27" s="18" t="str">
        <f>+'EVALUACION CON CONTROLES'!L32</f>
        <v>BAJO</v>
      </c>
      <c r="S27" s="19" t="str">
        <f>+'EVALUACION CON CONTROLES'!M32</f>
        <v>Si</v>
      </c>
      <c r="T27" s="19" t="str">
        <f>+'EVALUACION CON CONTROLES'!N32</f>
        <v>Alcaldía Local de Antonio Nariño</v>
      </c>
      <c r="U27" s="19" t="str">
        <f>+'EVALUACION CON CONTROLES'!O32</f>
        <v>Inmediata a la ocurrencia.</v>
      </c>
      <c r="V27" s="19" t="str">
        <f>+'EVALUACION CON CONTROLES'!P32</f>
        <v>Durante el periodo de ejecución del contrato(s)</v>
      </c>
      <c r="W27" s="19" t="str">
        <f>+'EVALUACION CON CONTROLES'!Q32</f>
        <v>Lectura de anexos técnicos, condiciones técnicas, calidad y garantia de cada uno de los elementos en el primer comité de seguimiento</v>
      </c>
      <c r="X27" s="20" t="str">
        <f>+'EVALUACION CON CONTROLES'!R32</f>
        <v>De manera permanente durante toda la ejecucion del contrato</v>
      </c>
    </row>
    <row r="28" spans="2:24" ht="13.5" customHeight="1" x14ac:dyDescent="0.25">
      <c r="B28" s="45"/>
      <c r="X28" s="46"/>
    </row>
    <row r="29" spans="2:24" ht="13.5" customHeight="1" x14ac:dyDescent="0.25">
      <c r="B29" s="45"/>
      <c r="E29" s="14"/>
      <c r="F29" s="278" t="s">
        <v>196</v>
      </c>
      <c r="G29" s="278"/>
      <c r="H29" s="14"/>
      <c r="I29" s="14"/>
      <c r="J29" s="279" t="s">
        <v>183</v>
      </c>
      <c r="K29" s="279"/>
      <c r="L29" s="279"/>
      <c r="M29" s="279"/>
      <c r="X29" s="46"/>
    </row>
    <row r="30" spans="2:24" ht="13.5" customHeight="1" x14ac:dyDescent="0.25">
      <c r="B30" s="45"/>
      <c r="E30" s="294" t="s">
        <v>83</v>
      </c>
      <c r="F30" s="41" t="s">
        <v>84</v>
      </c>
      <c r="G30" s="41" t="s">
        <v>85</v>
      </c>
      <c r="H30" s="14"/>
      <c r="I30" s="14"/>
      <c r="J30" s="308" t="s">
        <v>86</v>
      </c>
      <c r="K30" s="309"/>
      <c r="L30" s="308" t="s">
        <v>85</v>
      </c>
      <c r="M30" s="309"/>
      <c r="X30" s="46"/>
    </row>
    <row r="31" spans="2:24" ht="13.5" customHeight="1" x14ac:dyDescent="0.25">
      <c r="B31" s="45"/>
      <c r="E31" s="294"/>
      <c r="F31" s="19" t="s">
        <v>87</v>
      </c>
      <c r="G31" s="19">
        <v>1</v>
      </c>
      <c r="H31" s="14"/>
      <c r="I31" s="14"/>
      <c r="J31" s="282" t="s">
        <v>88</v>
      </c>
      <c r="K31" s="283"/>
      <c r="L31" s="284">
        <v>1</v>
      </c>
      <c r="M31" s="284"/>
      <c r="X31" s="46"/>
    </row>
    <row r="32" spans="2:24" ht="13.5" customHeight="1" x14ac:dyDescent="0.25">
      <c r="B32" s="45"/>
      <c r="E32" s="294"/>
      <c r="F32" s="19" t="s">
        <v>89</v>
      </c>
      <c r="G32" s="19">
        <v>2</v>
      </c>
      <c r="H32" s="14"/>
      <c r="I32" s="14"/>
      <c r="J32" s="282" t="s">
        <v>90</v>
      </c>
      <c r="K32" s="283"/>
      <c r="L32" s="284">
        <v>2</v>
      </c>
      <c r="M32" s="284"/>
      <c r="X32" s="46"/>
    </row>
    <row r="33" spans="2:24" ht="13.5" customHeight="1" x14ac:dyDescent="0.25">
      <c r="B33" s="45"/>
      <c r="E33" s="294"/>
      <c r="F33" s="19" t="s">
        <v>91</v>
      </c>
      <c r="G33" s="19">
        <v>3</v>
      </c>
      <c r="H33" s="14"/>
      <c r="I33" s="14"/>
      <c r="J33" s="282" t="s">
        <v>92</v>
      </c>
      <c r="K33" s="283"/>
      <c r="L33" s="284">
        <v>3</v>
      </c>
      <c r="M33" s="284"/>
      <c r="X33" s="46"/>
    </row>
    <row r="34" spans="2:24" ht="13.5" customHeight="1" x14ac:dyDescent="0.25">
      <c r="B34" s="45"/>
      <c r="E34" s="294"/>
      <c r="F34" s="19" t="s">
        <v>93</v>
      </c>
      <c r="G34" s="19">
        <v>4</v>
      </c>
      <c r="H34" s="14"/>
      <c r="I34" s="14"/>
      <c r="J34" s="282" t="s">
        <v>94</v>
      </c>
      <c r="K34" s="283"/>
      <c r="L34" s="284">
        <v>4</v>
      </c>
      <c r="M34" s="284"/>
      <c r="X34" s="46"/>
    </row>
    <row r="35" spans="2:24" ht="13.5" customHeight="1" x14ac:dyDescent="0.25">
      <c r="B35" s="45"/>
      <c r="E35" s="294"/>
      <c r="F35" s="19" t="s">
        <v>95</v>
      </c>
      <c r="G35" s="19">
        <v>5</v>
      </c>
      <c r="H35" s="14"/>
      <c r="I35" s="14"/>
      <c r="J35" s="282" t="s">
        <v>96</v>
      </c>
      <c r="K35" s="283"/>
      <c r="L35" s="284">
        <v>5</v>
      </c>
      <c r="M35" s="284"/>
      <c r="X35" s="46"/>
    </row>
    <row r="36" spans="2:24" ht="13.5" customHeight="1" x14ac:dyDescent="0.25">
      <c r="B36" s="45"/>
      <c r="D36" s="14"/>
      <c r="E36" s="14"/>
      <c r="F36" s="14"/>
      <c r="G36" s="14"/>
      <c r="H36" s="14"/>
      <c r="I36" s="14"/>
      <c r="J36" s="14"/>
      <c r="K36" s="14"/>
      <c r="L36" s="14"/>
      <c r="M36" s="14"/>
      <c r="X36" s="46"/>
    </row>
    <row r="37" spans="2:24" ht="13.5" customHeight="1" x14ac:dyDescent="0.25">
      <c r="B37" s="45"/>
      <c r="D37" s="279" t="s">
        <v>97</v>
      </c>
      <c r="E37" s="279"/>
      <c r="F37" s="279"/>
      <c r="G37" s="279"/>
      <c r="H37" s="279"/>
      <c r="I37" s="279"/>
      <c r="J37" s="279"/>
      <c r="K37" s="279"/>
      <c r="X37" s="46"/>
    </row>
    <row r="38" spans="2:24" ht="13.5" customHeight="1" x14ac:dyDescent="0.25">
      <c r="B38" s="45"/>
      <c r="D38" s="290" t="s">
        <v>84</v>
      </c>
      <c r="E38" s="290" t="s">
        <v>85</v>
      </c>
      <c r="F38" s="285" t="s">
        <v>88</v>
      </c>
      <c r="G38" s="285"/>
      <c r="H38" s="280" t="s">
        <v>90</v>
      </c>
      <c r="I38" s="281"/>
      <c r="J38" s="42" t="s">
        <v>92</v>
      </c>
      <c r="K38" s="42" t="s">
        <v>94</v>
      </c>
      <c r="L38" s="41" t="s">
        <v>96</v>
      </c>
      <c r="P38" s="279" t="s">
        <v>111</v>
      </c>
      <c r="Q38" s="279"/>
      <c r="R38" s="279"/>
      <c r="S38" s="279"/>
      <c r="T38" s="279"/>
      <c r="X38" s="46"/>
    </row>
    <row r="39" spans="2:24" ht="13.5" customHeight="1" x14ac:dyDescent="0.25">
      <c r="B39" s="45"/>
      <c r="D39" s="290"/>
      <c r="E39" s="290"/>
      <c r="F39" s="293">
        <v>1</v>
      </c>
      <c r="G39" s="293"/>
      <c r="H39" s="291">
        <v>2</v>
      </c>
      <c r="I39" s="292"/>
      <c r="J39" s="43">
        <v>3</v>
      </c>
      <c r="K39" s="43">
        <v>4</v>
      </c>
      <c r="L39" s="43">
        <v>5</v>
      </c>
      <c r="P39" s="285" t="s">
        <v>97</v>
      </c>
      <c r="Q39" s="285"/>
      <c r="R39" s="285"/>
      <c r="S39" s="285" t="s">
        <v>110</v>
      </c>
      <c r="T39" s="285"/>
      <c r="X39" s="46"/>
    </row>
    <row r="40" spans="2:24" ht="13.5" customHeight="1" x14ac:dyDescent="0.25">
      <c r="B40" s="45"/>
      <c r="D40" s="19" t="s">
        <v>87</v>
      </c>
      <c r="E40" s="21">
        <v>1</v>
      </c>
      <c r="F40" s="271">
        <v>2</v>
      </c>
      <c r="G40" s="271"/>
      <c r="H40" s="305">
        <v>3</v>
      </c>
      <c r="I40" s="306"/>
      <c r="J40" s="39">
        <v>4</v>
      </c>
      <c r="K40" s="44">
        <v>5</v>
      </c>
      <c r="L40" s="38">
        <v>6</v>
      </c>
      <c r="P40" s="272" t="s">
        <v>112</v>
      </c>
      <c r="Q40" s="272"/>
      <c r="R40" s="272"/>
      <c r="S40" s="270" t="s">
        <v>113</v>
      </c>
      <c r="T40" s="270"/>
      <c r="X40" s="46"/>
    </row>
    <row r="41" spans="2:24" ht="13.5" customHeight="1" x14ac:dyDescent="0.25">
      <c r="B41" s="45"/>
      <c r="D41" s="19" t="s">
        <v>89</v>
      </c>
      <c r="E41" s="21">
        <v>2</v>
      </c>
      <c r="F41" s="271">
        <v>3</v>
      </c>
      <c r="G41" s="271"/>
      <c r="H41" s="305">
        <v>4</v>
      </c>
      <c r="I41" s="306"/>
      <c r="J41" s="44">
        <v>5</v>
      </c>
      <c r="K41" s="38">
        <v>6</v>
      </c>
      <c r="L41" s="38">
        <v>7</v>
      </c>
      <c r="P41" s="302" t="s">
        <v>114</v>
      </c>
      <c r="Q41" s="302"/>
      <c r="R41" s="302"/>
      <c r="S41" s="270" t="s">
        <v>115</v>
      </c>
      <c r="T41" s="270"/>
      <c r="X41" s="46"/>
    </row>
    <row r="42" spans="2:24" ht="13.5" customHeight="1" x14ac:dyDescent="0.25">
      <c r="B42" s="45"/>
      <c r="D42" s="19" t="s">
        <v>91</v>
      </c>
      <c r="E42" s="21">
        <v>3</v>
      </c>
      <c r="F42" s="271">
        <v>4</v>
      </c>
      <c r="G42" s="271"/>
      <c r="H42" s="286">
        <v>5</v>
      </c>
      <c r="I42" s="287"/>
      <c r="J42" s="38">
        <v>6</v>
      </c>
      <c r="K42" s="38">
        <v>7</v>
      </c>
      <c r="L42" s="40">
        <v>8</v>
      </c>
      <c r="P42" s="307">
        <v>5</v>
      </c>
      <c r="Q42" s="307"/>
      <c r="R42" s="307"/>
      <c r="S42" s="270" t="s">
        <v>116</v>
      </c>
      <c r="T42" s="270"/>
      <c r="X42" s="46"/>
    </row>
    <row r="43" spans="2:24" ht="13.5" customHeight="1" x14ac:dyDescent="0.25">
      <c r="B43" s="45"/>
      <c r="D43" s="19" t="s">
        <v>93</v>
      </c>
      <c r="E43" s="21">
        <v>4</v>
      </c>
      <c r="F43" s="307">
        <v>5</v>
      </c>
      <c r="G43" s="307"/>
      <c r="H43" s="303">
        <v>6</v>
      </c>
      <c r="I43" s="304"/>
      <c r="J43" s="38">
        <v>7</v>
      </c>
      <c r="K43" s="40">
        <v>8</v>
      </c>
      <c r="L43" s="40">
        <v>9</v>
      </c>
      <c r="P43" s="271" t="s">
        <v>117</v>
      </c>
      <c r="Q43" s="271"/>
      <c r="R43" s="271"/>
      <c r="S43" s="270" t="s">
        <v>118</v>
      </c>
      <c r="T43" s="270"/>
      <c r="X43" s="46"/>
    </row>
    <row r="44" spans="2:24" ht="13.5" customHeight="1" x14ac:dyDescent="0.25">
      <c r="B44" s="45"/>
      <c r="D44" s="19" t="s">
        <v>95</v>
      </c>
      <c r="E44" s="21">
        <v>5</v>
      </c>
      <c r="F44" s="302">
        <v>6</v>
      </c>
      <c r="G44" s="302"/>
      <c r="H44" s="303">
        <v>7</v>
      </c>
      <c r="I44" s="304"/>
      <c r="J44" s="40">
        <v>8</v>
      </c>
      <c r="K44" s="40">
        <v>9</v>
      </c>
      <c r="L44" s="40">
        <v>10</v>
      </c>
      <c r="X44" s="46"/>
    </row>
    <row r="45" spans="2:24" ht="13.5" customHeight="1" thickBot="1" x14ac:dyDescent="0.3">
      <c r="B45" s="22"/>
      <c r="C45" s="23"/>
      <c r="D45" s="24"/>
      <c r="E45" s="24"/>
      <c r="F45" s="24"/>
      <c r="G45" s="24"/>
      <c r="H45" s="24"/>
      <c r="I45" s="24"/>
      <c r="J45" s="24"/>
      <c r="K45" s="24"/>
      <c r="L45" s="24"/>
      <c r="M45" s="24"/>
      <c r="N45" s="23"/>
      <c r="O45" s="23"/>
      <c r="P45" s="23"/>
      <c r="Q45" s="23"/>
      <c r="R45" s="23"/>
      <c r="S45" s="23"/>
      <c r="T45" s="23"/>
      <c r="U45" s="23"/>
      <c r="V45" s="23"/>
      <c r="W45" s="23"/>
      <c r="X45" s="25"/>
    </row>
    <row r="46" spans="2:24" ht="16.5" customHeight="1" x14ac:dyDescent="0.25">
      <c r="D46" s="14"/>
      <c r="F46" s="14"/>
      <c r="G46" s="14"/>
      <c r="H46" s="14"/>
      <c r="I46" s="14"/>
      <c r="J46" s="14"/>
      <c r="K46" s="14"/>
      <c r="L46" s="14"/>
      <c r="M46" s="14"/>
      <c r="N46" s="14"/>
      <c r="O46" s="14"/>
      <c r="P46" s="14"/>
      <c r="Q46" s="14"/>
      <c r="R46" s="14"/>
    </row>
    <row r="47" spans="2:24" ht="16.5" customHeight="1" x14ac:dyDescent="0.25">
      <c r="D47" s="14"/>
      <c r="F47" s="14"/>
      <c r="G47" s="14"/>
      <c r="H47" s="14"/>
      <c r="I47" s="14"/>
      <c r="J47" s="14"/>
      <c r="K47" s="14"/>
      <c r="L47" s="14"/>
      <c r="M47" s="14"/>
      <c r="N47" s="14"/>
      <c r="O47" s="14"/>
      <c r="P47" s="14"/>
      <c r="Q47" s="14"/>
      <c r="R47" s="14"/>
    </row>
    <row r="48" spans="2:24" ht="12.75" customHeight="1" x14ac:dyDescent="0.25">
      <c r="D48" s="14"/>
      <c r="F48" s="14"/>
      <c r="G48" s="14"/>
      <c r="H48" s="14"/>
      <c r="I48" s="14"/>
      <c r="J48" s="14"/>
      <c r="K48" s="14"/>
      <c r="L48" s="14"/>
      <c r="M48" s="14"/>
      <c r="N48" s="14"/>
      <c r="O48" s="14"/>
      <c r="P48" s="14"/>
      <c r="Q48" s="14"/>
      <c r="R48" s="14"/>
    </row>
    <row r="49" spans="2:18" hidden="1" x14ac:dyDescent="0.25">
      <c r="B49" s="16" t="s">
        <v>192</v>
      </c>
      <c r="D49" s="14"/>
      <c r="F49" s="14"/>
      <c r="G49" s="14"/>
      <c r="H49" s="14"/>
      <c r="I49" s="14"/>
      <c r="J49" s="14"/>
      <c r="K49" s="14"/>
      <c r="L49" s="14"/>
      <c r="M49" s="14"/>
      <c r="N49" s="14"/>
      <c r="O49" s="14"/>
      <c r="P49" s="14"/>
      <c r="Q49" s="14"/>
      <c r="R49" s="14"/>
    </row>
    <row r="50" spans="2:18" hidden="1" x14ac:dyDescent="0.25">
      <c r="B50" s="16" t="s">
        <v>193</v>
      </c>
      <c r="D50" s="26"/>
      <c r="F50" s="14"/>
      <c r="G50" s="26"/>
      <c r="H50" s="26"/>
      <c r="I50" s="26"/>
      <c r="J50" s="26"/>
      <c r="K50" s="26"/>
      <c r="L50" s="26"/>
      <c r="M50" s="26"/>
      <c r="N50" s="26"/>
      <c r="O50" s="26"/>
      <c r="P50" s="26"/>
      <c r="Q50" s="26"/>
      <c r="R50" s="26"/>
    </row>
    <row r="51" spans="2:18" hidden="1" x14ac:dyDescent="0.25">
      <c r="B51" s="16" t="s">
        <v>194</v>
      </c>
      <c r="D51" s="14"/>
      <c r="F51" s="14"/>
      <c r="G51" s="14"/>
      <c r="H51" s="14"/>
      <c r="I51" s="14"/>
      <c r="J51" s="14"/>
      <c r="K51" s="14"/>
      <c r="L51" s="14"/>
      <c r="M51" s="14"/>
      <c r="N51" s="14"/>
      <c r="O51" s="14"/>
      <c r="P51" s="14"/>
      <c r="Q51" s="14"/>
      <c r="R51" s="14"/>
    </row>
    <row r="52" spans="2:18" x14ac:dyDescent="0.25">
      <c r="D52" s="14"/>
      <c r="F52" s="14"/>
      <c r="G52" s="14"/>
      <c r="H52" s="14"/>
      <c r="I52" s="14"/>
      <c r="J52" s="14"/>
      <c r="K52" s="14"/>
      <c r="L52" s="14"/>
      <c r="M52" s="14"/>
      <c r="N52" s="14"/>
      <c r="O52" s="14"/>
      <c r="P52" s="14"/>
      <c r="Q52" s="14"/>
      <c r="R52" s="14"/>
    </row>
    <row r="53" spans="2:18" x14ac:dyDescent="0.25">
      <c r="D53" s="14"/>
      <c r="F53" s="14"/>
      <c r="G53" s="14"/>
      <c r="H53" s="14"/>
      <c r="I53" s="14"/>
      <c r="J53" s="14"/>
      <c r="K53" s="14"/>
      <c r="L53" s="14"/>
      <c r="M53" s="14"/>
      <c r="N53" s="14"/>
      <c r="O53" s="14"/>
      <c r="P53" s="14"/>
      <c r="Q53" s="14"/>
      <c r="R53" s="14"/>
    </row>
    <row r="54" spans="2:18" x14ac:dyDescent="0.25">
      <c r="D54" s="14"/>
      <c r="F54" s="14"/>
      <c r="G54" s="14"/>
      <c r="H54" s="14"/>
      <c r="I54" s="14"/>
      <c r="J54" s="14"/>
      <c r="K54" s="14"/>
      <c r="L54" s="14"/>
      <c r="M54" s="14"/>
      <c r="N54" s="14"/>
      <c r="O54" s="14"/>
      <c r="P54" s="14"/>
      <c r="Q54" s="14"/>
      <c r="R54" s="14"/>
    </row>
    <row r="55" spans="2:18" ht="12.75" customHeight="1" x14ac:dyDescent="0.25">
      <c r="D55" s="14"/>
    </row>
    <row r="56" spans="2:18" x14ac:dyDescent="0.25">
      <c r="D56" s="14"/>
    </row>
  </sheetData>
  <mergeCells count="49">
    <mergeCell ref="W2:X4"/>
    <mergeCell ref="B7:X8"/>
    <mergeCell ref="F44:G44"/>
    <mergeCell ref="H44:I44"/>
    <mergeCell ref="P39:R39"/>
    <mergeCell ref="H41:I41"/>
    <mergeCell ref="H40:I40"/>
    <mergeCell ref="F42:G42"/>
    <mergeCell ref="F43:G43"/>
    <mergeCell ref="P42:R42"/>
    <mergeCell ref="H43:I43"/>
    <mergeCell ref="P41:R41"/>
    <mergeCell ref="L30:M30"/>
    <mergeCell ref="J30:K30"/>
    <mergeCell ref="J33:K33"/>
    <mergeCell ref="S39:T39"/>
    <mergeCell ref="J34:K34"/>
    <mergeCell ref="P38:T38"/>
    <mergeCell ref="B2:B4"/>
    <mergeCell ref="C2:V4"/>
    <mergeCell ref="E38:E39"/>
    <mergeCell ref="H39:I39"/>
    <mergeCell ref="J35:K35"/>
    <mergeCell ref="L35:M35"/>
    <mergeCell ref="D38:D39"/>
    <mergeCell ref="F39:G39"/>
    <mergeCell ref="E30:E35"/>
    <mergeCell ref="S40:T40"/>
    <mergeCell ref="F40:G40"/>
    <mergeCell ref="S41:T41"/>
    <mergeCell ref="S42:T42"/>
    <mergeCell ref="H42:I42"/>
    <mergeCell ref="F41:G41"/>
    <mergeCell ref="S43:T43"/>
    <mergeCell ref="P43:R43"/>
    <mergeCell ref="P40:R40"/>
    <mergeCell ref="B9:R9"/>
    <mergeCell ref="B6:X6"/>
    <mergeCell ref="F29:G29"/>
    <mergeCell ref="J29:M29"/>
    <mergeCell ref="H38:I38"/>
    <mergeCell ref="J31:K31"/>
    <mergeCell ref="J32:K32"/>
    <mergeCell ref="L33:M33"/>
    <mergeCell ref="L34:M34"/>
    <mergeCell ref="D37:K37"/>
    <mergeCell ref="F38:G38"/>
    <mergeCell ref="L31:M31"/>
    <mergeCell ref="L32:M32"/>
  </mergeCells>
  <phoneticPr fontId="1" type="noConversion"/>
  <conditionalFormatting sqref="K11:K2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7" xr:uid="{00000000-0002-0000-0400-000000000000}">
      <formula1>OPCIONES</formula1>
    </dataValidation>
  </dataValidations>
  <printOptions horizontalCentered="1" verticalCentered="1"/>
  <pageMargins left="0.25" right="0.25" top="0.75" bottom="0.75" header="0.3" footer="0.3"/>
  <pageSetup scale="40" orientation="landscape" r:id="rId1"/>
  <headerFooter alignWithMargins="0"/>
  <rowBreaks count="2" manualBreakCount="2">
    <brk id="17"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DIANA MARCELA BARBOSA HERNANDEZ</cp:lastModifiedBy>
  <cp:revision/>
  <dcterms:created xsi:type="dcterms:W3CDTF">2007-06-14T01:55:06Z</dcterms:created>
  <dcterms:modified xsi:type="dcterms:W3CDTF">2025-10-23T07:21:00Z</dcterms:modified>
  <cp:category/>
  <cp:contentStatus/>
</cp:coreProperties>
</file>