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HARQ\Downloads\MONTAJE SENA DC\"/>
    </mc:Choice>
  </mc:AlternateContent>
  <xr:revisionPtr revIDLastSave="0" documentId="13_ncr:1_{589FFD67-C892-4835-BAB3-FC10C5C74DB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Table 1" sheetId="1" r:id="rId1"/>
    <sheet name="cotizacion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2" l="1"/>
  <c r="F7" i="2"/>
  <c r="F9" i="2"/>
  <c r="F10" i="2"/>
  <c r="F11" i="2"/>
  <c r="F13" i="2"/>
  <c r="F14" i="2"/>
  <c r="F15" i="2"/>
  <c r="F16" i="2"/>
  <c r="F17" i="2"/>
  <c r="F18" i="2"/>
  <c r="F19" i="2"/>
  <c r="F20" i="2"/>
  <c r="F21" i="2"/>
  <c r="F22" i="2"/>
  <c r="F24" i="2"/>
  <c r="F25" i="2"/>
  <c r="F26" i="2"/>
  <c r="F27" i="2"/>
  <c r="F28" i="2"/>
  <c r="F29" i="2"/>
  <c r="F30" i="2"/>
  <c r="F31" i="2"/>
  <c r="F32" i="2"/>
  <c r="F33" i="2"/>
  <c r="F34" i="2"/>
  <c r="F36" i="2"/>
  <c r="F37" i="2"/>
  <c r="F38" i="2"/>
  <c r="F39" i="2"/>
  <c r="F40" i="2"/>
  <c r="F41" i="2"/>
  <c r="F42" i="2"/>
  <c r="F43" i="2"/>
  <c r="F5" i="2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23" i="1"/>
  <c r="F33" i="1"/>
  <c r="F32" i="1"/>
  <c r="F31" i="1"/>
  <c r="F30" i="1"/>
  <c r="F29" i="1"/>
  <c r="F28" i="1"/>
  <c r="F27" i="1"/>
  <c r="F26" i="1"/>
  <c r="F25" i="1"/>
  <c r="F24" i="1"/>
  <c r="F21" i="1"/>
  <c r="F20" i="1"/>
  <c r="F19" i="1"/>
  <c r="F18" i="1"/>
  <c r="F17" i="1"/>
  <c r="F16" i="1"/>
  <c r="F15" i="1"/>
  <c r="F14" i="1"/>
  <c r="F13" i="1"/>
  <c r="F12" i="1"/>
  <c r="F10" i="1"/>
  <c r="F9" i="1"/>
  <c r="F8" i="1"/>
  <c r="F5" i="1"/>
  <c r="F6" i="1"/>
  <c r="F4" i="1"/>
  <c r="G4" i="1"/>
  <c r="I4" i="1"/>
  <c r="I21" i="1"/>
  <c r="I22" i="1"/>
  <c r="I40" i="1"/>
  <c r="I41" i="1"/>
  <c r="I42" i="1"/>
  <c r="G5" i="1"/>
  <c r="I5" i="1" s="1"/>
  <c r="G6" i="1"/>
  <c r="I6" i="1" s="1"/>
  <c r="G7" i="1"/>
  <c r="I7" i="1" s="1"/>
  <c r="G8" i="1"/>
  <c r="I8" i="1" s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G22" i="1"/>
  <c r="G23" i="1"/>
  <c r="I23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G41" i="1"/>
  <c r="G42" i="1"/>
  <c r="F44" i="2" l="1"/>
  <c r="F46" i="2" s="1"/>
  <c r="F47" i="2" s="1"/>
  <c r="F45" i="2" l="1"/>
  <c r="F48" i="2" s="1"/>
</calcChain>
</file>

<file path=xl/sharedStrings.xml><?xml version="1.0" encoding="utf-8"?>
<sst xmlns="http://schemas.openxmlformats.org/spreadsheetml/2006/main" count="247" uniqueCount="94">
  <si>
    <t>ADECUACIONES LOCATIVAS DE LA INFRAESTRUCTURA FISICA</t>
  </si>
  <si>
    <r>
      <rPr>
        <b/>
        <sz val="6.5"/>
        <rFont val="Arial"/>
        <family val="2"/>
      </rPr>
      <t>1.BARANDAS</t>
    </r>
  </si>
  <si>
    <r>
      <rPr>
        <b/>
        <sz val="5"/>
        <rFont val="Arial"/>
        <family val="2"/>
      </rPr>
      <t>ITEM</t>
    </r>
  </si>
  <si>
    <r>
      <rPr>
        <b/>
        <sz val="5"/>
        <rFont val="Arial"/>
        <family val="2"/>
      </rPr>
      <t>DESCRIPCION</t>
    </r>
  </si>
  <si>
    <r>
      <rPr>
        <b/>
        <sz val="5"/>
        <rFont val="Arial"/>
        <family val="2"/>
      </rPr>
      <t>UNIDAD</t>
    </r>
  </si>
  <si>
    <r>
      <rPr>
        <b/>
        <sz val="5"/>
        <rFont val="Arial"/>
        <family val="2"/>
      </rPr>
      <t>CANTIDAD</t>
    </r>
  </si>
  <si>
    <r>
      <rPr>
        <b/>
        <sz val="5"/>
        <rFont val="Arial"/>
        <family val="2"/>
      </rPr>
      <t>VALOR UNITARIO</t>
    </r>
  </si>
  <si>
    <r>
      <rPr>
        <b/>
        <sz val="5"/>
        <rFont val="Arial"/>
        <family val="2"/>
      </rPr>
      <t>VALOR TOTAL</t>
    </r>
  </si>
  <si>
    <r>
      <rPr>
        <sz val="5"/>
        <rFont val="Arial"/>
        <family val="2"/>
      </rPr>
      <t>1.1</t>
    </r>
  </si>
  <si>
    <r>
      <rPr>
        <sz val="5"/>
        <rFont val="Arial"/>
        <family val="2"/>
      </rPr>
      <t>Suministro e instalación Reja metálica compuesta por bastidor de cuadradillo de perfil macizo de acero laminado de 12x12 mm, barrotes horizontales de cuadradillo de perfil macizo de acero laminado de 12x12 mm y barrotes verticales de cuadradillo de  perfil macizo de acero laminado de 12x12 mm. pletinas para fijación mediante atornillado en obra a mampostería con chazos de nylon y tornillos de acero y aplicación de pintura. (Trazado, perforación, montaje y anclaje) (según diseño)</t>
    </r>
  </si>
  <si>
    <r>
      <rPr>
        <sz val="5"/>
        <rFont val="Arial"/>
        <family val="2"/>
      </rPr>
      <t>M2</t>
    </r>
  </si>
  <si>
    <r>
      <rPr>
        <sz val="5"/>
        <rFont val="Arial"/>
        <family val="2"/>
      </rPr>
      <t>1.2</t>
    </r>
  </si>
  <si>
    <r>
      <rPr>
        <sz val="5"/>
        <rFont val="Arial"/>
        <family val="2"/>
      </rPr>
      <t>barandas y pasamanos existentes (Limpieza, lijado, pulido, aplicación de anticorrosivo, pintura, ajuste de anclajes)</t>
    </r>
  </si>
  <si>
    <r>
      <rPr>
        <sz val="5"/>
        <rFont val="Arial"/>
        <family val="2"/>
      </rPr>
      <t>M</t>
    </r>
  </si>
  <si>
    <r>
      <rPr>
        <sz val="5"/>
        <rFont val="Arial"/>
        <family val="2"/>
      </rPr>
      <t>1.3</t>
    </r>
  </si>
  <si>
    <r>
      <rPr>
        <sz val="5"/>
        <rFont val="Arial"/>
        <family val="2"/>
      </rPr>
      <t>Limpieza de áreas, disposición final de residuos</t>
    </r>
  </si>
  <si>
    <r>
      <rPr>
        <sz val="5"/>
        <rFont val="Arial"/>
        <family val="2"/>
      </rPr>
      <t>UND</t>
    </r>
  </si>
  <si>
    <r>
      <rPr>
        <b/>
        <sz val="6.5"/>
        <rFont val="Arial"/>
        <family val="2"/>
      </rPr>
      <t>2.VENTANAS BASCULANTES (SEDE 52)</t>
    </r>
  </si>
  <si>
    <r>
      <rPr>
        <sz val="5"/>
        <rFont val="Arial"/>
        <family val="2"/>
      </rPr>
      <t>2.1</t>
    </r>
  </si>
  <si>
    <r>
      <rPr>
        <sz val="5"/>
        <rFont val="Arial"/>
        <family val="2"/>
      </rPr>
      <t>Modificación de ventana existente sistema proyectante adicionándole basculante de 1,2 m x 0,30 m. El trabajo incluye la modificación de la estructura y el vidrio, la instalación del basculante, y la aplicación de sellos y acabados para garantizar el correcto funcionamiento y la estética del conjunto. (según diseño)</t>
    </r>
  </si>
  <si>
    <r>
      <rPr>
        <sz val="5"/>
        <rFont val="Arial"/>
        <family val="2"/>
      </rPr>
      <t>2.2</t>
    </r>
  </si>
  <si>
    <r>
      <rPr>
        <sz val="5"/>
        <rFont val="Arial"/>
        <family val="2"/>
      </rPr>
      <t>ventanas basculante existentes (Limpieza de marcos y vidrios, ajuste de bisagras y brazos mecánicos, lubricación de herrajes, cambio de sellos y empaques)</t>
    </r>
  </si>
  <si>
    <r>
      <rPr>
        <sz val="5"/>
        <rFont val="Arial"/>
        <family val="2"/>
      </rPr>
      <t>2.3</t>
    </r>
  </si>
  <si>
    <r>
      <rPr>
        <b/>
        <sz val="6.5"/>
        <rFont val="Arial"/>
        <family val="2"/>
      </rPr>
      <t>3. ENTRADA DE PARQUEADERO</t>
    </r>
  </si>
  <si>
    <r>
      <rPr>
        <sz val="5"/>
        <rFont val="Arial"/>
        <family val="2"/>
      </rPr>
      <t>3.1</t>
    </r>
  </si>
  <si>
    <r>
      <rPr>
        <sz val="5"/>
        <rFont val="Arial"/>
        <family val="2"/>
      </rPr>
      <t xml:space="preserve">Replanteo e instalación de niveles (Señalización, replanteo del
</t>
    </r>
    <r>
      <rPr>
        <sz val="5"/>
        <rFont val="Arial"/>
        <family val="2"/>
      </rPr>
      <t>área y de pendientes)</t>
    </r>
  </si>
  <si>
    <r>
      <rPr>
        <sz val="5"/>
        <rFont val="Arial"/>
        <family val="2"/>
      </rPr>
      <t>3.2</t>
    </r>
  </si>
  <si>
    <r>
      <rPr>
        <sz val="5"/>
        <rFont val="Arial"/>
        <family val="2"/>
      </rPr>
      <t>Excavación Manual sin especificar</t>
    </r>
  </si>
  <si>
    <r>
      <rPr>
        <sz val="5"/>
        <rFont val="Arial"/>
        <family val="2"/>
      </rPr>
      <t>M3</t>
    </r>
  </si>
  <si>
    <r>
      <rPr>
        <sz val="5"/>
        <rFont val="Arial"/>
        <family val="2"/>
      </rPr>
      <t>3.3</t>
    </r>
  </si>
  <si>
    <r>
      <rPr>
        <sz val="5"/>
        <rFont val="Arial"/>
        <family val="2"/>
      </rPr>
      <t>Compactación de subrasante</t>
    </r>
  </si>
  <si>
    <r>
      <rPr>
        <sz val="5"/>
        <rFont val="Arial"/>
        <family val="2"/>
      </rPr>
      <t>3.4</t>
    </r>
  </si>
  <si>
    <r>
      <rPr>
        <sz val="5"/>
        <rFont val="Arial"/>
        <family val="2"/>
      </rPr>
      <t>Suministro, Instalación y Anclaje de Bordillos de Confinamiento</t>
    </r>
  </si>
  <si>
    <r>
      <rPr>
        <sz val="5"/>
        <rFont val="Arial"/>
        <family val="2"/>
      </rPr>
      <t>3.5</t>
    </r>
  </si>
  <si>
    <r>
      <rPr>
        <sz val="5"/>
        <rFont val="Arial"/>
        <family val="2"/>
      </rPr>
      <t>Base    granular    (capa    de    grava    o    recebo compactado)</t>
    </r>
  </si>
  <si>
    <r>
      <rPr>
        <sz val="5"/>
        <rFont val="Arial"/>
        <family val="2"/>
      </rPr>
      <t>3.6</t>
    </r>
  </si>
  <si>
    <r>
      <rPr>
        <sz val="5"/>
        <rFont val="Arial"/>
        <family val="2"/>
      </rPr>
      <t>Arena de nivelación (capa de arena para asentar el adoquín)</t>
    </r>
  </si>
  <si>
    <r>
      <rPr>
        <sz val="5"/>
        <rFont val="Arial"/>
        <family val="2"/>
      </rPr>
      <t>3.7</t>
    </r>
  </si>
  <si>
    <r>
      <rPr>
        <sz val="5"/>
        <rFont val="Arial"/>
        <family val="2"/>
      </rPr>
      <t>Adoquines de concreto (20 x 10 x 6 cm)</t>
    </r>
  </si>
  <si>
    <r>
      <rPr>
        <sz val="5"/>
        <rFont val="Arial"/>
        <family val="2"/>
      </rPr>
      <t>3.8</t>
    </r>
  </si>
  <si>
    <r>
      <rPr>
        <sz val="5"/>
        <rFont val="Arial"/>
        <family val="2"/>
      </rPr>
      <t xml:space="preserve">Relleno    de    juntas    con    arena    (Barrido    y compactación de  arena  fina  en  las  juntas  para
</t>
    </r>
    <r>
      <rPr>
        <sz val="5"/>
        <rFont val="Arial"/>
        <family val="2"/>
      </rPr>
      <t>sellado)</t>
    </r>
  </si>
  <si>
    <r>
      <rPr>
        <sz val="5"/>
        <rFont val="Arial"/>
        <family val="2"/>
      </rPr>
      <t>3.9</t>
    </r>
  </si>
  <si>
    <r>
      <rPr>
        <sz val="5"/>
        <rFont val="Arial"/>
        <family val="2"/>
      </rPr>
      <t xml:space="preserve">Compactación      (Compactación      con      placa vibratoria para
</t>
    </r>
    <r>
      <rPr>
        <sz val="5"/>
        <rFont val="Arial"/>
        <family val="2"/>
      </rPr>
      <t>asegurar asiento y estabilidad)</t>
    </r>
  </si>
  <si>
    <r>
      <rPr>
        <sz val="5"/>
        <rFont val="Arial"/>
        <family val="2"/>
      </rPr>
      <t>3.10</t>
    </r>
  </si>
  <si>
    <r>
      <rPr>
        <sz val="5"/>
        <rFont val="Arial"/>
        <family val="2"/>
      </rPr>
      <t>Limpieza    del    área    y    disposición    final    de escombros</t>
    </r>
  </si>
  <si>
    <r>
      <rPr>
        <b/>
        <sz val="6.5"/>
        <rFont val="Arial"/>
        <family val="2"/>
      </rPr>
      <t>4. TERRAZA</t>
    </r>
  </si>
  <si>
    <r>
      <rPr>
        <sz val="5"/>
        <rFont val="Arial"/>
        <family val="2"/>
      </rPr>
      <t>4.1</t>
    </r>
  </si>
  <si>
    <r>
      <rPr>
        <sz val="5"/>
        <rFont val="Arial"/>
        <family val="2"/>
      </rPr>
      <t>Desmonte de estructura de cielo raso y reja</t>
    </r>
  </si>
  <si>
    <r>
      <rPr>
        <sz val="5"/>
        <rFont val="Arial"/>
        <family val="2"/>
      </rPr>
      <t>4.2</t>
    </r>
  </si>
  <si>
    <r>
      <rPr>
        <sz val="5"/>
        <rFont val="Arial"/>
        <family val="2"/>
      </rPr>
      <t>Suministro  e  instalación  de  cielo  raso  en  PVC incluye estructura  de  soporte.  Incluye  perfiles perimetrales de remate.</t>
    </r>
  </si>
  <si>
    <r>
      <rPr>
        <sz val="5"/>
        <rFont val="Arial"/>
        <family val="2"/>
      </rPr>
      <t>4.3</t>
    </r>
  </si>
  <si>
    <r>
      <rPr>
        <sz val="5"/>
        <rFont val="Arial"/>
        <family val="2"/>
      </rPr>
      <t>Punto de iluminación para lampara led en tubería MT de 1/2" incluye accesorios. Norma Retie</t>
    </r>
  </si>
  <si>
    <r>
      <rPr>
        <sz val="5"/>
        <rFont val="Arial"/>
        <family val="2"/>
      </rPr>
      <t>4.4</t>
    </r>
  </si>
  <si>
    <r>
      <rPr>
        <sz val="5"/>
        <rFont val="Arial"/>
        <family val="2"/>
      </rPr>
      <t>Suministro e instalación de lampara led</t>
    </r>
  </si>
  <si>
    <r>
      <rPr>
        <sz val="5"/>
        <rFont val="Arial"/>
        <family val="2"/>
      </rPr>
      <t>4.5</t>
    </r>
  </si>
  <si>
    <r>
      <rPr>
        <sz val="5"/>
        <rFont val="Arial"/>
        <family val="2"/>
      </rPr>
      <t>Resane  y  preparación  de  superficies  interiores, incluyendo Limpia  de  las  superficies,  aplicación de   masilla   en   grietas   y agujeros,   lijado   y aplicación de sellador y Pintura   acrílica de  alta calidad  en  color  blanco  brillante,  en  dos capas, aplicada con rodillo y brocha.</t>
    </r>
  </si>
  <si>
    <r>
      <rPr>
        <sz val="5"/>
        <rFont val="Arial"/>
        <family val="2"/>
      </rPr>
      <t>4.6</t>
    </r>
  </si>
  <si>
    <r>
      <rPr>
        <sz val="5"/>
        <rFont val="Arial"/>
        <family val="2"/>
      </rPr>
      <t>Suministro  e  instalación  de  Sandblasting    con logo del Sena (según diseño)</t>
    </r>
  </si>
  <si>
    <r>
      <rPr>
        <sz val="5"/>
        <rFont val="Arial"/>
        <family val="2"/>
      </rPr>
      <t>4.7</t>
    </r>
  </si>
  <si>
    <r>
      <rPr>
        <sz val="5"/>
        <rFont val="Arial"/>
        <family val="2"/>
      </rPr>
      <t>Retiro de polarizado</t>
    </r>
  </si>
  <si>
    <r>
      <rPr>
        <sz val="5"/>
        <rFont val="Arial"/>
        <family val="2"/>
      </rPr>
      <t>4.8</t>
    </r>
  </si>
  <si>
    <r>
      <rPr>
        <sz val="5"/>
        <rFont val="Arial"/>
        <family val="2"/>
      </rPr>
      <t>Suministro e instalación de  polarizado</t>
    </r>
  </si>
  <si>
    <r>
      <rPr>
        <sz val="5"/>
        <rFont val="Arial"/>
        <family val="2"/>
      </rPr>
      <t>4.9</t>
    </r>
  </si>
  <si>
    <r>
      <rPr>
        <sz val="5"/>
        <rFont val="Arial"/>
        <family val="2"/>
      </rPr>
      <t xml:space="preserve">Desmonte y retiro de láminas en policarbonato instaladas en la
</t>
    </r>
    <r>
      <rPr>
        <sz val="5"/>
        <rFont val="Arial"/>
        <family val="2"/>
      </rPr>
      <t>cubierta de terraza, retiro y disposicion de escombros</t>
    </r>
  </si>
  <si>
    <r>
      <rPr>
        <sz val="5"/>
        <rFont val="Arial"/>
        <family val="2"/>
      </rPr>
      <t>4.10</t>
    </r>
  </si>
  <si>
    <r>
      <rPr>
        <sz val="5"/>
        <rFont val="Arial"/>
        <family val="2"/>
      </rPr>
      <t>Suministro e instalacion de lamina de policarbonato alveolar de 6 mm, sobre la estructura existente  ( sellado en uniones y terminales, colocación de perfiles de remate, y aplicación de silicona o sellante neutro para garantizar hermeticidad y protección contra filtraciones)</t>
    </r>
  </si>
  <si>
    <r>
      <rPr>
        <sz val="5"/>
        <rFont val="Arial"/>
        <family val="2"/>
      </rPr>
      <t>4.11</t>
    </r>
  </si>
  <si>
    <r>
      <rPr>
        <sz val="5"/>
        <rFont val="Arial"/>
        <family val="2"/>
      </rPr>
      <t>Limpieza    del    área    y    disposición    final    de escombros (viaje)</t>
    </r>
  </si>
  <si>
    <r>
      <rPr>
        <b/>
        <sz val="6.5"/>
        <rFont val="Arial"/>
        <family val="2"/>
      </rPr>
      <t>5. AMBIENTES</t>
    </r>
  </si>
  <si>
    <r>
      <rPr>
        <sz val="5"/>
        <rFont val="Arial"/>
        <family val="2"/>
      </rPr>
      <t>5.1</t>
    </r>
  </si>
  <si>
    <r>
      <rPr>
        <sz val="5"/>
        <rFont val="Arial"/>
        <family val="2"/>
      </rPr>
      <t>Reinstalacion de divisiones de vidrio templado (desmonte, translado y montaje) ambiente 501 al 401</t>
    </r>
  </si>
  <si>
    <r>
      <rPr>
        <sz val="5"/>
        <rFont val="Arial"/>
        <family val="2"/>
      </rPr>
      <t>5.2</t>
    </r>
  </si>
  <si>
    <r>
      <rPr>
        <sz val="5"/>
        <rFont val="Arial"/>
        <family val="2"/>
      </rPr>
      <t>Desmonte de Actual Puerta-Ventana en División en Vidrio y Aluminio. (Ambienete 401 y biblioteca)</t>
    </r>
  </si>
  <si>
    <r>
      <rPr>
        <sz val="5"/>
        <rFont val="Arial"/>
        <family val="2"/>
      </rPr>
      <t>5.3</t>
    </r>
  </si>
  <si>
    <r>
      <rPr>
        <sz val="5"/>
        <rFont val="Arial"/>
        <family val="2"/>
      </rPr>
      <t>Reinstalacion de divisiones de vidrio templado (desmonte y montaje) ambiente 500</t>
    </r>
  </si>
  <si>
    <r>
      <rPr>
        <sz val="5"/>
        <rFont val="Arial"/>
        <family val="2"/>
      </rPr>
      <t>5.4</t>
    </r>
  </si>
  <si>
    <r>
      <rPr>
        <sz val="5"/>
        <rFont val="Arial"/>
        <family val="2"/>
      </rPr>
      <t>Suministro e instalcion de divisiones en vidrio templado de 10 mm, con estructura de soporte y anclaje metálico (ambiente 501)</t>
    </r>
  </si>
  <si>
    <r>
      <rPr>
        <sz val="5"/>
        <rFont val="Arial"/>
        <family val="2"/>
      </rPr>
      <t>5.5</t>
    </r>
  </si>
  <si>
    <r>
      <rPr>
        <sz val="5"/>
        <rFont val="Arial"/>
        <family val="2"/>
      </rPr>
      <t>Suministro e Instalación de Puerta Batiente, fabricada en Vidrio Templado de 10 mm, inclluyendo accesorios  (ambiente 501)</t>
    </r>
  </si>
  <si>
    <r>
      <rPr>
        <sz val="5"/>
        <rFont val="Arial"/>
        <family val="2"/>
      </rPr>
      <t>5.6</t>
    </r>
  </si>
  <si>
    <r>
      <rPr>
        <sz val="5"/>
        <rFont val="Arial"/>
        <family val="2"/>
      </rPr>
      <t>Suministro e instalcion de divisiones en vidrio templado de 10 mm, con estructura de soporte y anclaje metálico en biblioteca</t>
    </r>
  </si>
  <si>
    <r>
      <rPr>
        <sz val="5"/>
        <rFont val="Arial"/>
        <family val="2"/>
      </rPr>
      <t>5.7</t>
    </r>
  </si>
  <si>
    <r>
      <rPr>
        <sz val="5"/>
        <rFont val="Arial"/>
        <family val="2"/>
      </rPr>
      <t>Suministro e instalación de puerta corrediza en vidrio templado 10 mm incluyendo todos los elementos necesarios para su correcto funcionamiento: rieles, rodamientos, manijas, cerraduras, perfiles de soporte, accesorios de fijación y sellado. para el correcto deslizamiento y cierre de la puerta.</t>
    </r>
  </si>
  <si>
    <r>
      <rPr>
        <sz val="5"/>
        <rFont val="Arial"/>
        <family val="2"/>
      </rPr>
      <t>5.8</t>
    </r>
  </si>
  <si>
    <r>
      <rPr>
        <sz val="5"/>
        <rFont val="Arial"/>
        <family val="2"/>
      </rPr>
      <t>Limpieza   del    área    y    disposición    final    de escombros (viaje)</t>
    </r>
  </si>
  <si>
    <r>
      <rPr>
        <b/>
        <sz val="5"/>
        <rFont val="Arial"/>
        <family val="2"/>
      </rPr>
      <t>SUBTOTAL</t>
    </r>
  </si>
  <si>
    <r>
      <rPr>
        <b/>
        <sz val="5"/>
        <rFont val="Arial"/>
        <family val="2"/>
      </rPr>
      <t>ADMINISTRACION</t>
    </r>
  </si>
  <si>
    <r>
      <rPr>
        <b/>
        <sz val="5"/>
        <rFont val="Arial"/>
        <family val="2"/>
      </rPr>
      <t>UTILIDAD</t>
    </r>
  </si>
  <si>
    <r>
      <rPr>
        <b/>
        <sz val="5"/>
        <rFont val="Arial"/>
        <family val="2"/>
      </rPr>
      <t>IVA UTILIDAD</t>
    </r>
  </si>
  <si>
    <r>
      <rPr>
        <b/>
        <sz val="6.5"/>
        <rFont val="Arial"/>
        <family val="2"/>
      </rPr>
      <t>TOTAL</t>
    </r>
  </si>
  <si>
    <t>VALOR UNITARIO</t>
  </si>
  <si>
    <t>FORMATO PROPUESTA ECONÓMICA</t>
  </si>
  <si>
    <t>Arq JOSE RHENALS</t>
  </si>
  <si>
    <t>RL RHARQ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</si>
</sst>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0.0"/>
    <numFmt numFmtId="165" formatCode="\$\ #,##0.00"/>
    <numFmt numFmtId="166" formatCode="\$\ #,##0"/>
  </numFmts>
  <fonts count="14" x14ac:knownFonts="1">
    <font>
      <sz val="10"/>
      <color rgb="FF000000"/>
      <name val="Times New Roman"/>
      <charset val="204"/>
    </font>
    <font>
      <b/>
      <sz val="7.5"/>
      <name val="Arial"/>
      <family val="2"/>
    </font>
    <font>
      <b/>
      <sz val="6.5"/>
      <name val="Arial"/>
      <family val="2"/>
    </font>
    <font>
      <b/>
      <sz val="5"/>
      <name val="Arial"/>
      <family val="2"/>
    </font>
    <font>
      <sz val="5"/>
      <name val="Arial"/>
      <family val="2"/>
    </font>
    <font>
      <sz val="5"/>
      <color rgb="FF000000"/>
      <name val="Arial"/>
      <family val="2"/>
    </font>
    <font>
      <b/>
      <sz val="5"/>
      <color rgb="FF000000"/>
      <name val="Arial"/>
      <family val="2"/>
    </font>
    <font>
      <b/>
      <sz val="6.5"/>
      <color rgb="FF000000"/>
      <name val="Arial"/>
      <family val="2"/>
    </font>
    <font>
      <sz val="10"/>
      <color rgb="FF000000"/>
      <name val="Times New Roman"/>
      <family val="1"/>
    </font>
    <font>
      <sz val="8"/>
      <color rgb="FF000000"/>
      <name val="Calibri"/>
      <family val="2"/>
      <scheme val="minor"/>
    </font>
    <font>
      <sz val="8"/>
      <color rgb="FF000000"/>
      <name val="Times New Roman"/>
      <family val="1"/>
    </font>
    <font>
      <sz val="9"/>
      <color rgb="FF000000"/>
      <name val="Arial Narrow"/>
      <family val="2"/>
    </font>
    <font>
      <sz val="7"/>
      <color rgb="FF000000"/>
      <name val="Arial"/>
      <family val="2"/>
    </font>
    <font>
      <sz val="7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/>
    <xf numFmtId="42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73"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shrinkToFit="1"/>
    </xf>
    <xf numFmtId="165" fontId="5" fillId="0" borderId="1" xfId="0" applyNumberFormat="1" applyFont="1" applyBorder="1" applyAlignment="1">
      <alignment horizontal="center" vertical="center" shrinkToFit="1"/>
    </xf>
    <xf numFmtId="166" fontId="5" fillId="0" borderId="1" xfId="0" applyNumberFormat="1" applyFont="1" applyBorder="1" applyAlignment="1">
      <alignment horizontal="center" vertical="center" shrinkToFit="1"/>
    </xf>
    <xf numFmtId="1" fontId="5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 vertical="top" shrinkToFit="1"/>
    </xf>
    <xf numFmtId="165" fontId="5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top" shrinkToFit="1"/>
    </xf>
    <xf numFmtId="2" fontId="5" fillId="0" borderId="1" xfId="0" applyNumberFormat="1" applyFont="1" applyBorder="1" applyAlignment="1">
      <alignment horizontal="center" vertical="top" shrinkToFit="1"/>
    </xf>
    <xf numFmtId="165" fontId="0" fillId="0" borderId="0" xfId="0" applyNumberFormat="1" applyAlignment="1">
      <alignment horizontal="left" vertical="top"/>
    </xf>
    <xf numFmtId="9" fontId="0" fillId="0" borderId="0" xfId="2" applyFont="1" applyAlignment="1">
      <alignment horizontal="left" vertical="top"/>
    </xf>
    <xf numFmtId="0" fontId="9" fillId="0" borderId="0" xfId="0" applyFont="1" applyAlignment="1">
      <alignment horizontal="left" vertical="top"/>
    </xf>
    <xf numFmtId="42" fontId="9" fillId="0" borderId="0" xfId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7" xfId="0" applyBorder="1" applyAlignment="1">
      <alignment vertical="top" wrapText="1"/>
    </xf>
    <xf numFmtId="166" fontId="5" fillId="0" borderId="4" xfId="0" applyNumberFormat="1" applyFont="1" applyBorder="1" applyAlignment="1">
      <alignment horizontal="center" vertical="top" shrinkToFit="1"/>
    </xf>
    <xf numFmtId="166" fontId="7" fillId="0" borderId="4" xfId="0" applyNumberFormat="1" applyFont="1" applyBorder="1" applyAlignment="1">
      <alignment horizontal="center" vertical="top" shrinkToFit="1"/>
    </xf>
    <xf numFmtId="0" fontId="4" fillId="0" borderId="9" xfId="0" applyFont="1" applyBorder="1" applyAlignment="1">
      <alignment horizontal="center" vertical="top" wrapText="1"/>
    </xf>
    <xf numFmtId="1" fontId="5" fillId="0" borderId="9" xfId="0" applyNumberFormat="1" applyFont="1" applyBorder="1" applyAlignment="1">
      <alignment horizontal="center" vertical="top" shrinkToFit="1"/>
    </xf>
    <xf numFmtId="165" fontId="5" fillId="0" borderId="9" xfId="0" applyNumberFormat="1" applyFont="1" applyBorder="1" applyAlignment="1">
      <alignment horizontal="center" vertical="top" shrinkToFit="1"/>
    </xf>
    <xf numFmtId="9" fontId="6" fillId="0" borderId="8" xfId="0" applyNumberFormat="1" applyFont="1" applyBorder="1" applyAlignment="1">
      <alignment horizontal="center" vertical="top" shrinkToFit="1"/>
    </xf>
    <xf numFmtId="0" fontId="0" fillId="0" borderId="8" xfId="0" applyBorder="1" applyAlignment="1">
      <alignment horizontal="left" wrapText="1"/>
    </xf>
    <xf numFmtId="0" fontId="1" fillId="2" borderId="3" xfId="0" applyFont="1" applyFill="1" applyBorder="1" applyAlignment="1">
      <alignment vertical="top" wrapText="1"/>
    </xf>
    <xf numFmtId="166" fontId="0" fillId="0" borderId="0" xfId="0" applyNumberFormat="1" applyAlignment="1">
      <alignment horizontal="left" vertical="top"/>
    </xf>
    <xf numFmtId="166" fontId="10" fillId="0" borderId="0" xfId="0" applyNumberFormat="1" applyFont="1" applyAlignment="1">
      <alignment horizontal="left" vertical="top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top" wrapText="1"/>
    </xf>
    <xf numFmtId="164" fontId="5" fillId="0" borderId="12" xfId="0" applyNumberFormat="1" applyFont="1" applyBorder="1" applyAlignment="1">
      <alignment horizontal="center" vertical="center" shrinkToFit="1"/>
    </xf>
    <xf numFmtId="166" fontId="5" fillId="0" borderId="12" xfId="0" applyNumberFormat="1" applyFont="1" applyBorder="1" applyAlignment="1">
      <alignment horizontal="center" vertical="center" shrinkToFit="1"/>
    </xf>
    <xf numFmtId="0" fontId="1" fillId="2" borderId="17" xfId="0" applyFont="1" applyFill="1" applyBorder="1" applyAlignment="1">
      <alignment vertical="top" wrapText="1"/>
    </xf>
    <xf numFmtId="0" fontId="3" fillId="2" borderId="18" xfId="0" applyFont="1" applyFill="1" applyBorder="1" applyAlignment="1">
      <alignment horizontal="center" vertical="top" wrapText="1"/>
    </xf>
    <xf numFmtId="0" fontId="3" fillId="2" borderId="19" xfId="0" applyFont="1" applyFill="1" applyBorder="1" applyAlignment="1">
      <alignment horizontal="center" vertical="top" wrapText="1"/>
    </xf>
    <xf numFmtId="0" fontId="3" fillId="2" borderId="20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 indent="4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top" wrapText="1" indent="4"/>
    </xf>
    <xf numFmtId="0" fontId="3" fillId="0" borderId="11" xfId="0" applyFont="1" applyBorder="1" applyAlignment="1">
      <alignment horizontal="left" vertical="top" wrapText="1" indent="4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1" fillId="2" borderId="16" xfId="0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11" fillId="0" borderId="0" xfId="0" applyFont="1" applyAlignment="1">
      <alignment horizontal="left" vertical="top"/>
    </xf>
    <xf numFmtId="166" fontId="12" fillId="0" borderId="12" xfId="0" applyNumberFormat="1" applyFont="1" applyBorder="1" applyAlignment="1">
      <alignment horizontal="center" vertical="center" shrinkToFit="1"/>
    </xf>
    <xf numFmtId="166" fontId="12" fillId="4" borderId="12" xfId="0" applyNumberFormat="1" applyFont="1" applyFill="1" applyBorder="1" applyAlignment="1">
      <alignment horizontal="center" vertical="center" shrinkToFit="1"/>
    </xf>
    <xf numFmtId="166" fontId="5" fillId="4" borderId="12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938493</xdr:colOff>
      <xdr:row>44</xdr:row>
      <xdr:rowOff>0</xdr:rowOff>
    </xdr:from>
    <xdr:to>
      <xdr:col>1</xdr:col>
      <xdr:colOff>1233146</xdr:colOff>
      <xdr:row>45</xdr:row>
      <xdr:rowOff>70036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7013C8E-CAEC-4D6D-9053-B5549F1646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4633" y="9574026"/>
          <a:ext cx="294653" cy="1750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"/>
  <sheetViews>
    <sheetView zoomScale="200" zoomScaleNormal="200" workbookViewId="0">
      <selection activeCell="C4" sqref="C4"/>
    </sheetView>
  </sheetViews>
  <sheetFormatPr baseColWidth="10" defaultColWidth="9" defaultRowHeight="12.75" x14ac:dyDescent="0.2"/>
  <cols>
    <col min="1" max="1" width="4.6640625" customWidth="1"/>
    <col min="2" max="2" width="37.33203125" customWidth="1"/>
    <col min="3" max="3" width="9.33203125" customWidth="1"/>
    <col min="4" max="4" width="8" customWidth="1"/>
    <col min="5" max="5" width="16.1640625" customWidth="1"/>
    <col min="6" max="6" width="15.1640625" customWidth="1"/>
    <col min="7" max="7" width="0" hidden="1" customWidth="1"/>
    <col min="8" max="8" width="0" style="14" hidden="1" customWidth="1"/>
    <col min="9" max="9" width="12.1640625" hidden="1" customWidth="1"/>
    <col min="10" max="10" width="11.33203125" style="15" bestFit="1" customWidth="1"/>
  </cols>
  <sheetData>
    <row r="1" spans="1:9" ht="11.1" customHeight="1" x14ac:dyDescent="0.2">
      <c r="A1" s="44" t="s">
        <v>0</v>
      </c>
      <c r="B1" s="45"/>
      <c r="C1" s="45"/>
      <c r="D1" s="45"/>
      <c r="E1" s="45"/>
      <c r="F1" s="46"/>
    </row>
    <row r="2" spans="1:9" ht="9" customHeight="1" x14ac:dyDescent="0.2">
      <c r="A2" s="47" t="s">
        <v>1</v>
      </c>
      <c r="B2" s="48"/>
      <c r="C2" s="48"/>
      <c r="D2" s="48"/>
      <c r="E2" s="48"/>
      <c r="F2" s="49"/>
    </row>
    <row r="3" spans="1:9" ht="8.25" customHeight="1" x14ac:dyDescent="0.2">
      <c r="A3" s="18" t="s">
        <v>2</v>
      </c>
      <c r="B3" s="18" t="s">
        <v>3</v>
      </c>
      <c r="C3" s="18" t="s">
        <v>4</v>
      </c>
      <c r="D3" s="18" t="s">
        <v>5</v>
      </c>
      <c r="E3" s="18" t="s">
        <v>6</v>
      </c>
      <c r="F3" s="18" t="s">
        <v>7</v>
      </c>
    </row>
    <row r="4" spans="1:9" ht="63" customHeight="1" x14ac:dyDescent="0.2">
      <c r="A4" s="1" t="s">
        <v>8</v>
      </c>
      <c r="B4" s="2" t="s">
        <v>9</v>
      </c>
      <c r="C4" s="1" t="s">
        <v>10</v>
      </c>
      <c r="D4" s="3">
        <v>4.5</v>
      </c>
      <c r="E4" s="4">
        <v>816340</v>
      </c>
      <c r="F4" s="5">
        <f>+D4*E4</f>
        <v>3673530</v>
      </c>
      <c r="G4">
        <f>+E4*H4</f>
        <v>16326.800000000001</v>
      </c>
      <c r="H4" s="14">
        <v>0.02</v>
      </c>
      <c r="I4" s="13">
        <f>+E4-G4</f>
        <v>800013.2</v>
      </c>
    </row>
    <row r="5" spans="1:9" ht="18" customHeight="1" x14ac:dyDescent="0.2">
      <c r="A5" s="1" t="s">
        <v>11</v>
      </c>
      <c r="B5" s="2" t="s">
        <v>12</v>
      </c>
      <c r="C5" s="1" t="s">
        <v>13</v>
      </c>
      <c r="D5" s="6">
        <v>100</v>
      </c>
      <c r="E5" s="4">
        <v>91238</v>
      </c>
      <c r="F5" s="5">
        <f t="shared" ref="F5:F42" si="0">+D5*E5</f>
        <v>9123800</v>
      </c>
      <c r="G5">
        <f t="shared" ref="G5:G42" si="1">+E5*2%</f>
        <v>1824.76</v>
      </c>
      <c r="H5" s="14">
        <v>0.01</v>
      </c>
      <c r="I5" s="13">
        <f t="shared" ref="I5:I42" si="2">+E5-G5</f>
        <v>89413.24</v>
      </c>
    </row>
    <row r="6" spans="1:9" ht="8.25" customHeight="1" x14ac:dyDescent="0.2">
      <c r="A6" s="7" t="s">
        <v>14</v>
      </c>
      <c r="B6" s="2" t="s">
        <v>15</v>
      </c>
      <c r="C6" s="7" t="s">
        <v>16</v>
      </c>
      <c r="D6" s="8">
        <v>1</v>
      </c>
      <c r="E6" s="9">
        <v>144060</v>
      </c>
      <c r="F6" s="5">
        <f t="shared" si="0"/>
        <v>144060</v>
      </c>
      <c r="G6">
        <f t="shared" si="1"/>
        <v>2881.2000000000003</v>
      </c>
      <c r="H6" s="14">
        <v>0.02</v>
      </c>
      <c r="I6" s="13">
        <f t="shared" si="2"/>
        <v>141178.79999999999</v>
      </c>
    </row>
    <row r="7" spans="1:9" ht="9" customHeight="1" x14ac:dyDescent="0.2">
      <c r="A7" s="47" t="s">
        <v>17</v>
      </c>
      <c r="B7" s="48"/>
      <c r="C7" s="48"/>
      <c r="D7" s="48"/>
      <c r="E7" s="48"/>
      <c r="F7" s="49"/>
      <c r="G7">
        <f t="shared" si="1"/>
        <v>0</v>
      </c>
      <c r="H7" s="14">
        <v>0.01</v>
      </c>
      <c r="I7" s="13">
        <f t="shared" si="2"/>
        <v>0</v>
      </c>
    </row>
    <row r="8" spans="1:9" ht="47.1" customHeight="1" x14ac:dyDescent="0.2">
      <c r="A8" s="1" t="s">
        <v>18</v>
      </c>
      <c r="B8" s="2" t="s">
        <v>19</v>
      </c>
      <c r="C8" s="1" t="s">
        <v>16</v>
      </c>
      <c r="D8" s="6">
        <v>6</v>
      </c>
      <c r="E8" s="4">
        <v>460992</v>
      </c>
      <c r="F8" s="5">
        <f t="shared" si="0"/>
        <v>2765952</v>
      </c>
      <c r="G8">
        <f t="shared" si="1"/>
        <v>9219.84</v>
      </c>
      <c r="H8" s="14">
        <v>0.02</v>
      </c>
      <c r="I8" s="13">
        <f t="shared" si="2"/>
        <v>451772.15999999997</v>
      </c>
    </row>
    <row r="9" spans="1:9" ht="23.1" customHeight="1" x14ac:dyDescent="0.2">
      <c r="A9" s="1" t="s">
        <v>20</v>
      </c>
      <c r="B9" s="2" t="s">
        <v>21</v>
      </c>
      <c r="C9" s="1" t="s">
        <v>16</v>
      </c>
      <c r="D9" s="6">
        <v>32</v>
      </c>
      <c r="E9" s="4">
        <v>72030</v>
      </c>
      <c r="F9" s="5">
        <f t="shared" si="0"/>
        <v>2304960</v>
      </c>
      <c r="G9">
        <f t="shared" si="1"/>
        <v>1440.6000000000001</v>
      </c>
      <c r="H9" s="14">
        <v>0.01</v>
      </c>
      <c r="I9" s="13">
        <f t="shared" si="2"/>
        <v>70589.399999999994</v>
      </c>
    </row>
    <row r="10" spans="1:9" ht="8.25" customHeight="1" x14ac:dyDescent="0.2">
      <c r="A10" s="7" t="s">
        <v>22</v>
      </c>
      <c r="B10" s="2" t="s">
        <v>15</v>
      </c>
      <c r="C10" s="7" t="s">
        <v>16</v>
      </c>
      <c r="D10" s="8">
        <v>1</v>
      </c>
      <c r="E10" s="9">
        <v>144060</v>
      </c>
      <c r="F10" s="5">
        <f t="shared" si="0"/>
        <v>144060</v>
      </c>
      <c r="G10">
        <f t="shared" si="1"/>
        <v>2881.2000000000003</v>
      </c>
      <c r="H10" s="14">
        <v>0.02</v>
      </c>
      <c r="I10" s="13">
        <f t="shared" si="2"/>
        <v>141178.79999999999</v>
      </c>
    </row>
    <row r="11" spans="1:9" ht="9" customHeight="1" x14ac:dyDescent="0.2">
      <c r="A11" s="47" t="s">
        <v>23</v>
      </c>
      <c r="B11" s="48"/>
      <c r="C11" s="48"/>
      <c r="D11" s="48"/>
      <c r="E11" s="48"/>
      <c r="F11" s="49"/>
      <c r="G11">
        <f t="shared" si="1"/>
        <v>0</v>
      </c>
      <c r="H11" s="14">
        <v>0.01</v>
      </c>
      <c r="I11" s="13">
        <f t="shared" si="2"/>
        <v>0</v>
      </c>
    </row>
    <row r="12" spans="1:9" ht="16.5" customHeight="1" x14ac:dyDescent="0.2">
      <c r="A12" s="7" t="s">
        <v>24</v>
      </c>
      <c r="B12" s="10" t="s">
        <v>25</v>
      </c>
      <c r="C12" s="7" t="s">
        <v>10</v>
      </c>
      <c r="D12" s="8">
        <v>19</v>
      </c>
      <c r="E12" s="9">
        <v>11524.8</v>
      </c>
      <c r="F12" s="5">
        <f t="shared" si="0"/>
        <v>218971.19999999998</v>
      </c>
      <c r="G12">
        <f t="shared" si="1"/>
        <v>230.49599999999998</v>
      </c>
      <c r="H12" s="14">
        <v>0.02</v>
      </c>
      <c r="I12" s="13">
        <f t="shared" si="2"/>
        <v>11294.304</v>
      </c>
    </row>
    <row r="13" spans="1:9" ht="8.25" customHeight="1" x14ac:dyDescent="0.2">
      <c r="A13" s="7" t="s">
        <v>26</v>
      </c>
      <c r="B13" s="2" t="s">
        <v>27</v>
      </c>
      <c r="C13" s="7" t="s">
        <v>28</v>
      </c>
      <c r="D13" s="11">
        <v>4.0999999999999996</v>
      </c>
      <c r="E13" s="9">
        <v>30732.799999999999</v>
      </c>
      <c r="F13" s="5">
        <f t="shared" si="0"/>
        <v>126004.47999999998</v>
      </c>
      <c r="G13">
        <f t="shared" si="1"/>
        <v>614.65599999999995</v>
      </c>
      <c r="H13" s="14">
        <v>0.01</v>
      </c>
      <c r="I13" s="13">
        <f t="shared" si="2"/>
        <v>30118.144</v>
      </c>
    </row>
    <row r="14" spans="1:9" ht="8.25" customHeight="1" x14ac:dyDescent="0.2">
      <c r="A14" s="7" t="s">
        <v>29</v>
      </c>
      <c r="B14" s="2" t="s">
        <v>30</v>
      </c>
      <c r="C14" s="7" t="s">
        <v>10</v>
      </c>
      <c r="D14" s="8">
        <v>19</v>
      </c>
      <c r="E14" s="9">
        <v>16326.8</v>
      </c>
      <c r="F14" s="5">
        <f t="shared" si="0"/>
        <v>310209.2</v>
      </c>
      <c r="G14">
        <f t="shared" si="1"/>
        <v>326.536</v>
      </c>
      <c r="H14" s="14">
        <v>0.02</v>
      </c>
      <c r="I14" s="13">
        <f t="shared" si="2"/>
        <v>16000.263999999999</v>
      </c>
    </row>
    <row r="15" spans="1:9" ht="14.1" customHeight="1" x14ac:dyDescent="0.2">
      <c r="A15" s="7" t="s">
        <v>31</v>
      </c>
      <c r="B15" s="2" t="s">
        <v>32</v>
      </c>
      <c r="C15" s="7" t="s">
        <v>13</v>
      </c>
      <c r="D15" s="8">
        <v>7</v>
      </c>
      <c r="E15" s="9">
        <v>64346.8</v>
      </c>
      <c r="F15" s="5">
        <f t="shared" si="0"/>
        <v>450427.60000000003</v>
      </c>
      <c r="G15">
        <f t="shared" si="1"/>
        <v>1286.9360000000001</v>
      </c>
      <c r="H15" s="14">
        <v>0.01</v>
      </c>
      <c r="I15" s="13">
        <f t="shared" si="2"/>
        <v>63059.864000000001</v>
      </c>
    </row>
    <row r="16" spans="1:9" ht="14.1" customHeight="1" x14ac:dyDescent="0.2">
      <c r="A16" s="7" t="s">
        <v>33</v>
      </c>
      <c r="B16" s="2" t="s">
        <v>34</v>
      </c>
      <c r="C16" s="7" t="s">
        <v>28</v>
      </c>
      <c r="D16" s="11">
        <v>2.1</v>
      </c>
      <c r="E16" s="9">
        <v>146941.20000000001</v>
      </c>
      <c r="F16" s="5">
        <f t="shared" si="0"/>
        <v>308576.52</v>
      </c>
      <c r="G16">
        <f t="shared" si="1"/>
        <v>2938.8240000000001</v>
      </c>
      <c r="H16" s="14">
        <v>0.02</v>
      </c>
      <c r="I16" s="13">
        <f t="shared" si="2"/>
        <v>144002.37600000002</v>
      </c>
    </row>
    <row r="17" spans="1:9" ht="8.25" customHeight="1" x14ac:dyDescent="0.2">
      <c r="A17" s="7" t="s">
        <v>35</v>
      </c>
      <c r="B17" s="2" t="s">
        <v>36</v>
      </c>
      <c r="C17" s="7" t="s">
        <v>28</v>
      </c>
      <c r="D17" s="8">
        <v>1</v>
      </c>
      <c r="E17" s="9">
        <v>48020</v>
      </c>
      <c r="F17" s="5">
        <f t="shared" si="0"/>
        <v>48020</v>
      </c>
      <c r="G17">
        <f t="shared" si="1"/>
        <v>960.4</v>
      </c>
      <c r="H17" s="14">
        <v>0.01</v>
      </c>
      <c r="I17" s="13">
        <f t="shared" si="2"/>
        <v>47059.6</v>
      </c>
    </row>
    <row r="18" spans="1:9" ht="8.25" customHeight="1" x14ac:dyDescent="0.2">
      <c r="A18" s="7" t="s">
        <v>37</v>
      </c>
      <c r="B18" s="2" t="s">
        <v>38</v>
      </c>
      <c r="C18" s="7" t="s">
        <v>10</v>
      </c>
      <c r="D18" s="8">
        <v>19</v>
      </c>
      <c r="E18" s="9">
        <v>165188.79999999999</v>
      </c>
      <c r="F18" s="5">
        <f t="shared" si="0"/>
        <v>3138587.1999999997</v>
      </c>
      <c r="G18">
        <f t="shared" si="1"/>
        <v>3303.7759999999998</v>
      </c>
      <c r="H18" s="14">
        <v>0.02</v>
      </c>
      <c r="I18" s="13">
        <f t="shared" si="2"/>
        <v>161885.02399999998</v>
      </c>
    </row>
    <row r="19" spans="1:9" ht="21" customHeight="1" x14ac:dyDescent="0.2">
      <c r="A19" s="1" t="s">
        <v>39</v>
      </c>
      <c r="B19" s="10" t="s">
        <v>40</v>
      </c>
      <c r="C19" s="1" t="s">
        <v>10</v>
      </c>
      <c r="D19" s="6">
        <v>19</v>
      </c>
      <c r="E19" s="4">
        <v>1728.72</v>
      </c>
      <c r="F19" s="5">
        <f t="shared" si="0"/>
        <v>32845.68</v>
      </c>
      <c r="G19">
        <f t="shared" si="1"/>
        <v>34.574400000000004</v>
      </c>
      <c r="H19" s="14">
        <v>0.01</v>
      </c>
      <c r="I19" s="13">
        <f t="shared" si="2"/>
        <v>1694.1456000000001</v>
      </c>
    </row>
    <row r="20" spans="1:9" ht="16.5" customHeight="1" x14ac:dyDescent="0.2">
      <c r="A20" s="7" t="s">
        <v>41</v>
      </c>
      <c r="B20" s="10" t="s">
        <v>42</v>
      </c>
      <c r="C20" s="7" t="s">
        <v>10</v>
      </c>
      <c r="D20" s="8">
        <v>19</v>
      </c>
      <c r="E20" s="9">
        <v>1536.64</v>
      </c>
      <c r="F20" s="5">
        <f t="shared" si="0"/>
        <v>29196.160000000003</v>
      </c>
      <c r="G20">
        <f t="shared" si="1"/>
        <v>30.732800000000001</v>
      </c>
      <c r="H20" s="14">
        <v>0.02</v>
      </c>
      <c r="I20" s="13">
        <f t="shared" si="2"/>
        <v>1505.9072000000001</v>
      </c>
    </row>
    <row r="21" spans="1:9" ht="8.25" customHeight="1" x14ac:dyDescent="0.2">
      <c r="A21" s="7" t="s">
        <v>43</v>
      </c>
      <c r="B21" s="2" t="s">
        <v>44</v>
      </c>
      <c r="C21" s="7" t="s">
        <v>16</v>
      </c>
      <c r="D21" s="8">
        <v>1</v>
      </c>
      <c r="E21" s="9">
        <v>144060</v>
      </c>
      <c r="F21" s="5">
        <f t="shared" si="0"/>
        <v>144060</v>
      </c>
      <c r="G21">
        <f t="shared" si="1"/>
        <v>2881.2000000000003</v>
      </c>
      <c r="H21" s="14">
        <v>0.01</v>
      </c>
      <c r="I21" s="13">
        <f t="shared" si="2"/>
        <v>141178.79999999999</v>
      </c>
    </row>
    <row r="22" spans="1:9" ht="9" customHeight="1" x14ac:dyDescent="0.2">
      <c r="A22" s="47" t="s">
        <v>45</v>
      </c>
      <c r="B22" s="48"/>
      <c r="C22" s="48"/>
      <c r="D22" s="48"/>
      <c r="E22" s="48"/>
      <c r="F22" s="49"/>
      <c r="G22">
        <f t="shared" si="1"/>
        <v>0</v>
      </c>
      <c r="H22" s="14">
        <v>0.02</v>
      </c>
      <c r="I22" s="13">
        <f t="shared" si="2"/>
        <v>0</v>
      </c>
    </row>
    <row r="23" spans="1:9" ht="8.25" customHeight="1" x14ac:dyDescent="0.2">
      <c r="A23" s="7" t="s">
        <v>46</v>
      </c>
      <c r="B23" s="2" t="s">
        <v>47</v>
      </c>
      <c r="C23" s="7" t="s">
        <v>10</v>
      </c>
      <c r="D23" s="8">
        <v>35</v>
      </c>
      <c r="E23" s="9">
        <v>11760</v>
      </c>
      <c r="F23" s="5">
        <f>+D23*E23</f>
        <v>411600</v>
      </c>
      <c r="G23">
        <f t="shared" si="1"/>
        <v>235.20000000000002</v>
      </c>
      <c r="H23" s="14">
        <v>0.01</v>
      </c>
      <c r="I23" s="13">
        <f t="shared" si="2"/>
        <v>11524.8</v>
      </c>
    </row>
    <row r="24" spans="1:9" ht="21" customHeight="1" x14ac:dyDescent="0.2">
      <c r="A24" s="1" t="s">
        <v>48</v>
      </c>
      <c r="B24" s="2" t="s">
        <v>49</v>
      </c>
      <c r="C24" s="1" t="s">
        <v>10</v>
      </c>
      <c r="D24" s="6">
        <v>35</v>
      </c>
      <c r="E24" s="4">
        <v>96040</v>
      </c>
      <c r="F24" s="5">
        <f t="shared" si="0"/>
        <v>3361400</v>
      </c>
      <c r="G24">
        <f t="shared" si="1"/>
        <v>1920.8</v>
      </c>
      <c r="H24" s="14">
        <v>0.02</v>
      </c>
      <c r="I24" s="13">
        <f t="shared" si="2"/>
        <v>94119.2</v>
      </c>
    </row>
    <row r="25" spans="1:9" ht="14.1" customHeight="1" x14ac:dyDescent="0.2">
      <c r="A25" s="7" t="s">
        <v>50</v>
      </c>
      <c r="B25" s="2" t="s">
        <v>51</v>
      </c>
      <c r="C25" s="7" t="s">
        <v>16</v>
      </c>
      <c r="D25" s="8">
        <v>4</v>
      </c>
      <c r="E25" s="9">
        <v>164640</v>
      </c>
      <c r="F25" s="5">
        <f t="shared" si="0"/>
        <v>658560</v>
      </c>
      <c r="G25">
        <f t="shared" si="1"/>
        <v>3292.8</v>
      </c>
      <c r="H25" s="14">
        <v>0.01</v>
      </c>
      <c r="I25" s="13">
        <f t="shared" si="2"/>
        <v>161347.20000000001</v>
      </c>
    </row>
    <row r="26" spans="1:9" ht="8.25" customHeight="1" x14ac:dyDescent="0.2">
      <c r="A26" s="7" t="s">
        <v>52</v>
      </c>
      <c r="B26" s="2" t="s">
        <v>53</v>
      </c>
      <c r="C26" s="7" t="s">
        <v>16</v>
      </c>
      <c r="D26" s="8">
        <v>4</v>
      </c>
      <c r="E26" s="9">
        <v>242060</v>
      </c>
      <c r="F26" s="5">
        <f t="shared" si="0"/>
        <v>968240</v>
      </c>
      <c r="G26">
        <f t="shared" si="1"/>
        <v>4841.2</v>
      </c>
      <c r="H26" s="14">
        <v>0.02</v>
      </c>
      <c r="I26" s="13">
        <f t="shared" si="2"/>
        <v>237218.8</v>
      </c>
    </row>
    <row r="27" spans="1:9" ht="35.1" customHeight="1" x14ac:dyDescent="0.2">
      <c r="A27" s="1" t="s">
        <v>54</v>
      </c>
      <c r="B27" s="2" t="s">
        <v>55</v>
      </c>
      <c r="C27" s="1" t="s">
        <v>10</v>
      </c>
      <c r="D27" s="6">
        <v>35</v>
      </c>
      <c r="E27" s="4">
        <v>18620</v>
      </c>
      <c r="F27" s="5">
        <f t="shared" si="0"/>
        <v>651700</v>
      </c>
      <c r="G27">
        <f t="shared" si="1"/>
        <v>372.40000000000003</v>
      </c>
      <c r="H27" s="14">
        <v>0.01</v>
      </c>
      <c r="I27" s="13">
        <f t="shared" si="2"/>
        <v>18247.599999999999</v>
      </c>
    </row>
    <row r="28" spans="1:9" ht="14.1" customHeight="1" x14ac:dyDescent="0.2">
      <c r="A28" s="7" t="s">
        <v>56</v>
      </c>
      <c r="B28" s="2" t="s">
        <v>57</v>
      </c>
      <c r="C28" s="7" t="s">
        <v>10</v>
      </c>
      <c r="D28" s="8">
        <v>100</v>
      </c>
      <c r="E28" s="9">
        <v>73500</v>
      </c>
      <c r="F28" s="5">
        <f t="shared" si="0"/>
        <v>7350000</v>
      </c>
      <c r="G28">
        <f t="shared" si="1"/>
        <v>1470</v>
      </c>
      <c r="H28" s="14">
        <v>0.02</v>
      </c>
      <c r="I28" s="13">
        <f t="shared" si="2"/>
        <v>72030</v>
      </c>
    </row>
    <row r="29" spans="1:9" ht="8.25" customHeight="1" x14ac:dyDescent="0.2">
      <c r="A29" s="7" t="s">
        <v>58</v>
      </c>
      <c r="B29" s="2" t="s">
        <v>59</v>
      </c>
      <c r="C29" s="7" t="s">
        <v>10</v>
      </c>
      <c r="D29" s="11">
        <v>3.1</v>
      </c>
      <c r="E29" s="9">
        <v>7840</v>
      </c>
      <c r="F29" s="5">
        <f t="shared" si="0"/>
        <v>24304</v>
      </c>
      <c r="G29">
        <f t="shared" si="1"/>
        <v>156.80000000000001</v>
      </c>
      <c r="H29" s="14">
        <v>0.01</v>
      </c>
      <c r="I29" s="13">
        <f t="shared" si="2"/>
        <v>7683.2</v>
      </c>
    </row>
    <row r="30" spans="1:9" ht="8.25" customHeight="1" x14ac:dyDescent="0.2">
      <c r="A30" s="7" t="s">
        <v>60</v>
      </c>
      <c r="B30" s="2" t="s">
        <v>61</v>
      </c>
      <c r="C30" s="7" t="s">
        <v>10</v>
      </c>
      <c r="D30" s="11">
        <v>3.1</v>
      </c>
      <c r="E30" s="9">
        <v>96040</v>
      </c>
      <c r="F30" s="5">
        <f t="shared" si="0"/>
        <v>297724</v>
      </c>
      <c r="G30">
        <f t="shared" si="1"/>
        <v>1920.8</v>
      </c>
      <c r="H30" s="14">
        <v>0.02</v>
      </c>
      <c r="I30" s="13">
        <f t="shared" si="2"/>
        <v>94119.2</v>
      </c>
    </row>
    <row r="31" spans="1:9" ht="16.5" customHeight="1" x14ac:dyDescent="0.2">
      <c r="A31" s="7" t="s">
        <v>62</v>
      </c>
      <c r="B31" s="10" t="s">
        <v>63</v>
      </c>
      <c r="C31" s="7" t="s">
        <v>10</v>
      </c>
      <c r="D31" s="11">
        <v>191</v>
      </c>
      <c r="E31" s="9">
        <v>37240</v>
      </c>
      <c r="F31" s="5">
        <f t="shared" si="0"/>
        <v>7112840</v>
      </c>
      <c r="G31">
        <f t="shared" si="1"/>
        <v>744.80000000000007</v>
      </c>
      <c r="H31" s="14">
        <v>0.01</v>
      </c>
      <c r="I31" s="13">
        <f t="shared" si="2"/>
        <v>36495.199999999997</v>
      </c>
    </row>
    <row r="32" spans="1:9" ht="50.1" customHeight="1" x14ac:dyDescent="0.2">
      <c r="A32" s="1" t="s">
        <v>64</v>
      </c>
      <c r="B32" s="2" t="s">
        <v>65</v>
      </c>
      <c r="C32" s="1" t="s">
        <v>10</v>
      </c>
      <c r="D32" s="3">
        <v>191</v>
      </c>
      <c r="E32" s="4">
        <v>152292</v>
      </c>
      <c r="F32" s="5">
        <f t="shared" si="0"/>
        <v>29087772</v>
      </c>
      <c r="G32">
        <f t="shared" si="1"/>
        <v>3045.84</v>
      </c>
      <c r="H32" s="14">
        <v>0.02</v>
      </c>
      <c r="I32" s="13">
        <f t="shared" si="2"/>
        <v>149246.16</v>
      </c>
    </row>
    <row r="33" spans="1:10" ht="14.1" customHeight="1" x14ac:dyDescent="0.2">
      <c r="A33" s="7" t="s">
        <v>66</v>
      </c>
      <c r="B33" s="2" t="s">
        <v>67</v>
      </c>
      <c r="C33" s="7" t="s">
        <v>16</v>
      </c>
      <c r="D33" s="8">
        <v>1</v>
      </c>
      <c r="E33" s="9">
        <v>147000</v>
      </c>
      <c r="F33" s="5">
        <f t="shared" si="0"/>
        <v>147000</v>
      </c>
      <c r="G33">
        <f t="shared" si="1"/>
        <v>2940</v>
      </c>
      <c r="H33" s="14">
        <v>0.01</v>
      </c>
      <c r="I33" s="13">
        <f t="shared" si="2"/>
        <v>144060</v>
      </c>
    </row>
    <row r="34" spans="1:10" ht="9" customHeight="1" x14ac:dyDescent="0.2">
      <c r="A34" s="50" t="s">
        <v>68</v>
      </c>
      <c r="B34" s="51"/>
      <c r="C34" s="51"/>
      <c r="D34" s="51"/>
      <c r="E34" s="51"/>
      <c r="F34" s="52"/>
      <c r="G34">
        <f t="shared" si="1"/>
        <v>0</v>
      </c>
      <c r="H34" s="14">
        <v>0.02</v>
      </c>
      <c r="I34" s="13">
        <f t="shared" si="2"/>
        <v>0</v>
      </c>
    </row>
    <row r="35" spans="1:10" ht="14.1" customHeight="1" x14ac:dyDescent="0.2">
      <c r="A35" s="7" t="s">
        <v>69</v>
      </c>
      <c r="B35" s="2" t="s">
        <v>70</v>
      </c>
      <c r="C35" s="7" t="s">
        <v>10</v>
      </c>
      <c r="D35" s="12">
        <v>7.35</v>
      </c>
      <c r="E35" s="9">
        <v>107800</v>
      </c>
      <c r="F35" s="5">
        <f t="shared" si="0"/>
        <v>792330</v>
      </c>
      <c r="G35">
        <f t="shared" si="1"/>
        <v>2156</v>
      </c>
      <c r="H35" s="14">
        <v>0.01</v>
      </c>
      <c r="I35" s="13">
        <f t="shared" si="2"/>
        <v>105644</v>
      </c>
    </row>
    <row r="36" spans="1:10" ht="14.1" customHeight="1" x14ac:dyDescent="0.2">
      <c r="A36" s="7" t="s">
        <v>71</v>
      </c>
      <c r="B36" s="2" t="s">
        <v>72</v>
      </c>
      <c r="C36" s="7" t="s">
        <v>10</v>
      </c>
      <c r="D36" s="12">
        <v>15</v>
      </c>
      <c r="E36" s="9">
        <v>11760</v>
      </c>
      <c r="F36" s="5">
        <f t="shared" si="0"/>
        <v>176400</v>
      </c>
      <c r="G36">
        <f t="shared" si="1"/>
        <v>235.20000000000002</v>
      </c>
      <c r="H36" s="14">
        <v>0.02</v>
      </c>
      <c r="I36" s="13">
        <f t="shared" si="2"/>
        <v>11524.8</v>
      </c>
    </row>
    <row r="37" spans="1:10" ht="14.1" customHeight="1" x14ac:dyDescent="0.2">
      <c r="A37" s="7" t="s">
        <v>73</v>
      </c>
      <c r="B37" s="2" t="s">
        <v>74</v>
      </c>
      <c r="C37" s="7" t="s">
        <v>10</v>
      </c>
      <c r="D37" s="11">
        <v>5.5</v>
      </c>
      <c r="E37" s="9">
        <v>93100</v>
      </c>
      <c r="F37" s="5">
        <f t="shared" si="0"/>
        <v>512050</v>
      </c>
      <c r="G37">
        <f t="shared" si="1"/>
        <v>1862</v>
      </c>
      <c r="H37" s="14">
        <v>0.01</v>
      </c>
      <c r="I37" s="13">
        <f t="shared" si="2"/>
        <v>91238</v>
      </c>
    </row>
    <row r="38" spans="1:10" ht="18" customHeight="1" x14ac:dyDescent="0.2">
      <c r="A38" s="1" t="s">
        <v>75</v>
      </c>
      <c r="B38" s="2" t="s">
        <v>76</v>
      </c>
      <c r="C38" s="1" t="s">
        <v>10</v>
      </c>
      <c r="D38" s="3">
        <v>28.1</v>
      </c>
      <c r="E38" s="4">
        <v>402878</v>
      </c>
      <c r="F38" s="5">
        <f t="shared" si="0"/>
        <v>11320871.800000001</v>
      </c>
      <c r="G38">
        <f t="shared" si="1"/>
        <v>8057.56</v>
      </c>
      <c r="H38" s="14">
        <v>0.02</v>
      </c>
      <c r="I38" s="13">
        <f t="shared" si="2"/>
        <v>394820.44</v>
      </c>
    </row>
    <row r="39" spans="1:10" ht="15.95" customHeight="1" x14ac:dyDescent="0.2">
      <c r="A39" s="7" t="s">
        <v>77</v>
      </c>
      <c r="B39" s="2" t="s">
        <v>78</v>
      </c>
      <c r="C39" s="7" t="s">
        <v>10</v>
      </c>
      <c r="D39" s="12">
        <v>1.97</v>
      </c>
      <c r="E39" s="9">
        <v>495194</v>
      </c>
      <c r="F39" s="5">
        <f t="shared" si="0"/>
        <v>975532.17999999993</v>
      </c>
      <c r="G39">
        <f t="shared" si="1"/>
        <v>9903.880000000001</v>
      </c>
      <c r="H39" s="14">
        <v>0.01</v>
      </c>
      <c r="I39" s="13">
        <f t="shared" si="2"/>
        <v>485290.12</v>
      </c>
    </row>
    <row r="40" spans="1:10" ht="17.100000000000001" customHeight="1" x14ac:dyDescent="0.2">
      <c r="A40" s="7" t="s">
        <v>79</v>
      </c>
      <c r="B40" s="2" t="s">
        <v>80</v>
      </c>
      <c r="C40" s="1" t="s">
        <v>10</v>
      </c>
      <c r="D40" s="12">
        <v>7.51</v>
      </c>
      <c r="E40" s="9">
        <v>402878</v>
      </c>
      <c r="F40" s="5">
        <f t="shared" si="0"/>
        <v>3025613.78</v>
      </c>
      <c r="G40">
        <f t="shared" si="1"/>
        <v>8057.56</v>
      </c>
      <c r="H40" s="14">
        <v>0.02</v>
      </c>
      <c r="I40" s="13">
        <f t="shared" si="2"/>
        <v>394820.44</v>
      </c>
    </row>
    <row r="41" spans="1:10" ht="36.950000000000003" customHeight="1" x14ac:dyDescent="0.2">
      <c r="A41" s="1" t="s">
        <v>81</v>
      </c>
      <c r="B41" s="2" t="s">
        <v>82</v>
      </c>
      <c r="C41" s="1" t="s">
        <v>10</v>
      </c>
      <c r="D41" s="3">
        <v>2.2000000000000002</v>
      </c>
      <c r="E41" s="4">
        <v>495194</v>
      </c>
      <c r="F41" s="5">
        <f t="shared" si="0"/>
        <v>1089426.8</v>
      </c>
      <c r="G41">
        <f t="shared" si="1"/>
        <v>9903.880000000001</v>
      </c>
      <c r="H41" s="14">
        <v>0.01</v>
      </c>
      <c r="I41" s="13">
        <f t="shared" si="2"/>
        <v>485290.12</v>
      </c>
    </row>
    <row r="42" spans="1:10" ht="14.1" customHeight="1" x14ac:dyDescent="0.2">
      <c r="A42" s="7" t="s">
        <v>83</v>
      </c>
      <c r="B42" s="2" t="s">
        <v>84</v>
      </c>
      <c r="C42" s="27" t="s">
        <v>16</v>
      </c>
      <c r="D42" s="28">
        <v>1</v>
      </c>
      <c r="E42" s="29">
        <v>147000</v>
      </c>
      <c r="F42" s="5">
        <f t="shared" si="0"/>
        <v>147000</v>
      </c>
      <c r="G42">
        <f t="shared" si="1"/>
        <v>2940</v>
      </c>
      <c r="H42" s="14">
        <v>0.01</v>
      </c>
      <c r="I42" s="13">
        <f t="shared" si="2"/>
        <v>144060</v>
      </c>
    </row>
    <row r="43" spans="1:10" ht="8.25" customHeight="1" x14ac:dyDescent="0.2">
      <c r="A43" s="19"/>
      <c r="B43" s="24"/>
      <c r="C43" s="53" t="s">
        <v>85</v>
      </c>
      <c r="D43" s="53"/>
      <c r="E43" s="53"/>
      <c r="F43" s="25">
        <f>SUM(F4:F42)</f>
        <v>91073624.599999994</v>
      </c>
      <c r="I43" s="13"/>
    </row>
    <row r="44" spans="1:10" ht="8.25" customHeight="1" x14ac:dyDescent="0.2">
      <c r="A44" s="20"/>
      <c r="B44" s="22"/>
      <c r="C44" s="30">
        <v>0.18</v>
      </c>
      <c r="D44" s="54" t="s">
        <v>86</v>
      </c>
      <c r="E44" s="54"/>
      <c r="F44" s="25">
        <f>+F43*C44</f>
        <v>16393252.427999998</v>
      </c>
      <c r="I44" s="13"/>
      <c r="J44" s="16"/>
    </row>
    <row r="45" spans="1:10" ht="8.25" customHeight="1" x14ac:dyDescent="0.2">
      <c r="A45" s="20"/>
      <c r="B45" s="22"/>
      <c r="C45" s="30">
        <v>7.0000000000000007E-2</v>
      </c>
      <c r="D45" s="53" t="s">
        <v>87</v>
      </c>
      <c r="E45" s="53"/>
      <c r="F45" s="25">
        <f>+F43*C45</f>
        <v>6375153.7220000001</v>
      </c>
      <c r="I45" s="13"/>
      <c r="J45" s="16"/>
    </row>
    <row r="46" spans="1:10" ht="8.25" customHeight="1" x14ac:dyDescent="0.2">
      <c r="A46" s="22"/>
      <c r="B46" s="22"/>
      <c r="C46" s="30">
        <v>0.19</v>
      </c>
      <c r="D46" s="53" t="s">
        <v>88</v>
      </c>
      <c r="E46" s="53"/>
      <c r="F46" s="25">
        <f>+F45*C46</f>
        <v>1211279.2071800001</v>
      </c>
      <c r="I46" s="13"/>
      <c r="J46" s="16"/>
    </row>
    <row r="47" spans="1:10" ht="9.9499999999999993" customHeight="1" x14ac:dyDescent="0.2">
      <c r="A47" s="22"/>
      <c r="B47" s="22"/>
      <c r="C47" s="31"/>
      <c r="D47" s="43" t="s">
        <v>89</v>
      </c>
      <c r="E47" s="43"/>
      <c r="F47" s="26">
        <f>SUM(F43:F46)</f>
        <v>115053309.95717999</v>
      </c>
      <c r="I47" s="13"/>
      <c r="J47" s="17"/>
    </row>
    <row r="48" spans="1:10" ht="6.75" customHeight="1" x14ac:dyDescent="0.2">
      <c r="A48" s="22"/>
      <c r="B48" s="23"/>
      <c r="C48" s="23"/>
      <c r="D48" s="23"/>
      <c r="E48" s="23"/>
      <c r="F48" s="21"/>
    </row>
  </sheetData>
  <mergeCells count="11">
    <mergeCell ref="D47:E47"/>
    <mergeCell ref="A1:F1"/>
    <mergeCell ref="A2:F2"/>
    <mergeCell ref="A7:F7"/>
    <mergeCell ref="A11:F11"/>
    <mergeCell ref="A22:F22"/>
    <mergeCell ref="A34:F34"/>
    <mergeCell ref="C43:E43"/>
    <mergeCell ref="D44:E44"/>
    <mergeCell ref="D45:E45"/>
    <mergeCell ref="D46:E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6A3AE-8FC8-4272-8BF3-51603033BA68}">
  <dimension ref="A1:I49"/>
  <sheetViews>
    <sheetView tabSelected="1" topLeftCell="A38" zoomScale="136" zoomScaleNormal="136" workbookViewId="0">
      <selection activeCell="F52" sqref="F52"/>
    </sheetView>
  </sheetViews>
  <sheetFormatPr baseColWidth="10" defaultColWidth="9" defaultRowHeight="12.75" x14ac:dyDescent="0.2"/>
  <cols>
    <col min="1" max="1" width="4.6640625" customWidth="1"/>
    <col min="2" max="2" width="37.33203125" customWidth="1"/>
    <col min="3" max="3" width="9.33203125" customWidth="1"/>
    <col min="4" max="4" width="8" customWidth="1"/>
    <col min="5" max="5" width="10.6640625" bestFit="1" customWidth="1"/>
    <col min="6" max="6" width="16.5" customWidth="1"/>
    <col min="7" max="7" width="11.6640625" bestFit="1" customWidth="1"/>
    <col min="8" max="8" width="11" bestFit="1" customWidth="1"/>
  </cols>
  <sheetData>
    <row r="1" spans="1:9" ht="12.75" customHeight="1" x14ac:dyDescent="0.2">
      <c r="A1" s="55" t="s">
        <v>91</v>
      </c>
      <c r="B1" s="56"/>
      <c r="C1" s="56"/>
      <c r="D1" s="56"/>
      <c r="E1" s="56"/>
      <c r="F1" s="57"/>
    </row>
    <row r="2" spans="1:9" ht="21.75" customHeight="1" x14ac:dyDescent="0.2">
      <c r="A2" s="58" t="s">
        <v>0</v>
      </c>
      <c r="B2" s="59"/>
      <c r="C2" s="59"/>
      <c r="D2" s="59"/>
      <c r="E2" s="59"/>
      <c r="F2" s="60"/>
    </row>
    <row r="3" spans="1:9" ht="9" customHeight="1" x14ac:dyDescent="0.2">
      <c r="A3" s="65" t="s">
        <v>1</v>
      </c>
      <c r="B3" s="48"/>
      <c r="C3" s="48"/>
      <c r="D3" s="48"/>
      <c r="E3" s="32"/>
      <c r="F3" s="39"/>
    </row>
    <row r="4" spans="1:9" ht="21.75" customHeight="1" thickBot="1" x14ac:dyDescent="0.25">
      <c r="A4" s="40" t="s">
        <v>2</v>
      </c>
      <c r="B4" s="41" t="s">
        <v>3</v>
      </c>
      <c r="C4" s="41" t="s">
        <v>4</v>
      </c>
      <c r="D4" s="41" t="s">
        <v>5</v>
      </c>
      <c r="E4" s="41" t="s">
        <v>90</v>
      </c>
      <c r="F4" s="42" t="s">
        <v>7</v>
      </c>
    </row>
    <row r="5" spans="1:9" ht="63" customHeight="1" x14ac:dyDescent="0.2">
      <c r="A5" s="35" t="s">
        <v>8</v>
      </c>
      <c r="B5" s="36" t="s">
        <v>9</v>
      </c>
      <c r="C5" s="35" t="s">
        <v>10</v>
      </c>
      <c r="D5" s="37">
        <v>4.5</v>
      </c>
      <c r="E5" s="69">
        <v>555111.20000000007</v>
      </c>
      <c r="F5" s="38">
        <f>D5*E5</f>
        <v>2498000.4000000004</v>
      </c>
      <c r="H5" s="68"/>
      <c r="I5" s="68"/>
    </row>
    <row r="6" spans="1:9" ht="18" customHeight="1" x14ac:dyDescent="0.2">
      <c r="A6" s="1" t="s">
        <v>11</v>
      </c>
      <c r="B6" s="2" t="s">
        <v>12</v>
      </c>
      <c r="C6" s="1" t="s">
        <v>13</v>
      </c>
      <c r="D6" s="6">
        <v>100</v>
      </c>
      <c r="E6" s="69">
        <v>62041.840000000004</v>
      </c>
      <c r="F6" s="38">
        <f t="shared" ref="F6:F43" si="0">D6*E6</f>
        <v>6204184</v>
      </c>
      <c r="H6" s="68"/>
      <c r="I6" s="68"/>
    </row>
    <row r="7" spans="1:9" ht="8.25" customHeight="1" x14ac:dyDescent="0.2">
      <c r="A7" s="7" t="s">
        <v>14</v>
      </c>
      <c r="B7" s="2" t="s">
        <v>15</v>
      </c>
      <c r="C7" s="7" t="s">
        <v>16</v>
      </c>
      <c r="D7" s="8">
        <v>1</v>
      </c>
      <c r="E7" s="69">
        <v>140000</v>
      </c>
      <c r="F7" s="38">
        <f t="shared" si="0"/>
        <v>140000</v>
      </c>
      <c r="H7" s="68"/>
      <c r="I7" s="68"/>
    </row>
    <row r="8" spans="1:9" ht="9" customHeight="1" x14ac:dyDescent="0.2">
      <c r="A8" s="47" t="s">
        <v>17</v>
      </c>
      <c r="B8" s="48"/>
      <c r="C8" s="48"/>
      <c r="D8" s="48"/>
      <c r="E8" s="70"/>
      <c r="F8" s="71"/>
      <c r="H8" s="68"/>
      <c r="I8" s="68"/>
    </row>
    <row r="9" spans="1:9" ht="47.1" customHeight="1" x14ac:dyDescent="0.2">
      <c r="A9" s="1" t="s">
        <v>18</v>
      </c>
      <c r="B9" s="2" t="s">
        <v>19</v>
      </c>
      <c r="C9" s="1" t="s">
        <v>16</v>
      </c>
      <c r="D9" s="6">
        <v>6</v>
      </c>
      <c r="E9" s="69">
        <v>313474.56</v>
      </c>
      <c r="F9" s="38">
        <f t="shared" si="0"/>
        <v>1880847.3599999999</v>
      </c>
      <c r="H9" s="68"/>
      <c r="I9" s="68"/>
    </row>
    <row r="10" spans="1:9" ht="23.1" customHeight="1" x14ac:dyDescent="0.2">
      <c r="A10" s="1" t="s">
        <v>20</v>
      </c>
      <c r="B10" s="2" t="s">
        <v>21</v>
      </c>
      <c r="C10" s="1" t="s">
        <v>16</v>
      </c>
      <c r="D10" s="6">
        <v>32</v>
      </c>
      <c r="E10" s="69">
        <v>48980.4</v>
      </c>
      <c r="F10" s="38">
        <f t="shared" si="0"/>
        <v>1567372.8</v>
      </c>
      <c r="H10" s="68"/>
      <c r="I10" s="68"/>
    </row>
    <row r="11" spans="1:9" ht="8.25" customHeight="1" x14ac:dyDescent="0.2">
      <c r="A11" s="7" t="s">
        <v>22</v>
      </c>
      <c r="B11" s="2" t="s">
        <v>15</v>
      </c>
      <c r="C11" s="7" t="s">
        <v>16</v>
      </c>
      <c r="D11" s="8">
        <v>1</v>
      </c>
      <c r="E11" s="69">
        <v>140000</v>
      </c>
      <c r="F11" s="38">
        <f t="shared" si="0"/>
        <v>140000</v>
      </c>
      <c r="H11" s="68"/>
      <c r="I11" s="68"/>
    </row>
    <row r="12" spans="1:9" ht="9" customHeight="1" x14ac:dyDescent="0.2">
      <c r="A12" s="47" t="s">
        <v>23</v>
      </c>
      <c r="B12" s="48"/>
      <c r="C12" s="48"/>
      <c r="D12" s="48"/>
      <c r="E12" s="70"/>
      <c r="F12" s="71"/>
      <c r="H12" s="68"/>
      <c r="I12" s="68"/>
    </row>
    <row r="13" spans="1:9" ht="16.5" customHeight="1" x14ac:dyDescent="0.2">
      <c r="A13" s="7" t="s">
        <v>24</v>
      </c>
      <c r="B13" s="10" t="s">
        <v>25</v>
      </c>
      <c r="C13" s="7" t="s">
        <v>10</v>
      </c>
      <c r="D13" s="8">
        <v>19</v>
      </c>
      <c r="E13" s="69">
        <v>7836.8640000000005</v>
      </c>
      <c r="F13" s="38">
        <f t="shared" si="0"/>
        <v>148900.416</v>
      </c>
      <c r="H13" s="68"/>
      <c r="I13" s="68"/>
    </row>
    <row r="14" spans="1:9" ht="8.25" customHeight="1" x14ac:dyDescent="0.2">
      <c r="A14" s="7" t="s">
        <v>26</v>
      </c>
      <c r="B14" s="2" t="s">
        <v>27</v>
      </c>
      <c r="C14" s="7" t="s">
        <v>28</v>
      </c>
      <c r="D14" s="11">
        <v>4.0999999999999996</v>
      </c>
      <c r="E14" s="69">
        <v>20898.304</v>
      </c>
      <c r="F14" s="38">
        <f t="shared" si="0"/>
        <v>85683.046399999992</v>
      </c>
      <c r="H14" s="68"/>
      <c r="I14" s="68"/>
    </row>
    <row r="15" spans="1:9" ht="8.25" customHeight="1" x14ac:dyDescent="0.2">
      <c r="A15" s="7" t="s">
        <v>29</v>
      </c>
      <c r="B15" s="2" t="s">
        <v>30</v>
      </c>
      <c r="C15" s="7" t="s">
        <v>10</v>
      </c>
      <c r="D15" s="8">
        <v>19</v>
      </c>
      <c r="E15" s="69">
        <v>11102.224</v>
      </c>
      <c r="F15" s="38">
        <f t="shared" si="0"/>
        <v>210942.25599999999</v>
      </c>
      <c r="H15" s="68"/>
      <c r="I15" s="68"/>
    </row>
    <row r="16" spans="1:9" ht="14.1" customHeight="1" x14ac:dyDescent="0.2">
      <c r="A16" s="7" t="s">
        <v>31</v>
      </c>
      <c r="B16" s="2" t="s">
        <v>32</v>
      </c>
      <c r="C16" s="7" t="s">
        <v>13</v>
      </c>
      <c r="D16" s="8">
        <v>7</v>
      </c>
      <c r="E16" s="69">
        <v>43755.824000000008</v>
      </c>
      <c r="F16" s="38">
        <f t="shared" si="0"/>
        <v>306290.76800000004</v>
      </c>
      <c r="H16" s="68"/>
      <c r="I16" s="68"/>
    </row>
    <row r="17" spans="1:9" ht="14.1" customHeight="1" x14ac:dyDescent="0.2">
      <c r="A17" s="7" t="s">
        <v>33</v>
      </c>
      <c r="B17" s="2" t="s">
        <v>34</v>
      </c>
      <c r="C17" s="7" t="s">
        <v>28</v>
      </c>
      <c r="D17" s="11">
        <v>2.1</v>
      </c>
      <c r="E17" s="69">
        <v>99920.016000000018</v>
      </c>
      <c r="F17" s="38">
        <f t="shared" si="0"/>
        <v>209832.03360000005</v>
      </c>
      <c r="H17" s="68"/>
      <c r="I17" s="68"/>
    </row>
    <row r="18" spans="1:9" ht="8.25" customHeight="1" x14ac:dyDescent="0.2">
      <c r="A18" s="7" t="s">
        <v>35</v>
      </c>
      <c r="B18" s="2" t="s">
        <v>36</v>
      </c>
      <c r="C18" s="7" t="s">
        <v>28</v>
      </c>
      <c r="D18" s="8">
        <v>1</v>
      </c>
      <c r="E18" s="69">
        <v>32653.600000000002</v>
      </c>
      <c r="F18" s="38">
        <f t="shared" si="0"/>
        <v>32653.600000000002</v>
      </c>
      <c r="H18" s="68"/>
      <c r="I18" s="68"/>
    </row>
    <row r="19" spans="1:9" ht="8.25" customHeight="1" x14ac:dyDescent="0.2">
      <c r="A19" s="7" t="s">
        <v>37</v>
      </c>
      <c r="B19" s="2" t="s">
        <v>38</v>
      </c>
      <c r="C19" s="7" t="s">
        <v>10</v>
      </c>
      <c r="D19" s="8">
        <v>19</v>
      </c>
      <c r="E19" s="69">
        <v>112328.38400000001</v>
      </c>
      <c r="F19" s="38">
        <f t="shared" si="0"/>
        <v>2134239.2960000001</v>
      </c>
      <c r="H19" s="68"/>
      <c r="I19" s="68"/>
    </row>
    <row r="20" spans="1:9" ht="25.5" customHeight="1" x14ac:dyDescent="0.2">
      <c r="A20" s="1" t="s">
        <v>39</v>
      </c>
      <c r="B20" s="10" t="s">
        <v>40</v>
      </c>
      <c r="C20" s="1" t="s">
        <v>10</v>
      </c>
      <c r="D20" s="6">
        <v>19</v>
      </c>
      <c r="E20" s="69">
        <v>1175.5296000000001</v>
      </c>
      <c r="F20" s="38">
        <f t="shared" si="0"/>
        <v>22335.062400000003</v>
      </c>
      <c r="H20" s="68"/>
      <c r="I20" s="68"/>
    </row>
    <row r="21" spans="1:9" ht="16.5" customHeight="1" x14ac:dyDescent="0.2">
      <c r="A21" s="7" t="s">
        <v>41</v>
      </c>
      <c r="B21" s="10" t="s">
        <v>42</v>
      </c>
      <c r="C21" s="7" t="s">
        <v>10</v>
      </c>
      <c r="D21" s="8">
        <v>19</v>
      </c>
      <c r="E21" s="69">
        <v>1044.9152000000001</v>
      </c>
      <c r="F21" s="38">
        <f t="shared" si="0"/>
        <v>19853.388800000004</v>
      </c>
      <c r="H21" s="68"/>
      <c r="I21" s="68"/>
    </row>
    <row r="22" spans="1:9" ht="8.25" customHeight="1" x14ac:dyDescent="0.2">
      <c r="A22" s="7" t="s">
        <v>43</v>
      </c>
      <c r="B22" s="2" t="s">
        <v>44</v>
      </c>
      <c r="C22" s="7" t="s">
        <v>16</v>
      </c>
      <c r="D22" s="8">
        <v>1</v>
      </c>
      <c r="E22" s="69">
        <v>140000</v>
      </c>
      <c r="F22" s="38">
        <f t="shared" si="0"/>
        <v>140000</v>
      </c>
      <c r="H22" s="68"/>
      <c r="I22" s="68"/>
    </row>
    <row r="23" spans="1:9" ht="9" customHeight="1" x14ac:dyDescent="0.2">
      <c r="A23" s="47" t="s">
        <v>45</v>
      </c>
      <c r="B23" s="48"/>
      <c r="C23" s="48"/>
      <c r="D23" s="48"/>
      <c r="E23" s="70"/>
      <c r="F23" s="71"/>
      <c r="H23" s="68"/>
      <c r="I23" s="68"/>
    </row>
    <row r="24" spans="1:9" ht="8.25" customHeight="1" x14ac:dyDescent="0.2">
      <c r="A24" s="7" t="s">
        <v>46</v>
      </c>
      <c r="B24" s="2" t="s">
        <v>47</v>
      </c>
      <c r="C24" s="7" t="s">
        <v>10</v>
      </c>
      <c r="D24" s="8">
        <v>35</v>
      </c>
      <c r="E24" s="69">
        <v>7996.8</v>
      </c>
      <c r="F24" s="38">
        <f t="shared" si="0"/>
        <v>279888</v>
      </c>
      <c r="H24" s="68"/>
      <c r="I24" s="68"/>
    </row>
    <row r="25" spans="1:9" ht="21" customHeight="1" x14ac:dyDescent="0.2">
      <c r="A25" s="1" t="s">
        <v>48</v>
      </c>
      <c r="B25" s="2" t="s">
        <v>49</v>
      </c>
      <c r="C25" s="1" t="s">
        <v>10</v>
      </c>
      <c r="D25" s="6">
        <v>35</v>
      </c>
      <c r="E25" s="69">
        <v>65307.200000000004</v>
      </c>
      <c r="F25" s="38">
        <f t="shared" si="0"/>
        <v>2285752</v>
      </c>
      <c r="H25" s="68"/>
      <c r="I25" s="68"/>
    </row>
    <row r="26" spans="1:9" ht="14.1" customHeight="1" x14ac:dyDescent="0.2">
      <c r="A26" s="7" t="s">
        <v>50</v>
      </c>
      <c r="B26" s="2" t="s">
        <v>51</v>
      </c>
      <c r="C26" s="7" t="s">
        <v>16</v>
      </c>
      <c r="D26" s="8">
        <v>4</v>
      </c>
      <c r="E26" s="69">
        <v>111955.20000000001</v>
      </c>
      <c r="F26" s="38">
        <f t="shared" si="0"/>
        <v>447820.80000000005</v>
      </c>
      <c r="H26" s="68"/>
      <c r="I26" s="68"/>
    </row>
    <row r="27" spans="1:9" ht="8.25" customHeight="1" x14ac:dyDescent="0.2">
      <c r="A27" s="7" t="s">
        <v>52</v>
      </c>
      <c r="B27" s="2" t="s">
        <v>53</v>
      </c>
      <c r="C27" s="7" t="s">
        <v>16</v>
      </c>
      <c r="D27" s="8">
        <v>4</v>
      </c>
      <c r="E27" s="69">
        <v>164600.80000000002</v>
      </c>
      <c r="F27" s="38">
        <f t="shared" si="0"/>
        <v>658403.20000000007</v>
      </c>
      <c r="H27" s="68"/>
      <c r="I27" s="68"/>
    </row>
    <row r="28" spans="1:9" ht="35.1" customHeight="1" x14ac:dyDescent="0.2">
      <c r="A28" s="1" t="s">
        <v>54</v>
      </c>
      <c r="B28" s="2" t="s">
        <v>55</v>
      </c>
      <c r="C28" s="1" t="s">
        <v>10</v>
      </c>
      <c r="D28" s="6">
        <v>35</v>
      </c>
      <c r="E28" s="69">
        <v>12661.6</v>
      </c>
      <c r="F28" s="38">
        <f t="shared" si="0"/>
        <v>443156</v>
      </c>
      <c r="H28" s="68"/>
      <c r="I28" s="68"/>
    </row>
    <row r="29" spans="1:9" ht="14.1" customHeight="1" x14ac:dyDescent="0.2">
      <c r="A29" s="7" t="s">
        <v>56</v>
      </c>
      <c r="B29" s="2" t="s">
        <v>57</v>
      </c>
      <c r="C29" s="7" t="s">
        <v>10</v>
      </c>
      <c r="D29" s="8">
        <v>100</v>
      </c>
      <c r="E29" s="69">
        <v>49980</v>
      </c>
      <c r="F29" s="38">
        <f t="shared" si="0"/>
        <v>4998000</v>
      </c>
      <c r="H29" s="68"/>
      <c r="I29" s="68"/>
    </row>
    <row r="30" spans="1:9" ht="8.25" customHeight="1" x14ac:dyDescent="0.2">
      <c r="A30" s="7" t="s">
        <v>58</v>
      </c>
      <c r="B30" s="2" t="s">
        <v>59</v>
      </c>
      <c r="C30" s="7" t="s">
        <v>10</v>
      </c>
      <c r="D30" s="11">
        <v>3.1</v>
      </c>
      <c r="E30" s="69">
        <v>5331.2000000000007</v>
      </c>
      <c r="F30" s="38">
        <f t="shared" si="0"/>
        <v>16526.72</v>
      </c>
      <c r="H30" s="68"/>
      <c r="I30" s="68"/>
    </row>
    <row r="31" spans="1:9" ht="8.25" customHeight="1" x14ac:dyDescent="0.2">
      <c r="A31" s="7" t="s">
        <v>60</v>
      </c>
      <c r="B31" s="2" t="s">
        <v>61</v>
      </c>
      <c r="C31" s="7" t="s">
        <v>10</v>
      </c>
      <c r="D31" s="11">
        <v>3.1</v>
      </c>
      <c r="E31" s="69">
        <v>65307.200000000004</v>
      </c>
      <c r="F31" s="38">
        <f t="shared" si="0"/>
        <v>202452.32</v>
      </c>
      <c r="H31" s="68"/>
      <c r="I31" s="68"/>
    </row>
    <row r="32" spans="1:9" ht="16.5" customHeight="1" x14ac:dyDescent="0.2">
      <c r="A32" s="7" t="s">
        <v>62</v>
      </c>
      <c r="B32" s="10" t="s">
        <v>63</v>
      </c>
      <c r="C32" s="7" t="s">
        <v>10</v>
      </c>
      <c r="D32" s="11">
        <v>191</v>
      </c>
      <c r="E32" s="69">
        <v>25323.200000000001</v>
      </c>
      <c r="F32" s="38">
        <f t="shared" si="0"/>
        <v>4836731.2</v>
      </c>
      <c r="H32" s="68"/>
      <c r="I32" s="68"/>
    </row>
    <row r="33" spans="1:9" ht="50.1" customHeight="1" x14ac:dyDescent="0.2">
      <c r="A33" s="1" t="s">
        <v>64</v>
      </c>
      <c r="B33" s="2" t="s">
        <v>65</v>
      </c>
      <c r="C33" s="1" t="s">
        <v>10</v>
      </c>
      <c r="D33" s="3">
        <v>191</v>
      </c>
      <c r="E33" s="69">
        <v>103558.56000000001</v>
      </c>
      <c r="F33" s="38">
        <f t="shared" si="0"/>
        <v>19779684.960000001</v>
      </c>
      <c r="H33" s="68"/>
      <c r="I33" s="68"/>
    </row>
    <row r="34" spans="1:9" ht="14.1" customHeight="1" x14ac:dyDescent="0.2">
      <c r="A34" s="7" t="s">
        <v>66</v>
      </c>
      <c r="B34" s="2" t="s">
        <v>67</v>
      </c>
      <c r="C34" s="7" t="s">
        <v>16</v>
      </c>
      <c r="D34" s="8">
        <v>1</v>
      </c>
      <c r="E34" s="69">
        <v>140000</v>
      </c>
      <c r="F34" s="38">
        <f t="shared" si="0"/>
        <v>140000</v>
      </c>
      <c r="H34" s="68"/>
      <c r="I34" s="68"/>
    </row>
    <row r="35" spans="1:9" ht="9" customHeight="1" x14ac:dyDescent="0.2">
      <c r="A35" s="50" t="s">
        <v>68</v>
      </c>
      <c r="B35" s="51"/>
      <c r="C35" s="51"/>
      <c r="D35" s="51"/>
      <c r="E35" s="70"/>
      <c r="F35" s="71"/>
      <c r="H35" s="68"/>
      <c r="I35" s="68"/>
    </row>
    <row r="36" spans="1:9" ht="17.25" customHeight="1" x14ac:dyDescent="0.2">
      <c r="A36" s="7" t="s">
        <v>69</v>
      </c>
      <c r="B36" s="2" t="s">
        <v>70</v>
      </c>
      <c r="C36" s="7" t="s">
        <v>10</v>
      </c>
      <c r="D36" s="12">
        <v>7.35</v>
      </c>
      <c r="E36" s="69">
        <v>73304</v>
      </c>
      <c r="F36" s="38">
        <f t="shared" si="0"/>
        <v>538784.4</v>
      </c>
      <c r="H36" s="68"/>
      <c r="I36" s="68"/>
    </row>
    <row r="37" spans="1:9" ht="17.25" customHeight="1" x14ac:dyDescent="0.2">
      <c r="A37" s="7" t="s">
        <v>71</v>
      </c>
      <c r="B37" s="2" t="s">
        <v>72</v>
      </c>
      <c r="C37" s="7" t="s">
        <v>10</v>
      </c>
      <c r="D37" s="12">
        <v>15</v>
      </c>
      <c r="E37" s="69">
        <v>7996.8</v>
      </c>
      <c r="F37" s="38">
        <f t="shared" si="0"/>
        <v>119952</v>
      </c>
      <c r="H37" s="68"/>
      <c r="I37" s="68"/>
    </row>
    <row r="38" spans="1:9" ht="18" customHeight="1" x14ac:dyDescent="0.2">
      <c r="A38" s="7" t="s">
        <v>73</v>
      </c>
      <c r="B38" s="2" t="s">
        <v>74</v>
      </c>
      <c r="C38" s="7" t="s">
        <v>10</v>
      </c>
      <c r="D38" s="11">
        <v>5.5</v>
      </c>
      <c r="E38" s="69">
        <v>63308.000000000007</v>
      </c>
      <c r="F38" s="38">
        <f t="shared" si="0"/>
        <v>348194.00000000006</v>
      </c>
      <c r="H38" s="68"/>
      <c r="I38" s="68"/>
    </row>
    <row r="39" spans="1:9" ht="18" customHeight="1" x14ac:dyDescent="0.2">
      <c r="A39" s="1" t="s">
        <v>75</v>
      </c>
      <c r="B39" s="2" t="s">
        <v>76</v>
      </c>
      <c r="C39" s="1" t="s">
        <v>10</v>
      </c>
      <c r="D39" s="3">
        <v>28.1</v>
      </c>
      <c r="E39" s="69">
        <v>353957.04</v>
      </c>
      <c r="F39" s="38">
        <f t="shared" si="0"/>
        <v>9946192.8239999991</v>
      </c>
      <c r="H39" s="68"/>
      <c r="I39" s="68"/>
    </row>
    <row r="40" spans="1:9" ht="15.95" customHeight="1" x14ac:dyDescent="0.2">
      <c r="A40" s="7" t="s">
        <v>77</v>
      </c>
      <c r="B40" s="2" t="s">
        <v>78</v>
      </c>
      <c r="C40" s="7" t="s">
        <v>10</v>
      </c>
      <c r="D40" s="12">
        <v>1.97</v>
      </c>
      <c r="E40" s="69">
        <v>336731.92000000004</v>
      </c>
      <c r="F40" s="38">
        <f t="shared" si="0"/>
        <v>663361.88240000012</v>
      </c>
      <c r="H40" s="68"/>
      <c r="I40" s="68"/>
    </row>
    <row r="41" spans="1:9" ht="17.100000000000001" customHeight="1" x14ac:dyDescent="0.2">
      <c r="A41" s="7" t="s">
        <v>79</v>
      </c>
      <c r="B41" s="2" t="s">
        <v>80</v>
      </c>
      <c r="C41" s="1" t="s">
        <v>10</v>
      </c>
      <c r="D41" s="12">
        <v>7.51</v>
      </c>
      <c r="E41" s="69">
        <v>273957.04000000004</v>
      </c>
      <c r="F41" s="38">
        <f t="shared" si="0"/>
        <v>2057417.3704000001</v>
      </c>
      <c r="H41" s="68"/>
      <c r="I41" s="68"/>
    </row>
    <row r="42" spans="1:9" ht="42" customHeight="1" x14ac:dyDescent="0.2">
      <c r="A42" s="1" t="s">
        <v>81</v>
      </c>
      <c r="B42" s="2" t="s">
        <v>82</v>
      </c>
      <c r="C42" s="1" t="s">
        <v>10</v>
      </c>
      <c r="D42" s="3">
        <v>2.2000000000000002</v>
      </c>
      <c r="E42" s="69">
        <v>336731.92000000004</v>
      </c>
      <c r="F42" s="38">
        <f t="shared" si="0"/>
        <v>740810.22400000016</v>
      </c>
      <c r="G42" s="33"/>
      <c r="H42" s="68"/>
      <c r="I42" s="68"/>
    </row>
    <row r="43" spans="1:9" ht="14.1" customHeight="1" x14ac:dyDescent="0.2">
      <c r="A43" s="7" t="s">
        <v>83</v>
      </c>
      <c r="B43" s="2" t="s">
        <v>84</v>
      </c>
      <c r="C43" s="27" t="s">
        <v>16</v>
      </c>
      <c r="D43" s="28">
        <v>1</v>
      </c>
      <c r="E43" s="69">
        <v>140000</v>
      </c>
      <c r="F43" s="38">
        <f t="shared" si="0"/>
        <v>140000</v>
      </c>
      <c r="H43" s="68"/>
      <c r="I43" s="68"/>
    </row>
    <row r="44" spans="1:9" ht="8.25" customHeight="1" x14ac:dyDescent="0.2">
      <c r="A44" s="19"/>
      <c r="B44" s="24"/>
      <c r="C44" s="53" t="s">
        <v>85</v>
      </c>
      <c r="D44" s="53"/>
      <c r="E44" s="53"/>
      <c r="F44" s="25">
        <f>SUM(F5:F43)</f>
        <v>64384262.327999987</v>
      </c>
      <c r="G44" s="34"/>
    </row>
    <row r="45" spans="1:9" ht="8.25" customHeight="1" x14ac:dyDescent="0.2">
      <c r="A45" s="20"/>
      <c r="B45" s="22"/>
      <c r="C45" s="30">
        <v>0.18</v>
      </c>
      <c r="D45" s="61" t="s">
        <v>86</v>
      </c>
      <c r="E45" s="62"/>
      <c r="F45" s="25">
        <f>+F44*C45</f>
        <v>11589167.219039997</v>
      </c>
      <c r="G45" s="34"/>
    </row>
    <row r="46" spans="1:9" ht="8.25" customHeight="1" x14ac:dyDescent="0.2">
      <c r="A46" s="20"/>
      <c r="B46" s="22"/>
      <c r="C46" s="30">
        <v>7.0000000000000007E-2</v>
      </c>
      <c r="D46" s="63" t="s">
        <v>87</v>
      </c>
      <c r="E46" s="64"/>
      <c r="F46" s="25">
        <f>+F44*C46</f>
        <v>4506898.3629599996</v>
      </c>
      <c r="G46" s="34"/>
    </row>
    <row r="47" spans="1:9" ht="8.25" customHeight="1" x14ac:dyDescent="0.2">
      <c r="A47" s="22"/>
      <c r="B47" s="72" t="s">
        <v>92</v>
      </c>
      <c r="C47" s="30">
        <v>0.19</v>
      </c>
      <c r="D47" s="63" t="s">
        <v>88</v>
      </c>
      <c r="E47" s="64"/>
      <c r="F47" s="25">
        <f>+F46*C47</f>
        <v>856310.68896239996</v>
      </c>
      <c r="G47" s="34"/>
    </row>
    <row r="48" spans="1:9" ht="9.9499999999999993" customHeight="1" x14ac:dyDescent="0.2">
      <c r="A48" s="22"/>
      <c r="B48" s="72" t="s">
        <v>93</v>
      </c>
      <c r="C48" s="31"/>
      <c r="D48" s="66" t="s">
        <v>89</v>
      </c>
      <c r="E48" s="67"/>
      <c r="F48" s="26">
        <f>SUM(F44:F47)</f>
        <v>81336638.598962381</v>
      </c>
    </row>
    <row r="49" spans="1:6" ht="6.75" customHeight="1" x14ac:dyDescent="0.2">
      <c r="A49" s="22"/>
      <c r="B49" s="23"/>
      <c r="C49" s="23"/>
      <c r="D49" s="23"/>
      <c r="E49" s="23"/>
      <c r="F49" s="21"/>
    </row>
  </sheetData>
  <mergeCells count="12">
    <mergeCell ref="D47:E47"/>
    <mergeCell ref="D48:E48"/>
    <mergeCell ref="A8:D8"/>
    <mergeCell ref="A23:D23"/>
    <mergeCell ref="A12:D12"/>
    <mergeCell ref="A35:D35"/>
    <mergeCell ref="A1:F1"/>
    <mergeCell ref="A2:F2"/>
    <mergeCell ref="C44:E44"/>
    <mergeCell ref="D45:E45"/>
    <mergeCell ref="D46:E46"/>
    <mergeCell ref="A3:D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1</vt:lpstr>
      <vt:lpstr>cotizacion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Antonio Aparicio Peñaloza</dc:creator>
  <cp:keywords/>
  <dc:description/>
  <cp:lastModifiedBy>RHARQ</cp:lastModifiedBy>
  <cp:revision/>
  <dcterms:created xsi:type="dcterms:W3CDTF">2025-10-29T21:47:00Z</dcterms:created>
  <dcterms:modified xsi:type="dcterms:W3CDTF">2025-11-19T12:42:47Z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2025-10-27T00:00:00Z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2025-10-29T00:00:00Z</vt:filetime>
  </property>
  <property fmtid="{D5CDD505-2E9C-101B-9397-08002B2CF9AE}" pid="5" name="Producer">
    <vt:lpwstr>Microsoft® Excel® para Microsoft 365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2025-10-29T21:47:09Z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9fde363a-6990-4de0-a75c-665a0a07bbf1</vt:lpwstr>
  </property>
  <property fmtid="{D5CDD505-2E9C-101B-9397-08002B2CF9AE}" pid="12" name="MSIP_Label_fc111285-cafa-4fc9-8a9a-bd902089b24f_ContentBits">
    <vt:lpwstr>0</vt:lpwstr>
  </property>
  <property fmtid="{D5CDD505-2E9C-101B-9397-08002B2CF9AE}" pid="13" name="MSIP_Label_fc111285-cafa-4fc9-8a9a-bd902089b24f_Tag">
    <vt:lpwstr>50, 0, 1, 1</vt:lpwstr>
  </property>
</Properties>
</file>