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atriciaolivaresbolivar/Documents/TRABAJO/CREG/ACTIVIDADES DE NOVIEMBRE/CONTRATACION COCINA/PARA PROPUESTA/"/>
    </mc:Choice>
  </mc:AlternateContent>
  <xr:revisionPtr revIDLastSave="0" documentId="8_{92FA9BEC-F57C-DD4E-8A79-430A885E5F0B}" xr6:coauthVersionLast="47" xr6:coauthVersionMax="47" xr10:uidLastSave="{00000000-0000-0000-0000-000000000000}"/>
  <bookViews>
    <workbookView xWindow="0" yWindow="4680" windowWidth="23260" windowHeight="12460" xr2:uid="{2773558B-665B-4549-B798-ABAF1CB0CDA5}"/>
  </bookViews>
  <sheets>
    <sheet name="v7" sheetId="4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_123Graph_AChart1" localSheetId="0">[1]LL_APPL!#REF!</definedName>
    <definedName name="__123Graph_AChart1">[1]LL_APPL!#REF!</definedName>
    <definedName name="__123Graph_AChart2" localSheetId="0">[1]LL_APPL!#REF!</definedName>
    <definedName name="__123Graph_AChart2">[1]LL_APPL!#REF!</definedName>
    <definedName name="__123Graph_ACurrent" localSheetId="0">[1]LL_APPL!#REF!</definedName>
    <definedName name="__123Graph_ACurrent">[1]LL_APPL!#REF!</definedName>
    <definedName name="__123Graph_B" localSheetId="0">[1]LL_APPL!#REF!</definedName>
    <definedName name="__123Graph_B">[1]LL_APPL!#REF!</definedName>
    <definedName name="__123Graph_BChart1" localSheetId="0">[1]LL_APPL!#REF!</definedName>
    <definedName name="__123Graph_BChart1">[1]LL_APPL!#REF!</definedName>
    <definedName name="__123Graph_BChart2">[1]LL_APPL!#REF!</definedName>
    <definedName name="__123Graph_BCurrent">[1]LL_APPL!#REF!</definedName>
    <definedName name="__123Graph_C">[1]LL_APPL!#REF!</definedName>
    <definedName name="__123Graph_CChart1">[1]LL_APPL!#REF!</definedName>
    <definedName name="__123Graph_CChart2">[1]LL_APPL!#REF!</definedName>
    <definedName name="__123Graph_CCurrent">[1]LL_APPL!#REF!</definedName>
    <definedName name="__123Graph_D">[1]LL_APPL!#REF!</definedName>
    <definedName name="__123Graph_DChart1">[1]LL_APPL!#REF!</definedName>
    <definedName name="__123Graph_DChart2">[1]LL_APPL!#REF!</definedName>
    <definedName name="__123Graph_DCurrent">[1]LL_APPL!#REF!</definedName>
    <definedName name="__123Graph_E">[1]LL_APPL!#REF!</definedName>
    <definedName name="__123Graph_EChart1">[1]LL_APPL!#REF!</definedName>
    <definedName name="__123Graph_EChart2">[1]LL_APPL!#REF!</definedName>
    <definedName name="__123Graph_ECurrent">[1]LL_APPL!#REF!</definedName>
    <definedName name="__123Graph_F">[1]LL_APPL!#REF!</definedName>
    <definedName name="__123Graph_X">[1]LL_APPL!#REF!</definedName>
    <definedName name="__123Graph_XChart1">[1]LL_APPL!#REF!</definedName>
    <definedName name="__123Graph_XChart2">[1]LL_APPL!#REF!</definedName>
    <definedName name="__123Graph_XCurrent">[1]LL_APPL!#REF!</definedName>
    <definedName name="_ab2" hidden="1">{"Summary",#N/A,FALSE,"Report_Summary"}</definedName>
    <definedName name="_cal16">#REF!</definedName>
    <definedName name="_cal18">#REF!</definedName>
    <definedName name="_Cal20">#REF!</definedName>
    <definedName name="_cal22">#REF!</definedName>
    <definedName name="_cal24">#REF!</definedName>
    <definedName name="_eeeeeeee">#REF!</definedName>
    <definedName name="_eeeeeeeeeeee">#REF!</definedName>
    <definedName name="_xlnm._FilterDatabase" localSheetId="0" hidden="1">'v7'!$I$2:$I$246</definedName>
    <definedName name="_Order1">0</definedName>
    <definedName name="_Order2">0</definedName>
    <definedName name="_Regression_Int">1</definedName>
    <definedName name="a" localSheetId="0">#REF!</definedName>
    <definedName name="a">#REF!</definedName>
    <definedName name="A_IMPRESIÓN_IM">#REF!</definedName>
    <definedName name="Account_Code___Description">#REF!</definedName>
    <definedName name="Actividades">#REF!</definedName>
    <definedName name="adadadad">#REF!</definedName>
    <definedName name="adecuacionalto">#REF!</definedName>
    <definedName name="adecuacionmedio">#REF!</definedName>
    <definedName name="adfeadae">[2]Cover!$A$34</definedName>
    <definedName name="adfed">[2]Cover!$J$35</definedName>
    <definedName name="Administracion">'[3]P&amp;G CONSTRUCCION'!$A$64</definedName>
    <definedName name="AFASDF">#REF!</definedName>
    <definedName name="AIU">#REF!</definedName>
    <definedName name="ale">#REF!</definedName>
    <definedName name="Arancel">#REF!</definedName>
    <definedName name="_xlnm.Extract">#REF!</definedName>
    <definedName name="_xlnm.Print_Area" localSheetId="0">'v7'!$A$1:$J$269</definedName>
    <definedName name="asd">#REF!</definedName>
    <definedName name="b">OFFSET([4]TABLES!#REF!,0,0,COUNTA([4]TABLES!#REF!),5)</definedName>
    <definedName name="BASE">#REF!</definedName>
    <definedName name="Base_datos_IM">#REF!</definedName>
    <definedName name="_xlnm.Database">#REF!</definedName>
    <definedName name="BEx3CZ3UKXSIWQ29VJ1B5ZEW3GYV" hidden="1">#REF!</definedName>
    <definedName name="BEx3D890SSKK5WD7DS12WVDVO7QF" hidden="1">#REF!</definedName>
    <definedName name="BEx7D6TSKNQ93SWEGRHL1U6MEBLG" localSheetId="0" hidden="1">BW #REF!</definedName>
    <definedName name="BEx7D6TSKNQ93SWEGRHL1U6MEBLG" hidden="1">BW #REF!</definedName>
    <definedName name="BEx9D0PSI5US4WVW9PLUH77QEPVF" hidden="1">#REF!</definedName>
    <definedName name="BExAZXRZ57FRLRMXJPSR76SSVD35" hidden="1">#REF!</definedName>
    <definedName name="BExF5HR2NP0R4ZHKUKHKYYBQ46JV" hidden="1">#REF!</definedName>
    <definedName name="BExGY5R4XC3D66OURFTQQX5TPA1X" hidden="1">#REF!</definedName>
    <definedName name="BExS6Q0IBY7Q3FBNPDPU1JDS6I0D" hidden="1">#REF!</definedName>
    <definedName name="BExSERDINQSGY68GEYKWC9ENL2SL" hidden="1">#REF!</definedName>
    <definedName name="BExW4NB9QEMTRCVFAUDM7FE8K3SE" hidden="1">#REF!</definedName>
    <definedName name="Breaker">#REF!</definedName>
    <definedName name="BuiltIn_Print_Area">#REF!</definedName>
    <definedName name="BuiltIn_Print_Titles">#REF!</definedName>
    <definedName name="cabeza">[5]Cotizacion!#REF!</definedName>
    <definedName name="Cables">#REF!</definedName>
    <definedName name="Cablofill">#REF!</definedName>
    <definedName name="Canaletagal">#REF!</definedName>
    <definedName name="Canaletagalv">#REF!</definedName>
    <definedName name="Canaletapint">#REF!</definedName>
    <definedName name="Certified">'[6]Project Charter'!$R$64:$R$68</definedName>
    <definedName name="cflamant">#REF!</definedName>
    <definedName name="Chance">#REF!</definedName>
    <definedName name="chyw">#REF!</definedName>
    <definedName name="CIF">#REF!</definedName>
    <definedName name="Ciudad">[2]Cover!$A$36</definedName>
    <definedName name="Cliente">#REF!</definedName>
    <definedName name="Cobre">#REF!</definedName>
    <definedName name="coca" localSheetId="0">#REF!</definedName>
    <definedName name="coca">#REF!</definedName>
    <definedName name="Code" hidden="1">#REF!</definedName>
    <definedName name="cola">[5]Cotizacion!#REF!</definedName>
    <definedName name="Contract_VSA">#REF!</definedName>
    <definedName name="Corazalt">#REF!</definedName>
    <definedName name="CostAccountMap">[7]Lookups!$B$1:$B$14</definedName>
    <definedName name="Cotización">#REF!</definedName>
    <definedName name="Critico">#REF!</definedName>
    <definedName name="Currency">[8]Lookups!$E$2:$E$7</definedName>
    <definedName name="CurrencyMap">[7]Lookups!$J$1:$J$3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2">#REF!</definedName>
    <definedName name="DATA3">#REF!</definedName>
    <definedName name="DATA4">#REF!</definedName>
    <definedName name="DATA5">#REF!</definedName>
    <definedName name="DATA6">#REF!</definedName>
    <definedName name="DATA7">#REF!</definedName>
    <definedName name="DATA8">#REF!</definedName>
    <definedName name="DATA9">#REF!</definedName>
    <definedName name="dBudgetCatName">'[9]Justification Report'!$C$8</definedName>
    <definedName name="dCIPID">'[9]Justification Report'!$I$9</definedName>
    <definedName name="dDeptNo">'[9]Justification Report'!$G$9</definedName>
    <definedName name="dEPAFID">'[9]Justification Report'!$I$8</definedName>
    <definedName name="deProjectID">'[9]Justification Report'!$G$7</definedName>
    <definedName name="detailbudget">OFFSET([10]TABLES!#REF!,0,0,COUNTA([10]TABLES!#REF!),5)</definedName>
    <definedName name="dfdf">#REF!</definedName>
    <definedName name="dGLCode">'[9]Justification Report'!$G$8</definedName>
    <definedName name="Discount" hidden="1">#REF!</definedName>
    <definedName name="display_area_2" hidden="1">#REF!</definedName>
    <definedName name="DMAIC">'[11]Misc. Data'!$A$18:$A$22</definedName>
    <definedName name="Documentos">#REF!</definedName>
    <definedName name="dProjectDeptNo">'[9]Justification Report'!$E$11</definedName>
    <definedName name="dProjectFunding">'[9]Justification Report'!$C$11</definedName>
    <definedName name="dsdda">#REF!</definedName>
    <definedName name="dsds">#REF!</definedName>
    <definedName name="Ductos">#REF!</definedName>
    <definedName name="Estado">#REF!</definedName>
    <definedName name="Excel_BuiltIn_Print_Area">#REF!</definedName>
    <definedName name="Excel_BuiltIn_Print_Area_1">#REF!</definedName>
    <definedName name="Excel_BuiltIn_Print_Area_2">#REF!</definedName>
    <definedName name="Excel_BuiltIn_Print_Titles">#REF!</definedName>
    <definedName name="Excel_BuiltIn_Print_Titles_1">#REF!</definedName>
    <definedName name="Extracción_IM">#REF!</definedName>
    <definedName name="FCode" hidden="1">#REF!</definedName>
    <definedName name="FD" localSheetId="0">#REF!</definedName>
    <definedName name="FD">#REF!</definedName>
    <definedName name="Fecha">[2]Cover!$A$34</definedName>
    <definedName name="fgfgf">#REF!</definedName>
    <definedName name="fi">#REF!</definedName>
    <definedName name="Flete">#REF!</definedName>
    <definedName name="FOB">#REF!</definedName>
    <definedName name="Forecasted_Commitment___in_USD">#REF!</definedName>
    <definedName name="Gabinetes">#REF!</definedName>
    <definedName name="GFFG">#REF!</definedName>
    <definedName name="Header1" hidden="1">IF(COUNTA(#REF!)=0,0,INDEX(#REF!,MATCH(ROW(#REF!),#REF!,TRUE)))+1</definedName>
    <definedName name="HiddenRows" hidden="1">#REF!</definedName>
    <definedName name="Importacion">#REF!</definedName>
    <definedName name="Importación">#REF!</definedName>
    <definedName name="Imprimir_área_IM">#REF!</definedName>
    <definedName name="Imprimir_títulos_IM">#REF!</definedName>
    <definedName name="INVBID2" localSheetId="0">{#N/A,#N/A,FALSE,"BIDSUM"}</definedName>
    <definedName name="INVBID2">{#N/A,#N/A,FALSE,"BIDSUM"}</definedName>
    <definedName name="Invoice_CO">#REF!</definedName>
    <definedName name="InvoiceStatus">#REF!</definedName>
    <definedName name="itajustar">'[12]CaPex NAOS'!$AB$20</definedName>
    <definedName name="itnuevo">'[12]CaPex NAOS'!$AB$19</definedName>
    <definedName name="IVA" localSheetId="0">#REF!</definedName>
    <definedName name="IVA">'[13]P&amp;G CONSTRUCCION'!$A$69</definedName>
    <definedName name="Leviton">#REF!</definedName>
    <definedName name="Location">[8]Lookups!#REF!</definedName>
    <definedName name="Luminarias">#REF!</definedName>
    <definedName name="Margen">#REF!</definedName>
    <definedName name="Master">#REF!</definedName>
    <definedName name="mayoreo">#REF!</definedName>
    <definedName name="Monitoreo">#REF!</definedName>
    <definedName name="NOMBRE" localSheetId="0">#REF!</definedName>
    <definedName name="Nombre">[2]Cover!$A$31</definedName>
    <definedName name="numero">[2]Cover!$J$35</definedName>
    <definedName name="obraalto">#REF!</definedName>
    <definedName name="obrabajo">'[12]CaPex NAOS'!$AB$18</definedName>
    <definedName name="obramedio">'[12]CaPex NAOS'!$AB$17</definedName>
    <definedName name="OrderTable" hidden="1">#REF!</definedName>
    <definedName name="paprppr">#REF!</definedName>
    <definedName name="Pesos">#REF!</definedName>
    <definedName name="Pisofalso">#REF!</definedName>
    <definedName name="pkgl">#REF!</definedName>
    <definedName name="POOA">#REF!</definedName>
    <definedName name="Precios">#REF!</definedName>
    <definedName name="ProdForm" hidden="1">#REF!</definedName>
    <definedName name="Product" hidden="1">#REF!</definedName>
    <definedName name="Producto">#REF!</definedName>
    <definedName name="Project_List">[8]Lookups!$F$5:$F$33</definedName>
    <definedName name="Proyecto">[2]Cover!$A$32</definedName>
    <definedName name="PRUEBA">'[14]Costos Materiales'!$B$2:$B$53</definedName>
    <definedName name="qqq">#REF!</definedName>
    <definedName name="RCArea" hidden="1">#REF!</definedName>
    <definedName name="ReportingCode2Map">[7]Lookups!$F$1:$F$1794</definedName>
    <definedName name="ReportingCode3Map">[7]Lookups!$G$1:$G$6</definedName>
    <definedName name="Reunion">#REF!</definedName>
    <definedName name="risklvl">#REF!</definedName>
    <definedName name="rngType">#REF!</definedName>
    <definedName name="Sector">#REF!</definedName>
    <definedName name="sheets">OFFSET([10]TABLES!#REF!,0,0,COUNTA([10]TABLES!#REF!),5)</definedName>
    <definedName name="sjdsjd">#REF!</definedName>
    <definedName name="SpecialPrice" hidden="1">#REF!</definedName>
    <definedName name="SS">#REF!</definedName>
    <definedName name="sup">#REF!</definedName>
    <definedName name="swds">#REF!</definedName>
    <definedName name="SYP">#REF!</definedName>
    <definedName name="TablerosSD">#REF!</definedName>
    <definedName name="tasa">#REF!</definedName>
    <definedName name="tbl_ProdInfo" hidden="1">#REF!</definedName>
    <definedName name="Tecnico1">#REF!</definedName>
    <definedName name="Tecnico2">#REF!</definedName>
    <definedName name="Terminalesdeponchar">#REF!</definedName>
    <definedName name="Terminalesponchar">#REF!</definedName>
    <definedName name="Terminponchar">#REF!</definedName>
    <definedName name="TEST0">#REF!</definedName>
    <definedName name="TESTHKEY">#REF!</definedName>
    <definedName name="TESTKEYS">#REF!</definedName>
    <definedName name="TESTVKEY">#REF!</definedName>
    <definedName name="TIEMPOENTREGA">#REF!</definedName>
    <definedName name="tipo">#REF!</definedName>
    <definedName name="TITULOS">#REF!</definedName>
    <definedName name="Tolerancia">#REF!</definedName>
    <definedName name="total" localSheetId="0">#REF!</definedName>
    <definedName name="TOTAL">[5]Cotizacion!$H$64</definedName>
    <definedName name="TRM">#REF!</definedName>
    <definedName name="tt" localSheetId="0">#REF!</definedName>
    <definedName name="tt">#REF!</definedName>
    <definedName name="Tubería">#REF!</definedName>
    <definedName name="TVSS">#REF!</definedName>
    <definedName name="uf" localSheetId="0">#REF!</definedName>
    <definedName name="uf">#REF!</definedName>
    <definedName name="US" localSheetId="0">#REF!</definedName>
    <definedName name="US">#REF!</definedName>
    <definedName name="Usd">#REF!</definedName>
    <definedName name="USS" localSheetId="0">#REF!</definedName>
    <definedName name="USS">#REF!</definedName>
    <definedName name="Vendedores">#REF!</definedName>
    <definedName name="W1_102800">#REF!</definedName>
    <definedName name="W1_200110">#REF!</definedName>
    <definedName name="W1_2001111">#REF!</definedName>
    <definedName name="W1_201000">#REF!</definedName>
    <definedName name="W1_201022">#REF!</definedName>
    <definedName name="W1_209680">#REF!</definedName>
    <definedName name="W1_210100">#REF!</definedName>
    <definedName name="W1_210440">#REF!</definedName>
    <definedName name="W1_211000">#REF!</definedName>
    <definedName name="W1_211200">#REF!</definedName>
    <definedName name="W1_305000">#REF!</definedName>
    <definedName name="W1_306000">#REF!</definedName>
    <definedName name="W1_BLANK1">#REF!</definedName>
    <definedName name="W1_BLANK2">#REF!</definedName>
    <definedName name="W1_CAP_TAX">#REF!</definedName>
    <definedName name="W1_CAPBUD">#REF!</definedName>
    <definedName name="W1_EXP_TAX">#REF!</definedName>
    <definedName name="W1_EXPBUD">#REF!</definedName>
    <definedName name="W1_FO">#REF!</definedName>
    <definedName name="W2_102800">#REF!</definedName>
    <definedName name="W2_200110">#REF!</definedName>
    <definedName name="W2_201000">#REF!</definedName>
    <definedName name="W2_201022">#REF!</definedName>
    <definedName name="W2_209680">#REF!</definedName>
    <definedName name="W2_210100.">#REF!</definedName>
    <definedName name="W2_210440">#REF!</definedName>
    <definedName name="W2_211000">#REF!</definedName>
    <definedName name="W2_211200">#REF!</definedName>
    <definedName name="W2_305000">#REF!</definedName>
    <definedName name="W2_306000">#REF!</definedName>
    <definedName name="W2_BLANK1">#REF!</definedName>
    <definedName name="W2_BLANK2">#REF!</definedName>
    <definedName name="W2_CAP_TAX">#REF!</definedName>
    <definedName name="W2_CAPBUD">#REF!</definedName>
    <definedName name="W2_EXP_TAX">#REF!</definedName>
    <definedName name="W2_EXPBUD">#REF!</definedName>
    <definedName name="W2_FO">#REF!</definedName>
    <definedName name="WAs">#REF!</definedName>
    <definedName name="WBSCode">'[15]Drop-Down Lists'!$B$2:$B$97</definedName>
    <definedName name="WBSDescription">'[15]Drop-Down Lists'!$D$2:$D$102</definedName>
    <definedName name="wrn.BIDSUM." localSheetId="0">{#N/A,#N/A,FALSE,"BIDSUM"}</definedName>
    <definedName name="wrn.BIDSUM.">{#N/A,#N/A,FALSE,"BIDSUM"}</definedName>
    <definedName name="wrn.CAPEX." localSheetId="0">{#N/A,#N/A,FALSE,"CAPEX"}</definedName>
    <definedName name="wrn.CAPEX.">{#N/A,#N/A,FALSE,"CAPEX"}</definedName>
    <definedName name="wrn.INVBID." localSheetId="0">{#N/A,#N/A,FALSE,"INVBID1"}</definedName>
    <definedName name="wrn.INVBID.">{#N/A,#N/A,FALSE,"INVBID1"}</definedName>
    <definedName name="y1Shares">[16]Settings!$M$29</definedName>
    <definedName name="Yes">'[6]Project Charter'!$R$50:$R$51</definedName>
    <definedName name="york" localSheetId="0">#REF!</definedName>
    <definedName name="york">#REF!</definedName>
    <definedName name="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36" i="46" l="1"/>
  <c r="J136" i="46"/>
  <c r="J139" i="46"/>
  <c r="H90" i="46"/>
  <c r="J61" i="46"/>
  <c r="H66" i="46" l="1"/>
  <c r="H67" i="46"/>
  <c r="H68" i="46"/>
  <c r="H69" i="46"/>
  <c r="H70" i="46"/>
  <c r="H71" i="46"/>
  <c r="H72" i="46"/>
  <c r="H73" i="46"/>
  <c r="H74" i="46"/>
  <c r="H75" i="46"/>
  <c r="H76" i="46"/>
  <c r="J51" i="46"/>
  <c r="J52" i="46"/>
  <c r="J53" i="46"/>
  <c r="J54" i="46"/>
  <c r="J55" i="46"/>
  <c r="J57" i="46"/>
  <c r="J58" i="46"/>
  <c r="J59" i="46"/>
  <c r="J60" i="46"/>
  <c r="J33" i="46"/>
  <c r="J36" i="46"/>
  <c r="J37" i="46"/>
  <c r="J249" i="46"/>
  <c r="J250" i="46" s="1"/>
  <c r="J254" i="46" s="1"/>
  <c r="J163" i="46" l="1"/>
  <c r="J166" i="46"/>
  <c r="J167" i="46"/>
  <c r="J165" i="46"/>
  <c r="H137" i="46" l="1"/>
  <c r="H138" i="46"/>
  <c r="H139" i="46"/>
  <c r="H140" i="46"/>
  <c r="H141" i="46"/>
  <c r="H142" i="46"/>
  <c r="H143" i="46"/>
  <c r="H145" i="46"/>
  <c r="H146" i="46"/>
  <c r="H211" i="46"/>
  <c r="H206" i="46" s="1"/>
  <c r="J204" i="46"/>
  <c r="J202" i="46" s="1"/>
  <c r="H119" i="46"/>
  <c r="H120" i="46"/>
  <c r="H121" i="46"/>
  <c r="H122" i="46"/>
  <c r="H123" i="46"/>
  <c r="H124" i="46"/>
  <c r="H125" i="46"/>
  <c r="H126" i="46"/>
  <c r="H127" i="46"/>
  <c r="H128" i="46"/>
  <c r="H129" i="46"/>
  <c r="H130" i="46"/>
  <c r="H91" i="46"/>
  <c r="H92" i="46"/>
  <c r="H93" i="46"/>
  <c r="H65" i="46"/>
  <c r="H45" i="46" s="1"/>
  <c r="B209" i="46"/>
  <c r="B211" i="46" s="1"/>
  <c r="J209" i="46"/>
  <c r="J99" i="46"/>
  <c r="J116" i="46"/>
  <c r="J115" i="46"/>
  <c r="J114" i="46"/>
  <c r="J113" i="46"/>
  <c r="J100" i="46"/>
  <c r="J101" i="46"/>
  <c r="J102" i="46"/>
  <c r="J103" i="46"/>
  <c r="J104" i="46"/>
  <c r="J105" i="46"/>
  <c r="J106" i="46"/>
  <c r="J107" i="46"/>
  <c r="J108" i="46"/>
  <c r="J109" i="46"/>
  <c r="J110" i="46"/>
  <c r="J111" i="46"/>
  <c r="J137" i="46"/>
  <c r="J181" i="46"/>
  <c r="J198" i="46"/>
  <c r="H133" i="46" l="1"/>
  <c r="H80" i="46"/>
  <c r="H96" i="46"/>
  <c r="J206" i="46"/>
  <c r="B203" i="46"/>
  <c r="B204" i="46" s="1"/>
  <c r="F203" i="46"/>
  <c r="H203" i="46" s="1"/>
  <c r="H202" i="46" s="1"/>
  <c r="J234" i="46"/>
  <c r="J233" i="46"/>
  <c r="J232" i="46"/>
  <c r="B232" i="46"/>
  <c r="B233" i="46" s="1"/>
  <c r="B234" i="46" s="1"/>
  <c r="J230" i="46" l="1"/>
  <c r="J156" i="46"/>
  <c r="J157" i="46"/>
  <c r="J158" i="46"/>
  <c r="J159" i="46"/>
  <c r="J160" i="46"/>
  <c r="J161" i="46"/>
  <c r="J162" i="46"/>
  <c r="J41" i="46"/>
  <c r="J155" i="46"/>
  <c r="J238" i="46" l="1"/>
  <c r="J239" i="46" s="1"/>
  <c r="J240" i="46" s="1"/>
  <c r="J201" i="46"/>
  <c r="J182" i="46"/>
  <c r="J183" i="46"/>
  <c r="J184" i="46"/>
  <c r="J185" i="46"/>
  <c r="J186" i="46"/>
  <c r="J138" i="46"/>
  <c r="J140" i="46"/>
  <c r="J141" i="46"/>
  <c r="J142" i="46"/>
  <c r="J143" i="46"/>
  <c r="J145" i="46"/>
  <c r="J146" i="46"/>
  <c r="J148" i="46"/>
  <c r="J150" i="46"/>
  <c r="J151" i="46"/>
  <c r="J152" i="46"/>
  <c r="J194" i="46"/>
  <c r="J195" i="46"/>
  <c r="J196" i="46"/>
  <c r="J197" i="46"/>
  <c r="J199" i="46"/>
  <c r="J200" i="46"/>
  <c r="J173" i="46"/>
  <c r="J174" i="46"/>
  <c r="J153" i="46"/>
  <c r="J50" i="46"/>
  <c r="F85" i="46"/>
  <c r="J172" i="46"/>
  <c r="J170" i="46" s="1"/>
  <c r="J193" i="46"/>
  <c r="B193" i="46"/>
  <c r="B194" i="46" s="1"/>
  <c r="B195" i="46" s="1"/>
  <c r="B196" i="46" s="1"/>
  <c r="B197" i="46" s="1"/>
  <c r="B198" i="46" s="1"/>
  <c r="B199" i="46" s="1"/>
  <c r="B200" i="46" s="1"/>
  <c r="B201" i="46" s="1"/>
  <c r="F189" i="46"/>
  <c r="J189" i="46" s="1"/>
  <c r="B181" i="46"/>
  <c r="B182" i="46" s="1"/>
  <c r="B183" i="46" s="1"/>
  <c r="B184" i="46" s="1"/>
  <c r="B185" i="46" s="1"/>
  <c r="B186" i="46" s="1"/>
  <c r="B189" i="46" s="1"/>
  <c r="B173" i="46"/>
  <c r="B172" i="46"/>
  <c r="B174" i="46" s="1"/>
  <c r="B136" i="46"/>
  <c r="B137" i="46" s="1"/>
  <c r="B138" i="46" s="1"/>
  <c r="B139" i="46" s="1"/>
  <c r="B140" i="46" s="1"/>
  <c r="B141" i="46" s="1"/>
  <c r="B142" i="46" s="1"/>
  <c r="B143" i="46" s="1"/>
  <c r="B145" i="46" s="1"/>
  <c r="B146" i="46" s="1"/>
  <c r="B148" i="46" s="1"/>
  <c r="B150" i="46" s="1"/>
  <c r="B151" i="46" s="1"/>
  <c r="B152" i="46" s="1"/>
  <c r="B153" i="46" s="1"/>
  <c r="B155" i="46" s="1"/>
  <c r="B156" i="46" s="1"/>
  <c r="B157" i="46" s="1"/>
  <c r="B158" i="46" s="1"/>
  <c r="B159" i="46" s="1"/>
  <c r="B160" i="46" s="1"/>
  <c r="B161" i="46" s="1"/>
  <c r="B162" i="46" s="1"/>
  <c r="B163" i="46" s="1"/>
  <c r="B99" i="46"/>
  <c r="B100" i="46" s="1"/>
  <c r="B102" i="46" s="1"/>
  <c r="B104" i="46" s="1"/>
  <c r="B106" i="46" s="1"/>
  <c r="B108" i="46" s="1"/>
  <c r="B110" i="46" s="1"/>
  <c r="J96" i="46"/>
  <c r="J87" i="46"/>
  <c r="F84" i="46"/>
  <c r="J84" i="46" s="1"/>
  <c r="F83" i="46"/>
  <c r="J83" i="46" s="1"/>
  <c r="B83" i="46"/>
  <c r="B84" i="46" s="1"/>
  <c r="B85" i="46" s="1"/>
  <c r="B86" i="46" s="1"/>
  <c r="B90" i="46" s="1"/>
  <c r="B91" i="46" s="1"/>
  <c r="B92" i="46" s="1"/>
  <c r="B93" i="46" s="1"/>
  <c r="F56" i="46"/>
  <c r="J56" i="46" s="1"/>
  <c r="B50" i="46"/>
  <c r="B51" i="46" s="1"/>
  <c r="B52" i="46" s="1"/>
  <c r="B53" i="46" s="1"/>
  <c r="B54" i="46" s="1"/>
  <c r="B55" i="46" s="1"/>
  <c r="F42" i="46"/>
  <c r="J42" i="46" s="1"/>
  <c r="F40" i="46"/>
  <c r="H40" i="46" s="1"/>
  <c r="F35" i="46"/>
  <c r="J35" i="46" s="1"/>
  <c r="F34" i="46"/>
  <c r="J34" i="46" s="1"/>
  <c r="F30" i="46"/>
  <c r="B30" i="46"/>
  <c r="B31" i="46" s="1"/>
  <c r="B32" i="46" s="1"/>
  <c r="B33" i="46" s="1"/>
  <c r="B34" i="46" s="1"/>
  <c r="B35" i="46" s="1"/>
  <c r="J133" i="46" l="1"/>
  <c r="J45" i="46"/>
  <c r="J191" i="46"/>
  <c r="J178" i="46"/>
  <c r="H28" i="46"/>
  <c r="H215" i="46" s="1"/>
  <c r="H217" i="46" s="1"/>
  <c r="F86" i="46"/>
  <c r="J86" i="46" s="1"/>
  <c r="J85" i="46"/>
  <c r="B165" i="46"/>
  <c r="B166" i="46" s="1"/>
  <c r="B167" i="46" s="1"/>
  <c r="B36" i="46"/>
  <c r="B37" i="46" s="1"/>
  <c r="B40" i="46" s="1"/>
  <c r="B41" i="46" s="1"/>
  <c r="B42" i="46" s="1"/>
  <c r="F31" i="46"/>
  <c r="J31" i="46" s="1"/>
  <c r="J30" i="46"/>
  <c r="B57" i="46"/>
  <c r="B58" i="46" s="1"/>
  <c r="B59" i="46" s="1"/>
  <c r="B60" i="46" s="1"/>
  <c r="B61" i="46" s="1"/>
  <c r="B65" i="46" s="1"/>
  <c r="B66" i="46" s="1"/>
  <c r="B67" i="46" s="1"/>
  <c r="B68" i="46" s="1"/>
  <c r="B69" i="46" s="1"/>
  <c r="B70" i="46" s="1"/>
  <c r="B71" i="46" s="1"/>
  <c r="B72" i="46" s="1"/>
  <c r="B73" i="46" s="1"/>
  <c r="B74" i="46" s="1"/>
  <c r="B75" i="46" s="1"/>
  <c r="B76" i="46" s="1"/>
  <c r="B56" i="46"/>
  <c r="B101" i="46"/>
  <c r="B103" i="46" s="1"/>
  <c r="B105" i="46" s="1"/>
  <c r="B107" i="46" s="1"/>
  <c r="B109" i="46" s="1"/>
  <c r="B111" i="46" s="1"/>
  <c r="B113" i="46" s="1"/>
  <c r="B114" i="46" s="1"/>
  <c r="B115" i="46" s="1"/>
  <c r="B116" i="46" s="1"/>
  <c r="B119" i="46" s="1"/>
  <c r="B120" i="46" s="1"/>
  <c r="B121" i="46" s="1"/>
  <c r="B122" i="46" s="1"/>
  <c r="B123" i="46" s="1"/>
  <c r="B124" i="46" s="1"/>
  <c r="B125" i="46" s="1"/>
  <c r="B126" i="46" s="1"/>
  <c r="B127" i="46" s="1"/>
  <c r="B128" i="46" s="1"/>
  <c r="B129" i="46" s="1"/>
  <c r="B130" i="46" s="1"/>
  <c r="H222" i="46" l="1"/>
  <c r="H223" i="46"/>
  <c r="H225" i="46" s="1"/>
  <c r="H221" i="46"/>
  <c r="J80" i="46"/>
  <c r="F32" i="46"/>
  <c r="H224" i="46" l="1"/>
  <c r="H227" i="46" s="1"/>
  <c r="J32" i="46"/>
  <c r="J28" i="46" s="1"/>
  <c r="J217" i="46" l="1"/>
  <c r="J223" i="46" s="1"/>
  <c r="J225" i="46" s="1"/>
  <c r="J215" i="46"/>
  <c r="J222" i="46" l="1"/>
  <c r="J221" i="46"/>
  <c r="J224" i="46" l="1"/>
  <c r="J227" i="46" s="1"/>
  <c r="J243" i="46" s="1"/>
  <c r="J253" i="46" l="1"/>
  <c r="J256" i="46" s="1"/>
  <c r="J244" i="46"/>
</calcChain>
</file>

<file path=xl/sharedStrings.xml><?xml version="1.0" encoding="utf-8"?>
<sst xmlns="http://schemas.openxmlformats.org/spreadsheetml/2006/main" count="343" uniqueCount="186">
  <si>
    <t>UN</t>
  </si>
  <si>
    <t>UND</t>
  </si>
  <si>
    <t>ML</t>
  </si>
  <si>
    <t>Unidad</t>
  </si>
  <si>
    <t>M2</t>
  </si>
  <si>
    <t>ACCESORIOS SANITARIOS</t>
  </si>
  <si>
    <t>PRELIMINARES</t>
  </si>
  <si>
    <t xml:space="preserve">ILUMINACION </t>
  </si>
  <si>
    <t>Und</t>
  </si>
  <si>
    <t>ml</t>
  </si>
  <si>
    <t>und</t>
  </si>
  <si>
    <t>Presupuesto</t>
  </si>
  <si>
    <t>CAPEX</t>
  </si>
  <si>
    <t>1. HARD COSTS</t>
  </si>
  <si>
    <t>Item</t>
  </si>
  <si>
    <t>Partida</t>
  </si>
  <si>
    <t>Observacion</t>
  </si>
  <si>
    <t>Cant</t>
  </si>
  <si>
    <t>V / Unit</t>
  </si>
  <si>
    <t>%</t>
  </si>
  <si>
    <t xml:space="preserve">Partial </t>
  </si>
  <si>
    <t>2. AIU</t>
  </si>
  <si>
    <r>
      <rPr>
        <sz val="11"/>
        <color theme="1"/>
        <rFont val="Calibri"/>
        <family val="2"/>
      </rPr>
      <t xml:space="preserve">Admin. / </t>
    </r>
    <r>
      <rPr>
        <sz val="11"/>
        <color rgb="FFFF0000"/>
        <rFont val="Calibri"/>
        <family val="2"/>
      </rPr>
      <t>Administracion</t>
    </r>
  </si>
  <si>
    <r>
      <rPr>
        <sz val="11"/>
        <color theme="1"/>
        <rFont val="Calibri"/>
        <family val="2"/>
      </rPr>
      <t xml:space="preserve">Contingency </t>
    </r>
    <r>
      <rPr>
        <sz val="11"/>
        <color rgb="FFFF0000"/>
        <rFont val="Calibri"/>
        <family val="2"/>
      </rPr>
      <t>/ Imprevistos</t>
    </r>
  </si>
  <si>
    <r>
      <rPr>
        <sz val="11"/>
        <color theme="1"/>
        <rFont val="Calibri"/>
        <family val="2"/>
      </rPr>
      <t xml:space="preserve">Revenue / </t>
    </r>
    <r>
      <rPr>
        <sz val="11"/>
        <color rgb="FFFF0000"/>
        <rFont val="Calibri"/>
        <family val="2"/>
      </rPr>
      <t>Utilidad</t>
    </r>
  </si>
  <si>
    <t>Subtotal AIU</t>
  </si>
  <si>
    <t>Taxes  (IVA)</t>
  </si>
  <si>
    <t>Subtotal 01</t>
  </si>
  <si>
    <t>Total</t>
  </si>
  <si>
    <t>OTROS</t>
  </si>
  <si>
    <t>SUBSISTEMA DE ILUMINACION</t>
  </si>
  <si>
    <t>TABLEROS</t>
  </si>
  <si>
    <t xml:space="preserve">OTROS </t>
  </si>
  <si>
    <t>INSTALACIONES HIDRÁULICAS</t>
  </si>
  <si>
    <t xml:space="preserve">M2   </t>
  </si>
  <si>
    <t xml:space="preserve">Cielo raso drywall </t>
  </si>
  <si>
    <t xml:space="preserve">PINTURA </t>
  </si>
  <si>
    <t>GLO</t>
  </si>
  <si>
    <t xml:space="preserve">     </t>
  </si>
  <si>
    <t>DATE</t>
  </si>
  <si>
    <t>SITE</t>
  </si>
  <si>
    <t xml:space="preserve">Replanteo </t>
  </si>
  <si>
    <t>Ml</t>
  </si>
  <si>
    <t>Gbl</t>
  </si>
  <si>
    <t>MUROS / CIELO RASO</t>
  </si>
  <si>
    <t>MURO DOS CARAS EN DRYWALL + FRESCASA 3 1/2 EST CAL 26 BASE  9</t>
  </si>
  <si>
    <t>MURO  DOS CARAS MIXTO (DRYWALL +  SUPERBOARD 8 MM)+ FRESCASA 3 1/2</t>
  </si>
  <si>
    <t xml:space="preserve">Pintura vinilica tipo 1 muros </t>
  </si>
  <si>
    <t xml:space="preserve">Pintura vinilica 1 muros </t>
  </si>
  <si>
    <r>
      <t xml:space="preserve">Sqm Cost  / </t>
    </r>
    <r>
      <rPr>
        <i/>
        <sz val="11"/>
        <color rgb="FFFF0000"/>
        <rFont val="Calibri"/>
        <family val="2"/>
      </rPr>
      <t>Costo por m</t>
    </r>
    <r>
      <rPr>
        <i/>
        <vertAlign val="superscript"/>
        <sz val="11"/>
        <color rgb="FFFF0000"/>
        <rFont val="Calibri"/>
        <family val="2"/>
      </rPr>
      <t>2</t>
    </r>
  </si>
  <si>
    <t xml:space="preserve">CARPINTERIA EN MADERA </t>
  </si>
  <si>
    <t xml:space="preserve"> AREA CAFETERIA</t>
  </si>
  <si>
    <t>PISO 9</t>
  </si>
  <si>
    <t xml:space="preserve">Retiro y disposicion final de mobiliario existente </t>
  </si>
  <si>
    <t xml:space="preserve">Demolición  cielo raso en drywall existente </t>
  </si>
  <si>
    <t>Trasiego de escombros a punto de acopio</t>
  </si>
  <si>
    <t xml:space="preserve">Adeo fino de obra </t>
  </si>
  <si>
    <t>Jr</t>
  </si>
  <si>
    <t xml:space="preserve">TUBERIA PVC-P RDE 21 1/2" incluye (suministro, instalación,corte,limpiador, soldador y union) </t>
  </si>
  <si>
    <t>ACCESORIO PVC-P 1/2"</t>
  </si>
  <si>
    <t xml:space="preserve">TUBERIA PVC-P RDE 21 3/4" incluye (suministro, instalación,corte,limpiador, soldador y union) </t>
  </si>
  <si>
    <t>ACCESORIO PVC-P 3/4"</t>
  </si>
  <si>
    <t>VALVULA DE CORTE 1/2"</t>
  </si>
  <si>
    <t>PUNTO A.F. 11/2"</t>
  </si>
  <si>
    <t xml:space="preserve">CONEXIÓN A TUBERIA EXISTENTE </t>
  </si>
  <si>
    <t xml:space="preserve">TUBERIA PVC-S  2" incluye (suministro, instalación,corte,limpiador, soldador y union) </t>
  </si>
  <si>
    <t>ACCESORIO 2" PVC-S</t>
  </si>
  <si>
    <t>PUNTO PVC-S 2"</t>
  </si>
  <si>
    <t>Soporte tipo pera ULF 1/2"</t>
  </si>
  <si>
    <t>Soporte tipo pera ULF 3/4"</t>
  </si>
  <si>
    <t xml:space="preserve">INSTALACION DE APARATOS </t>
  </si>
  <si>
    <t>LAVAPLATOS</t>
  </si>
  <si>
    <t xml:space="preserve">PUNTO CAFÉ </t>
  </si>
  <si>
    <t xml:space="preserve">DISPENSADOR DE AGUA </t>
  </si>
  <si>
    <t>PUNTO NEVERA</t>
  </si>
  <si>
    <t>U N</t>
  </si>
  <si>
    <t>SUMINISTRO E INSTALACIÓN PERFIL CON CINTA LED 9,6W 12V incluye fuente.</t>
  </si>
  <si>
    <t>SUMINISTRO E INSTALACIÓN INTERRUPTOR DOBLE</t>
  </si>
  <si>
    <t xml:space="preserve">RED ELECTRICA NORMAL </t>
  </si>
  <si>
    <t>Suministro e Instalación Salida para Tomacorriente Nema 5-15 120V, incluye caja, aparato, cable 3x12AWG CU hasta 4m y tubería EMT 3/4" hasta 3M.</t>
  </si>
  <si>
    <t>Suministro e Instalación Salida para Tomacorriente GFCI 20A 120V, incluye caja, aparato, cable 3x12AWG CU hasta 4m y tubería EMT3/4" hasta 3M.</t>
  </si>
  <si>
    <t>Suministro e Instalación Salida para Tomacorriente Nema L6-20 220V, incluye caja, aparato, cable 3x10AWG CU hasta 4m y tubería EMT1" hasta 3M.</t>
  </si>
  <si>
    <t>Suministro e instalación de cable para circuito eléctrico general (Equipos de cocina) (1X12F+1X12N+1X12T).</t>
  </si>
  <si>
    <t>Suministro e instalación de cable para circuito eléctrico general (Equipos de cocina) (1X10F+1X10N+1X12T).</t>
  </si>
  <si>
    <t>Suministro e instalación de tubería EMT de 3/4" con accesorios de instalación y soporte para circuitos de tomacorrientes normales</t>
  </si>
  <si>
    <t>Suministro e instalación de tubería EMT 1". Incluye uniones, terminales y abrazaderas</t>
  </si>
  <si>
    <t>Suministro e instalación de bandeja tipo malla 60/200, para llegada a tablero, incluye accesorios de fijación, separador, uniones y soportes.</t>
  </si>
  <si>
    <t>Un</t>
  </si>
  <si>
    <t>ADECUACIONES ELECTRICAS</t>
  </si>
  <si>
    <t>Suministro e instalación de tablero preensamblado de 18 circuitos para distribución de tomas normales e iluminación para cocina, incluye: 
- Totalizador de 3x50A.
- Breakers necesarios de distribución, según cuadro de cargas
- Barrajes y cableado de conexión necesarios.</t>
  </si>
  <si>
    <t>Suministro e instalación de breaker tipo industrial de 3x50A en tablero general de distribución, incluye maniobra de conexión en barras principales, accesorios de conexión y cableado.</t>
  </si>
  <si>
    <t>Suministro e instalacion de salida electrica para interruptor doble, incluye tubería EMT circuito apagador 3x12, caja 2400 e interruptor decora de leviton</t>
  </si>
  <si>
    <t>Suministro e instalación de salida eléctrica para iluminación, incluye tubo EMT 3/4", circuito eléctrico 3X12 AWG, caja 2400, tapa, cable encauchetado 3X16 AWG, prensaestopa, conectores y accesorios.</t>
  </si>
  <si>
    <t>Suministro e instalacion de salida electrica para iluminación de emergencia incluye hasta tubo EMT 3/4" x 8m, circuito eléctrico x9m, caja 2400, tapa cable encauchetado para dos salidas 3x16 x 3m, prensaestopa, conectores y accesorios.</t>
  </si>
  <si>
    <t>Suministro e instalación de cable para alimentador ramal de circuito eléctrico de iluminación normal y de control de iluminacion (1X12F+1X12N+1X12T).</t>
  </si>
  <si>
    <t>ALIMENTADORES DE TABLEROS</t>
  </si>
  <si>
    <t>Suministro e instalación de alimentador desde tablero general de distribución hasta nuevo tablero de tomas e iluminación cocina, en cable  3#6 F + 1#6 N + 1#8 T AWG, incluye tubería EMT de 1 1/4".</t>
  </si>
  <si>
    <t>Grifería Lavaplatos Monocontrol Alta Koral, Incluye: Acople Griflex</t>
  </si>
  <si>
    <t>Estufa de empotrar en acero inoxidable Challenger de dos puestos de 35cm eléctrica 120V - SP 6272</t>
  </si>
  <si>
    <t>Caneca-Papelera Ecobins Vaiven 53L Blanco-Reciclable Aprovechable</t>
  </si>
  <si>
    <t>Canecas EstraBins 53L vaivén Negro No aprovechable</t>
  </si>
  <si>
    <t>Caneca-Papelera Ecobins Vaiven 53L Verde-Orgánico Aprovechable</t>
  </si>
  <si>
    <t>Desagüe con rejilla para lavamanos</t>
  </si>
  <si>
    <t>Sifón en P para lavaplatos</t>
  </si>
  <si>
    <t xml:space="preserve">Guarda escoba  MDF  h = 5 - 10 cm pintado GRIS GRAFITO </t>
  </si>
  <si>
    <t>Aseo durante la obra</t>
  </si>
  <si>
    <t xml:space="preserve">TAPAS  MURO DRYWALL </t>
  </si>
  <si>
    <t xml:space="preserve">LINEAL CIELO RASO DRYWALL </t>
  </si>
  <si>
    <t xml:space="preserve">CIELO RASO LISO DRYWALL </t>
  </si>
  <si>
    <t>REFUERZO EN MADERA AGLOMERADO DE 15 MM</t>
  </si>
  <si>
    <t>TAPDA MASILLADA Y LIJADA DE HUECOS DRYWALL OBRE MURO EXISTENTE PARA INSTALACION DE REFUERZO</t>
  </si>
  <si>
    <t>CAJA DE INSPECCION DE 50 X 50 EN MARCO TEE ALUMNIO</t>
  </si>
  <si>
    <t xml:space="preserve">TAPADA MASILLADA + LIJADA DE HUECOS DRYWALL </t>
  </si>
  <si>
    <t>MURO UNA CARA EN DRYWALL + FRESCASA 3 1/2 EST CAL 26 BASE  9</t>
  </si>
  <si>
    <t xml:space="preserve">No se interviene sistema RCI y DETECCION de incendios </t>
  </si>
  <si>
    <t xml:space="preserve">NOTA: </t>
  </si>
  <si>
    <t>4000K</t>
  </si>
  <si>
    <t>CREG</t>
  </si>
  <si>
    <t>Calle 116#7-15      Torre Cusezar -Bogotá</t>
  </si>
  <si>
    <t>DILATACION EN Z</t>
  </si>
  <si>
    <r>
      <t xml:space="preserve">A-02 </t>
    </r>
    <r>
      <rPr>
        <sz val="11"/>
        <color theme="1"/>
        <rFont val="Calibri"/>
        <family val="2"/>
      </rPr>
      <t xml:space="preserve">Gabinete con acabado en MDP Ref: panela  con chapas y bisagras cierre lento </t>
    </r>
  </si>
  <si>
    <r>
      <t xml:space="preserve">A-04 </t>
    </r>
    <r>
      <rPr>
        <sz val="11"/>
        <color theme="1"/>
        <rFont val="Calibri"/>
        <family val="2"/>
      </rPr>
      <t xml:space="preserve">Mueble microondas con acabado en MDP-RH  Ref: panela </t>
    </r>
  </si>
  <si>
    <r>
      <rPr>
        <b/>
        <sz val="11"/>
        <color theme="1"/>
        <rFont val="Calibri"/>
        <family val="2"/>
      </rPr>
      <t>A-06</t>
    </r>
    <r>
      <rPr>
        <sz val="11"/>
        <color theme="1"/>
        <rFont val="Calibri"/>
        <family val="2"/>
      </rPr>
      <t xml:space="preserve"> Banca corrida sin espaldar  Textil nuvant Beige 1633745 estructura en MDP-RH   Ref. PANELA  (Pelicano)</t>
    </r>
  </si>
  <si>
    <t>Apertura y resane de regatas  (3cm)</t>
  </si>
  <si>
    <t xml:space="preserve">Retiro guardaescobas existente </t>
  </si>
  <si>
    <r>
      <t xml:space="preserve">A-05 </t>
    </r>
    <r>
      <rPr>
        <sz val="11"/>
        <color theme="1"/>
        <rFont val="Calibri"/>
        <family val="2"/>
      </rPr>
      <t xml:space="preserve">Mueble nevera con acabado en MDP  Ref: Panela </t>
    </r>
  </si>
  <si>
    <r>
      <t xml:space="preserve">A-01 </t>
    </r>
    <r>
      <rPr>
        <sz val="11"/>
        <color theme="1"/>
        <rFont val="Calibri"/>
        <family val="2"/>
      </rPr>
      <t>Mueble cocina inferior   con acabado en MDP- RH  Ref: panela = cajones y basureras cierre lento ( ver plano carpinteria)</t>
    </r>
    <r>
      <rPr>
        <b/>
        <sz val="11"/>
        <color theme="1"/>
        <rFont val="Calibri"/>
        <family val="2"/>
      </rPr>
      <t xml:space="preserve">  </t>
    </r>
    <r>
      <rPr>
        <sz val="11"/>
        <color theme="1"/>
        <rFont val="Calibri"/>
        <family val="2"/>
      </rPr>
      <t>Meson de mueble inferior en staron  Ref: Aspen Lily AL 645- 12 mm con salpicadero de 10 cm y nariz de 4 cm,profundidad 60 cm , con perforacion de poseta  profundidad 60 cm .</t>
    </r>
  </si>
  <si>
    <t xml:space="preserve">SUMINISTRO E INSTALACIÓN BALA  DE INCRUSTAR LED INTEGRADO ACABADO COLOR BLANCO </t>
  </si>
  <si>
    <t>GBL</t>
  </si>
  <si>
    <t xml:space="preserve">Cambio dos tabletas suministradas por el cliente </t>
  </si>
  <si>
    <t xml:space="preserve">Reparacion de muros existentes resanes en superficie y pintura  (Incluye ml) 30% </t>
  </si>
  <si>
    <t>Lavaplatos de Submontar 1 Poceta 55x43 cm Acero Inoxidable</t>
  </si>
  <si>
    <t xml:space="preserve">Cielo raso drywall  </t>
  </si>
  <si>
    <t xml:space="preserve">No incluye branding en general </t>
  </si>
  <si>
    <t xml:space="preserve">No incluye sistema de Ventilación </t>
  </si>
  <si>
    <t>No incluye certificación RETIE</t>
  </si>
  <si>
    <t>CABLEADO HORIZONTAL-AREA DE TRABAJO.</t>
  </si>
  <si>
    <t>Suministro e Instalación de Cable UTP Categoria 6A LSZH Commscope</t>
  </si>
  <si>
    <t xml:space="preserve">Suministro e Instalación de Jack RJ45 Categoria 6A para tellefono cocina y Rack. </t>
  </si>
  <si>
    <t xml:space="preserve">Suministro e Instalación de Faceplate Sencillo color blanco </t>
  </si>
  <si>
    <t xml:space="preserve">Suministro e Instalación de Patch Cord Categoria 6A - 2.1 m </t>
  </si>
  <si>
    <t>Certificacion Punto de Datos Cat 6/6</t>
  </si>
  <si>
    <t>Marcacion y Codificacion de Estacion de Trabajo</t>
  </si>
  <si>
    <t>Marcacion y Codificacion de Cables en ambos extremos con Cinta Impresa</t>
  </si>
  <si>
    <t xml:space="preserve">Suministro e Instalación de Patch Cord Categoria 6A- 1.5 m </t>
  </si>
  <si>
    <t>Marcacion y Codificacion de puntos en Patch Panel</t>
  </si>
  <si>
    <t>CANALIZACIONES SISTEMA DATOS</t>
  </si>
  <si>
    <t>Suministro e instalación de caja galvanizada 10x10 doble fondo, para salidas de datos o caja de paso, incluye accesorios</t>
  </si>
  <si>
    <t>Suministro e instalación de caja galvanizada retie 2400, para salidas de datos o caja de paso, incluye accesorios</t>
  </si>
  <si>
    <t>Suministro e instalación de tubería EMT 3/4". Incluye uniones, terminales y abrazaderas</t>
  </si>
  <si>
    <t>Protección de zonas comunes con cartón  (Durante el desarrollo de todo el proyecto )</t>
  </si>
  <si>
    <r>
      <rPr>
        <b/>
        <sz val="11"/>
        <color theme="1"/>
        <rFont val="Calibri"/>
        <family val="2"/>
      </rPr>
      <t>A-03</t>
    </r>
    <r>
      <rPr>
        <sz val="11"/>
        <color theme="1"/>
        <rFont val="Calibri"/>
        <family val="2"/>
      </rPr>
      <t xml:space="preserve"> Lockers en acabado en MDP  Ref : Capri con chapas y bisagras cierre lento.</t>
    </r>
  </si>
  <si>
    <t>MOBILIARIO</t>
  </si>
  <si>
    <t>Mesa de cafeteria 60x80 Mobiliario de Linea. Laminado de Alta Presion  Ref. Ivory 2324 MT</t>
  </si>
  <si>
    <t>Subtotal Costo Directo 02</t>
  </si>
  <si>
    <t>Subtotal 02</t>
  </si>
  <si>
    <t>PISO</t>
  </si>
  <si>
    <t>Mesa de cafeteria 75x90 Mobiliario de Linea. Laminado de Alta Presion  Ref. Ivory 2324 MT</t>
  </si>
  <si>
    <t xml:space="preserve">Suministro de silla color  Capuchino ( como aparece en el render) </t>
  </si>
  <si>
    <t>ENCHAPE</t>
  </si>
  <si>
    <t xml:space="preserve">No se contempla nivelación de piso el piso nuevo será instalado sobre el existente </t>
  </si>
  <si>
    <t>Suministro e instalacion Filtro agua 3 etapas bajo mesón Grival</t>
  </si>
  <si>
    <t xml:space="preserve">MURO UNA CARA DRYWALL -MANO DE OBRA </t>
  </si>
  <si>
    <t xml:space="preserve">MURO UNA CARA DRYWALL -SUMINISTRO MATERIALES </t>
  </si>
  <si>
    <t xml:space="preserve">MANO DE OBRA </t>
  </si>
  <si>
    <t xml:space="preserve">SUMINISTRO MATERIAL  </t>
  </si>
  <si>
    <t xml:space="preserve">SUMINISTRO MATERIAL </t>
  </si>
  <si>
    <t>MANO DE OBRA</t>
  </si>
  <si>
    <t xml:space="preserve">SUMINISTRO  PISO LVT CONCRETO </t>
  </si>
  <si>
    <t xml:space="preserve">SUMINISTROS </t>
  </si>
  <si>
    <t xml:space="preserve">V/TOTAL </t>
  </si>
  <si>
    <t>V /Total</t>
  </si>
  <si>
    <t>Suministro salpicadero (referencia por definir)</t>
  </si>
  <si>
    <t>instalacion  salpicadero (referencia por definir)</t>
  </si>
  <si>
    <t xml:space="preserve">Subtotal Costo Directo 01 SUMINISTROS </t>
  </si>
  <si>
    <t xml:space="preserve">Subtotal Costo Directo 01 MANO DE OBRA </t>
  </si>
  <si>
    <t xml:space="preserve">PPTO  26 Noviembre </t>
  </si>
  <si>
    <t>iva 19%</t>
  </si>
  <si>
    <t>Valor total</t>
  </si>
  <si>
    <t xml:space="preserve">Sqm Cost  / Costo total Adecuacion </t>
  </si>
  <si>
    <t>Filtro</t>
  </si>
  <si>
    <t xml:space="preserve">INSTALACION  PISO LVT CONCRETO </t>
  </si>
  <si>
    <t xml:space="preserve">DESCUENTO </t>
  </si>
  <si>
    <t>Sqm Cost  / Costo total descuento</t>
  </si>
  <si>
    <r>
      <t xml:space="preserve">Sqm Cost  / </t>
    </r>
    <r>
      <rPr>
        <i/>
        <sz val="11"/>
        <color rgb="FFFF0000"/>
        <rFont val="Calibri"/>
        <family val="2"/>
      </rPr>
      <t>Costo total</t>
    </r>
    <r>
      <rPr>
        <i/>
        <sz val="11"/>
        <color theme="0"/>
        <rFont val="Calibri"/>
        <family val="2"/>
      </rPr>
      <t xml:space="preserve"> PROYECTO </t>
    </r>
  </si>
  <si>
    <t>ANEXO 1 - PROPUESTA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</si>
</sst>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7" formatCode="&quot;$&quot;\ #,##0.00;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(&quot;$&quot;* #,##0_);_(&quot;$&quot;* \(#,##0\);_(&quot;$&quot;* &quot;-&quot;??_);_(@_)"/>
    <numFmt numFmtId="167" formatCode="_(&quot;$&quot;* #,##0.00_);_(&quot;$&quot;* \(#,##0.00\);_(&quot;$&quot;* &quot;-&quot;??_);_(@_)"/>
    <numFmt numFmtId="168" formatCode="0.0"/>
    <numFmt numFmtId="169" formatCode="_ * #,##0.00_ ;_ * \-#,##0.00_ ;_ * &quot;-&quot;_ ;_ @_ "/>
    <numFmt numFmtId="170" formatCode="_-&quot;$&quot;\ * #,##0_-;\-&quot;$&quot;\ * #,##0_-;_-&quot;$&quot;\ * &quot;-&quot;??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</font>
    <font>
      <sz val="11"/>
      <color theme="0"/>
      <name val="Calibri"/>
      <family val="2"/>
    </font>
    <font>
      <i/>
      <sz val="11"/>
      <color theme="0"/>
      <name val="Calibri"/>
      <family val="2"/>
    </font>
    <font>
      <u/>
      <sz val="11"/>
      <color theme="1"/>
      <name val="Calibri"/>
      <family val="2"/>
    </font>
    <font>
      <i/>
      <sz val="11"/>
      <color theme="1"/>
      <name val="Calibri"/>
      <family val="2"/>
    </font>
    <font>
      <i/>
      <sz val="11"/>
      <color rgb="FFFF0000"/>
      <name val="Calibri"/>
      <family val="2"/>
    </font>
    <font>
      <i/>
      <vertAlign val="superscript"/>
      <sz val="11"/>
      <color rgb="FFFF0000"/>
      <name val="Calibri"/>
      <family val="2"/>
    </font>
    <font>
      <sz val="11"/>
      <color rgb="FF0C0C0C"/>
      <name val="Calibri"/>
      <family val="2"/>
    </font>
    <font>
      <sz val="11"/>
      <color indexed="8"/>
      <name val="Calibri"/>
      <family val="2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</font>
    <font>
      <sz val="12"/>
      <color theme="1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00B0F0"/>
      </patternFill>
    </fill>
    <fill>
      <patternFill patternType="solid">
        <fgColor rgb="FFBFBFBF"/>
        <bgColor rgb="FFBFBFBF"/>
      </patternFill>
    </fill>
    <fill>
      <patternFill patternType="solid">
        <fgColor rgb="FF1E4E79"/>
        <bgColor rgb="FF1E4E79"/>
      </patternFill>
    </fill>
    <fill>
      <patternFill patternType="solid">
        <fgColor rgb="FF2E75B5"/>
        <bgColor rgb="FF2E75B5"/>
      </patternFill>
    </fill>
    <fill>
      <patternFill patternType="solid">
        <fgColor rgb="FF3F3F3F"/>
        <bgColor rgb="FF3F3F3F"/>
      </patternFill>
    </fill>
    <fill>
      <patternFill patternType="solid">
        <fgColor theme="1"/>
        <bgColor theme="1"/>
      </patternFill>
    </fill>
    <fill>
      <patternFill patternType="solid">
        <fgColor theme="0"/>
        <bgColor rgb="FFBDD6EE"/>
      </patternFill>
    </fill>
    <fill>
      <patternFill patternType="solid">
        <fgColor theme="0"/>
        <bgColor rgb="FFFFFFFF"/>
      </patternFill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</borders>
  <cellStyleXfs count="61">
    <xf numFmtId="0" fontId="0" fillId="0" borderId="0"/>
    <xf numFmtId="0" fontId="2" fillId="0" borderId="0"/>
    <xf numFmtId="44" fontId="2" fillId="0" borderId="0" applyFont="0" applyFill="0" applyBorder="0" applyAlignment="0" applyProtection="0"/>
    <xf numFmtId="0" fontId="1" fillId="0" borderId="0"/>
    <xf numFmtId="0" fontId="5" fillId="0" borderId="0"/>
    <xf numFmtId="0" fontId="6" fillId="0" borderId="0"/>
    <xf numFmtId="0" fontId="5" fillId="0" borderId="0">
      <alignment vertical="top"/>
    </xf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5" fillId="0" borderId="0">
      <alignment vertical="top"/>
    </xf>
    <xf numFmtId="7" fontId="5" fillId="0" borderId="0" applyFont="0" applyFill="0" applyBorder="0" applyAlignment="0" applyProtection="0"/>
    <xf numFmtId="0" fontId="5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169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9" fillId="9" borderId="0" xfId="0" applyFont="1" applyFill="1" applyAlignment="1">
      <alignment horizontal="left" vertical="center"/>
    </xf>
    <xf numFmtId="0" fontId="10" fillId="10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4" fillId="5" borderId="0" xfId="0" applyFont="1" applyFill="1" applyAlignment="1">
      <alignment horizontal="center" vertical="center"/>
    </xf>
    <xf numFmtId="0" fontId="4" fillId="5" borderId="0" xfId="0" applyFont="1" applyFill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9" fillId="11" borderId="0" xfId="0" applyFont="1" applyFill="1" applyAlignment="1">
      <alignment vertical="center"/>
    </xf>
    <xf numFmtId="0" fontId="9" fillId="11" borderId="0" xfId="0" applyFont="1" applyFill="1" applyAlignment="1">
      <alignment horizontal="center" vertical="center"/>
    </xf>
    <xf numFmtId="166" fontId="9" fillId="11" borderId="0" xfId="0" applyNumberFormat="1" applyFont="1" applyFill="1" applyAlignment="1">
      <alignment vertical="center"/>
    </xf>
    <xf numFmtId="0" fontId="9" fillId="10" borderId="0" xfId="0" applyFont="1" applyFill="1" applyAlignment="1">
      <alignment horizontal="left" vertical="center"/>
    </xf>
    <xf numFmtId="0" fontId="4" fillId="5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6" fontId="4" fillId="0" borderId="0" xfId="0" applyNumberFormat="1" applyFont="1" applyAlignment="1">
      <alignment vertical="center"/>
    </xf>
    <xf numFmtId="0" fontId="10" fillId="5" borderId="0" xfId="0" applyFont="1" applyFill="1" applyAlignment="1">
      <alignment horizontal="left" vertical="center"/>
    </xf>
    <xf numFmtId="0" fontId="10" fillId="12" borderId="0" xfId="0" applyFont="1" applyFill="1" applyAlignment="1">
      <alignment vertical="center"/>
    </xf>
    <xf numFmtId="0" fontId="10" fillId="12" borderId="0" xfId="0" applyFont="1" applyFill="1" applyAlignment="1">
      <alignment horizontal="center" vertical="center"/>
    </xf>
    <xf numFmtId="166" fontId="9" fillId="12" borderId="0" xfId="0" applyNumberFormat="1" applyFont="1" applyFill="1" applyAlignment="1">
      <alignment vertical="center"/>
    </xf>
    <xf numFmtId="166" fontId="4" fillId="6" borderId="0" xfId="0" applyNumberFormat="1" applyFont="1" applyFill="1" applyAlignment="1">
      <alignment vertical="center"/>
    </xf>
    <xf numFmtId="166" fontId="4" fillId="6" borderId="1" xfId="0" applyNumberFormat="1" applyFont="1" applyFill="1" applyBorder="1" applyAlignment="1">
      <alignment vertical="center"/>
    </xf>
    <xf numFmtId="0" fontId="4" fillId="0" borderId="5" xfId="0" applyFont="1" applyBorder="1" applyAlignment="1">
      <alignment vertical="center" wrapText="1"/>
    </xf>
    <xf numFmtId="0" fontId="18" fillId="0" borderId="0" xfId="13" applyFont="1" applyAlignment="1">
      <alignment horizontal="center" vertical="center"/>
    </xf>
    <xf numFmtId="2" fontId="18" fillId="0" borderId="0" xfId="13" applyNumberFormat="1" applyFont="1" applyAlignment="1">
      <alignment horizontal="center" vertical="center"/>
    </xf>
    <xf numFmtId="168" fontId="18" fillId="0" borderId="0" xfId="13" applyNumberFormat="1" applyFont="1" applyAlignment="1">
      <alignment horizontal="right" vertical="center"/>
    </xf>
    <xf numFmtId="0" fontId="7" fillId="4" borderId="0" xfId="0" applyFont="1" applyFill="1"/>
    <xf numFmtId="3" fontId="4" fillId="0" borderId="5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3" fillId="5" borderId="5" xfId="0" applyFont="1" applyFill="1" applyBorder="1" applyAlignment="1">
      <alignment vertical="center" wrapText="1"/>
    </xf>
    <xf numFmtId="0" fontId="4" fillId="5" borderId="5" xfId="0" applyFont="1" applyFill="1" applyBorder="1" applyAlignment="1">
      <alignment vertical="center" wrapText="1"/>
    </xf>
    <xf numFmtId="0" fontId="3" fillId="7" borderId="5" xfId="0" applyFont="1" applyFill="1" applyBorder="1" applyAlignment="1">
      <alignment vertical="center" wrapText="1"/>
    </xf>
    <xf numFmtId="3" fontId="3" fillId="7" borderId="5" xfId="0" applyNumberFormat="1" applyFont="1" applyFill="1" applyBorder="1" applyAlignment="1">
      <alignment horizontal="center" vertical="center" wrapText="1"/>
    </xf>
    <xf numFmtId="1" fontId="3" fillId="7" borderId="5" xfId="0" applyNumberFormat="1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vertical="center" wrapText="1"/>
    </xf>
    <xf numFmtId="9" fontId="4" fillId="0" borderId="0" xfId="12" applyFont="1" applyAlignment="1">
      <alignment horizontal="center" vertical="center"/>
    </xf>
    <xf numFmtId="3" fontId="4" fillId="7" borderId="5" xfId="0" applyNumberFormat="1" applyFont="1" applyFill="1" applyBorder="1" applyAlignment="1">
      <alignment horizontal="center" vertical="center" wrapText="1"/>
    </xf>
    <xf numFmtId="1" fontId="4" fillId="7" borderId="5" xfId="0" applyNumberFormat="1" applyFont="1" applyFill="1" applyBorder="1" applyAlignment="1">
      <alignment horizontal="center" vertical="center" wrapText="1"/>
    </xf>
    <xf numFmtId="2" fontId="20" fillId="0" borderId="5" xfId="8" applyNumberFormat="1" applyFont="1" applyFill="1" applyBorder="1" applyAlignment="1">
      <alignment horizontal="right" vertical="center"/>
    </xf>
    <xf numFmtId="2" fontId="4" fillId="0" borderId="5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4" fillId="3" borderId="5" xfId="0" applyFont="1" applyFill="1" applyBorder="1" applyAlignment="1">
      <alignment horizontal="left" vertical="center" wrapText="1"/>
    </xf>
    <xf numFmtId="2" fontId="4" fillId="3" borderId="5" xfId="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vertical="center" wrapText="1"/>
    </xf>
    <xf numFmtId="0" fontId="2" fillId="5" borderId="5" xfId="0" applyFont="1" applyFill="1" applyBorder="1" applyAlignment="1">
      <alignment horizontal="center" vertical="center"/>
    </xf>
    <xf numFmtId="1" fontId="4" fillId="3" borderId="5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170" fontId="4" fillId="0" borderId="0" xfId="8" applyNumberFormat="1" applyFont="1" applyAlignment="1">
      <alignment horizontal="center" vertical="center"/>
    </xf>
    <xf numFmtId="170" fontId="4" fillId="8" borderId="0" xfId="8" applyNumberFormat="1" applyFont="1" applyFill="1" applyAlignment="1">
      <alignment horizontal="center" vertical="center"/>
    </xf>
    <xf numFmtId="170" fontId="17" fillId="0" borderId="0" xfId="8" applyNumberFormat="1" applyFont="1" applyBorder="1" applyAlignment="1">
      <alignment horizontal="center" vertical="center" wrapText="1"/>
    </xf>
    <xf numFmtId="170" fontId="9" fillId="9" borderId="0" xfId="8" applyNumberFormat="1" applyFont="1" applyFill="1" applyAlignment="1">
      <alignment horizontal="left" vertical="center"/>
    </xf>
    <xf numFmtId="170" fontId="10" fillId="10" borderId="0" xfId="8" applyNumberFormat="1" applyFont="1" applyFill="1" applyAlignment="1">
      <alignment horizontal="left" vertical="center"/>
    </xf>
    <xf numFmtId="170" fontId="4" fillId="0" borderId="9" xfId="8" applyNumberFormat="1" applyFont="1" applyBorder="1" applyAlignment="1">
      <alignment horizontal="center" vertical="center"/>
    </xf>
    <xf numFmtId="170" fontId="4" fillId="5" borderId="5" xfId="8" applyNumberFormat="1" applyFont="1" applyFill="1" applyBorder="1" applyAlignment="1">
      <alignment vertical="center"/>
    </xf>
    <xf numFmtId="170" fontId="3" fillId="7" borderId="5" xfId="8" applyNumberFormat="1" applyFont="1" applyFill="1" applyBorder="1" applyAlignment="1">
      <alignment horizontal="center" vertical="center" wrapText="1"/>
    </xf>
    <xf numFmtId="170" fontId="9" fillId="11" borderId="0" xfId="8" applyNumberFormat="1" applyFont="1" applyFill="1" applyAlignment="1">
      <alignment horizontal="center" vertical="center"/>
    </xf>
    <xf numFmtId="170" fontId="9" fillId="10" borderId="0" xfId="8" applyNumberFormat="1" applyFont="1" applyFill="1" applyAlignment="1">
      <alignment horizontal="left" vertical="center"/>
    </xf>
    <xf numFmtId="170" fontId="4" fillId="0" borderId="0" xfId="12" applyNumberFormat="1" applyFont="1" applyAlignment="1">
      <alignment horizontal="center" vertical="center"/>
    </xf>
    <xf numFmtId="170" fontId="10" fillId="5" borderId="0" xfId="8" applyNumberFormat="1" applyFont="1" applyFill="1" applyAlignment="1">
      <alignment horizontal="left" vertical="center"/>
    </xf>
    <xf numFmtId="170" fontId="10" fillId="12" borderId="0" xfId="8" applyNumberFormat="1" applyFont="1" applyFill="1" applyAlignment="1">
      <alignment horizontal="center" vertical="center"/>
    </xf>
    <xf numFmtId="170" fontId="4" fillId="5" borderId="0" xfId="8" applyNumberFormat="1" applyFont="1" applyFill="1" applyAlignment="1">
      <alignment horizontal="center" vertical="center"/>
    </xf>
    <xf numFmtId="0" fontId="4" fillId="13" borderId="5" xfId="0" applyFont="1" applyFill="1" applyBorder="1" applyAlignment="1">
      <alignment vertical="center" wrapText="1"/>
    </xf>
    <xf numFmtId="0" fontId="4" fillId="13" borderId="5" xfId="0" applyFont="1" applyFill="1" applyBorder="1" applyAlignment="1">
      <alignment horizontal="center" vertical="center" wrapText="1"/>
    </xf>
    <xf numFmtId="1" fontId="4" fillId="13" borderId="5" xfId="0" applyNumberFormat="1" applyFont="1" applyFill="1" applyBorder="1" applyAlignment="1">
      <alignment horizontal="center" vertical="center" wrapText="1"/>
    </xf>
    <xf numFmtId="1" fontId="4" fillId="5" borderId="5" xfId="0" applyNumberFormat="1" applyFont="1" applyFill="1" applyBorder="1" applyAlignment="1">
      <alignment horizontal="center" vertical="center" wrapText="1"/>
    </xf>
    <xf numFmtId="0" fontId="0" fillId="0" borderId="5" xfId="0" applyBorder="1"/>
    <xf numFmtId="0" fontId="3" fillId="2" borderId="5" xfId="0" applyFont="1" applyFill="1" applyBorder="1" applyAlignment="1">
      <alignment vertical="center" wrapText="1"/>
    </xf>
    <xf numFmtId="3" fontId="3" fillId="2" borderId="5" xfId="0" applyNumberFormat="1" applyFont="1" applyFill="1" applyBorder="1" applyAlignment="1">
      <alignment horizontal="center" vertical="center" wrapText="1"/>
    </xf>
    <xf numFmtId="1" fontId="3" fillId="2" borderId="5" xfId="0" applyNumberFormat="1" applyFont="1" applyFill="1" applyBorder="1" applyAlignment="1">
      <alignment horizontal="center" vertical="center" wrapText="1"/>
    </xf>
    <xf numFmtId="2" fontId="15" fillId="5" borderId="5" xfId="0" applyNumberFormat="1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vertical="center" wrapText="1"/>
    </xf>
    <xf numFmtId="3" fontId="15" fillId="5" borderId="5" xfId="0" applyNumberFormat="1" applyFont="1" applyFill="1" applyBorder="1" applyAlignment="1">
      <alignment horizontal="center" vertical="center" wrapText="1"/>
    </xf>
    <xf numFmtId="1" fontId="15" fillId="5" borderId="5" xfId="0" applyNumberFormat="1" applyFont="1" applyFill="1" applyBorder="1" applyAlignment="1">
      <alignment horizontal="center" vertical="center" wrapText="1"/>
    </xf>
    <xf numFmtId="3" fontId="4" fillId="5" borderId="5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  <xf numFmtId="3" fontId="4" fillId="0" borderId="5" xfId="0" applyNumberFormat="1" applyFont="1" applyBorder="1" applyAlignment="1">
      <alignment horizontal="center" vertical="center"/>
    </xf>
    <xf numFmtId="1" fontId="4" fillId="0" borderId="5" xfId="0" applyNumberFormat="1" applyFont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3" fontId="4" fillId="3" borderId="5" xfId="0" applyNumberFormat="1" applyFont="1" applyFill="1" applyBorder="1" applyAlignment="1">
      <alignment horizontal="center" vertical="center" wrapText="1"/>
    </xf>
    <xf numFmtId="2" fontId="3" fillId="2" borderId="2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 wrapText="1"/>
    </xf>
    <xf numFmtId="3" fontId="3" fillId="2" borderId="3" xfId="0" applyNumberFormat="1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2" fontId="3" fillId="7" borderId="10" xfId="0" applyNumberFormat="1" applyFont="1" applyFill="1" applyBorder="1" applyAlignment="1">
      <alignment horizontal="center" vertical="center" wrapText="1"/>
    </xf>
    <xf numFmtId="2" fontId="4" fillId="0" borderId="10" xfId="0" applyNumberFormat="1" applyFont="1" applyBorder="1" applyAlignment="1">
      <alignment horizontal="center" vertical="center" wrapText="1"/>
    </xf>
    <xf numFmtId="2" fontId="3" fillId="2" borderId="10" xfId="0" applyNumberFormat="1" applyFont="1" applyFill="1" applyBorder="1" applyAlignment="1">
      <alignment horizontal="center" vertical="center" wrapText="1"/>
    </xf>
    <xf numFmtId="2" fontId="15" fillId="5" borderId="10" xfId="0" applyNumberFormat="1" applyFont="1" applyFill="1" applyBorder="1" applyAlignment="1">
      <alignment horizontal="center" vertical="center" wrapText="1"/>
    </xf>
    <xf numFmtId="0" fontId="0" fillId="0" borderId="10" xfId="0" applyBorder="1"/>
    <xf numFmtId="2" fontId="4" fillId="5" borderId="10" xfId="0" applyNumberFormat="1" applyFont="1" applyFill="1" applyBorder="1" applyAlignment="1">
      <alignment horizontal="center" vertical="center" wrapText="1"/>
    </xf>
    <xf numFmtId="2" fontId="4" fillId="7" borderId="10" xfId="0" applyNumberFormat="1" applyFont="1" applyFill="1" applyBorder="1" applyAlignment="1">
      <alignment horizontal="center" vertical="center" wrapText="1"/>
    </xf>
    <xf numFmtId="169" fontId="2" fillId="5" borderId="10" xfId="0" applyNumberFormat="1" applyFont="1" applyFill="1" applyBorder="1" applyAlignment="1">
      <alignment horizontal="center" vertical="center" wrapText="1"/>
    </xf>
    <xf numFmtId="170" fontId="3" fillId="2" borderId="5" xfId="8" applyNumberFormat="1" applyFont="1" applyFill="1" applyBorder="1" applyAlignment="1">
      <alignment horizontal="center" vertical="center" wrapText="1"/>
    </xf>
    <xf numFmtId="170" fontId="4" fillId="0" borderId="5" xfId="8" applyNumberFormat="1" applyFont="1" applyBorder="1" applyAlignment="1">
      <alignment vertical="center"/>
    </xf>
    <xf numFmtId="170" fontId="3" fillId="2" borderId="3" xfId="8" applyNumberFormat="1" applyFont="1" applyFill="1" applyBorder="1" applyAlignment="1">
      <alignment horizontal="center" vertical="center" wrapText="1"/>
    </xf>
    <xf numFmtId="167" fontId="3" fillId="2" borderId="4" xfId="0" applyNumberFormat="1" applyFont="1" applyFill="1" applyBorder="1" applyAlignment="1">
      <alignment horizontal="center" vertical="center" wrapText="1"/>
    </xf>
    <xf numFmtId="167" fontId="3" fillId="7" borderId="11" xfId="0" applyNumberFormat="1" applyFont="1" applyFill="1" applyBorder="1" applyAlignment="1">
      <alignment horizontal="center" vertical="center" wrapText="1"/>
    </xf>
    <xf numFmtId="166" fontId="3" fillId="6" borderId="11" xfId="0" applyNumberFormat="1" applyFont="1" applyFill="1" applyBorder="1" applyAlignment="1">
      <alignment vertical="center"/>
    </xf>
    <xf numFmtId="166" fontId="4" fillId="6" borderId="11" xfId="0" applyNumberFormat="1" applyFont="1" applyFill="1" applyBorder="1" applyAlignment="1">
      <alignment vertical="center"/>
    </xf>
    <xf numFmtId="167" fontId="3" fillId="2" borderId="11" xfId="0" applyNumberFormat="1" applyFont="1" applyFill="1" applyBorder="1" applyAlignment="1">
      <alignment horizontal="center" vertical="center" wrapText="1"/>
    </xf>
    <xf numFmtId="170" fontId="3" fillId="2" borderId="5" xfId="8" applyNumberFormat="1" applyFont="1" applyFill="1" applyBorder="1" applyAlignment="1">
      <alignment vertical="center"/>
    </xf>
    <xf numFmtId="170" fontId="3" fillId="7" borderId="5" xfId="8" applyNumberFormat="1" applyFont="1" applyFill="1" applyBorder="1" applyAlignment="1">
      <alignment vertical="center"/>
    </xf>
    <xf numFmtId="170" fontId="4" fillId="7" borderId="5" xfId="8" applyNumberFormat="1" applyFont="1" applyFill="1" applyBorder="1" applyAlignment="1">
      <alignment horizontal="center" vertical="center" wrapText="1"/>
    </xf>
    <xf numFmtId="170" fontId="4" fillId="3" borderId="5" xfId="8" applyNumberFormat="1" applyFont="1" applyFill="1" applyBorder="1" applyAlignment="1">
      <alignment vertical="center"/>
    </xf>
    <xf numFmtId="170" fontId="4" fillId="13" borderId="5" xfId="8" applyNumberFormat="1" applyFont="1" applyFill="1" applyBorder="1" applyAlignment="1">
      <alignment horizontal="center" vertical="center" wrapText="1"/>
    </xf>
    <xf numFmtId="44" fontId="3" fillId="2" borderId="11" xfId="8" applyFont="1" applyFill="1" applyBorder="1" applyAlignment="1">
      <alignment horizontal="center" vertical="center" wrapText="1"/>
    </xf>
    <xf numFmtId="167" fontId="4" fillId="7" borderId="1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170" fontId="4" fillId="13" borderId="5" xfId="8" applyNumberFormat="1" applyFont="1" applyFill="1" applyBorder="1" applyAlignment="1">
      <alignment vertical="center"/>
    </xf>
    <xf numFmtId="0" fontId="23" fillId="0" borderId="5" xfId="0" applyFont="1" applyBorder="1" applyAlignment="1">
      <alignment vertical="center" wrapText="1"/>
    </xf>
    <xf numFmtId="2" fontId="4" fillId="3" borderId="10" xfId="0" applyNumberFormat="1" applyFont="1" applyFill="1" applyBorder="1" applyAlignment="1">
      <alignment horizontal="center" vertical="center" wrapText="1"/>
    </xf>
    <xf numFmtId="2" fontId="4" fillId="5" borderId="5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 vertical="center"/>
    </xf>
    <xf numFmtId="0" fontId="3" fillId="3" borderId="5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3" fontId="4" fillId="2" borderId="5" xfId="0" applyNumberFormat="1" applyFont="1" applyFill="1" applyBorder="1" applyAlignment="1">
      <alignment horizontal="center" vertical="center" wrapText="1"/>
    </xf>
    <xf numFmtId="1" fontId="4" fillId="2" borderId="5" xfId="0" applyNumberFormat="1" applyFont="1" applyFill="1" applyBorder="1" applyAlignment="1">
      <alignment horizontal="center" vertical="center" wrapText="1"/>
    </xf>
    <xf numFmtId="170" fontId="0" fillId="0" borderId="5" xfId="8" applyNumberFormat="1" applyFont="1" applyBorder="1" applyAlignment="1">
      <alignment horizontal="center" vertical="center"/>
    </xf>
    <xf numFmtId="44" fontId="0" fillId="0" borderId="0" xfId="0" applyNumberFormat="1"/>
    <xf numFmtId="0" fontId="10" fillId="11" borderId="0" xfId="0" applyFont="1" applyFill="1" applyAlignment="1">
      <alignment vertical="center"/>
    </xf>
    <xf numFmtId="0" fontId="10" fillId="11" borderId="0" xfId="0" applyFont="1" applyFill="1" applyAlignment="1">
      <alignment horizontal="center" vertical="center"/>
    </xf>
    <xf numFmtId="170" fontId="10" fillId="11" borderId="0" xfId="8" applyNumberFormat="1" applyFont="1" applyFill="1" applyAlignment="1">
      <alignment horizontal="center" vertical="center"/>
    </xf>
    <xf numFmtId="2" fontId="4" fillId="0" borderId="0" xfId="0" applyNumberFormat="1" applyFont="1" applyAlignment="1">
      <alignment horizontal="center" vertical="center" wrapText="1"/>
    </xf>
    <xf numFmtId="0" fontId="4" fillId="5" borderId="0" xfId="0" applyFont="1" applyFill="1" applyAlignment="1">
      <alignment vertical="center" wrapText="1"/>
    </xf>
    <xf numFmtId="3" fontId="4" fillId="0" borderId="0" xfId="0" applyNumberFormat="1" applyFont="1" applyAlignment="1">
      <alignment horizontal="center" vertical="center" wrapText="1"/>
    </xf>
    <xf numFmtId="1" fontId="4" fillId="5" borderId="0" xfId="0" applyNumberFormat="1" applyFont="1" applyFill="1" applyAlignment="1">
      <alignment horizontal="center" vertical="center" wrapText="1"/>
    </xf>
    <xf numFmtId="170" fontId="4" fillId="0" borderId="0" xfId="8" applyNumberFormat="1" applyFont="1" applyBorder="1" applyAlignment="1">
      <alignment vertical="center"/>
    </xf>
    <xf numFmtId="2" fontId="20" fillId="0" borderId="5" xfId="14" applyNumberFormat="1" applyFont="1" applyFill="1" applyBorder="1" applyAlignment="1">
      <alignment horizontal="right" vertical="center"/>
    </xf>
    <xf numFmtId="0" fontId="3" fillId="5" borderId="0" xfId="0" applyFont="1" applyFill="1" applyAlignment="1">
      <alignment vertical="center"/>
    </xf>
    <xf numFmtId="169" fontId="2" fillId="5" borderId="5" xfId="0" applyNumberFormat="1" applyFont="1" applyFill="1" applyBorder="1" applyAlignment="1">
      <alignment horizontal="center" vertical="center" wrapText="1"/>
    </xf>
    <xf numFmtId="166" fontId="4" fillId="6" borderId="5" xfId="0" applyNumberFormat="1" applyFont="1" applyFill="1" applyBorder="1" applyAlignment="1">
      <alignment vertical="center"/>
    </xf>
    <xf numFmtId="0" fontId="3" fillId="13" borderId="5" xfId="0" applyFont="1" applyFill="1" applyBorder="1" applyAlignment="1">
      <alignment vertical="center" wrapText="1"/>
    </xf>
    <xf numFmtId="170" fontId="4" fillId="3" borderId="0" xfId="0" applyNumberFormat="1" applyFont="1" applyFill="1" applyAlignment="1">
      <alignment vertical="center"/>
    </xf>
    <xf numFmtId="166" fontId="4" fillId="14" borderId="11" xfId="0" applyNumberFormat="1" applyFont="1" applyFill="1" applyBorder="1" applyAlignment="1">
      <alignment vertical="center"/>
    </xf>
    <xf numFmtId="166" fontId="4" fillId="14" borderId="5" xfId="0" applyNumberFormat="1" applyFont="1" applyFill="1" applyBorder="1" applyAlignment="1">
      <alignment vertical="center"/>
    </xf>
    <xf numFmtId="44" fontId="4" fillId="0" borderId="0" xfId="8" applyFont="1" applyAlignment="1">
      <alignment horizontal="center" vertical="center"/>
    </xf>
    <xf numFmtId="44" fontId="9" fillId="11" borderId="0" xfId="8" applyFont="1" applyFill="1" applyAlignment="1">
      <alignment horizontal="center" vertical="center"/>
    </xf>
    <xf numFmtId="170" fontId="3" fillId="0" borderId="0" xfId="8" applyNumberFormat="1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0" fontId="0" fillId="0" borderId="5" xfId="8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0" xfId="0" applyAlignment="1">
      <alignment vertical="center"/>
    </xf>
    <xf numFmtId="170" fontId="0" fillId="0" borderId="0" xfId="8" applyNumberFormat="1" applyFont="1" applyAlignment="1">
      <alignment vertical="center"/>
    </xf>
    <xf numFmtId="166" fontId="0" fillId="0" borderId="0" xfId="0" applyNumberFormat="1" applyAlignment="1">
      <alignment vertical="center"/>
    </xf>
    <xf numFmtId="0" fontId="24" fillId="5" borderId="0" xfId="0" applyFont="1" applyFill="1" applyAlignment="1">
      <alignment vertical="center"/>
    </xf>
    <xf numFmtId="44" fontId="10" fillId="11" borderId="0" xfId="8" applyFont="1" applyFill="1" applyAlignment="1">
      <alignment vertical="center"/>
    </xf>
    <xf numFmtId="9" fontId="10" fillId="11" borderId="0" xfId="12" applyFont="1" applyFill="1" applyAlignment="1">
      <alignment horizontal="center" vertical="center"/>
    </xf>
    <xf numFmtId="0" fontId="7" fillId="0" borderId="0" xfId="0" applyFont="1" applyAlignment="1">
      <alignment vertical="center"/>
    </xf>
    <xf numFmtId="165" fontId="19" fillId="0" borderId="5" xfId="14" applyNumberFormat="1" applyFont="1" applyBorder="1" applyAlignment="1">
      <alignment horizontal="center" vertical="center" wrapText="1"/>
    </xf>
    <xf numFmtId="0" fontId="21" fillId="0" borderId="2" xfId="15" applyFont="1" applyBorder="1" applyAlignment="1">
      <alignment horizontal="center" vertical="center" wrapText="1"/>
    </xf>
    <xf numFmtId="0" fontId="21" fillId="0" borderId="3" xfId="15" applyFont="1" applyBorder="1" applyAlignment="1">
      <alignment horizontal="center" vertical="center" wrapText="1"/>
    </xf>
    <xf numFmtId="0" fontId="21" fillId="0" borderId="12" xfId="15" applyFont="1" applyBorder="1" applyAlignment="1">
      <alignment horizontal="center" vertical="center" wrapText="1"/>
    </xf>
    <xf numFmtId="0" fontId="21" fillId="0" borderId="4" xfId="15" applyFont="1" applyBorder="1" applyAlignment="1">
      <alignment horizontal="center" vertical="center" wrapText="1"/>
    </xf>
    <xf numFmtId="0" fontId="21" fillId="0" borderId="7" xfId="15" applyFont="1" applyBorder="1" applyAlignment="1">
      <alignment horizontal="center" vertical="center" wrapText="1"/>
    </xf>
    <xf numFmtId="0" fontId="21" fillId="0" borderId="8" xfId="15" applyFont="1" applyBorder="1" applyAlignment="1">
      <alignment horizontal="center" vertical="center" wrapText="1"/>
    </xf>
    <xf numFmtId="0" fontId="21" fillId="0" borderId="6" xfId="15" applyFont="1" applyBorder="1" applyAlignment="1">
      <alignment horizontal="center" vertical="center" wrapText="1"/>
    </xf>
    <xf numFmtId="165" fontId="19" fillId="0" borderId="5" xfId="14" applyNumberFormat="1" applyFont="1" applyBorder="1" applyAlignment="1">
      <alignment horizontal="center" vertical="center"/>
    </xf>
    <xf numFmtId="14" fontId="20" fillId="0" borderId="5" xfId="14" applyNumberFormat="1" applyFont="1" applyFill="1" applyBorder="1" applyAlignment="1">
      <alignment horizontal="right" vertical="center" wrapText="1"/>
    </xf>
    <xf numFmtId="2" fontId="20" fillId="0" borderId="5" xfId="14" applyNumberFormat="1" applyFont="1" applyFill="1" applyBorder="1" applyAlignment="1">
      <alignment horizontal="right" vertical="center"/>
    </xf>
  </cellXfs>
  <cellStyles count="61">
    <cellStyle name="Millares 2" xfId="31" xr:uid="{17CDE67C-4B44-4BDC-B362-CA8E5C4B942C}"/>
    <cellStyle name="Millares 2 2" xfId="34" xr:uid="{F22952C0-6622-4046-9A78-3D3EE543A144}"/>
    <cellStyle name="Millares 3" xfId="53" xr:uid="{E50B45F7-D7C9-4089-A871-E3FAFBE99DAB}"/>
    <cellStyle name="Millares 3 3" xfId="14" xr:uid="{C0124B89-9492-45DF-9C64-C55C310B00A5}"/>
    <cellStyle name="Moneda" xfId="8" builtinId="4"/>
    <cellStyle name="Moneda 16" xfId="60" xr:uid="{BA606496-5209-45AA-B8A3-9EAA4B66B7B2}"/>
    <cellStyle name="Moneda 2" xfId="7" xr:uid="{C6218302-6D37-4CA2-A527-59D8C9087D9E}"/>
    <cellStyle name="Moneda 3" xfId="20" xr:uid="{F0ACD43B-8801-41EA-B589-7D01802B5734}"/>
    <cellStyle name="Moneda 4" xfId="17" xr:uid="{17F2D909-C4FF-417F-B046-CE1FF70BD3F4}"/>
    <cellStyle name="Moneda 5" xfId="26" xr:uid="{5AC30729-45D7-474A-B71D-5BEA67A7AC18}"/>
    <cellStyle name="Moneda 6" xfId="30" xr:uid="{A44CB995-5040-49C5-B5E3-F63CA36CAE79}"/>
    <cellStyle name="Moneda 6 10" xfId="52" xr:uid="{E165C0C2-6137-41B9-A206-ABABB46F41DB}"/>
    <cellStyle name="Moneda 6 3" xfId="38" xr:uid="{88AF1AA7-DAA6-4B77-8111-9E2803204890}"/>
    <cellStyle name="Moneda 6 3 2" xfId="43" xr:uid="{5F045CEE-64DB-4E2A-BCAB-F069FAF611BB}"/>
    <cellStyle name="Moneda 6 5" xfId="41" xr:uid="{2CD0BAB5-AC3E-40C9-B8BB-A11C47522C3F}"/>
    <cellStyle name="Moneda 6 7" xfId="45" xr:uid="{76D19B66-40E2-4C98-8860-B0A2A2284D8B}"/>
    <cellStyle name="Moneda 6 9" xfId="48" xr:uid="{D8BD6448-A29C-4D49-AB26-AD90A99543D3}"/>
    <cellStyle name="Moneda 6 9 3" xfId="59" xr:uid="{4C9C371C-0F76-4F13-A1E7-EFB433C43695}"/>
    <cellStyle name="Moneda 7" xfId="2" xr:uid="{4367C90D-7B97-428B-8F54-660BD05BABC9}"/>
    <cellStyle name="Moneda 8" xfId="23" xr:uid="{41D008DA-91BD-4E2F-9986-DB23352A1C24}"/>
    <cellStyle name="Moneda 9" xfId="36" xr:uid="{30E85021-497C-4087-AAF7-A747B9EB0CA2}"/>
    <cellStyle name="Normal" xfId="0" builtinId="0"/>
    <cellStyle name="Normal 10" xfId="24" xr:uid="{DC3D25F1-66C6-4397-8119-C50504297555}"/>
    <cellStyle name="Normal 11" xfId="5" xr:uid="{64DAE167-EF53-4D62-89EC-152B7E9C7601}"/>
    <cellStyle name="Normal 11 2" xfId="22" xr:uid="{3C34CDE1-E3BD-4646-BD45-24C62AB497B3}"/>
    <cellStyle name="Normal 12" xfId="3" xr:uid="{8591733B-7F7B-4F7A-A4C2-DE1D43C83FA0}"/>
    <cellStyle name="Normal 14" xfId="49" xr:uid="{ABE0E995-2323-4189-9C5F-76EE843445A2}"/>
    <cellStyle name="Normal 15" xfId="46" xr:uid="{FED8717E-C3E8-4BDE-8085-DE3F1FCDAEBE}"/>
    <cellStyle name="Normal 15 3" xfId="57" xr:uid="{EA2CA61A-E1A9-465E-BD39-AE4D3846947F}"/>
    <cellStyle name="Normal 2" xfId="4" xr:uid="{4F349843-B0D1-41E8-AF59-F1C9EADE8195}"/>
    <cellStyle name="Normal 2 2" xfId="11" xr:uid="{5DF8BE1E-FC20-4909-B2D6-7387DC1C293B}"/>
    <cellStyle name="Normal 2 2 2" xfId="50" xr:uid="{78E19F32-2CE9-45BD-B9F8-3DD83C6992F3}"/>
    <cellStyle name="Normal 2 2 2 2" xfId="54" xr:uid="{D24E43A5-2C2A-4A43-9D1D-96ED294AFB97}"/>
    <cellStyle name="Normal 2 2 2 3" xfId="55" xr:uid="{21DC4097-EC05-4043-B27B-36F6F2AA7DF7}"/>
    <cellStyle name="Normal 2 2 3" xfId="15" xr:uid="{55D016C0-87FB-447F-8AEE-26B58FA3035F}"/>
    <cellStyle name="Normal 3" xfId="10" xr:uid="{101F1DC9-766E-47A4-8E31-32A1C183A553}"/>
    <cellStyle name="Normal 3 2" xfId="21" xr:uid="{4F9C1C61-33AE-4178-AD2B-7F8A42A3C965}"/>
    <cellStyle name="Normal 3 2 2" xfId="56" xr:uid="{1481BEC5-14E3-4E7B-859A-027D32DEF598}"/>
    <cellStyle name="Normal 3 3" xfId="6" xr:uid="{52B42B70-7037-4B15-8D9F-F896272F4673}"/>
    <cellStyle name="Normal 4" xfId="18" xr:uid="{92942184-1C1F-4714-A8AD-63DD70A2B329}"/>
    <cellStyle name="Normal 5" xfId="1" xr:uid="{9268D5F4-75B6-4D4C-A770-9B4FF5EB611C}"/>
    <cellStyle name="Normal 5 2" xfId="19" xr:uid="{2A5019BD-9A95-4306-9DD1-368E6356BF99}"/>
    <cellStyle name="Normal 5 2 2" xfId="27" xr:uid="{6E5267E3-6733-41F7-BF23-D8E3FC996BA8}"/>
    <cellStyle name="Normal 5 3" xfId="13" xr:uid="{8716C751-8A60-455C-A3C6-94C36691D833}"/>
    <cellStyle name="Normal 6" xfId="16" xr:uid="{DE1E64F8-E48B-49B7-95AE-6A2B5C312D99}"/>
    <cellStyle name="Normal 7" xfId="25" xr:uid="{2A1367CF-483D-47A8-99C4-7303497D1617}"/>
    <cellStyle name="Normal 7 2" xfId="33" xr:uid="{217D5D85-1B0A-4F21-AB47-2B0DB11F8F4F}"/>
    <cellStyle name="Normal 8" xfId="28" xr:uid="{330B2AA6-2C2D-4D18-BA7B-62FDC12AC9B0}"/>
    <cellStyle name="Normal 8 2" xfId="32" xr:uid="{CE6B54F2-D4DB-43E0-981A-C7B882D1767B}"/>
    <cellStyle name="Normal 9" xfId="29" xr:uid="{CF769E7D-BB62-4598-B09C-F77CFD6CDE4C}"/>
    <cellStyle name="Normal 9 11" xfId="51" xr:uid="{AC3A57C1-0981-45F4-AD2B-385FE50ACE43}"/>
    <cellStyle name="Normal 9 2" xfId="39" xr:uid="{FF2F8985-1E78-4B5D-B785-AD71D2D07279}"/>
    <cellStyle name="Normal 9 3" xfId="37" xr:uid="{283AC78B-AD57-4E6D-8292-4E4C8629C48F}"/>
    <cellStyle name="Normal 9 3 2" xfId="42" xr:uid="{C990CC81-577B-4735-AE42-3AF08234427C}"/>
    <cellStyle name="Normal 9 5" xfId="40" xr:uid="{616C80F4-BB0E-48A7-B487-C53B127557A1}"/>
    <cellStyle name="Normal 9 7" xfId="44" xr:uid="{39A00C2F-C29A-4ECE-8BC4-FDA2179FB4A3}"/>
    <cellStyle name="Normal 9 9" xfId="47" xr:uid="{33EE6683-1E20-4077-B050-D7AB3CB637FB}"/>
    <cellStyle name="Normal 9 9 3" xfId="58" xr:uid="{9192541F-2928-4995-91D9-8DF0F2BCD1F0}"/>
    <cellStyle name="Porcentaje" xfId="12" builtinId="5"/>
    <cellStyle name="Porcentaje 2" xfId="9" xr:uid="{D6725B06-A132-47BC-9945-F0E15C17BD5A}"/>
    <cellStyle name="Porcentaje 4" xfId="35" xr:uid="{62DCA84C-3080-4260-B552-C6DC9DBEFB14}"/>
  </cellStyles>
  <dxfs count="0"/>
  <tableStyles count="0" defaultTableStyle="TableStyleMedium2" defaultPivotStyle="PivotStyleLight16"/>
  <colors>
    <mruColors>
      <color rgb="FFD60093"/>
      <color rgb="FF00CCFF"/>
      <color rgb="FF00FF00"/>
      <color rgb="FFFF5050"/>
      <color rgb="FFC5DFB3"/>
      <color rgb="FFF77F2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21" Type="http://schemas.openxmlformats.org/officeDocument/2006/relationships/calcChain" Target="calcChain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27</xdr:row>
      <xdr:rowOff>0</xdr:rowOff>
    </xdr:from>
    <xdr:ext cx="314325" cy="314325"/>
    <xdr:sp macro="" textlink="">
      <xdr:nvSpPr>
        <xdr:cNvPr id="2" name="Shape 5" descr="J.P. Morgan Colombia | Acerca de Nosotross">
          <a:extLst>
            <a:ext uri="{FF2B5EF4-FFF2-40B4-BE49-F238E27FC236}">
              <a16:creationId xmlns:a16="http://schemas.microsoft.com/office/drawing/2014/main" id="{A491E307-A633-41F0-8E08-BAB153B9BC3F}"/>
            </a:ext>
          </a:extLst>
        </xdr:cNvPr>
        <xdr:cNvSpPr/>
      </xdr:nvSpPr>
      <xdr:spPr>
        <a:xfrm>
          <a:off x="1645920" y="363474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27</xdr:row>
      <xdr:rowOff>0</xdr:rowOff>
    </xdr:from>
    <xdr:ext cx="323850" cy="323850"/>
    <xdr:sp macro="" textlink="">
      <xdr:nvSpPr>
        <xdr:cNvPr id="3" name="Shape 3" descr="J.P. Morgan Colombia | Acerca de Nosotross">
          <a:extLst>
            <a:ext uri="{FF2B5EF4-FFF2-40B4-BE49-F238E27FC236}">
              <a16:creationId xmlns:a16="http://schemas.microsoft.com/office/drawing/2014/main" id="{EE96D0B8-5EA7-4255-9A63-F3F0F128B95A}"/>
            </a:ext>
          </a:extLst>
        </xdr:cNvPr>
        <xdr:cNvSpPr/>
      </xdr:nvSpPr>
      <xdr:spPr>
        <a:xfrm>
          <a:off x="1645920" y="3634740"/>
          <a:ext cx="323850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twoCellAnchor editAs="oneCell">
    <xdr:from>
      <xdr:col>1</xdr:col>
      <xdr:colOff>115466</xdr:colOff>
      <xdr:row>3</xdr:row>
      <xdr:rowOff>83820</xdr:rowOff>
    </xdr:from>
    <xdr:to>
      <xdr:col>2</xdr:col>
      <xdr:colOff>436245</xdr:colOff>
      <xdr:row>16</xdr:row>
      <xdr:rowOff>2923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7BDD843-90F2-4498-B128-925C63A3BA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1766" y="609600"/>
          <a:ext cx="1090399" cy="1344043"/>
        </a:xfrm>
        <a:prstGeom prst="rect">
          <a:avLst/>
        </a:prstGeom>
      </xdr:spPr>
    </xdr:pic>
    <xdr:clientData/>
  </xdr:twoCellAnchor>
  <xdr:oneCellAnchor>
    <xdr:from>
      <xdr:col>2</xdr:col>
      <xdr:colOff>0</xdr:colOff>
      <xdr:row>43</xdr:row>
      <xdr:rowOff>0</xdr:rowOff>
    </xdr:from>
    <xdr:ext cx="314325" cy="314325"/>
    <xdr:sp macro="" textlink="">
      <xdr:nvSpPr>
        <xdr:cNvPr id="5" name="Shape 5" descr="J.P. Morgan Colombia | Acerca de Nosotross">
          <a:extLst>
            <a:ext uri="{FF2B5EF4-FFF2-40B4-BE49-F238E27FC236}">
              <a16:creationId xmlns:a16="http://schemas.microsoft.com/office/drawing/2014/main" id="{DDF1C57C-D87A-4989-9386-77DDF2B74C2D}"/>
            </a:ext>
          </a:extLst>
        </xdr:cNvPr>
        <xdr:cNvSpPr/>
      </xdr:nvSpPr>
      <xdr:spPr>
        <a:xfrm>
          <a:off x="1645920" y="84048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43</xdr:row>
      <xdr:rowOff>0</xdr:rowOff>
    </xdr:from>
    <xdr:ext cx="323850" cy="323850"/>
    <xdr:sp macro="" textlink="">
      <xdr:nvSpPr>
        <xdr:cNvPr id="6" name="Shape 3" descr="J.P. Morgan Colombia | Acerca de Nosotross">
          <a:extLst>
            <a:ext uri="{FF2B5EF4-FFF2-40B4-BE49-F238E27FC236}">
              <a16:creationId xmlns:a16="http://schemas.microsoft.com/office/drawing/2014/main" id="{A02226BB-8D78-4158-B5BB-8E516F7D26B4}"/>
            </a:ext>
          </a:extLst>
        </xdr:cNvPr>
        <xdr:cNvSpPr/>
      </xdr:nvSpPr>
      <xdr:spPr>
        <a:xfrm>
          <a:off x="1645920" y="8404860"/>
          <a:ext cx="323850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twoCellAnchor editAs="oneCell">
    <xdr:from>
      <xdr:col>3</xdr:col>
      <xdr:colOff>1067465</xdr:colOff>
      <xdr:row>258</xdr:row>
      <xdr:rowOff>98610</xdr:rowOff>
    </xdr:from>
    <xdr:to>
      <xdr:col>6</xdr:col>
      <xdr:colOff>914401</xdr:colOff>
      <xdr:row>267</xdr:row>
      <xdr:rowOff>37870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32BAF3E9-F151-465D-B31A-43B34F3DCF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09677" y="88481645"/>
          <a:ext cx="3325242" cy="183081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ushwake1.sharepoint.com/Casual%20Male%20Retail%20Group/PROJECT%20MANAGER%20FORMS/PROJECT%20MANAGER%20FORMS/CAPEX%20Budget%20Master/2009%20Master%20Budget%20Fo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bre-my.sharepoint.com/personal/gabriela_uricoechea_cbre_com/Documents/CBRE/Proyectos/Colombia/British%20Telecom/Weekly%20Reports/BT_WeeklyReport%2005.14.2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aei-comp/COMPANY/Users/jmolano/AppData/Local/Microsoft/Windows/INetCache/Content.Outlook/G5WSI46X/FORMATO%20PPTO%20RANGOS%2017111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bre-my.sharepoint.com/Sogesmaint-cbre/Project%20management/PROJET%20-%20ACTUAL/Accenture%20-%20Luxemburg/templates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Usuario/Documents/CBRE/3.Ejecucucion/MUFG%202/Propuestas/2016.09.21%20Propuesta/Mobiliario/16-110816%2003%20Bco%20de%20Tokio%20Ex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rporaterealestate.bankofamerica.com/Documents%20and%20Settings/NBKL2FP/Desktop/LEED%20Charter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robertoamoros/NEGOCIOS/1502%20Lilly/01%20PJM%20Playbook%20Docs/BudgetTransferSmartDoc1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ppcorp.sharepoint.com/personal/courage_edeko_wppcoretech_com/Documents/Attachments/2019/Team/Programme%20Resource%20Usage%20_Costs%20V%202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janorman/AppData/Local/Microsoft/Windows/Temporary%20Internet%20Files/Content.Outlook/FZJ0MDHN/CBRE-PRJustification-Template-100803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Sogesmaint-cbre/Project%20management/PROJET%20-%20ACTUAL/Accenture%20-%20Luxemburg/templates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janorman/AppData/Local/Temp/Tools%20&amp;%20Templates/Forms/Copy%20of%20CWF_OSD0407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Mnaranjo/OneDrive%20-%20CBRE,%20Inc/01%20-%20WPP/01.%20Budget/09.%20CashFlow/WPP_CashFlow_191111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/DATOS/MERCADEO/Propuestas%20Sin%20Realizar/Propuestas%202023/IGT%20BAQ/Presupuestos/Versi&#243;n%203/BPO%20IGT%20PPTO%20230302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PROYECTOS%202009/TELEF&#211;NICA%20TLATAM/FACTORES/Factores%20para%20especialidad%20de%20Fuerz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ltuxworth/AppData/Local/Bloomberg/data/Bloomberg%20-%20e-Builder%20EAC%20Form.xlsm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iscovery.nbgfn.com/Documents%20and%20Settings/nbk68ah/Local%20Settings/Temporary%20Internet%20Files/OLK2593/WINNT/Temporary%20Internet%20Files/OLK72/IIAM_Draft_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EX"/>
      <sheetName val="SCOPE"/>
      <sheetName val="Costs"/>
      <sheetName val="DLW"/>
      <sheetName val="COSTBREA"/>
      <sheetName val="checklist"/>
      <sheetName val="po's"/>
      <sheetName val="GC Bid Comparison"/>
      <sheetName val="Bid Form"/>
      <sheetName val="INVBID "/>
      <sheetName val="INVBID  (2)"/>
      <sheetName val="INVBID  (3)"/>
      <sheetName val="INVBID  (4)"/>
      <sheetName val="signbid"/>
      <sheetName val="Sign Bid Comparison"/>
      <sheetName val="LL_APPL"/>
      <sheetName val="V.B._ASIS"/>
      <sheetName val="SHELL"/>
      <sheetName val="finsched"/>
      <sheetName val="CMA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genda"/>
      <sheetName val="Cover"/>
      <sheetName val="Approved Render"/>
      <sheetName val="Approved Layout"/>
      <sheetName val="Graphic Report"/>
      <sheetName val="Meeting "/>
      <sheetName val="Executive Schedule"/>
      <sheetName val="Schedule"/>
      <sheetName val="New Budget "/>
      <sheetName val="Project POs"/>
      <sheetName val="Cash Flow - COP$"/>
      <sheetName val="Risk Register"/>
      <sheetName val="Invoicing"/>
    </sheetNames>
    <sheetDataSet>
      <sheetData sheetId="0"/>
      <sheetData sheetId="1">
        <row r="31">
          <cell r="A31" t="str">
            <v>British Telecom</v>
          </cell>
        </row>
        <row r="32">
          <cell r="A32" t="str">
            <v xml:space="preserve">Teleport </v>
          </cell>
        </row>
        <row r="34">
          <cell r="A34">
            <v>43965</v>
          </cell>
        </row>
        <row r="35">
          <cell r="J35">
            <v>1</v>
          </cell>
        </row>
        <row r="36">
          <cell r="A36" t="str">
            <v>BOGOTA, COLOMBIA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P&amp;G CONSTRUCCION"/>
      <sheetName val="POLIZAS"/>
      <sheetName val="CLIENTE"/>
      <sheetName val="Personalizar"/>
    </sheetNames>
    <sheetDataSet>
      <sheetData sheetId="0"/>
      <sheetData sheetId="1">
        <row r="64">
          <cell r="A64">
            <v>7.0000000000000007E-2</v>
          </cell>
        </row>
      </sheetData>
      <sheetData sheetId="2"/>
      <sheetData sheetId="3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TS"/>
      <sheetName val="CONT."/>
      <sheetName val="RISK REG"/>
      <sheetName val="RISK ASS"/>
      <sheetName val="CHANG."/>
      <sheetName val="VALUE CREAT."/>
      <sheetName val="CR FORM"/>
      <sheetName val="VA FORM"/>
      <sheetName val="MINUTE"/>
      <sheetName val="TABLES"/>
      <sheetName val="CONT_"/>
      <sheetName val="RISK_REG"/>
      <sheetName val="RISK_ASS"/>
      <sheetName val="CHANG_"/>
      <sheetName val="VALUE_CREAT_"/>
      <sheetName val="CR_FORM"/>
      <sheetName val="VA_FORM"/>
    </sheetNames>
    <sheetDataSet>
      <sheetData sheetId="0">
        <row r="22">
          <cell r="E22" t="str">
            <v>Thomas Maskens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tizacion"/>
      <sheetName val="Cotizacion (2)"/>
    </sheetNames>
    <sheetDataSet>
      <sheetData sheetId="0" refreshError="1">
        <row r="64">
          <cell r="H64">
            <v>2108400</v>
          </cell>
        </row>
      </sheetData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Charter"/>
      <sheetName val="tables"/>
      <sheetName val="VOLUMEN"/>
      <sheetName val="Project_Charter"/>
    </sheetNames>
    <sheetDataSet>
      <sheetData sheetId="0">
        <row r="50">
          <cell r="R50" t="str">
            <v>Yes</v>
          </cell>
        </row>
        <row r="51">
          <cell r="R51" t="str">
            <v>No</v>
          </cell>
        </row>
        <row r="64">
          <cell r="R64" t="str">
            <v>Certified</v>
          </cell>
        </row>
        <row r="65">
          <cell r="R65" t="str">
            <v>Silver</v>
          </cell>
        </row>
        <row r="66">
          <cell r="R66" t="str">
            <v>Gold</v>
          </cell>
        </row>
        <row r="67">
          <cell r="R67" t="str">
            <v>Platinum</v>
          </cell>
        </row>
        <row r="68">
          <cell r="R68" t="str">
            <v>N/A</v>
          </cell>
        </row>
      </sheetData>
      <sheetData sheetId="1" refreshError="1"/>
      <sheetData sheetId="2" refreshError="1"/>
      <sheetData sheetId="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ookups"/>
      <sheetName val="ScopeDocument"/>
      <sheetName val="Standard Mappings"/>
    </sheetNames>
    <sheetDataSet>
      <sheetData sheetId="0">
        <row r="1">
          <cell r="B1" t="str">
            <v>0000 /  / Cashflow Cost Account</v>
          </cell>
          <cell r="F1" t="str">
            <v>CLIENT_DocVISID / Client Name</v>
          </cell>
          <cell r="G1" t="str">
            <v>LA / Landlord Allowance</v>
          </cell>
          <cell r="J1" t="str">
            <v>USD</v>
          </cell>
        </row>
        <row r="2">
          <cell r="B2" t="str">
            <v>0001 / B2300 / 1 - Restoration/Demolition Expense-Demolition</v>
          </cell>
          <cell r="F2" t="str">
            <v xml:space="preserve">   CLIENT_DocVISID.BLDGID / Location NAME</v>
          </cell>
          <cell r="G2" t="str">
            <v>NA / NA</v>
          </cell>
          <cell r="J2" t="str">
            <v>USD</v>
          </cell>
        </row>
        <row r="3">
          <cell r="B3" t="str">
            <v>0002 / 306 / 1 - Restoration/Demolition Expense-Restoration</v>
          </cell>
          <cell r="F3" t="str">
            <v xml:space="preserve">      CLIENT_DocVISID.BLDGID.Property_ID / Property Name</v>
          </cell>
          <cell r="G3" t="str">
            <v>PL_CAP / Planned Capital</v>
          </cell>
          <cell r="J3" t="str">
            <v>USD</v>
          </cell>
        </row>
        <row r="4">
          <cell r="B4" t="str">
            <v>0003 / 501 / 2 - Move Costs-Large Proj - Desktop Support</v>
          </cell>
          <cell r="F4" t="str">
            <v xml:space="preserve">         CLIENT_DocVISID.BLDGID.Property_ID.Lease_ID / Lease 'Lease ID'</v>
          </cell>
          <cell r="G4" t="str">
            <v>PL_EXP / Planned Expense</v>
          </cell>
        </row>
        <row r="5">
          <cell r="B5" t="str">
            <v>0004 / T16000 / 2 - Move Costs-Large Proj - Elec/Cabli</v>
          </cell>
          <cell r="F5" t="str">
            <v>NA / Not a Subproject</v>
          </cell>
          <cell r="G5" t="str">
            <v>UN_CAP / Unplanned Capital</v>
          </cell>
        </row>
        <row r="6">
          <cell r="B6" t="str">
            <v>0005 / 406 / 2 - Move Costs-Large Proj - Furn Reconfiguration (Existing)</v>
          </cell>
          <cell r="F6" t="str">
            <v>TBD / Subproject To Be Determined</v>
          </cell>
          <cell r="G6" t="str">
            <v>UN_EXP / Unplanned Expense</v>
          </cell>
        </row>
        <row r="7">
          <cell r="B7" t="str">
            <v>0006 / 218 / 2 - Move Costs-Large Proj - Move Services</v>
          </cell>
          <cell r="F7" t="str">
            <v>ABQ / ABQ / Albuquerque - 2155 Louisiana NE, 7th floor</v>
          </cell>
        </row>
        <row r="8">
          <cell r="B8" t="str">
            <v>0007 / 802 / 5 - Other Expenses</v>
          </cell>
          <cell r="F8" t="str">
            <v xml:space="preserve">   ABQ.ABQ /    ABQ.ABQ / Albuquerque - 2155 Louisiana NE, 7th floor</v>
          </cell>
        </row>
        <row r="9">
          <cell r="B9" t="str">
            <v>0008 / 701 / 8 - Fixed Asset Write Off-Fixed Asset Write Off</v>
          </cell>
          <cell r="F9" t="str">
            <v xml:space="preserve">      ABQ.ABQ.7816 /       ABQ.ABQ.7816 / Real Estate Lease</v>
          </cell>
        </row>
        <row r="10">
          <cell r="B10" t="str">
            <v>0009 / 901 / 9 - Expense Contingency</v>
          </cell>
          <cell r="F10" t="str">
            <v>ADL / ADL / Adelaide - Santos House, Level 24, Suite 21 &amp; 22</v>
          </cell>
        </row>
        <row r="11">
          <cell r="B11" t="str">
            <v>0010 / B603 / A - Land-LAND &amp; LAND IMPROVEMENTS</v>
          </cell>
          <cell r="F11" t="str">
            <v xml:space="preserve">   ADL.ADL /    ADL.ADL / Adelaide - Santos House, Level 24, Suite 21 &amp; 22</v>
          </cell>
        </row>
        <row r="12">
          <cell r="B12" t="str">
            <v>0011 / F / ASSET - Construction in Progress-Architect Fees</v>
          </cell>
          <cell r="F12" t="str">
            <v xml:space="preserve">      ADL.ADL.APJ-1420 /       ADL.ADL.APJ-1420 / Real Estate Lease</v>
          </cell>
        </row>
        <row r="13">
          <cell r="B13" t="str">
            <v>0012 / R / ASSET - Construction in Progress-Architect Reimb</v>
          </cell>
          <cell r="F13" t="str">
            <v xml:space="preserve">      ADL.ADL.APJ-1564 /       ADL.ADL.APJ-1564 / Real Estate Lease</v>
          </cell>
        </row>
        <row r="14">
          <cell r="B14" t="str">
            <v>0013 / F / ASSET - Construction in Progress-Construction Management Fees</v>
          </cell>
          <cell r="F14" t="str">
            <v>AHU01 / AHU01 / ABU DHABI 1</v>
          </cell>
        </row>
        <row r="15">
          <cell r="F15" t="str">
            <v xml:space="preserve">   AHU01.AHU01 /    AHU01.AHU01 / ABU DHABI 1</v>
          </cell>
        </row>
        <row r="16">
          <cell r="F16" t="str">
            <v xml:space="preserve">      AHU01.AHU01.EMEA-2157 /       AHU01.AHU01.EMEA-2157 / Real Estate Lease</v>
          </cell>
        </row>
        <row r="17">
          <cell r="F17" t="str">
            <v>AKL02 / AKL02 / Auckland - 152 Fanshawe Street - Level 3 (Part)</v>
          </cell>
        </row>
        <row r="18">
          <cell r="F18" t="str">
            <v xml:space="preserve">   AKL02.AKL02 /    AKL02.AKL02 / Auckland - 152 Fanshawe Street - Level 3 (Part)</v>
          </cell>
        </row>
        <row r="19">
          <cell r="F19" t="str">
            <v xml:space="preserve">      AKL02.AKL02.APJ-1563 /       AKL02.AKL02.APJ-1563 / Real Estate Lease</v>
          </cell>
        </row>
        <row r="20">
          <cell r="F20" t="str">
            <v>ALA01 / ALA01 / Almaty - 14th Floor - Samal Towers</v>
          </cell>
        </row>
        <row r="21">
          <cell r="F21" t="str">
            <v xml:space="preserve">   ALA01.ALA01 /    ALA01.ALA01 / Almaty - 14th Floor - Samal Towers</v>
          </cell>
        </row>
        <row r="22">
          <cell r="F22" t="str">
            <v xml:space="preserve">      ALA01.ALA01.EMEA-1241 /       ALA01.ALA01.EMEA-1241 / Real Estate Lease</v>
          </cell>
        </row>
        <row r="23">
          <cell r="F23" t="str">
            <v>ALB / ALB / Albany - 18 Corporate Woods Blvd., Suite 200</v>
          </cell>
        </row>
        <row r="24">
          <cell r="F24" t="str">
            <v xml:space="preserve">   ALB.ALB /    ALB.ALB / ALBANY</v>
          </cell>
        </row>
        <row r="25">
          <cell r="F25" t="str">
            <v xml:space="preserve">      ALB.ALB.6084 /       ALB.ALB.6084 / Real Estate Lease</v>
          </cell>
        </row>
        <row r="26">
          <cell r="F26" t="str">
            <v>ALG02 / ALG02 / Algiers - Algeria Business Center</v>
          </cell>
        </row>
        <row r="27">
          <cell r="F27" t="str">
            <v xml:space="preserve">   ALG02.ALG02 /    ALG02.ALG02 / ALGIERS 2</v>
          </cell>
        </row>
        <row r="28">
          <cell r="F28" t="str">
            <v xml:space="preserve">      ALG02.ALG02.EMEA-2059 /       ALG02.ALG02.EMEA-2059 / Real Estate Lease</v>
          </cell>
        </row>
        <row r="29">
          <cell r="F29" t="str">
            <v>ALLN01 / ALLN01 / Allen, TX</v>
          </cell>
        </row>
        <row r="30">
          <cell r="F30" t="str">
            <v xml:space="preserve">   ALLN01.ALLN01 /    ALLN01.ALLN01 / Allen, TX</v>
          </cell>
        </row>
        <row r="31">
          <cell r="F31" t="str">
            <v xml:space="preserve">      ALLN01.ALLN01.ALLN01 /       ALLN01.ALLN01.ALLN01 / Real Estate Lease</v>
          </cell>
        </row>
        <row r="32">
          <cell r="F32" t="str">
            <v>AMH / AMH / Amherst - 100 Corporate Way, Suite 320</v>
          </cell>
        </row>
        <row r="33">
          <cell r="F33" t="str">
            <v xml:space="preserve">   AMH.AMH /    AMH.AMH / AMHERST</v>
          </cell>
        </row>
        <row r="34">
          <cell r="F34" t="str">
            <v xml:space="preserve">      AMH.AMH.6118 /       AMH.AMH.6118 / Real Estate Lease</v>
          </cell>
        </row>
        <row r="35">
          <cell r="F35" t="str">
            <v>AMM01 / AMM01 / Amman - Office 505, Fifth Floor, Astra Plaza Complex</v>
          </cell>
        </row>
        <row r="36">
          <cell r="F36" t="str">
            <v xml:space="preserve">   AMM01.AMM01 /    AMM01.AMM01 / AMMAN - ASTRA PLAZA</v>
          </cell>
        </row>
        <row r="37">
          <cell r="F37" t="str">
            <v xml:space="preserve">      AMM01.AMM01.EMEA-2033 /       AMM01.AMM01.EMEA-2033 / Real Estate Lease</v>
          </cell>
        </row>
        <row r="38">
          <cell r="F38" t="str">
            <v>AMS3 / AMS3 / Amsterdam - Clipper West Building - Mezz, Grd, 1, 2, 3 Floor</v>
          </cell>
        </row>
        <row r="39">
          <cell r="F39" t="str">
            <v xml:space="preserve">   AMS3.AMS3 /    AMS3.AMS3 / AMSTERDAM 3 CLIPPER</v>
          </cell>
        </row>
        <row r="40">
          <cell r="F40" t="str">
            <v xml:space="preserve">      AMS3.AMS3.EMEA-3011 /       AMS3.AMS3.EMEA-3011 / Real Estate Lease</v>
          </cell>
        </row>
        <row r="41">
          <cell r="F41" t="str">
            <v>AMS5 / AMS5 / AMSTERDAM 5</v>
          </cell>
        </row>
        <row r="42">
          <cell r="F42" t="str">
            <v xml:space="preserve">   AMS5.AMS5 /    AMS5.AMS5 / AMSTERDAM 5</v>
          </cell>
        </row>
        <row r="43">
          <cell r="F43" t="str">
            <v xml:space="preserve">      AMS5.AMS5.AMS5 /       AMS5.AMS5.AMS5 / AMSTERDAM 5 Property</v>
          </cell>
        </row>
        <row r="44">
          <cell r="F44" t="str">
            <v xml:space="preserve">      AMS5.AMS5.EMEA-3003 /       AMS5.AMS5.EMEA-3003 / Real Estate Lease</v>
          </cell>
        </row>
        <row r="45">
          <cell r="F45" t="str">
            <v xml:space="preserve">      AMS5.AMS5.EMEA-3007 /       AMS5.AMS5.EMEA-3007 / Real Estate Lease</v>
          </cell>
        </row>
        <row r="46">
          <cell r="F46" t="str">
            <v xml:space="preserve">      AMS5.AMS5.EMEA-3010 /       AMS5.AMS5.EMEA-3010 / Real Estate Lease</v>
          </cell>
        </row>
        <row r="47">
          <cell r="F47" t="str">
            <v>AMS6 / AMS6 / Amsterdam - Vida Building, 2 &amp; 3rd Floors</v>
          </cell>
        </row>
        <row r="48">
          <cell r="F48" t="str">
            <v xml:space="preserve">   AMS6.AMS6 /    AMS6.AMS6 / AMSTERDAM 6</v>
          </cell>
        </row>
        <row r="49">
          <cell r="F49" t="str">
            <v xml:space="preserve">      AMS6.AMS6.EMEA-2107 /       AMS6.AMS6.EMEA-2107 / Real Estate Lease</v>
          </cell>
        </row>
        <row r="50">
          <cell r="F50" t="str">
            <v>ANC1 / ANC1 / Anchorage - 3601 C Street, Frontier Building, Suite 1234</v>
          </cell>
        </row>
        <row r="51">
          <cell r="F51" t="str">
            <v xml:space="preserve">   ANC1.ANC1 /    ANC1.ANC1 / ANCHORAGE 1</v>
          </cell>
        </row>
        <row r="52">
          <cell r="F52" t="str">
            <v xml:space="preserve">      ANC1.ANC1.7646 /       ANC1.ANC1.7646 / Real Estate Lease</v>
          </cell>
        </row>
        <row r="53">
          <cell r="F53" t="str">
            <v>ANK02 / ANK02 / Ankara - Ground Floor, ODTU Twins Building, ODTU-Tekokent</v>
          </cell>
        </row>
        <row r="54">
          <cell r="F54" t="str">
            <v xml:space="preserve">   ANK02.ANK02 /    ANK02.ANK02 / ANKARA - ODTU TWINS BLDG</v>
          </cell>
        </row>
        <row r="55">
          <cell r="F55" t="str">
            <v xml:space="preserve">      ANK02.ANK02.EMEA-2160 /       ANK02.ANK02.EMEA-2160 / Real Estate Lease</v>
          </cell>
        </row>
        <row r="56">
          <cell r="F56" t="str">
            <v>APL02 / APL02 / Appleton - 2565 E. Calumet, Unit 6</v>
          </cell>
        </row>
        <row r="57">
          <cell r="F57" t="str">
            <v xml:space="preserve">   APL02.APL02 /    APL02.APL02 / APPLETON 2</v>
          </cell>
        </row>
        <row r="58">
          <cell r="F58" t="str">
            <v xml:space="preserve">      APL02.APL02.9052 /       APL02.APL02.9052 / Real Estate Lease</v>
          </cell>
        </row>
        <row r="59">
          <cell r="F59" t="str">
            <v>AST02 / AST02 / Austin- 12515 Research Blvd., Bldg 2- Suite 210</v>
          </cell>
        </row>
        <row r="60">
          <cell r="F60" t="str">
            <v xml:space="preserve">   AST02.AST02 /    AST02.AST02 / AUSTIN 02</v>
          </cell>
        </row>
        <row r="61">
          <cell r="F61" t="str">
            <v xml:space="preserve">      AST02.AST02.9199 /       AST02.AST02.9199 / Real Estate Lease</v>
          </cell>
        </row>
        <row r="62">
          <cell r="F62" t="str">
            <v xml:space="preserve">         AST02.AST02.9199.astq1thruq2masterproject_100805 /          AST02.AST02.9199.astq1thruq2masterproject_100805 / AST08100ROLLOUT</v>
          </cell>
        </row>
        <row r="63">
          <cell r="F63" t="str">
            <v xml:space="preserve">            AST02.AST02.9199.astq1thruq2masterproject_100805.FAST02000:100 /             AST02.AST02.9199.astq1thruq2masterproject_100805.FAST02000:100 / astq1thruq2masterproject_100805</v>
          </cell>
        </row>
        <row r="64">
          <cell r="F64" t="str">
            <v>AST03 / AST03 / Austin - 12515 Research Blvd., Bldg. 3, Research Park</v>
          </cell>
        </row>
        <row r="65">
          <cell r="F65" t="str">
            <v xml:space="preserve">   AST03.AST03 /    AST03.AST03 / AUSTIN 03</v>
          </cell>
        </row>
        <row r="66">
          <cell r="F66" t="str">
            <v xml:space="preserve">      AST03.AST03.7126 /       AST03.AST03.7126 / Real Estate Lease</v>
          </cell>
        </row>
        <row r="67">
          <cell r="F67" t="str">
            <v xml:space="preserve">         AST03.AST03.7126.MAST03CH102910-01-SUB /          AST03.AST03.7126.MAST03CH102910-01-SUB / astq1thruq2masterproject_100805/AST03 - Lab 174 Modifications</v>
          </cell>
        </row>
        <row r="68">
          <cell r="F68" t="str">
            <v>AST04 / AST04 / Austin - 12515 Research Blvd., Bldg. 4, Research Park</v>
          </cell>
        </row>
        <row r="69">
          <cell r="F69" t="str">
            <v xml:space="preserve">   AST04.AST04 /    AST04.AST04 / AUSTIN 04</v>
          </cell>
        </row>
        <row r="70">
          <cell r="F70" t="str">
            <v xml:space="preserve">      AST04.AST04.706 /       AST04.AST04.706 / Real Estate Lease</v>
          </cell>
        </row>
        <row r="71">
          <cell r="F71" t="str">
            <v xml:space="preserve">         AST04.AST04.706.MAST4CH092710-01-SUB /          AST04.AST04.706.MAST4CH092710-01-SUB / astq1thruq2masterproject_100805/AST4 - MURT Lab Reconfiguration</v>
          </cell>
        </row>
        <row r="72">
          <cell r="F72" t="str">
            <v>AST06 / AST06 / Austin - 9500 Amberglen Blvd., (NetSolve Acquisition)</v>
          </cell>
        </row>
        <row r="73">
          <cell r="F73" t="str">
            <v xml:space="preserve">   AST06.AST06 /    AST06.AST06 / AUSTIN 06</v>
          </cell>
        </row>
        <row r="74">
          <cell r="F74" t="str">
            <v xml:space="preserve">      AST06.AST06.9074 /       AST06.AST06.9074 / Real Estate Lease</v>
          </cell>
        </row>
        <row r="75">
          <cell r="F75" t="str">
            <v>ASTN01 / ASTN01 / Astana - 2nd Floor, Astana Tower</v>
          </cell>
        </row>
        <row r="76">
          <cell r="F76" t="str">
            <v xml:space="preserve">   ASTN01.ASTN01 /    ASTN01.ASTN01 / ASTANA TOWER</v>
          </cell>
        </row>
        <row r="77">
          <cell r="F77" t="str">
            <v xml:space="preserve">      ASTN01.ASTN01.EMEA-2190 /       ASTN01.ASTN01.EMEA-2190 / Real Estate Lease</v>
          </cell>
        </row>
        <row r="78">
          <cell r="F78" t="str">
            <v>ATH01 / ATH01 / Athens - Monumental Plaza, 44 Kifisias Ave, Maroussi</v>
          </cell>
        </row>
        <row r="79">
          <cell r="F79" t="str">
            <v xml:space="preserve">   ATH01.ATH01 /    ATH01.ATH01 / ATHENS 01</v>
          </cell>
        </row>
        <row r="80">
          <cell r="F80" t="str">
            <v xml:space="preserve">      ATH01.ATH01.EMEA-2030 /       ATH01.ATH01.EMEA-2030 / Real Estate Lease</v>
          </cell>
        </row>
        <row r="81">
          <cell r="F81" t="str">
            <v xml:space="preserve">      ATH01.ATH01.EMEA-2082 /       ATH01.ATH01.EMEA-2082 / Real Estate Lease</v>
          </cell>
        </row>
        <row r="82">
          <cell r="F82" t="str">
            <v>ATL / ATL / Atlanta - 500 Northridge Road, 6th, 7th and 8th floors</v>
          </cell>
        </row>
        <row r="83">
          <cell r="F83" t="str">
            <v xml:space="preserve">   ATL.ATL /    ATL.ATL / ATLANTA</v>
          </cell>
        </row>
        <row r="84">
          <cell r="F84" t="str">
            <v xml:space="preserve">      ATL.ATL.7254 /       ATL.ATL.7254 / Real Estate Lease</v>
          </cell>
        </row>
        <row r="85">
          <cell r="F85" t="str">
            <v xml:space="preserve">         ATL.ATL.7254.MATLFP09211001-01-SUB /          ATL.ATL.7254.MATLFP09211001-01-SUB / southfieldq1thruq2masterproject_100805/ATL - EFT CTS-1300-47 Rollout</v>
          </cell>
        </row>
        <row r="86">
          <cell r="F86" t="str">
            <v>BAK01 / BAK01 / Baku -2nd floor -  201 M. Mukhtarov St., Block 607</v>
          </cell>
        </row>
        <row r="87">
          <cell r="F87" t="str">
            <v xml:space="preserve">   BAK01.BAK01 /    BAK01.BAK01 / BAKU 1</v>
          </cell>
        </row>
        <row r="88">
          <cell r="F88" t="str">
            <v xml:space="preserve">      BAK01.BAK01.EMEA-2080 /       BAK01.BAK01.EMEA-2080 / Real Estate Lease</v>
          </cell>
        </row>
        <row r="89">
          <cell r="F89" t="str">
            <v>BBF02 / BBF02 / Burlington-One Van de Graaff Drive, Suite 600 (WebEx Acq)</v>
          </cell>
        </row>
        <row r="90">
          <cell r="F90" t="str">
            <v xml:space="preserve">   BBF02.BBF02 /    BBF02.BBF02 / BURLINGTON 2</v>
          </cell>
        </row>
        <row r="91">
          <cell r="F91" t="str">
            <v xml:space="preserve">      BBF02.BBF02.9185 /       BBF02.BBF02.9185 / Real Estate Lease</v>
          </cell>
        </row>
        <row r="92">
          <cell r="F92" t="str">
            <v>BCR2 / BCR2 / Bucharest, 4-8 Nicolae Titulescu Blvd</v>
          </cell>
        </row>
        <row r="93">
          <cell r="F93" t="str">
            <v xml:space="preserve">   BCR2.BCR2 /    BCR2.BCR2 / BUCHAREST AMERICA HOUSE</v>
          </cell>
        </row>
        <row r="94">
          <cell r="F94" t="str">
            <v xml:space="preserve">      BCR2.BCR2.EMEA-2047 /       BCR2.BCR2.EMEA-2047 / Real Estate Lease</v>
          </cell>
        </row>
        <row r="95">
          <cell r="F95" t="str">
            <v xml:space="preserve">      BCR2.BCR2.EMEA-2154 /       BCR2.BCR2.EMEA-2154 / Real Estate Lease</v>
          </cell>
        </row>
        <row r="96">
          <cell r="F96" t="str">
            <v>BDLK09 / BDLK09 / Feltham - Whole Building - Bedfont Lakes - 9 New Square</v>
          </cell>
        </row>
        <row r="97">
          <cell r="F97" t="str">
            <v xml:space="preserve">   BDLK09.BDLK09 /    BDLK09.BDLK09 / BEDFONT LAKES 9</v>
          </cell>
        </row>
        <row r="98">
          <cell r="F98" t="str">
            <v xml:space="preserve">      BDLK09.BDLK09.EMEA-1161 /       BDLK09.BDLK09.EMEA-1161 / Real Estate Lease</v>
          </cell>
        </row>
        <row r="99">
          <cell r="F99" t="str">
            <v>BDLK10 / BDLK10 / Feltham - Whole Building - Bedfont Lakes - 10 New Square</v>
          </cell>
        </row>
        <row r="100">
          <cell r="F100" t="str">
            <v xml:space="preserve">   BDLK10.BDLK10 /    BDLK10.BDLK10 / BEDFONT LAKES 10</v>
          </cell>
        </row>
        <row r="101">
          <cell r="F101" t="str">
            <v xml:space="preserve">      BDLK10.BDLK10.EMEA-1162 /       BDLK10.BDLK10.EMEA-1162 / Real Estate Lease</v>
          </cell>
        </row>
        <row r="102">
          <cell r="F102" t="str">
            <v>BDLK11 / BDLK11 / Feltham - Whole Building - Bedfont Lakes - 11 New Square</v>
          </cell>
        </row>
        <row r="103">
          <cell r="F103" t="str">
            <v xml:space="preserve">   BDLK11.BDLK11 /    BDLK11.BDLK11 / BEDFONT LAKES 11</v>
          </cell>
        </row>
        <row r="104">
          <cell r="F104" t="str">
            <v xml:space="preserve">      BDLK11.BDLK11.EMEA-1163 /       BDLK11.BDLK11.EMEA-1163 / Real Estate Lease</v>
          </cell>
        </row>
        <row r="105">
          <cell r="F105" t="str">
            <v>BDT2 / BDT2 / Bradenton - 1003 8th Ave. West, 1st and 2nd floors</v>
          </cell>
        </row>
        <row r="106">
          <cell r="F106" t="str">
            <v xml:space="preserve">   BDT2.BDT2 /    BDT2.BDT2 / BRADENTON 2</v>
          </cell>
        </row>
        <row r="107">
          <cell r="F107" t="str">
            <v xml:space="preserve">      BDT2.BDT2.7841 /       BDT2.BDT2.7841 / Real Estate Lease</v>
          </cell>
        </row>
        <row r="108">
          <cell r="F108" t="str">
            <v>BEG02 / BEG02 / Belgrade - Aiport City Belgrade - 4TH FLOOR</v>
          </cell>
        </row>
        <row r="109">
          <cell r="F109" t="str">
            <v xml:space="preserve">   BEG02.BEG02 /    BEG02.BEG02 / BELGRADE 2</v>
          </cell>
        </row>
        <row r="110">
          <cell r="F110" t="str">
            <v xml:space="preserve">      BEG02.BEG02.EMEA-2081 /       BEG02.BEG02.EMEA-2081 / Real Estate Lease</v>
          </cell>
        </row>
        <row r="111">
          <cell r="F111" t="str">
            <v>BEY01 / BEY01 / Beirut - Units 3.7 &amp; 3.6 - 3rd Floor - The Atrium</v>
          </cell>
        </row>
        <row r="112">
          <cell r="F112" t="str">
            <v xml:space="preserve">   BEY01.BEY01 /    BEY01.BEY01 / BEIRUT 1</v>
          </cell>
        </row>
        <row r="113">
          <cell r="F113" t="str">
            <v xml:space="preserve">      BEY01.BEY01.EMEA-1090 /       BEY01.BEY01.EMEA-1090 / Real Estate Lease</v>
          </cell>
        </row>
        <row r="114">
          <cell r="F114" t="str">
            <v>BGL04 / BGL04 / Bangalore - Divyashree Chambers, G, M, 1-7/F</v>
          </cell>
        </row>
        <row r="115">
          <cell r="F115" t="str">
            <v xml:space="preserve">   BGL04.BGL04 /    BGL04.BGL04 / BANGALORE DIVYASREE CHAMBERS</v>
          </cell>
        </row>
        <row r="116">
          <cell r="F116" t="str">
            <v xml:space="preserve">      BGL04.BGL04.APJ-1286 /       BGL04.BGL04.APJ-1286 / Real Estate Lease</v>
          </cell>
        </row>
        <row r="117">
          <cell r="F117" t="str">
            <v>BGL05 / BGL05 / Bangalore - 99 Industrial Layout , Part G/F</v>
          </cell>
        </row>
        <row r="118">
          <cell r="F118" t="str">
            <v xml:space="preserve">   BGL05.BGL05 /    BGL05.BGL05 / BANGALORE KORAMANGALA</v>
          </cell>
        </row>
        <row r="119">
          <cell r="F119" t="str">
            <v xml:space="preserve">      BGL05.BGL05.APJ-1353 /       BGL05.BGL05.APJ-1353 / Real Estate Lease</v>
          </cell>
        </row>
        <row r="120">
          <cell r="F120" t="str">
            <v>BGL06 / BGL06 / Bangalore - 10 Mahatma Gandhi Road, Part of 2/F &amp; Cafeteria</v>
          </cell>
        </row>
        <row r="121">
          <cell r="F121" t="str">
            <v xml:space="preserve">   BGL06.BGL06 /    BGL06.BGL06 / BANGALORE BRIGADE STH PDE</v>
          </cell>
        </row>
        <row r="122">
          <cell r="F122" t="str">
            <v xml:space="preserve">      BGL06.BGL06.APJ-1439 /       BGL06.BGL06.APJ-1439 / Real Estate Lease</v>
          </cell>
        </row>
        <row r="123">
          <cell r="F123" t="str">
            <v>BGL07 / BGL07 / Bangalore - 12 Bannerghatta Rd, GF &amp; 1/F - Subramanya Arcade</v>
          </cell>
        </row>
        <row r="124">
          <cell r="F124" t="str">
            <v xml:space="preserve">   BGL07.BGL07 /    BGL07.BGL07 / BANGALORE SUBRAMANYA ARCADE</v>
          </cell>
        </row>
        <row r="125">
          <cell r="F125" t="str">
            <v xml:space="preserve">      BGL07.BGL07.APJ-1428 /       BGL07.BGL07.APJ-1428 / Real Estate Lease</v>
          </cell>
        </row>
        <row r="126">
          <cell r="F126" t="str">
            <v xml:space="preserve">      BGL07.BGL07.APJ-1465 /       BGL07.BGL07.APJ-1465 / Real Estate Lease</v>
          </cell>
        </row>
        <row r="127">
          <cell r="F127" t="str">
            <v>BGL09 / BGL09 / Bangalore - 9 Mahatma Gandhi Road, Esquire Centre</v>
          </cell>
        </row>
        <row r="128">
          <cell r="F128" t="str">
            <v xml:space="preserve">   BGL09.BGL09 /    BGL09.BGL09 / BANGALORE ESQUIRE CENTRE</v>
          </cell>
        </row>
        <row r="129">
          <cell r="F129" t="str">
            <v xml:space="preserve">      BGL09.BGL09.APJ-1466 /       BGL09.BGL09.APJ-1466 / Real Estate Lease</v>
          </cell>
        </row>
        <row r="130">
          <cell r="F130" t="str">
            <v>BGL10 / BGL10 / Bangalore - Salarpuria Hallmark - 2nd and 3rd Floors</v>
          </cell>
        </row>
        <row r="131">
          <cell r="F131" t="str">
            <v xml:space="preserve">   BGL10.BGL10 /    BGL10.BGL10 / BANGALORE SALARPURIA HALLMARK</v>
          </cell>
        </row>
        <row r="132">
          <cell r="F132" t="str">
            <v xml:space="preserve">      BGL10.BGL10.APJ-1473 /       BGL10.BGL10.APJ-1473 / Real Estate Lease</v>
          </cell>
        </row>
        <row r="133">
          <cell r="F133" t="str">
            <v xml:space="preserve">      BGL10.BGL10.APJ-1514 /       BGL10.BGL10.APJ-1514 / Real Estate Lease</v>
          </cell>
        </row>
        <row r="134">
          <cell r="F134" t="str">
            <v>BGL11 / BGL11 / Bangalore - Cessna Business Park - Campus (B1 &amp; B2)</v>
          </cell>
        </row>
        <row r="135">
          <cell r="F135" t="str">
            <v xml:space="preserve">   BGL11.BGL11 /    BGL11.BGL11 / Bangalore - Cessna Business Park - Campus (B1 &amp; B2)</v>
          </cell>
        </row>
        <row r="136">
          <cell r="F136" t="str">
            <v xml:space="preserve">      BGL11.BGL11.BGL11 /       BGL11.BGL11.BGL11 / Bangalore - Cessna Business Park - Campus (B1 &amp; B2) Lease</v>
          </cell>
        </row>
        <row r="137">
          <cell r="F137" t="str">
            <v>BGL12 / BGL12 / Bangalore - Cessna Business Park - Campus (B1 &amp; B2)</v>
          </cell>
        </row>
        <row r="138">
          <cell r="F138" t="str">
            <v xml:space="preserve">   BGL12.BGL12 /    BGL12.BGL12 / Bangalore - Cessna Business Park - Campus (B1 &amp; B2)</v>
          </cell>
        </row>
        <row r="139">
          <cell r="F139" t="str">
            <v xml:space="preserve">      BGL12.BGL12.BGL12 /       BGL12.BGL12.BGL12 / Bangalore - Cessna Business Park - Campus (B1 &amp; B2) Lease</v>
          </cell>
        </row>
        <row r="140">
          <cell r="F140" t="str">
            <v>BGL13 / BGL13 / Bangalore - Cessna Business Park - Campus (B3)</v>
          </cell>
        </row>
        <row r="141">
          <cell r="F141" t="str">
            <v xml:space="preserve">   BGL13.BGL13 /    BGL13.BGL13 / BANGALORE 13</v>
          </cell>
        </row>
        <row r="142">
          <cell r="F142" t="str">
            <v xml:space="preserve">      BGL13.BGL13.APJ-1596 /       BGL13.BGL13.APJ-1596 / Real Estate Lease</v>
          </cell>
        </row>
        <row r="143">
          <cell r="F143" t="str">
            <v>BGL19 / BGL19 / Bangalore - Cessna Business Park - Campus (B1 &amp; B2)</v>
          </cell>
        </row>
        <row r="144">
          <cell r="F144" t="str">
            <v xml:space="preserve">   BGL19.BGL19 /    BGL19.BGL19 / BANGALORE 19</v>
          </cell>
        </row>
        <row r="145">
          <cell r="F145" t="str">
            <v xml:space="preserve">      BGL19.BGL19.APJ-1493 /       BGL19.BGL19.APJ-1493 / Real Estate Lease</v>
          </cell>
        </row>
        <row r="146">
          <cell r="F146" t="str">
            <v>BGL23 / BGL23 / Bangalore - Sanjana Complex - Jayanagar - Navini Acq.</v>
          </cell>
        </row>
        <row r="147">
          <cell r="F147" t="str">
            <v xml:space="preserve">   BGL23.BGL23 /    BGL23.BGL23 / BANGALORE SANJANA COMPLEX</v>
          </cell>
        </row>
        <row r="148">
          <cell r="F148" t="str">
            <v xml:space="preserve">      BGL23.BGL23.APJ-1571 /       BGL23.BGL23.APJ-1571 / Real Estate Lease</v>
          </cell>
        </row>
        <row r="149">
          <cell r="F149" t="str">
            <v>BGL25 / BGL25 / BANGALORE 25</v>
          </cell>
        </row>
        <row r="150">
          <cell r="F150" t="str">
            <v xml:space="preserve">   BGL25.BGL25 /    BGL25.BGL25 / BANGALORE 25</v>
          </cell>
        </row>
        <row r="151">
          <cell r="F151" t="str">
            <v xml:space="preserve">      BGL25.BGL25.APJ-1582 /       BGL25.BGL25.APJ-1582 / Real Estate Lease</v>
          </cell>
        </row>
        <row r="152">
          <cell r="F152" t="str">
            <v>BGT1 / BGT1 / Bogota - Carrera 7, No. 71 - 21, Piso 17 Torre A, Avenida Ch</v>
          </cell>
        </row>
        <row r="153">
          <cell r="F153" t="str">
            <v xml:space="preserve">   BGT1.BGT1 /    BGT1.BGT1 / BOGOTA 1</v>
          </cell>
        </row>
        <row r="154">
          <cell r="F154" t="str">
            <v xml:space="preserve">      BGT1.BGT1.LATAM-8032 /       BGT1.BGT1.LATAM-8032 / Real Estate Lease</v>
          </cell>
        </row>
        <row r="155">
          <cell r="F155" t="str">
            <v>BHM01 / BHM01 / Birmingham - 3800 Colonnade Pkwy., Suite 150</v>
          </cell>
        </row>
        <row r="156">
          <cell r="F156" t="str">
            <v xml:space="preserve">   BHM01.BHM01 /    BHM01.BHM01 / BIRMINGHAM 1</v>
          </cell>
        </row>
        <row r="157">
          <cell r="F157" t="str">
            <v xml:space="preserve">      BHM01.BHM01.7909 /       BHM01.BHM01.7909 / Real Estate Lease</v>
          </cell>
        </row>
        <row r="158">
          <cell r="F158" t="str">
            <v xml:space="preserve">         BHM01.BHM01.7909.MBHM01IH09091001-01-SUB /          BHM01.BHM01.7909.MBHM01IH09091001-01-SUB / southfieldq1thruq2masterproject_100805/BHM01 - Birmingham New APR addition</v>
          </cell>
        </row>
        <row r="159">
          <cell r="F159" t="str">
            <v>BHR02 / BHR02 / Manama - 11th Floor, East Tower</v>
          </cell>
        </row>
        <row r="160">
          <cell r="F160" t="str">
            <v xml:space="preserve">   BHR02.BHR02 /    BHR02.BHR02 / BAHRAIN 2</v>
          </cell>
        </row>
        <row r="161">
          <cell r="F161" t="str">
            <v xml:space="preserve">      BHR02.BHR02.EMEA-2189 /       BHR02.BHR02.EMEA-2189 / Real Estate Lease</v>
          </cell>
        </row>
        <row r="162">
          <cell r="F162" t="str">
            <v>BIO01 / BIO01 / Bilbao-Parque Tecnológico-Teknologi Elkartegia, S.A</v>
          </cell>
        </row>
        <row r="163">
          <cell r="F163" t="str">
            <v xml:space="preserve">   BIO01.BIO01 /    BIO01.BIO01 / BILBAO 1</v>
          </cell>
        </row>
        <row r="164">
          <cell r="F164" t="str">
            <v xml:space="preserve">      BIO01.BIO01.EMEA-2075 /       BIO01.BIO01.EMEA-2075 / Real Estate Lease</v>
          </cell>
        </row>
        <row r="165">
          <cell r="F165" t="str">
            <v>BJN2 / BJN2 / Haidian (Beijing) - Ligong Sci-tech Plaza, Unit 1809</v>
          </cell>
        </row>
        <row r="166">
          <cell r="F166" t="str">
            <v xml:space="preserve">   BJN2.BJN2 /    BJN2.BJN2 / BEIJING 2</v>
          </cell>
        </row>
        <row r="167">
          <cell r="F167" t="str">
            <v xml:space="preserve">      BJN2.BJN2.APJ-1449 /       BJN2.BJN2.APJ-1449 / Real Estate Lease</v>
          </cell>
        </row>
        <row r="168">
          <cell r="F168" t="str">
            <v>BJN6 / BJN6 / Beijing - Yintai Office Tower - Flr. 7-12</v>
          </cell>
        </row>
        <row r="169">
          <cell r="F169" t="str">
            <v xml:space="preserve">   BJN6.BJN6 /    BJN6.BJN6 / BEIJING YINTAI TOWER</v>
          </cell>
        </row>
        <row r="170">
          <cell r="F170" t="str">
            <v xml:space="preserve">      BJN6.BJN6.APJ-1525 /       BJN6.BJN6.APJ-1525 / Real Estate Lease</v>
          </cell>
        </row>
        <row r="171">
          <cell r="F171" t="str">
            <v>BKN02 / BKN02 / BRACKNELL 2</v>
          </cell>
        </row>
        <row r="172">
          <cell r="F172" t="str">
            <v xml:space="preserve">   BKN02.BKN02 /    BKN02.BKN02 / BRACKNELL 2</v>
          </cell>
        </row>
        <row r="173">
          <cell r="F173" t="str">
            <v xml:space="preserve">      BKN02.BKN02.EMEA-2100 /       BKN02.BKN02.EMEA-2100 / Real Estate Lease</v>
          </cell>
        </row>
        <row r="174">
          <cell r="F174" t="str">
            <v>BLA / BLA / Brasilia - Quadra 5,Bloco A, No.50,10th Fl.RM 1016 Asa Norte</v>
          </cell>
        </row>
        <row r="175">
          <cell r="F175" t="str">
            <v xml:space="preserve">   BLA.BLA /    BLA.BLA / BRASILIA</v>
          </cell>
        </row>
        <row r="176">
          <cell r="F176" t="str">
            <v xml:space="preserve">      BLA.BLA.LATAM-7322 /       BLA.BLA.LATAM-7322 / Real Estate Lease</v>
          </cell>
        </row>
        <row r="177">
          <cell r="F177" t="str">
            <v>BLDR01 / BLDR01 / Boulder - 5400 Airport Blvd., Suites 201 and 300</v>
          </cell>
        </row>
        <row r="178">
          <cell r="F178" t="str">
            <v xml:space="preserve">   BLDR01.BLDR01 /    BLDR01.BLDR01 / BOULDER 01</v>
          </cell>
        </row>
        <row r="179">
          <cell r="F179" t="str">
            <v xml:space="preserve">      BLDR01.BLDR01.7732 /       BLDR01.BLDR01.7732 / Real Estate Lease</v>
          </cell>
        </row>
        <row r="180">
          <cell r="F180" t="str">
            <v>BLDR02 / BLDR02 / Boulder - 5330 Airport Blvd., Highpoint at Lake Centre</v>
          </cell>
        </row>
        <row r="181">
          <cell r="F181" t="str">
            <v xml:space="preserve">   BLDR02.BLDR02 /    BLDR02.BLDR02 / BOULDER 02</v>
          </cell>
        </row>
        <row r="182">
          <cell r="F182" t="str">
            <v xml:space="preserve">      BLDR02.BLDR02.7737 /       BLDR02.BLDR02.7737 / Real Estate Lease</v>
          </cell>
        </row>
        <row r="183">
          <cell r="F183" t="str">
            <v>BLMI / BLMI / Bloomington - 301 S. Prospect, Suite 4</v>
          </cell>
        </row>
        <row r="184">
          <cell r="F184" t="str">
            <v xml:space="preserve">   BLMI.BLMI /    BLMI.BLMI / BLOOMINGTON IL</v>
          </cell>
        </row>
        <row r="185">
          <cell r="F185" t="str">
            <v xml:space="preserve">      BLMI.BLMI.6098 /       BLMI.BLMI.6098 / Real Estate Lease</v>
          </cell>
        </row>
        <row r="186">
          <cell r="F186" t="str">
            <v>BLMM1 / BLMM1 / Bloomington - 7900 International Drive, Suite 400</v>
          </cell>
        </row>
        <row r="187">
          <cell r="F187" t="str">
            <v xml:space="preserve">   BLMM1.BLMM1 /    BLMM1.BLMM1 / BLOOMINGTON MN 1</v>
          </cell>
        </row>
        <row r="188">
          <cell r="F188" t="str">
            <v xml:space="preserve">      BLMM1.BLMM1.7604 /       BLMM1.BLMM1.7604 / Real Estate Lease</v>
          </cell>
        </row>
        <row r="189">
          <cell r="F189" t="str">
            <v>BLN2 / BLN2 / Berlin - Kurfurstendamm 22</v>
          </cell>
        </row>
        <row r="190">
          <cell r="F190" t="str">
            <v xml:space="preserve">   BLN2.BLN2 /    BLN2.BLN2 / BERLIN 2</v>
          </cell>
        </row>
        <row r="191">
          <cell r="F191" t="str">
            <v xml:space="preserve">      BLN2.BLN2.EMEA-2093 /       BLN2.BLN2.EMEA-2093 / Real Estate Lease</v>
          </cell>
        </row>
        <row r="192">
          <cell r="F192" t="str">
            <v xml:space="preserve">      BLN2.BLN2.EMEA-2164 /       BLN2.BLN2.EMEA-2164 / Real Estate Lease</v>
          </cell>
        </row>
        <row r="193">
          <cell r="F193" t="str">
            <v>BLV / BLV / Bellevue - 500 108th Avenue N.E., Suite 500</v>
          </cell>
        </row>
        <row r="194">
          <cell r="F194" t="str">
            <v xml:space="preserve">   BLV.BLV /    BLV.BLV / BELLEVUE</v>
          </cell>
        </row>
        <row r="195">
          <cell r="F195" t="str">
            <v xml:space="preserve">      BLV.BLV.6050 /       BLV.BLV.6050 / Real Estate Lease</v>
          </cell>
        </row>
        <row r="196">
          <cell r="F196" t="str">
            <v xml:space="preserve">      BLV.BLV.7811 /       BLV.BLV.7811 / Real Estate Lease</v>
          </cell>
        </row>
        <row r="197">
          <cell r="F197" t="str">
            <v>BNG02 / BNG02 / Bangkok - Central World Tower, 28 Floor</v>
          </cell>
        </row>
        <row r="198">
          <cell r="F198" t="str">
            <v xml:space="preserve">   BNG02.BNG02 /    BNG02.BNG02 / BANGKOK -  CENTRAL WORLD</v>
          </cell>
        </row>
        <row r="199">
          <cell r="F199" t="str">
            <v xml:space="preserve">      BNG02.BNG02.APJ-1464 /       BNG02.BNG02.APJ-1464 / Real Estate Lease</v>
          </cell>
        </row>
        <row r="200">
          <cell r="F200" t="str">
            <v xml:space="preserve">      BNG02.BNG02.APJ-1524 /       BNG02.BNG02.APJ-1524 / Real Estate Lease</v>
          </cell>
        </row>
        <row r="201">
          <cell r="F201" t="str">
            <v>BNT01 / BNT01 / Bentonville - 2502 Technology Circle, Suite 16</v>
          </cell>
        </row>
        <row r="202">
          <cell r="F202" t="str">
            <v xml:space="preserve">   BNT01.BNT01 /    BNT01.BNT01 / BENTONVILLE 1</v>
          </cell>
        </row>
        <row r="203">
          <cell r="F203" t="str">
            <v xml:space="preserve">      BNT01.BNT01.9140 /       BNT01.BNT01.9140 / Real Estate Lease</v>
          </cell>
        </row>
        <row r="204">
          <cell r="F204" t="str">
            <v>BONN01 / BONN01 / Bonn - 1st Floor - Friedrich-Ebert-Allee 69</v>
          </cell>
        </row>
        <row r="205">
          <cell r="F205" t="str">
            <v xml:space="preserve">   BONN01.BONN01 /    BONN01.BONN01 / BONN 1</v>
          </cell>
        </row>
        <row r="206">
          <cell r="F206" t="str">
            <v xml:space="preserve">      BONN01.BONN01.EMEA-1208 /       BONN01.BONN01.EMEA-1208 / Real Estate Lease</v>
          </cell>
        </row>
        <row r="207">
          <cell r="F207" t="str">
            <v xml:space="preserve">      BONN01.BONN01.EMEA-1209 /       BONN01.BONN01.EMEA-1209 / Real Estate Lease</v>
          </cell>
        </row>
        <row r="208">
          <cell r="F208" t="str">
            <v>BOS02 / BOS02 / Boston- 125 High Street, Portion 21st Floor</v>
          </cell>
        </row>
        <row r="209">
          <cell r="F209" t="str">
            <v xml:space="preserve">   BOS02.BOS02 /    BOS02.BOS02 / BOSTON 2</v>
          </cell>
        </row>
        <row r="210">
          <cell r="F210" t="str">
            <v xml:space="preserve">      BOS02.BOS02.9216 /       BOS02.BOS02.9216 / Real Estate Lease</v>
          </cell>
        </row>
        <row r="211">
          <cell r="F211" t="str">
            <v xml:space="preserve">         BOS02.BOS02.9216.MBOS02JE101410-01-SUB /          BOS02.BOS02.9216.MBOS02JE101410-01-SUB / northfieldq1thruq2masterproject_100805/BOS02 - Boston Lobby Ambassador desk</v>
          </cell>
        </row>
        <row r="212">
          <cell r="F212" t="str">
            <v>BOS1 / BOS1 / Boise - 225 North 9th Street, Suite 500</v>
          </cell>
        </row>
        <row r="213">
          <cell r="F213" t="str">
            <v xml:space="preserve">   BOS1.BOS1 /    BOS1.BOS1 / BOISE 1</v>
          </cell>
        </row>
        <row r="214">
          <cell r="F214" t="str">
            <v xml:space="preserve">      BOS1.BOS1.7633 /       BOS1.BOS1.7633 / Real Estate Lease</v>
          </cell>
        </row>
        <row r="215">
          <cell r="F215" t="str">
            <v xml:space="preserve">         BOS1.BOS1.7633.MBOS1SC092310-01-SUB /          BOS1.BOS1.7633.MBOS1SC092310-01-SUB / ctrlfldq1thruq2masterproject_100805/BOS1 - Boise Contraction</v>
          </cell>
        </row>
        <row r="216">
          <cell r="F216" t="str">
            <v>BRB03 / BRB03 / Brisbane - 300 Adelaide Street - Level 12</v>
          </cell>
        </row>
        <row r="217">
          <cell r="F217" t="str">
            <v xml:space="preserve">   BRB03.BRB03 /    BRB03.BRB03 / BRISBANE 3</v>
          </cell>
        </row>
        <row r="218">
          <cell r="F218" t="str">
            <v xml:space="preserve">      BRB03.BRB03.APJ-1533 /       BRB03.BRB03.APJ-1533 / Real Estate Lease</v>
          </cell>
        </row>
        <row r="219">
          <cell r="F219" t="str">
            <v>BRC1 / BRC1 / Barcelona - 1st and 2nd floors - Diagonal 682</v>
          </cell>
        </row>
        <row r="220">
          <cell r="F220" t="str">
            <v xml:space="preserve">   BRC1.BRC1 /    BRC1.BRC1 / BARCELONA 1</v>
          </cell>
        </row>
        <row r="221">
          <cell r="F221" t="str">
            <v xml:space="preserve">      BRC1.BRC1.EMEA-1126 /       BRC1.BRC1.EMEA-1126 / Real Estate Lease</v>
          </cell>
        </row>
        <row r="222">
          <cell r="F222" t="str">
            <v>BRN / BRN / Bern - 2nd Floor - Berner Technopark</v>
          </cell>
        </row>
        <row r="223">
          <cell r="F223" t="str">
            <v xml:space="preserve">   BRN.BRN /    BRN.BRN / BERN</v>
          </cell>
        </row>
        <row r="224">
          <cell r="F224" t="str">
            <v xml:space="preserve">      BRN.BRN.EMEA-1057 /       BRN.BRN.EMEA-1057 / Real Estate Lease</v>
          </cell>
        </row>
        <row r="225">
          <cell r="F225" t="str">
            <v xml:space="preserve">      BRN.BRN.EMEA-2203 /       BRN.BRN.EMEA-2203 / Real Estate Lease</v>
          </cell>
        </row>
        <row r="226">
          <cell r="F226" t="str">
            <v>BRNT1 / BRNT1 / Bryanston - 2nd floor - 15 Georgian Crescent</v>
          </cell>
        </row>
        <row r="227">
          <cell r="F227" t="str">
            <v xml:space="preserve">   BRNT1.BRNT1 /    BRNT1.BRNT1 / BRYANSTON 1</v>
          </cell>
        </row>
        <row r="228">
          <cell r="F228" t="str">
            <v xml:space="preserve">      BRNT1.BRNT1.BRNT1 /       BRNT1.BRNT1.BRNT1 / BRYANSTON 1 Lease</v>
          </cell>
        </row>
        <row r="229">
          <cell r="F229" t="str">
            <v xml:space="preserve">      BRNT1.BRNT1.EMEA-1059 /       BRNT1.BRNT1.EMEA-1059 / Real Estate Lease</v>
          </cell>
        </row>
        <row r="230">
          <cell r="F230" t="str">
            <v>BRT / BRT / Brentwood - 7000 Executive Center Drive, Suite 101</v>
          </cell>
        </row>
        <row r="231">
          <cell r="F231" t="str">
            <v xml:space="preserve">   BRT.BRT /    BRT.BRT / BRENTWOOD</v>
          </cell>
        </row>
        <row r="232">
          <cell r="F232" t="str">
            <v xml:space="preserve">      BRT.BRT.6009 /       BRT.BRT.6009 / Real Estate Lease</v>
          </cell>
        </row>
        <row r="233">
          <cell r="F233" t="str">
            <v>BTR1 / BTR1 / Baton Rouge - 5757 Corporate Blvd., Suite 102</v>
          </cell>
        </row>
        <row r="234">
          <cell r="F234" t="str">
            <v xml:space="preserve">   BTR1.BTR1 /    BTR1.BTR1 / BATON ROUGE 1</v>
          </cell>
        </row>
        <row r="235">
          <cell r="F235" t="str">
            <v xml:space="preserve">      BTR1.BTR1.7644 /       BTR1.BTR1.7644 / Real Estate Lease</v>
          </cell>
        </row>
        <row r="236">
          <cell r="F236" t="str">
            <v>BTS02 / BTS02 / Bratislava, Apollo Business Center  - 6th floor</v>
          </cell>
        </row>
        <row r="237">
          <cell r="F237" t="str">
            <v xml:space="preserve">   BTS02.BTS02 /    BTS02.BTS02 / BRATISLAVA 2</v>
          </cell>
        </row>
        <row r="238">
          <cell r="F238" t="str">
            <v xml:space="preserve">      BTS02.BTS02.EMEA-2076 /       BTS02.BTS02.EMEA-2076 / Real Estate Lease</v>
          </cell>
        </row>
        <row r="239">
          <cell r="F239" t="str">
            <v>BUA2 / BUA2 / Buenos Aires - Enrique Butty 240, 17th &amp; 19th floors</v>
          </cell>
        </row>
        <row r="240">
          <cell r="F240" t="str">
            <v xml:space="preserve">   BUA2.BUA2 /    BUA2.BUA2 / BUENOS AIRES 2</v>
          </cell>
        </row>
        <row r="241">
          <cell r="F241" t="str">
            <v xml:space="preserve">      BUA2.BUA2.LATAM-7419 /       BUA2.BUA2.LATAM-7419 / Real Estate Lease</v>
          </cell>
        </row>
        <row r="242">
          <cell r="F242" t="str">
            <v>BUD01 / BUD01 / Budapest - Bsmt-Grd--1st &amp; 5th floors - Eagle Building</v>
          </cell>
        </row>
        <row r="243">
          <cell r="F243" t="str">
            <v xml:space="preserve">   BUD01.BUD01 /    BUD01.BUD01 / BUDAPEST 1</v>
          </cell>
        </row>
        <row r="244">
          <cell r="F244" t="str">
            <v xml:space="preserve">      BUD01.BUD01.EMEA-1220 /       BUD01.BUD01.EMEA-1220 / Real Estate Lease</v>
          </cell>
        </row>
        <row r="245">
          <cell r="F245" t="str">
            <v>BUZB01 / BUZB01 / Buzzards Bay - 243 Main St</v>
          </cell>
        </row>
        <row r="246">
          <cell r="F246" t="str">
            <v xml:space="preserve">   BUZB01.BUZB01 /    BUZB01.BUZB01 / Buzzards Bay - 243 Main St</v>
          </cell>
        </row>
        <row r="247">
          <cell r="F247" t="str">
            <v xml:space="preserve">      BUZB01.BUZB01.BUZB01 /       BUZB01.BUZB01.BUZB01 / Real Estate Lease</v>
          </cell>
        </row>
        <row r="248">
          <cell r="F248" t="str">
            <v>BVW01 / BVW01 / Beaverton- 1600 NW Compton Drive, Suite 230 (Nuova Acq.)</v>
          </cell>
        </row>
        <row r="249">
          <cell r="F249" t="str">
            <v xml:space="preserve">   BVW01.BVW01 /    BVW01.BVW01 / BEAVERTON 1</v>
          </cell>
        </row>
        <row r="250">
          <cell r="F250" t="str">
            <v xml:space="preserve">      BVW01.BVW01.9225 /       BVW01.BVW01.9225 / Real Estate Lease</v>
          </cell>
        </row>
        <row r="251">
          <cell r="F251" t="str">
            <v>BXB01 / BXB01 / BOXBOROUGH 01</v>
          </cell>
        </row>
        <row r="252">
          <cell r="F252" t="str">
            <v xml:space="preserve">   BXB01.BXB01 /    BXB01.BXB01 / BOXBOROUGH 01</v>
          </cell>
        </row>
        <row r="253">
          <cell r="F253" t="str">
            <v xml:space="preserve">      BXB01.BXB01.BXB01 /       BXB01.BXB01.BXB01 / BOXBOROUGH 01 Property</v>
          </cell>
        </row>
        <row r="254">
          <cell r="F254" t="str">
            <v xml:space="preserve">         BXB01.BXB01.BXB01.MBXB01JE09011001-01-SUB /          BXB01.BXB01.BXB01.MBXB01JE09011001-01-SUB / bxbq1thruq2masterproject_100805/BXB01 - Lab Relocation from Cable Lab to DevTest and Cabling Upgrades - SUB</v>
          </cell>
        </row>
        <row r="255">
          <cell r="F255" t="str">
            <v xml:space="preserve">         BXB01.BXB01.BXB01.MBXB01SD100510-01-SUB /          BXB01.BXB01.BXB01.MBXB01SD100510-01-SUB / bxbq1thruq2masterproject_100805/BXB01 - Data Center Upgrades</v>
          </cell>
        </row>
        <row r="256">
          <cell r="F256" t="str">
            <v>BXB200 / BXB200 / BOXBOROUGH 200</v>
          </cell>
        </row>
        <row r="257">
          <cell r="F257" t="str">
            <v xml:space="preserve">   BXB200.BXB200 /    BXB200.BXB200 / BOXBOROUGH 200</v>
          </cell>
        </row>
        <row r="258">
          <cell r="F258" t="str">
            <v xml:space="preserve">      BXB200.BXB200.BXB200 /       BXB200.BXB200.BXB200 / BOXBOROUGH 200 Property</v>
          </cell>
        </row>
        <row r="259">
          <cell r="F259" t="str">
            <v>BXB300 / BXB300 / BOXBOROUGH 300</v>
          </cell>
        </row>
        <row r="260">
          <cell r="F260" t="str">
            <v xml:space="preserve">   BXB300.BXB300 /    BXB300.BXB300 / BOXBOROUGH 300</v>
          </cell>
        </row>
        <row r="261">
          <cell r="F261" t="str">
            <v xml:space="preserve">      BXB300.BXB300.BXB300 /       BXB300.BXB300.BXB300 / BOXBOROUGH 300 Property</v>
          </cell>
        </row>
        <row r="262">
          <cell r="F262" t="str">
            <v xml:space="preserve">         BXB300.BXB300.BXB300.MBXB300JE102710-01-SUB /          BXB300.BXB300.BXB300.MBXB300JE102710-01-SUB / bxbq1thruq2masterproject_100805/BXB300 - 2 LCD and VGA Installation</v>
          </cell>
        </row>
        <row r="263">
          <cell r="F263" t="str">
            <v>BXB500 / BXB500 / BOXBOROUGH 500</v>
          </cell>
        </row>
        <row r="264">
          <cell r="F264" t="str">
            <v xml:space="preserve">   BXB500.BXB500 /    BXB500.BXB500 / BOXBOROUGH 500</v>
          </cell>
        </row>
        <row r="265">
          <cell r="F265" t="str">
            <v xml:space="preserve">      BXB500.BXB500.BXB500 /       BXB500.BXB500.BXB500 / BOXBOROUGH 500 Property</v>
          </cell>
        </row>
        <row r="266">
          <cell r="F266" t="str">
            <v xml:space="preserve">         BXB500.BXB500.BXB500.MBXB500JE08191001-02-SUB /          BXB500.BXB500.BXB500.MBXB500JE08191001-02-SUB / bxbq1thruq2masterproject_100805/BXB500 - Electrical Infrastructure Support for new UPS in BXB500-2</v>
          </cell>
        </row>
        <row r="267">
          <cell r="F267" t="str">
            <v>BXB-L-A / BXB-L-A / Boxborough - NEDC Site 1 - Assabet Beagle</v>
          </cell>
        </row>
        <row r="268">
          <cell r="F268" t="str">
            <v xml:space="preserve">   BXB-L-A.BXB-L-A /    BXB-L-A.BXB-L-A / Boxborough - NEDC Site 1 - Assabet Beagle</v>
          </cell>
        </row>
        <row r="269">
          <cell r="F269" t="str">
            <v xml:space="preserve">      BXB-L-A.BXB-L-A.BXB-L-A /       BXB-L-A.BXB-L-A.BXB-L-A / Boxborough - NEDC Site 1 - Assabet Beagle Property</v>
          </cell>
        </row>
        <row r="270">
          <cell r="F270" t="str">
            <v>BXB-L-C / BXB-L-C / Boxborough - NEDC Site 1 - Clemence-Gorzocoski</v>
          </cell>
        </row>
        <row r="271">
          <cell r="F271" t="str">
            <v xml:space="preserve">   BXB-L-C.BXB-L-C /    BXB-L-C.BXB-L-C / Boxborough - NEDC Site 1 - Clemence-Gorzocoski</v>
          </cell>
        </row>
        <row r="272">
          <cell r="F272" t="str">
            <v xml:space="preserve">      BXB-L-C.BXB-L-C.BXB-L-C /       BXB-L-C.BXB-L-C.BXB-L-C / Boxborough - NEDC Site 1 - Clemence-Gorzocoski Property</v>
          </cell>
        </row>
        <row r="273">
          <cell r="F273" t="str">
            <v>BXB-L-P / BXB-L-P / Boxborough - NEDC Site 1, Phase 2</v>
          </cell>
        </row>
        <row r="274">
          <cell r="F274" t="str">
            <v xml:space="preserve">   BXB-L-P.BXB-L-P /    BXB-L-P.BXB-L-P / Boxborough - NEDC Site 1, Phase 2</v>
          </cell>
        </row>
        <row r="275">
          <cell r="F275" t="str">
            <v xml:space="preserve">      BXB-L-P.BXB-L-P.BXB-L-P /       BXB-L-P.BXB-L-P.BXB-L-P / Boxborough - NEDC Site 1, Phase 2 Property</v>
          </cell>
        </row>
        <row r="276">
          <cell r="F276" t="str">
            <v>BXB-L-S / BXB-L-S / Boxborough - NEDC Site 1 - Sherry Property</v>
          </cell>
        </row>
        <row r="277">
          <cell r="F277" t="str">
            <v xml:space="preserve">   BXB-L-S.BXB-L-S /    BXB-L-S.BXB-L-S / Boxborough - NEDC Site 1 - Sherry Property</v>
          </cell>
        </row>
        <row r="278">
          <cell r="F278" t="str">
            <v xml:space="preserve">      BXB-L-S.BXB-L-S.BXB-L-S /       BXB-L-S.BXB-L-S.BXB-L-S / Boxborough - NEDC Site 1 - Sherry Property Property</v>
          </cell>
        </row>
        <row r="279">
          <cell r="F279" t="str">
            <v>BXBS2P1 / BXBS2P1 / Boxborough - Beaver Brook Rd., NEDC Site 2 Phase 1</v>
          </cell>
        </row>
        <row r="280">
          <cell r="F280" t="str">
            <v xml:space="preserve">   BXBS2P1.BXBS2P1 /    BXBS2P1.BXBS2P1 / Boxborough - Beaver Brook Rd., NEDC Site 2 Phase 1</v>
          </cell>
        </row>
        <row r="281">
          <cell r="F281" t="str">
            <v xml:space="preserve">      BXBS2P1.BXBS2P1.BXBS2P1 /       BXBS2P1.BXBS2P1.BXBS2P1 / Boxborough - Beaver Brook Rd., NEDC Site 2 Phase 1 Property</v>
          </cell>
        </row>
        <row r="282">
          <cell r="F282" t="str">
            <v>BXBS2P2 / BXBS2P2 / Boxborough - Beaver Brook Rd., NEDC Site 2, Phase 2</v>
          </cell>
        </row>
        <row r="283">
          <cell r="F283" t="str">
            <v xml:space="preserve">   BXBS2P2.BXBS2P2 /    BXBS2P2.BXBS2P2 / Boxborough - Beaver Brook Rd., NEDC Site 2, Phase 2</v>
          </cell>
        </row>
        <row r="284">
          <cell r="F284" t="str">
            <v xml:space="preserve">      BXBS2P2.BXBS2P2.BXBS2P2 /       BXBS2P2.BXBS2P2.BXBS2P2 / Boxborough - Beaver Brook Rd., NEDC Site 2, Phase 2 Property</v>
          </cell>
        </row>
        <row r="285">
          <cell r="F285" t="str">
            <v>CAI02 / CAI02 / Cairo-Pt 6th Floor-62-65 Tower A2- CityStars, Heliopolis</v>
          </cell>
        </row>
        <row r="286">
          <cell r="F286" t="str">
            <v xml:space="preserve">   CAI02.CAI02 /    CAI02.CAI02 / CAIRO 2</v>
          </cell>
        </row>
        <row r="287">
          <cell r="F287" t="str">
            <v xml:space="preserve">      CAI02.CAI02.EMEA-2009 /       CAI02.CAI02.EMEA-2009 / Real Estate Lease</v>
          </cell>
        </row>
        <row r="288">
          <cell r="F288" t="str">
            <v>CAS02 / CAS02 / CAS02</v>
          </cell>
        </row>
        <row r="289">
          <cell r="F289" t="str">
            <v xml:space="preserve">   CAS02.CAS02 /    CAS02.CAS02 / CASABLANCA 2</v>
          </cell>
        </row>
        <row r="290">
          <cell r="F290" t="str">
            <v xml:space="preserve">      CAS02.CAS02.CAS02 /       CAS02.CAS02.CAS02 / CASABLANCA 2 Lease</v>
          </cell>
        </row>
        <row r="291">
          <cell r="F291" t="str">
            <v>CAX01 / CAX01 / Carrollton-2440 Marsh Lane, #130 (Data Center)</v>
          </cell>
        </row>
        <row r="292">
          <cell r="F292" t="str">
            <v xml:space="preserve">   CAX01.CAX01 /    CAX01.CAX01 / DRT CARROLLTON</v>
          </cell>
        </row>
        <row r="293">
          <cell r="F293" t="str">
            <v xml:space="preserve">      CAX01.CAX01.9234 /       CAX01.CAX01.9234 / Real Estate Lease</v>
          </cell>
        </row>
        <row r="294">
          <cell r="F294" t="str">
            <v xml:space="preserve">      CAX01.CAX01.9235 /       CAX01.CAX01.9235 / Real Estate Lease</v>
          </cell>
        </row>
        <row r="295">
          <cell r="F295" t="str">
            <v>CBR01 / CBR01 / Canberra - Brindabella Business Park, Level 1 Suite 13</v>
          </cell>
        </row>
        <row r="296">
          <cell r="F296" t="str">
            <v xml:space="preserve">   CBR01.CBR01 /    CBR01.CBR01 / CANBERRA - BRINDABELLA</v>
          </cell>
        </row>
        <row r="297">
          <cell r="F297" t="str">
            <v xml:space="preserve">      CBR01.CBR01.APJ-1411 /       CBR01.CBR01.APJ-1411 / Real Estate Lease</v>
          </cell>
        </row>
        <row r="298">
          <cell r="F298" t="str">
            <v>CDRR / CDRR / Cedar Rapids - 311 Third Avenue SE, Suite 225</v>
          </cell>
        </row>
        <row r="299">
          <cell r="F299" t="str">
            <v xml:space="preserve">   CDRR.CDRR /    CDRR.CDRR / CEDAR RAPIDS</v>
          </cell>
        </row>
        <row r="300">
          <cell r="F300" t="str">
            <v xml:space="preserve">      CDRR.CDRR.6064 /       CDRR.CDRR.6064 / Real Estate Lease</v>
          </cell>
        </row>
        <row r="301">
          <cell r="F301" t="str">
            <v>CHA1 / CHA1 / Chattanooga - 633 Chestnut St., Suites 112 and 117</v>
          </cell>
        </row>
        <row r="302">
          <cell r="F302" t="str">
            <v xml:space="preserve">   CHA1.CHA1 /    CHA1.CHA1 / CHATTANOOGA 1</v>
          </cell>
        </row>
        <row r="303">
          <cell r="F303" t="str">
            <v xml:space="preserve">      CHA1.CHA1.7778 /       CHA1.CHA1.7778 / Real Estate Lease</v>
          </cell>
        </row>
        <row r="304">
          <cell r="F304" t="str">
            <v>CHG1 / CHG1 / Chicago - 8735 West Higgins Road, Suites 300 &amp; 400</v>
          </cell>
        </row>
        <row r="305">
          <cell r="F305" t="str">
            <v xml:space="preserve">   CHG1.CHG1 /    CHG1.CHG1 / CHICAGO 1</v>
          </cell>
        </row>
        <row r="306">
          <cell r="F306" t="str">
            <v xml:space="preserve">      CHG1.CHG1.7671 /       CHG1.CHG1.7671 / Real Estate Lease</v>
          </cell>
        </row>
        <row r="307">
          <cell r="F307" t="str">
            <v>CHG3 / CHG3 / Chicago - 203 N. LaSalle, Suite 2146 Regus</v>
          </cell>
        </row>
        <row r="308">
          <cell r="F308" t="str">
            <v xml:space="preserve">   CHG3.CHG3 /    CHG3.CHG3 / CHICAGO 3</v>
          </cell>
        </row>
        <row r="309">
          <cell r="F309" t="str">
            <v xml:space="preserve">      CHG3.CHG3.9019 /       CHG3.CHG3.9019 / Real Estate Lease</v>
          </cell>
        </row>
        <row r="310">
          <cell r="F310" t="str">
            <v>CHG5 / CHG5 / Chicago 5 - Rosemont, IL</v>
          </cell>
        </row>
        <row r="311">
          <cell r="F311" t="str">
            <v xml:space="preserve">   CHG5.CHG5 /    CHG5.CHG5 / Chicago 5 - Rosemont, IL</v>
          </cell>
        </row>
        <row r="312">
          <cell r="F312" t="str">
            <v xml:space="preserve">      CHG5.CHG5.CHG5 /       CHG5.CHG5.CHG5 / Real Estate Lease</v>
          </cell>
        </row>
        <row r="313">
          <cell r="F313" t="str">
            <v>CHN02 / CHN02 / Chennai - Raheja Towers, Wing Alpha Block A - 5F / Unit 511</v>
          </cell>
        </row>
        <row r="314">
          <cell r="F314" t="str">
            <v xml:space="preserve">   CHN02.CHN02 /    CHN02.CHN02 / CHENNAI - RAHEJA TOWERS</v>
          </cell>
        </row>
        <row r="315">
          <cell r="F315" t="str">
            <v xml:space="preserve">      CHN02.CHN02.APJ-1606 /       CHN02.CHN02.APJ-1606 / Real Estate Lease</v>
          </cell>
        </row>
        <row r="316">
          <cell r="F316" t="str">
            <v>CHN03 / CHN03 / Chennai - ASV Sun Tech Park - 2nd Floor - SA Acq.</v>
          </cell>
        </row>
        <row r="317">
          <cell r="F317" t="str">
            <v xml:space="preserve">   CHN03.CHN03 /    CHN03.CHN03 / CHENNAI 3</v>
          </cell>
        </row>
        <row r="318">
          <cell r="F318" t="str">
            <v xml:space="preserve">      CHN03.CHN03.APJ-1601 /       CHN03.CHN03.APJ-1601 / Real Estate Lease</v>
          </cell>
        </row>
        <row r="319">
          <cell r="F319" t="str">
            <v xml:space="preserve">      CHN03.CHN03.APJ-1602 /       CHN03.CHN03.APJ-1602 / Real Estate Lease</v>
          </cell>
        </row>
        <row r="320">
          <cell r="F320" t="str">
            <v>CHR2 / CHR2 / Charleston - 200 Association Drive</v>
          </cell>
        </row>
        <row r="321">
          <cell r="F321" t="str">
            <v xml:space="preserve">   CHR2.CHR2 /    CHR2.CHR2 / CHARLESTON WV 2</v>
          </cell>
        </row>
        <row r="322">
          <cell r="F322" t="str">
            <v xml:space="preserve">      CHR2.CHR2.7513 /       CHR2.CHR2.7513 / Real Estate Lease</v>
          </cell>
        </row>
        <row r="323">
          <cell r="F323" t="str">
            <v>CJS01 / CJS01 / CJS01</v>
          </cell>
        </row>
        <row r="324">
          <cell r="F324" t="str">
            <v xml:space="preserve">   CJS01.CJS01 /    CJS01.CJS01 / CIUDAD JUAREZ 1</v>
          </cell>
        </row>
        <row r="325">
          <cell r="F325" t="str">
            <v xml:space="preserve">      CJS01.CJS01.CJS01 /       CJS01.CJS01.CJS01 / CIUDAD JUAREZ 1 Property</v>
          </cell>
        </row>
        <row r="326">
          <cell r="F326" t="str">
            <v>CJS02 / CJS02 / CJS02</v>
          </cell>
        </row>
        <row r="327">
          <cell r="F327" t="str">
            <v xml:space="preserve">   CJS02.CJS02 /    CJS02.CJS02 / CIUDAD JUAREZ 2</v>
          </cell>
        </row>
        <row r="328">
          <cell r="F328" t="str">
            <v xml:space="preserve">      CJS02.CJS02.CJS02 /       CJS02.CJS02.CJS02 / CIUDAD JUAREZ 2 Property</v>
          </cell>
        </row>
        <row r="329">
          <cell r="F329" t="str">
            <v>CJS03 / CJS03 / CJS03</v>
          </cell>
        </row>
        <row r="330">
          <cell r="F330" t="str">
            <v xml:space="preserve">   CJS03.CJS03 /    CJS03.CJS03 / CIUDAD JUAREZ 3</v>
          </cell>
        </row>
        <row r="331">
          <cell r="F331" t="str">
            <v xml:space="preserve">      CJS03.CJS03.CJS03 /       CJS03.CJS03.CJS03 / CIUDAD JUAREZ 3 Property</v>
          </cell>
        </row>
        <row r="332">
          <cell r="F332" t="str">
            <v>CLE01 / CLE01 / Cleveland, OH - 600 Superior Avenue East, Suite 21 Regus</v>
          </cell>
        </row>
        <row r="333">
          <cell r="F333" t="str">
            <v xml:space="preserve">   CLE01.CLE01 /    CLE01.CLE01 / CLEVELAND 1</v>
          </cell>
        </row>
        <row r="334">
          <cell r="F334" t="str">
            <v xml:space="preserve">      CLE01.CLE01.9067 /       CLE01.CLE01.9067 / Real Estate Lease</v>
          </cell>
        </row>
        <row r="335">
          <cell r="F335" t="str">
            <v>CLG2 / CLG2 / Calgary - 400-3rd Avenue SW, Suite 350</v>
          </cell>
        </row>
        <row r="336">
          <cell r="F336" t="str">
            <v xml:space="preserve">   CLG2.CLG2 /    CLG2.CLG2 / CALGARY 2</v>
          </cell>
        </row>
        <row r="337">
          <cell r="F337" t="str">
            <v xml:space="preserve">      CLG2.CLG2.9116 /       CLG2.CLG2.9116 / Real Estate Lease</v>
          </cell>
        </row>
        <row r="338">
          <cell r="F338" t="str">
            <v xml:space="preserve">         CLG2.CLG2.9116.MCLG2JE101410-01-SUB /          CLG2.CLG2.9116.MCLG2JE101410-01-SUB / canfldq1thruq2masterproject_100816/CLG2 - Calgary Locker Demo and Millwork Installation</v>
          </cell>
        </row>
        <row r="339">
          <cell r="F339" t="str">
            <v>CLMM / CLMM / Columbia - 8865 Stanford Blvd, Suite 201</v>
          </cell>
        </row>
        <row r="340">
          <cell r="F340" t="str">
            <v xml:space="preserve">   CLMM.CLMM /    CLMM.CLMM / COLUMBIA MD</v>
          </cell>
        </row>
        <row r="341">
          <cell r="F341" t="str">
            <v xml:space="preserve">      CLMM.CLMM.6093 /       CLMM.CLMM.6093 / Real Estate Lease</v>
          </cell>
        </row>
        <row r="342">
          <cell r="F342" t="str">
            <v>CLMS1 / CLMS1 / Columbia - 4875 Forest Drive, Suite 206,202 and 202A</v>
          </cell>
        </row>
        <row r="343">
          <cell r="F343" t="str">
            <v xml:space="preserve">   CLMS1.CLMS1 /    CLMS1.CLMS1 / COLUMBIA SC 1</v>
          </cell>
        </row>
        <row r="344">
          <cell r="F344" t="str">
            <v xml:space="preserve">      CLMS1.CLMS1.711 /       CLMS1.CLMS1.711 / Real Estate Lease</v>
          </cell>
        </row>
        <row r="345">
          <cell r="F345" t="str">
            <v>CLS / CLS / Colorado Springs - 5575 Tech Center Drive, Suite 202</v>
          </cell>
        </row>
        <row r="346">
          <cell r="F346" t="str">
            <v xml:space="preserve">   CLS.CLS /    CLS.CLS / COLORADO SPRINGS</v>
          </cell>
        </row>
        <row r="347">
          <cell r="F347" t="str">
            <v xml:space="preserve">      CLS.CLS.6129 /       CLS.CLS.6129 / Real Estate Lease</v>
          </cell>
        </row>
        <row r="348">
          <cell r="F348" t="str">
            <v>CMB02 / CMB02 / Colombo - Galle Face Hotel - GF, Unit 1015 &amp; 1016</v>
          </cell>
        </row>
        <row r="349">
          <cell r="F349" t="str">
            <v xml:space="preserve">   CMB02.CMB02 /    CMB02.CMB02 / COLOMBO GALLE FACE HOTEL</v>
          </cell>
        </row>
        <row r="350">
          <cell r="F350" t="str">
            <v xml:space="preserve">      CMB02.CMB02.APJ-1475 /       CMB02.CMB02.APJ-1475 / Real Estate Lease</v>
          </cell>
        </row>
        <row r="351">
          <cell r="F351" t="str">
            <v>CMH / CMH / Camp Hill - 214 Senate Avenue, Suite 603</v>
          </cell>
        </row>
        <row r="352">
          <cell r="F352" t="str">
            <v xml:space="preserve">   CMH.CMH /    CMH.CMH / CAMP HILL</v>
          </cell>
        </row>
        <row r="353">
          <cell r="F353" t="str">
            <v xml:space="preserve">      CMH.CMH.6065 /       CMH.CMH.6065 / Real Estate Lease</v>
          </cell>
        </row>
        <row r="354">
          <cell r="F354" t="str">
            <v xml:space="preserve">         CMH.CMH.6065.MCMHJE100710-01-SUB /          CMH.CMH.6065.MCMHJE100710-01-SUB / northfieldq1thruq2masterproject_100805/CMH - Camp Hill Main Door Replacement - Final office Painting Touchups</v>
          </cell>
        </row>
        <row r="355">
          <cell r="F355" t="str">
            <v>CNA01 / CNA01 / Changsha - Dolton Hotel, 159 Shaoshan North Rd.-Rm. No. 1802</v>
          </cell>
        </row>
        <row r="356">
          <cell r="F356" t="str">
            <v xml:space="preserve">   CNA01.CNA01 /    CNA01.CNA01 / CHANGSHA - DOLTON HOTEL</v>
          </cell>
        </row>
        <row r="357">
          <cell r="F357" t="str">
            <v xml:space="preserve">      CNA01.CNA01.APJ-1555 /       CNA01.CNA01.APJ-1555 / Real Estate Lease</v>
          </cell>
        </row>
        <row r="358">
          <cell r="F358" t="str">
            <v>CNA02 / CNA02 / Changsha - Software Center Bldg.-662 Lu Gu Boulevard-Room211</v>
          </cell>
        </row>
        <row r="359">
          <cell r="F359" t="str">
            <v xml:space="preserve">   CNA02.CNA02 /    CNA02.CNA02 / CHANGSHA - SOFTWARE CNTR BLDG</v>
          </cell>
        </row>
        <row r="360">
          <cell r="F360" t="str">
            <v xml:space="preserve">      CNA02.CNA02.APJ-1568 /       CNA02.CNA02.APJ-1568 / Real Estate Lease</v>
          </cell>
        </row>
        <row r="361">
          <cell r="F361" t="str">
            <v>CNC / CNC / Cincinnati - 8845 Governor's Hill Drive, Suite 220</v>
          </cell>
        </row>
        <row r="362">
          <cell r="F362" t="str">
            <v xml:space="preserve">   CNC.CNC /    CNC.CNC / CINCINNATI</v>
          </cell>
        </row>
        <row r="363">
          <cell r="F363" t="str">
            <v xml:space="preserve">      CNC.CNC.6142 /       CNC.CNC.6142 / Real Estate Lease</v>
          </cell>
        </row>
        <row r="364">
          <cell r="F364" t="str">
            <v>CNG3 / CNG3 / Chengdu - Off. Tower-Shanghri-La centre - 12th Floor</v>
          </cell>
        </row>
        <row r="365">
          <cell r="F365" t="str">
            <v xml:space="preserve">   CNG3.CNG3 /    CNG3.CNG3 / CHENGDU - SHANGRI-LA CENTRE</v>
          </cell>
        </row>
        <row r="366">
          <cell r="F366" t="str">
            <v xml:space="preserve">      CNG3.CNG3.APJ-1581 /       CNG3.CNG3.APJ-1581 / Real Estate Lease</v>
          </cell>
        </row>
        <row r="367">
          <cell r="F367" t="str">
            <v xml:space="preserve">      CNG3.CNG3.APJ-1604 /       CNG3.CNG3.APJ-1604 / Real Estate Lease</v>
          </cell>
        </row>
        <row r="368">
          <cell r="F368" t="str">
            <v xml:space="preserve">      CNG3.CNG3.CNG3 /       CNG3.CNG3.CNG3 / CHENGDU - SHANGRI-LA CENTRE Lease</v>
          </cell>
        </row>
        <row r="369">
          <cell r="F369" t="str">
            <v>CNTL01 / CNTL01 / Centennial- 6221 South Racine Circle (SCIF)</v>
          </cell>
        </row>
        <row r="370">
          <cell r="F370" t="str">
            <v xml:space="preserve">   CNTL01.CNTL01 /    CNTL01.CNTL01 / CENTENNIAL 1</v>
          </cell>
        </row>
        <row r="371">
          <cell r="F371" t="str">
            <v xml:space="preserve">      CNTL01.CNTL01.9169 /       CNTL01.CNTL01.9169 / Real Estate Lease</v>
          </cell>
        </row>
        <row r="372">
          <cell r="F372" t="str">
            <v>CPH01 / CPH01 / Copenhagen - Ground &amp; First &amp; Basement - Automatikvej 1</v>
          </cell>
        </row>
        <row r="373">
          <cell r="F373" t="str">
            <v xml:space="preserve">   CPH01.CPH01 /    CPH01.CPH01 / COPENHAGEN 1</v>
          </cell>
        </row>
        <row r="374">
          <cell r="F374" t="str">
            <v xml:space="preserve">      CPH01.CPH01.EMEA-1034 /       CPH01.CPH01.EMEA-1034 / Real Estate Lease</v>
          </cell>
        </row>
        <row r="375">
          <cell r="F375" t="str">
            <v>CPT02 / CPT02 / Cape Town Clock Tower Offices 2nd floor</v>
          </cell>
        </row>
        <row r="376">
          <cell r="F376" t="str">
            <v xml:space="preserve">   CPT02.CPT02 /    CPT02.CPT02 / CAPE TOWN CLOCKTOWER</v>
          </cell>
        </row>
        <row r="377">
          <cell r="F377" t="str">
            <v xml:space="preserve">      CPT02.CPT02.EMEA-2008 /       CPT02.CPT02.EMEA-2008 / Real Estate Lease</v>
          </cell>
        </row>
        <row r="378">
          <cell r="F378" t="str">
            <v>CRC / CRC / Caracas, Chuao - Centro Banaven, 7th floor, Torre C Av. Er</v>
          </cell>
        </row>
        <row r="379">
          <cell r="F379" t="str">
            <v xml:space="preserve">   CRC.CRC /    CRC.CRC / CARACAS</v>
          </cell>
        </row>
        <row r="380">
          <cell r="F380" t="str">
            <v xml:space="preserve">      CRC.CRC.LATAM-7340 /       CRC.CRC.LATAM-7340 / Real Estate Lease</v>
          </cell>
        </row>
        <row r="381">
          <cell r="F381" t="str">
            <v>CRDV02 / CRDV02 / Cordova - 57 Germantown Court, Suite 301</v>
          </cell>
        </row>
        <row r="382">
          <cell r="F382" t="str">
            <v xml:space="preserve">   CRDV02.CRDV02 /    CRDV02.CRDV02 / CORDOVA 2</v>
          </cell>
        </row>
        <row r="383">
          <cell r="F383" t="str">
            <v xml:space="preserve">      CRDV02.CRDV02.7632 /       CRDV02.CRDV02.7632 / Real Estate Lease</v>
          </cell>
        </row>
        <row r="384">
          <cell r="F384" t="str">
            <v>CRL3 / CRL3 / Charlotte - 1900 South Boulevard - 1st Floor</v>
          </cell>
        </row>
        <row r="385">
          <cell r="F385" t="str">
            <v xml:space="preserve">   CRL3.CRL3 /    CRL3.CRL3 / CHARLOTTE 3</v>
          </cell>
        </row>
        <row r="386">
          <cell r="F386" t="str">
            <v xml:space="preserve">      CRL3.CRL3.9061 /       CRL3.CRL3.9061 / Real Estate Lease</v>
          </cell>
        </row>
        <row r="387">
          <cell r="F387" t="str">
            <v>CRM / CRM / Carmel - 11711 N. Meridian Street, Suite 700 &amp; 720</v>
          </cell>
        </row>
        <row r="388">
          <cell r="F388" t="str">
            <v xml:space="preserve">   CRM.CRM /    CRM.CRM / CARMEL</v>
          </cell>
        </row>
        <row r="389">
          <cell r="F389" t="str">
            <v xml:space="preserve">      CRM.CRM.6047 /       CRM.CRM.6047 / Real Estate Lease</v>
          </cell>
        </row>
        <row r="390">
          <cell r="F390" t="str">
            <v>CSB02 / CSB02 / Carlsbad- 2310 Camino Vide Roble, Suite 105</v>
          </cell>
        </row>
        <row r="391">
          <cell r="F391" t="str">
            <v xml:space="preserve">   CSB02.CSB02 /    CSB02.CSB02 / CARLSBAD 2</v>
          </cell>
        </row>
        <row r="392">
          <cell r="F392" t="str">
            <v xml:space="preserve">      CSB02.CSB02.9197 /       CSB02.CSB02.9197 / Real Estate Lease</v>
          </cell>
        </row>
        <row r="393">
          <cell r="F393" t="str">
            <v>CST2 / CST2 / Chesterfield-16401 Swingley Ridge Road, Suite 400</v>
          </cell>
        </row>
        <row r="394">
          <cell r="F394" t="str">
            <v xml:space="preserve">   CST2.CST2 /    CST2.CST2 / CHESTERFIELD 2</v>
          </cell>
        </row>
        <row r="395">
          <cell r="F395" t="str">
            <v xml:space="preserve">      CST2.CST2.9179 /       CST2.CST2.9179 / Real Estate Lease</v>
          </cell>
        </row>
        <row r="396">
          <cell r="F396" t="str">
            <v>CSV / CSV / Rennes - Office No. 1,4,5,6,7 and 2bis - La Rigourdiere</v>
          </cell>
        </row>
        <row r="397">
          <cell r="F397" t="str">
            <v xml:space="preserve">   CSV.CSV /    CSV.CSV / CESSON SEVIGNE</v>
          </cell>
        </row>
        <row r="398">
          <cell r="F398" t="str">
            <v xml:space="preserve">      CSV.CSV.EMEA-1046 /       CSV.CSV.EMEA-1046 / Real Estate Lease</v>
          </cell>
        </row>
        <row r="399">
          <cell r="F399" t="str">
            <v>CTA02 / CTA02 / Kolkata - Apeejay Business Centre - 8th Floor, B Wing</v>
          </cell>
        </row>
        <row r="400">
          <cell r="F400" t="str">
            <v xml:space="preserve">   CTA02.CTA02 /    CTA02.CTA02 / CALCUTTA - APEEJAY HOUSE</v>
          </cell>
        </row>
        <row r="401">
          <cell r="F401" t="str">
            <v xml:space="preserve">      CTA02.CTA02.APJ-1585 /       CTA02.CTA02.APJ-1585 / Real Estate Lease</v>
          </cell>
        </row>
        <row r="402">
          <cell r="F402" t="str">
            <v>CTD / CTD / Sydney - 821 Pacific Highway, Tower B Level 1, 3, 4 &amp; 5</v>
          </cell>
        </row>
        <row r="403">
          <cell r="F403" t="str">
            <v xml:space="preserve">   CTD.CTD /    CTD.CTD / CHATSWOOD - ZENITH CENTRE</v>
          </cell>
        </row>
        <row r="404">
          <cell r="F404" t="str">
            <v xml:space="preserve">      CTD.CTD.APJ-1407 /       CTD.CTD.APJ-1407 / Real Estate Lease</v>
          </cell>
        </row>
        <row r="405">
          <cell r="F405" t="str">
            <v xml:space="preserve">      CTD.CTD.APJ-1599 /       CTD.CTD.APJ-1599 / Real Estate Lease</v>
          </cell>
        </row>
        <row r="406">
          <cell r="F406" t="str">
            <v>CUO02 / CUO02 / Cupertino- 10590 North Tantau Ave (Scientific Atlanta Acq)</v>
          </cell>
        </row>
        <row r="407">
          <cell r="F407" t="str">
            <v xml:space="preserve">   CUO02.CUO02 /    CUO02.CUO02 / CUPERTINO 2</v>
          </cell>
        </row>
        <row r="408">
          <cell r="F408" t="str">
            <v xml:space="preserve">      CUO02.CUO02.9243 /       CUO02.CUO02.9243 / Real Estate Lease</v>
          </cell>
        </row>
        <row r="409">
          <cell r="F409" t="str">
            <v>CUO04 / CUO04 / Cupertino- 10600 North Tantau Ave (Scientific Atlanta Acq.)</v>
          </cell>
        </row>
        <row r="410">
          <cell r="F410" t="str">
            <v xml:space="preserve">   CUO04.CUO04 /    CUO04.CUO04 / CUPERTINO 4</v>
          </cell>
        </row>
        <row r="411">
          <cell r="F411" t="str">
            <v xml:space="preserve">      CUO04.CUO04.9244 /       CUO04.CUO04.9244 / Real Estate Lease</v>
          </cell>
        </row>
        <row r="412">
          <cell r="F412" t="str">
            <v>CYP01 / CYP01 / Nicosia - Ground Floor - 1 Aggelou Vlahou Street</v>
          </cell>
        </row>
        <row r="413">
          <cell r="F413" t="str">
            <v xml:space="preserve">   CYP01.CYP01 /    CYP01.CYP01 / LEFKOSIA CYPRUS</v>
          </cell>
        </row>
        <row r="414">
          <cell r="F414" t="str">
            <v xml:space="preserve">      CYP01.CYP01.EMEA-1155 /       CYP01.CYP01.EMEA-1155 / Real Estate Lease</v>
          </cell>
        </row>
        <row r="415">
          <cell r="F415" t="str">
            <v>DAY02 / DAY02 / Beavercreek - (Dayton) 2661 Commons Blvd. 1st floor</v>
          </cell>
        </row>
        <row r="416">
          <cell r="F416" t="str">
            <v xml:space="preserve">   DAY02.DAY02 /    DAY02.DAY02 / DAYTON 2</v>
          </cell>
        </row>
        <row r="417">
          <cell r="F417" t="str">
            <v xml:space="preserve">      DAY02.DAY02.9004 /       DAY02.DAY02.9004 / Real Estate Lease</v>
          </cell>
        </row>
        <row r="418">
          <cell r="F418" t="str">
            <v>DBI02 / DBI02 / Dubai Internet City - 2nd Floor (suites 201-212 &amp; 217-220)</v>
          </cell>
        </row>
        <row r="419">
          <cell r="F419" t="str">
            <v xml:space="preserve">   DBI02.DBI02 /    DBI02.DBI02 / DUBAI 2</v>
          </cell>
        </row>
        <row r="420">
          <cell r="F420" t="str">
            <v xml:space="preserve">      DBI02.DBI02.EMEA-1253 /       DBI02.DBI02.EMEA-1253 / Real Estate Lease</v>
          </cell>
        </row>
        <row r="421">
          <cell r="F421" t="str">
            <v xml:space="preserve">      DBI02.DBI02.EMEA-2088 /       DBI02.DBI02.EMEA-2088 / Real Estate Lease</v>
          </cell>
        </row>
        <row r="422">
          <cell r="F422" t="str">
            <v xml:space="preserve">      DBI02.DBI02.EMEA-2111 /       DBI02.DBI02.EMEA-2111 / Real Estate Lease</v>
          </cell>
        </row>
        <row r="423">
          <cell r="F423" t="str">
            <v>DBI03 / DBI03 / DUBAI 3</v>
          </cell>
        </row>
        <row r="424">
          <cell r="F424" t="str">
            <v xml:space="preserve">   DBI03.DBI03 /    DBI03.DBI03 / DUBAI 3</v>
          </cell>
        </row>
        <row r="425">
          <cell r="F425" t="str">
            <v xml:space="preserve">      DBI03.DBI03.EMEA-2122 /       DBI03.DBI03.EMEA-2122 / Real Estate Lease</v>
          </cell>
        </row>
        <row r="426">
          <cell r="F426" t="str">
            <v>DBI04 / DBI04 / Dubai - Level 25, Monarch Office Tower</v>
          </cell>
        </row>
        <row r="427">
          <cell r="F427" t="str">
            <v xml:space="preserve">   DBI04.DBI04 /    DBI04.DBI04 / DUBAI 4</v>
          </cell>
        </row>
        <row r="428">
          <cell r="F428" t="str">
            <v xml:space="preserve">      DBI04.DBI04.EMEA-2198 /       DBI04.DBI04.EMEA-2198 / Real Estate Lease</v>
          </cell>
        </row>
        <row r="429">
          <cell r="F429" t="str">
            <v>DBLCA01 / DBLCA01 / DUBLIN CA 01</v>
          </cell>
        </row>
        <row r="430">
          <cell r="F430" t="str">
            <v xml:space="preserve">   DBLCA01.DBLCA01 /    DBLCA01.DBLCA01 / DUBLIN CA 01</v>
          </cell>
        </row>
        <row r="431">
          <cell r="F431" t="str">
            <v xml:space="preserve">      DBLCA01.DBLCA01.DBLCA01 /       DBLCA01.DBLCA01.DBLCA01 / DUBLIN CA 01 Property</v>
          </cell>
        </row>
        <row r="432">
          <cell r="F432" t="str">
            <v>DBLCA02 / DBLCA02 / DUBLIN CA 02</v>
          </cell>
        </row>
        <row r="433">
          <cell r="F433" t="str">
            <v xml:space="preserve">   DBLCA02.DBLCA02 /    DBLCA02.DBLCA02 / DUBLIN CA 02</v>
          </cell>
        </row>
        <row r="434">
          <cell r="F434" t="str">
            <v xml:space="preserve">      DBLCA02.DBLCA02.DBLCA02 /       DBLCA02.DBLCA02.DBLCA02 / DUBLIN CA 02 Property</v>
          </cell>
        </row>
        <row r="435">
          <cell r="F435" t="str">
            <v>DBLIR3 / DBLIR3 / Dublin - Block P6 - East Point Business Park</v>
          </cell>
        </row>
        <row r="436">
          <cell r="F436" t="str">
            <v xml:space="preserve">   DBLIR3.DBLIR3 /    DBLIR3.DBLIR3 / DUBLIN IR 3</v>
          </cell>
        </row>
        <row r="437">
          <cell r="F437" t="str">
            <v xml:space="preserve">      DBLIR3.DBLIR3.EMEA-1076 /       DBLIR3.DBLIR3.EMEA-1076 / Real Estate Lease</v>
          </cell>
        </row>
        <row r="438">
          <cell r="F438" t="str">
            <v>DEN02 / DEN02 / Denver-1899 Wynkoop Street, Suite 600 (Jabber, Inc. Acq.)</v>
          </cell>
        </row>
        <row r="439">
          <cell r="F439" t="str">
            <v xml:space="preserve">   DEN02.DEN02 /    DEN02.DEN02 / DENVER 2</v>
          </cell>
        </row>
        <row r="440">
          <cell r="F440" t="str">
            <v xml:space="preserve">      DEN02.DEN02.9229 /       DEN02.DEN02.9229 / Real Estate Lease</v>
          </cell>
        </row>
        <row r="441">
          <cell r="F441" t="str">
            <v>DGM / DGM / Brussels - Pegasus Park, Machelen 1 &amp; 2</v>
          </cell>
        </row>
        <row r="442">
          <cell r="F442" t="str">
            <v>DGM2 / DGM2 / Brussels - Pegasus Park, Machelen 1 &amp; 2</v>
          </cell>
        </row>
        <row r="443">
          <cell r="F443" t="str">
            <v xml:space="preserve">   DGM2.DGM2 /    DGM2.DGM2 / DIEGEM - PEGASUS 2</v>
          </cell>
        </row>
        <row r="444">
          <cell r="F444" t="str">
            <v xml:space="preserve">      DGM2.DGM2.EMEA-2034 /       DGM2.DGM2.EMEA-2034 / Real Estate Lease</v>
          </cell>
        </row>
        <row r="445">
          <cell r="F445" t="str">
            <v>DGM3 / DGM3 / Brussels - Pegasus Park 3</v>
          </cell>
        </row>
        <row r="446">
          <cell r="F446" t="str">
            <v xml:space="preserve">   DGM3.DGM3 /    DGM3.DGM3 / DIEGEM - PEGASUS 3</v>
          </cell>
        </row>
        <row r="447">
          <cell r="F447" t="str">
            <v xml:space="preserve">      DGM3.DGM3.EMEA-2035 /       DGM3.DGM3.EMEA-2035 / Real Estate Lease</v>
          </cell>
        </row>
        <row r="448">
          <cell r="F448" t="str">
            <v>DGM4 / DGM4 / Brussels - Pegasus Park 4</v>
          </cell>
        </row>
        <row r="449">
          <cell r="F449" t="str">
            <v xml:space="preserve">   DGM4.DGM4 /    DGM4.DGM4 / DIEGEM - PEGASUS 4</v>
          </cell>
        </row>
        <row r="450">
          <cell r="F450" t="str">
            <v xml:space="preserve">      DGM4.DGM4.EMEA-2050 /       DGM4.DGM4.EMEA-2050 / Real Estate Lease</v>
          </cell>
        </row>
        <row r="451">
          <cell r="F451" t="str">
            <v xml:space="preserve">   DGM.DGM /    DGM.DGM / Brussels - Pegasus Park, Machelen 1 &amp; 2</v>
          </cell>
        </row>
        <row r="452">
          <cell r="F452" t="str">
            <v xml:space="preserve">      DGM.DGM.DGM /       DGM.DGM.DGM / Brussels - Pegasus Park, Machelen 1 &amp; 2 Lease</v>
          </cell>
        </row>
        <row r="453">
          <cell r="F453" t="str">
            <v>DHA01 / DHA01 / Dhahran - Suite 505, 5th FloorKing Abd Al-Aziz Boulevard</v>
          </cell>
        </row>
        <row r="454">
          <cell r="F454" t="str">
            <v xml:space="preserve">   DHA01.DHA01 /    DHA01.DHA01 / DHAHRAN 1</v>
          </cell>
        </row>
        <row r="455">
          <cell r="F455" t="str">
            <v xml:space="preserve">      DHA01.DHA01.EMEA-2044 /       DHA01.DHA01.EMEA-2044 / Real Estate Lease</v>
          </cell>
        </row>
        <row r="456">
          <cell r="F456" t="str">
            <v>DJN2 / DJN2 / Daejeon - 929 Dunsan-dong, 9/F</v>
          </cell>
        </row>
        <row r="457">
          <cell r="F457" t="str">
            <v xml:space="preserve">   DJN2.DJN2 /    DJN2.DJN2 / DAEJON 2</v>
          </cell>
        </row>
        <row r="458">
          <cell r="F458" t="str">
            <v xml:space="preserve">      DJN2.DJN2.APJ-1437 /       DJN2.DJN2.APJ-1437 / Real Estate Lease</v>
          </cell>
        </row>
        <row r="459">
          <cell r="F459" t="str">
            <v>DKR01 / DKR01 / Dakar - 2nd Floor, Isocele sis, rue Djourbel</v>
          </cell>
        </row>
        <row r="460">
          <cell r="F460" t="str">
            <v xml:space="preserve">   DKR01.DKR01 /    DKR01.DKR01 / DAKAR 1</v>
          </cell>
        </row>
        <row r="461">
          <cell r="F461" t="str">
            <v xml:space="preserve">      DKR01.DKR01.EMEA-2188 /       DKR01.DKR01.EMEA-2188 / Real Estate Lease</v>
          </cell>
        </row>
        <row r="462">
          <cell r="F462" t="str">
            <v>DLF1 / DLF1 / Dusseldorf - Hansallee 249 (3rd Floor)</v>
          </cell>
        </row>
        <row r="463">
          <cell r="F463" t="str">
            <v xml:space="preserve">   DLF1.DLF1 /    DLF1.DLF1 / DUSSELDORF 1</v>
          </cell>
        </row>
        <row r="464">
          <cell r="F464" t="str">
            <v xml:space="preserve">      DLF1.DLF1.DLF1 /       DLF1.DLF1.DLF1 / DUSSELDORF 1 Lease</v>
          </cell>
        </row>
        <row r="465">
          <cell r="F465" t="str">
            <v xml:space="preserve">      DLF1.DLF1.EMEA-2039 /       DLF1.DLF1.EMEA-2039 / Real Estate Lease</v>
          </cell>
        </row>
        <row r="466">
          <cell r="F466" t="str">
            <v>DOH03 / DOH03 / Doha - North Building, Qatar Science &amp; Technology Park</v>
          </cell>
        </row>
        <row r="467">
          <cell r="F467" t="str">
            <v xml:space="preserve">   DOH03.DOH03 /    DOH03.DOH03 / DOHA 3</v>
          </cell>
        </row>
        <row r="468">
          <cell r="F468" t="str">
            <v xml:space="preserve">      DOH03.DOH03.EMEA-2175 /       DOH03.DOH03.EMEA-2175 / Real Estate Lease</v>
          </cell>
        </row>
        <row r="469">
          <cell r="F469" t="str">
            <v>DST2 / DST2 / Destin - 4476 Legendary Drive, Suite 150</v>
          </cell>
        </row>
        <row r="470">
          <cell r="F470" t="str">
            <v xml:space="preserve">   DST2.DST2 /    DST2.DST2 / DESTIN 2</v>
          </cell>
        </row>
        <row r="471">
          <cell r="F471" t="str">
            <v xml:space="preserve">      DST2.DST2.9092 /       DST2.DST2.9092 / Real Estate Lease</v>
          </cell>
        </row>
        <row r="472">
          <cell r="F472" t="str">
            <v>DUO01 / DUO01 / Dublin - 5400 Frantz Road</v>
          </cell>
        </row>
        <row r="473">
          <cell r="F473" t="str">
            <v xml:space="preserve">   DUO01.DUO01 /    DUO01.DUO01 / DUBLIN OH 1</v>
          </cell>
        </row>
        <row r="474">
          <cell r="F474" t="str">
            <v xml:space="preserve">      DUO01.DUO01.9059 /       DUO01.DUO01.9059 / Real Estate Lease</v>
          </cell>
        </row>
        <row r="475">
          <cell r="F475" t="str">
            <v xml:space="preserve">         DUO01.DUO01.9059.MDUO01LG093010-01-SUB /          DUO01.DUO01.9059.MDUO01LG093010-01-SUB / northfieldq1thruq2masterproject_100805/DUO01 - Dublin Ohio LCD Monitor Installations</v>
          </cell>
        </row>
        <row r="476">
          <cell r="F476" t="str">
            <v>DUO02 / DUO02 / Dublin - 555 Metro Place North, Suite 250 (Cybertrust Acq.)</v>
          </cell>
        </row>
        <row r="477">
          <cell r="F477" t="str">
            <v xml:space="preserve">   DUO02.DUO02 /    DUO02.DUO02 / DUBLIN OH 2</v>
          </cell>
        </row>
        <row r="478">
          <cell r="F478" t="str">
            <v xml:space="preserve">      DUO02.DUO02.9124 /       DUO02.DUO02.9124 / Real Estate Lease</v>
          </cell>
        </row>
        <row r="479">
          <cell r="F479" t="str">
            <v>EDM / EDM / Edmonton-10180-101 Street (#116,117 &amp; 169)</v>
          </cell>
        </row>
        <row r="480">
          <cell r="F480" t="str">
            <v xml:space="preserve">   EDM.EDM /    EDM.EDM / EDMONTON</v>
          </cell>
        </row>
        <row r="481">
          <cell r="F481" t="str">
            <v xml:space="preserve">      EDM.EDM.7023 /       EDM.EDM.7023 / Real Estate Lease</v>
          </cell>
        </row>
        <row r="482">
          <cell r="F482" t="str">
            <v xml:space="preserve">      EDM.EDM.9222 /       EDM.EDM.9222 / Real Estate Lease</v>
          </cell>
        </row>
        <row r="483">
          <cell r="F483" t="str">
            <v>EDN / EDN / Edinburgh - 3rd Floor &amp; Mezzanine - Commercial Quay (96)</v>
          </cell>
        </row>
        <row r="484">
          <cell r="F484" t="str">
            <v xml:space="preserve">   EDN.EDN /    EDN.EDN / EDINBURGH</v>
          </cell>
        </row>
        <row r="485">
          <cell r="F485" t="str">
            <v xml:space="preserve">      EDN.EDN.EMEA-1134 /       EDN.EDN.EMEA-1134 / Real Estate Lease</v>
          </cell>
        </row>
        <row r="486">
          <cell r="F486" t="str">
            <v>ELP02 / ELP02 / El Paso - 5732 North Mesa Street</v>
          </cell>
        </row>
        <row r="487">
          <cell r="F487" t="str">
            <v xml:space="preserve">   ELP02.ELP02 /    ELP02.ELP02 / EL PASO 2</v>
          </cell>
        </row>
        <row r="488">
          <cell r="F488" t="str">
            <v xml:space="preserve">      ELP02.ELP02.6044 /       ELP02.ELP02.6044 / Real Estate Lease</v>
          </cell>
        </row>
        <row r="489">
          <cell r="F489" t="str">
            <v>ELP03 / ELP03 / El Paso-1270 Don Haskins Drive, #E (Scientific Atlanta Acq)</v>
          </cell>
        </row>
        <row r="490">
          <cell r="F490" t="str">
            <v xml:space="preserve">   ELP03.ELP03 /    ELP03.ELP03 / EL PASO 3</v>
          </cell>
        </row>
        <row r="491">
          <cell r="F491" t="str">
            <v xml:space="preserve">      ELP03.ELP03.9245 /       ELP03.ELP03.9245 / Real Estate Lease</v>
          </cell>
        </row>
        <row r="492">
          <cell r="F492" t="str">
            <v>ENG / ENG / Englewood - 9155 E. Nichols Ave. Ste 330,340,385,400,220,360</v>
          </cell>
        </row>
        <row r="493">
          <cell r="F493" t="str">
            <v xml:space="preserve">   ENG.ENG /    ENG.ENG / ENGLEWOOD</v>
          </cell>
        </row>
        <row r="494">
          <cell r="F494" t="str">
            <v xml:space="preserve">      ENG.ENG.6140 /       ENG.ENG.6140 / Real Estate Lease</v>
          </cell>
        </row>
        <row r="495">
          <cell r="F495" t="str">
            <v xml:space="preserve">         ENG.ENG.6140.MENGMP101210-01-SUB /          ENG.ENG.6140.MENGMP101210-01-SUB / ctrlfldq1thruq2masterproject_100805/ENG - Loveland-Silver Creek Remodel Sound Panels</v>
          </cell>
        </row>
        <row r="496">
          <cell r="F496" t="str">
            <v>ESP02 / ESP02 / Espoo - Finland - Bsmt and 7th Floors - Helsinki</v>
          </cell>
        </row>
        <row r="497">
          <cell r="F497" t="str">
            <v xml:space="preserve">   ESP02.ESP02 /    ESP02.ESP02 / ESPOO 2</v>
          </cell>
        </row>
        <row r="498">
          <cell r="F498" t="str">
            <v xml:space="preserve">      ESP02.ESP02.EMEA-1071 /       ESP02.ESP02.EMEA-1071 / Real Estate Lease</v>
          </cell>
        </row>
        <row r="499">
          <cell r="F499" t="str">
            <v>FGO01 / FGO01 / Fargo - 3021 39th Street South</v>
          </cell>
        </row>
        <row r="500">
          <cell r="F500" t="str">
            <v xml:space="preserve">   FGO01.FGO01 /    FGO01.FGO01 / FARGO 1</v>
          </cell>
        </row>
        <row r="501">
          <cell r="F501" t="str">
            <v xml:space="preserve">      FGO01.FGO01.9133 /       FGO01.FGO01.9133 / Real Estate Lease</v>
          </cell>
        </row>
        <row r="502">
          <cell r="F502" t="str">
            <v>FGT / FGT / Farmington - 50 Stanford Drive</v>
          </cell>
        </row>
        <row r="503">
          <cell r="F503" t="str">
            <v xml:space="preserve">   FGT.FGT /    FGT.FGT / FARMINGTON</v>
          </cell>
        </row>
        <row r="504">
          <cell r="F504" t="str">
            <v xml:space="preserve">      FGT.FGT.6092 /       FGT.FGT.6092 / Real Estate Lease</v>
          </cell>
        </row>
        <row r="505">
          <cell r="F505" t="str">
            <v xml:space="preserve">         FGT.FGT.6092.MFGTJE100710-01-SUB /          FGT.FGT.6092.MFGTJE100710-01-SUB / northfieldq1thruq2masterproject_100805/FGT - Farmington Lab Electrical and Lab Painting</v>
          </cell>
        </row>
        <row r="506">
          <cell r="F506" t="str">
            <v>FKA1 / FKA1 / Fukuoka - Gion Daiichi Semei Building, 12/F</v>
          </cell>
        </row>
        <row r="507">
          <cell r="F507" t="str">
            <v xml:space="preserve">   FKA1.FKA1 /    FKA1.FKA1 / FUKUOKA 1</v>
          </cell>
        </row>
        <row r="508">
          <cell r="F508" t="str">
            <v xml:space="preserve">      FKA1.FKA1.APJ-1308 /       FKA1.FKA1.APJ-1308 / Real Estate Lease</v>
          </cell>
        </row>
        <row r="509">
          <cell r="F509" t="str">
            <v xml:space="preserve">      FKA1.FKA1.APJ-1442 /       FKA1.FKA1.APJ-1442 / Real Estate Lease</v>
          </cell>
        </row>
        <row r="510">
          <cell r="F510" t="str">
            <v xml:space="preserve">      FKA1.FKA1.FKA1 /       FKA1.FKA1.FKA1 / FUKUOKA 1 Lease</v>
          </cell>
        </row>
        <row r="511">
          <cell r="F511" t="str">
            <v>FKF3 / FKF3 / Eschborn-Ludwig-Erhard-Strasse 3</v>
          </cell>
        </row>
        <row r="512">
          <cell r="F512" t="str">
            <v xml:space="preserve">   FKF3.FKF3 /    FKF3.FKF3 / ESCHBORN 3</v>
          </cell>
        </row>
        <row r="513">
          <cell r="F513" t="str">
            <v xml:space="preserve">      FKF3.FKF3.EMEA-2068 /       FKF3.FKF3.EMEA-2068 / Real Estate Lease</v>
          </cell>
        </row>
        <row r="514">
          <cell r="F514" t="str">
            <v>FOC01 / FOC01 / Fuzhou - Universal Plaza - 158 Wu Si Road - 25 F, Unit 2508</v>
          </cell>
        </row>
        <row r="515">
          <cell r="F515" t="str">
            <v xml:space="preserve">   FOC01.FOC01 /    FOC01.FOC01 / FUZHOU - UNIVERSAL PLAZA</v>
          </cell>
        </row>
        <row r="516">
          <cell r="F516" t="str">
            <v xml:space="preserve">      FOC01.FOC01.APJ-1499 /       FOC01.FOC01.APJ-1499 / Real Estate Lease</v>
          </cell>
        </row>
        <row r="517">
          <cell r="F517" t="str">
            <v>FRE8-L1 / FRE8-L1 / FREMONT-SITE 8 LAND</v>
          </cell>
        </row>
        <row r="518">
          <cell r="F518" t="str">
            <v xml:space="preserve">   FRE8-L1.FRE8-L1 /    FRE8-L1.FRE8-L1 / FREMONT-SITE 8 LAND</v>
          </cell>
        </row>
        <row r="519">
          <cell r="F519" t="str">
            <v xml:space="preserve">      FRE8-L1.FRE8-L1.FRE8-L1 /       FRE8-L1.FRE8-L1.FRE8-L1 / FREMONT-SITE 8 LAND Property</v>
          </cell>
        </row>
        <row r="520">
          <cell r="F520" t="str">
            <v>FRE8-L2 / FRE8-L2 / FREMONT-SITE 8 LAND (Vacant Land Entitled)</v>
          </cell>
        </row>
        <row r="521">
          <cell r="F521" t="str">
            <v xml:space="preserve">   FRE8-L2.FRE8-L2 /    FRE8-L2.FRE8-L2 / FREMONT-SITE 8 LAND (Vacant Land Entitled)</v>
          </cell>
        </row>
        <row r="522">
          <cell r="F522" t="str">
            <v xml:space="preserve">      FRE8-L2.FRE8-L2.FRE8-L2 /       FRE8-L2.FRE8-L2.FRE8-L2 / FREMONT-SITE 8 LAND (Vacant Land Entitled) Property</v>
          </cell>
        </row>
        <row r="523">
          <cell r="F523" t="str">
            <v>FRS2 / FRS2 / Clovis- 2565 Alluvial Ave, Suite 132</v>
          </cell>
        </row>
        <row r="524">
          <cell r="F524" t="str">
            <v xml:space="preserve">   FRS2.FRS2 /    FRS2.FRS2 / FRESNO 2</v>
          </cell>
        </row>
        <row r="525">
          <cell r="F525" t="str">
            <v xml:space="preserve">      FRS2.FRS2.9241 /       FRS2.FRS2.9241 / Real Estate Lease</v>
          </cell>
        </row>
        <row r="526">
          <cell r="F526" t="str">
            <v>FTL2 / FTL2 / Oakland Park (Ft. Lauderdale) - 3250 W. Commercial Blvd.#350</v>
          </cell>
        </row>
        <row r="527">
          <cell r="F527" t="str">
            <v xml:space="preserve">   FTL2.FTL2 /    FTL2.FTL2 / FT LAUDERDALE 2</v>
          </cell>
        </row>
        <row r="528">
          <cell r="F528" t="str">
            <v xml:space="preserve">      FTL2.FTL2.667 /       FTL2.FTL2.667 / Real Estate Lease</v>
          </cell>
        </row>
        <row r="529">
          <cell r="F529" t="str">
            <v>FWT01 / FWT01 / Fort Worth -  515 Houston Street, Suite 810</v>
          </cell>
        </row>
        <row r="530">
          <cell r="F530" t="str">
            <v xml:space="preserve">   FWT01.FWT01 /    FWT01.FWT01 / FORT WORTH 1</v>
          </cell>
        </row>
        <row r="531">
          <cell r="F531" t="str">
            <v xml:space="preserve">      FWT01.FWT01.7851 /       FWT01.FWT01.7851 / Real Estate Lease</v>
          </cell>
        </row>
        <row r="532">
          <cell r="F532" t="str">
            <v>GDN01 / GDN01 / Gdansk - ul. Jaskowa Dolina 15 - Instytut Lacznosci</v>
          </cell>
        </row>
        <row r="533">
          <cell r="F533" t="str">
            <v xml:space="preserve">   GDN01.GDN01 /    GDN01.GDN01 / GDANSK 1</v>
          </cell>
        </row>
        <row r="534">
          <cell r="F534" t="str">
            <v xml:space="preserve">      GDN01.GDN01.EMEA-2022 /       GDN01.GDN01.EMEA-2022 / Real Estate Lease</v>
          </cell>
        </row>
        <row r="535">
          <cell r="F535" t="str">
            <v>GDR / GDR / Gold River - 2355 Gold Meadow Way, Suite 150</v>
          </cell>
        </row>
        <row r="536">
          <cell r="F536" t="str">
            <v xml:space="preserve">   GDR.GDR /    GDR.GDR / GOLD RIVER</v>
          </cell>
        </row>
        <row r="537">
          <cell r="F537" t="str">
            <v xml:space="preserve">      GDR.GDR.6100 /       GDR.GDR.6100 / Real Estate Lease</v>
          </cell>
        </row>
        <row r="538">
          <cell r="F538" t="str">
            <v>GLJ2 / GLJ2 / Guadalajara - 10 Floor, Colonia Country Club</v>
          </cell>
        </row>
        <row r="539">
          <cell r="F539" t="str">
            <v xml:space="preserve">   GLJ2.GLJ2 /    GLJ2.GLJ2 / GUADALAJARA 2</v>
          </cell>
        </row>
        <row r="540">
          <cell r="F540" t="str">
            <v xml:space="preserve">      GLJ2.GLJ2.LATAM-2171 /       GLJ2.GLJ2.LATAM-2171 / Real Estate Lease</v>
          </cell>
        </row>
        <row r="541">
          <cell r="F541" t="str">
            <v>GLT2 / GLT2 / Goleta - 150 Castilian Drive, Suite A</v>
          </cell>
        </row>
        <row r="542">
          <cell r="F542" t="str">
            <v xml:space="preserve">   GLT2.GLT2 /    GLT2.GLT2 / GOLETA 2</v>
          </cell>
        </row>
        <row r="543">
          <cell r="F543" t="str">
            <v xml:space="preserve">      GLT2.GLT2.784 /       GLT2.GLT2.784 / Real Estate Lease</v>
          </cell>
        </row>
        <row r="544">
          <cell r="F544" t="str">
            <v>GLT3 / GLT3 / Goleta- 75 Castilian Drive (Richards-Zeta Acq.)</v>
          </cell>
        </row>
        <row r="545">
          <cell r="F545" t="str">
            <v xml:space="preserve">   GLT3.GLT3 /    GLT3.GLT3 / GOLETA 3</v>
          </cell>
        </row>
        <row r="546">
          <cell r="F546" t="str">
            <v xml:space="preserve">      GLT3.GLT3.9242 /       GLT3.GLT3.9242 / Real Estate Lease</v>
          </cell>
        </row>
        <row r="547">
          <cell r="F547" t="str">
            <v>GLVL01 / GLVL01 / GLVL01</v>
          </cell>
        </row>
        <row r="548">
          <cell r="F548" t="str">
            <v xml:space="preserve">   GLVL01.GLVL01 /    GLVL01.GLVL01 / GELLAINVILLE 1</v>
          </cell>
        </row>
        <row r="549">
          <cell r="F549" t="str">
            <v xml:space="preserve">      GLVL01.GLVL01.GLVL01 /       GLVL01.GLVL01.GLVL01 / GELLAINVILLE 1 Property</v>
          </cell>
        </row>
        <row r="550">
          <cell r="F550" t="str">
            <v>GLV-L1 / GLV-L1 / Gville SA Land</v>
          </cell>
        </row>
        <row r="551">
          <cell r="F551" t="str">
            <v xml:space="preserve">   GLV-L1.GLV-L1 /    GLV-L1.GLV-L1 / Gville SA Land</v>
          </cell>
        </row>
        <row r="552">
          <cell r="F552" t="str">
            <v xml:space="preserve">      GLV-L1.GLV-L1.GLV-L1 /       GLV-L1.GLV-L1.GLV-L1 / Gville SA Land Property</v>
          </cell>
        </row>
        <row r="553">
          <cell r="F553" t="str">
            <v>GNG01 / GNG01 / Guangzhou - 161 Linhexi Road, Centre Plaza, Level 34</v>
          </cell>
        </row>
        <row r="554">
          <cell r="F554" t="str">
            <v xml:space="preserve">   GNG01.GNG01 /    GNG01.GNG01 / GUANGZHOU - CENTRE PLAZA</v>
          </cell>
        </row>
        <row r="555">
          <cell r="F555" t="str">
            <v xml:space="preserve">      GNG01.GNG01.APJ-1462 /       GNG01.GNG01.APJ-1462 / Real Estate Lease</v>
          </cell>
        </row>
        <row r="556">
          <cell r="F556" t="str">
            <v>GOT / GOT / Gothenburg - 13th Floor - Lilla Bommen 1</v>
          </cell>
        </row>
        <row r="557">
          <cell r="F557" t="str">
            <v xml:space="preserve">   GOT.GOT /    GOT.GOT / GOTHENBURG</v>
          </cell>
        </row>
        <row r="558">
          <cell r="F558" t="str">
            <v xml:space="preserve">      GOT.GOT.EMEA-1091 /       GOT.GOT.EMEA-1091 / Real Estate Lease</v>
          </cell>
        </row>
        <row r="559">
          <cell r="F559" t="str">
            <v>GPK01 / GPK01 / Reading - Entire Property - 200 Longwater Avenue (Plot 2.1)</v>
          </cell>
        </row>
        <row r="560">
          <cell r="F560" t="str">
            <v xml:space="preserve">   GPK01.GPK01 /    GPK01.GPK01 / READING-GREENPARK 200</v>
          </cell>
        </row>
        <row r="561">
          <cell r="F561" t="str">
            <v xml:space="preserve">      GPK01.GPK01.EMEA-1186 /       GPK01.GPK01.EMEA-1186 / Real Estate Lease</v>
          </cell>
        </row>
        <row r="562">
          <cell r="F562" t="str">
            <v>GPK02 / GPK02 / Reading - Entire Property - 250 Longwater Avenue (Plot 2.1)</v>
          </cell>
        </row>
        <row r="563">
          <cell r="F563" t="str">
            <v xml:space="preserve">   GPK02.GPK02 /    GPK02.GPK02 / READING-GREENPARK 250</v>
          </cell>
        </row>
        <row r="564">
          <cell r="F564" t="str">
            <v xml:space="preserve">      GPK02.GPK02.EMEA-1189 /       GPK02.GPK02.EMEA-1189 / Real Estate Lease</v>
          </cell>
        </row>
        <row r="565">
          <cell r="F565" t="str">
            <v>GPK03 / GPK03 / Reading - Entire Property - 300 Longwater Avenue (Plot 2.2)</v>
          </cell>
        </row>
        <row r="566">
          <cell r="F566" t="str">
            <v xml:space="preserve">   GPK03.GPK03 /    GPK03.GPK03 / READING-GREENPARK 3</v>
          </cell>
        </row>
        <row r="567">
          <cell r="F567" t="str">
            <v xml:space="preserve">      GPK03.GPK03.EMEA-1190 /       GPK03.GPK03.EMEA-1190 / Real Estate Lease</v>
          </cell>
        </row>
        <row r="568">
          <cell r="F568" t="str">
            <v>GPK04 / GPK04 / READING-GREENPARK 4</v>
          </cell>
        </row>
        <row r="569">
          <cell r="F569" t="str">
            <v xml:space="preserve">   GPK04.GPK04 /    GPK04.GPK04 / READING-GREENPARK 4</v>
          </cell>
        </row>
        <row r="570">
          <cell r="F570" t="str">
            <v xml:space="preserve">      GPK04.GPK04.EMEA-1191 /       GPK04.GPK04.EMEA-1191 / Real Estate Lease</v>
          </cell>
        </row>
        <row r="571">
          <cell r="F571" t="str">
            <v>GPK05 / GPK05 / READING-GREENPARK 5</v>
          </cell>
        </row>
        <row r="572">
          <cell r="F572" t="str">
            <v xml:space="preserve">   GPK05.GPK05 /    GPK05.GPK05 / READING-GREENPARK 5</v>
          </cell>
        </row>
        <row r="573">
          <cell r="F573" t="str">
            <v xml:space="preserve">      GPK05.GPK05.EMEA-1193 /       GPK05.GPK05.EMEA-1193 / Real Estate Lease</v>
          </cell>
        </row>
        <row r="574">
          <cell r="F574" t="str">
            <v>GPK06 / GPK06 / READING-GREENPARK 6</v>
          </cell>
        </row>
        <row r="575">
          <cell r="F575" t="str">
            <v xml:space="preserve">   GPK06.GPK06 /    GPK06.GPK06 / READING-GREENPARK 6</v>
          </cell>
        </row>
        <row r="576">
          <cell r="F576" t="str">
            <v xml:space="preserve">      GPK06.GPK06.EMEA-1192 /       GPK06.GPK06.EMEA-1192 / Real Estate Lease</v>
          </cell>
        </row>
        <row r="577">
          <cell r="F577" t="str">
            <v>GPK07 / GPK07 / READING-GREENPARK 7</v>
          </cell>
        </row>
        <row r="578">
          <cell r="F578" t="str">
            <v xml:space="preserve">   GPK07.GPK07 /    GPK07.GPK07 / READING-GREENPARK 7</v>
          </cell>
        </row>
        <row r="579">
          <cell r="F579" t="str">
            <v xml:space="preserve">      GPK07.GPK07.EMEA-2006 /       GPK07.GPK07.EMEA-2006 / Real Estate Lease</v>
          </cell>
        </row>
        <row r="580">
          <cell r="F580" t="str">
            <v>GPK08 / GPK08 / READING-GREENPARK 8</v>
          </cell>
        </row>
        <row r="581">
          <cell r="F581" t="str">
            <v xml:space="preserve">   GPK08.GPK08 /    GPK08.GPK08 / READING-GREENPARK 8</v>
          </cell>
        </row>
        <row r="582">
          <cell r="F582" t="str">
            <v xml:space="preserve">      GPK08.GPK08.EMEA-1194 /       GPK08.GPK08.EMEA-1194 / Real Estate Lease</v>
          </cell>
        </row>
        <row r="583">
          <cell r="F583" t="str">
            <v>GRN2 / GRN2 / Greensboro - 7900 Triad Center Drive, 3rd floor</v>
          </cell>
        </row>
        <row r="584">
          <cell r="F584" t="str">
            <v xml:space="preserve">   GRN2.GRN2 /    GRN2.GRN2 / GREENSBORO 2</v>
          </cell>
        </row>
        <row r="585">
          <cell r="F585" t="str">
            <v xml:space="preserve">      GRN2.GRN2.7759 /       GRN2.GRN2.7759 / Real Estate Lease</v>
          </cell>
        </row>
        <row r="586">
          <cell r="F586" t="str">
            <v>GRP02 / GRP02 / Grand Rapids- 1575 Arboretum, Ste 402</v>
          </cell>
        </row>
        <row r="587">
          <cell r="F587" t="str">
            <v xml:space="preserve">   GRP02.GRP02 /    GRP02.GRP02 / GRAND RAPIDS 2</v>
          </cell>
        </row>
        <row r="588">
          <cell r="F588" t="str">
            <v xml:space="preserve">      GRP02.GRP02.9200 /       GRP02.GRP02.9200 / Real Estate Lease</v>
          </cell>
        </row>
        <row r="589">
          <cell r="F589" t="str">
            <v>GSG02 / GSG02 / GLASGOW 2</v>
          </cell>
        </row>
        <row r="590">
          <cell r="F590" t="str">
            <v xml:space="preserve">   GSG02.GSG02 /    GSG02.GSG02 / GLASGOW 2</v>
          </cell>
        </row>
        <row r="591">
          <cell r="F591" t="str">
            <v xml:space="preserve">      GSG02.GSG02.EMEA-1188 /       GSG02.GSG02.EMEA-1188 / Real Estate Lease</v>
          </cell>
        </row>
        <row r="592">
          <cell r="F592" t="str">
            <v>GSG03 / GSG03 / Glasgow - Trilogy Business Park, 21 Woodhead, Eurocentral</v>
          </cell>
        </row>
        <row r="593">
          <cell r="F593" t="str">
            <v xml:space="preserve">   GSG03.GSG03 /    GSG03.GSG03 / TRILOGY 1</v>
          </cell>
        </row>
        <row r="594">
          <cell r="F594" t="str">
            <v xml:space="preserve">      GSG03.GSG03.EMEA-2149 /       GSG03.GSG03.EMEA-2149 / Real Estate Lease</v>
          </cell>
        </row>
        <row r="595">
          <cell r="F595" t="str">
            <v>GSG1 / GSG1 / GLASGOW 1</v>
          </cell>
        </row>
        <row r="596">
          <cell r="F596" t="str">
            <v xml:space="preserve">   GSG1.GSG1 /    GSG1.GSG1 / GLASGOW 1</v>
          </cell>
        </row>
        <row r="597">
          <cell r="F597" t="str">
            <v xml:space="preserve">      GSG1.GSG1.EMEA-1187 /       GSG1.GSG1.EMEA-1187 / Real Estate Lease</v>
          </cell>
        </row>
        <row r="598">
          <cell r="F598" t="str">
            <v>GSP01 / GSP01 / Greenville - 33 Market Point Drive</v>
          </cell>
        </row>
        <row r="599">
          <cell r="F599" t="str">
            <v xml:space="preserve">   GSP01.GSP01 /    GSP01.GSP01 / GREENVILLE 1</v>
          </cell>
        </row>
        <row r="600">
          <cell r="F600" t="str">
            <v xml:space="preserve">      GSP01.GSP01.8053 /       GSP01.GSP01.8053 / Real Estate Lease</v>
          </cell>
        </row>
        <row r="601">
          <cell r="F601" t="str">
            <v>GTN01 / GTN01 / Germantown-20400 Observation Drive, #206 (Cognio Acq.)</v>
          </cell>
        </row>
        <row r="602">
          <cell r="F602" t="str">
            <v xml:space="preserve">   GTN01.GTN01 /    GTN01.GTN01 / GERMANTOWN 1</v>
          </cell>
        </row>
        <row r="603">
          <cell r="F603" t="str">
            <v xml:space="preserve">      GTN01.GTN01.9209 /       GTN01.GTN01.9209 / Real Estate Lease</v>
          </cell>
        </row>
        <row r="604">
          <cell r="F604" t="str">
            <v>GWY03 / GWY03 / Galway - 6 Ard Oran, Oranmore Business Park</v>
          </cell>
        </row>
        <row r="605">
          <cell r="F605" t="str">
            <v xml:space="preserve">   GWY03.GWY03 /    GWY03.GWY03 / GALWAY - ARD ORAN</v>
          </cell>
        </row>
        <row r="606">
          <cell r="F606" t="str">
            <v xml:space="preserve">      GWY03.GWY03.EMEA-2166 /       GWY03.GWY03.EMEA-2166 / Real Estate Lease</v>
          </cell>
        </row>
        <row r="607">
          <cell r="F607" t="str">
            <v>GZM1 / GZM1 / Glattzentrum - 2nd floor - Shopping Centre Glatt</v>
          </cell>
        </row>
        <row r="608">
          <cell r="F608" t="str">
            <v xml:space="preserve">   GZM1.GZM1 /    GZM1.GZM1 / GLATTZENTRUM 1</v>
          </cell>
        </row>
        <row r="609">
          <cell r="F609" t="str">
            <v xml:space="preserve">      GZM1.GZM1.EMEA-1135 /       GZM1.GZM1.EMEA-1135 / Real Estate Lease</v>
          </cell>
        </row>
        <row r="610">
          <cell r="F610" t="str">
            <v>HAL01 / HAL01 / Halifax - 1741 Brunswick Street, Suite 500</v>
          </cell>
        </row>
        <row r="611">
          <cell r="F611" t="str">
            <v xml:space="preserve">   HAL01.HAL01 /    HAL01.HAL01 / HALIFAX 1</v>
          </cell>
        </row>
        <row r="612">
          <cell r="F612" t="str">
            <v xml:space="preserve">      HAL01.HAL01.9201 /       HAL01.HAL01.9201 / Real Estate Lease</v>
          </cell>
        </row>
        <row r="613">
          <cell r="F613" t="str">
            <v>HBG / HBG / Hamburg - 77 Neur Wall, 1st Floor</v>
          </cell>
        </row>
        <row r="614">
          <cell r="F614" t="str">
            <v xml:space="preserve">   HBG.HBG /    HBG.HBG / HAMBURG</v>
          </cell>
        </row>
        <row r="615">
          <cell r="F615" t="str">
            <v xml:space="preserve">      HBG.HBG.EMEA-1146 /       HBG.HBG.EMEA-1146 / Real Estate Lease</v>
          </cell>
        </row>
        <row r="616">
          <cell r="F616" t="str">
            <v xml:space="preserve">      HBG.HBG.EMEA-2186 /       HBG.HBG.EMEA-2186 / Real Estate Lease</v>
          </cell>
        </row>
        <row r="617">
          <cell r="F617" t="str">
            <v>HBK01 / HBK01 / Hoboken-79 Hudson St. (Ironport Acquisition)</v>
          </cell>
        </row>
        <row r="618">
          <cell r="F618" t="str">
            <v xml:space="preserve">   HBK01.HBK01 /    HBK01.HBK01 / HOBOKEN 1</v>
          </cell>
        </row>
        <row r="619">
          <cell r="F619" t="str">
            <v xml:space="preserve">      HBK01.HBK01.9237 /       HBK01.HBK01.9237 / Real Estate Lease</v>
          </cell>
        </row>
        <row r="620">
          <cell r="F620" t="str">
            <v>HGH02 / HGH02 / Hangzhou - Anno Domini - No. 8 Qiu Shi Rd. - Suite 601</v>
          </cell>
        </row>
        <row r="621">
          <cell r="F621" t="str">
            <v xml:space="preserve">   HGH02.HGH02 /    HGH02.HGH02 / HANGZHOU - ANNO DOMINI BLDG</v>
          </cell>
        </row>
        <row r="622">
          <cell r="F622" t="str">
            <v xml:space="preserve">      HGH02.HGH02.APJ-1584 /       HGH02.HGH02.APJ-1584 / Real Estate Lease</v>
          </cell>
        </row>
        <row r="623">
          <cell r="F623" t="str">
            <v>HHM01 / HHM01 / Horsholm - Slotsmarken 10-Grd, 2nd &amp; Bsmt</v>
          </cell>
        </row>
        <row r="624">
          <cell r="F624" t="str">
            <v xml:space="preserve">   HHM01.HHM01 /    HHM01.HHM01 / HORSHOLM 1</v>
          </cell>
        </row>
        <row r="625">
          <cell r="F625" t="str">
            <v xml:space="preserve">      HHM01.HHM01.EMEA-2056 /       HHM01.HHM01.EMEA-2056 / Real Estate Lease</v>
          </cell>
        </row>
        <row r="626">
          <cell r="F626" t="str">
            <v>HIJ01 / HIJ01 / Hiroshima - Hiroshima Hatchobori Dai-ichi Seimei, 5/F</v>
          </cell>
        </row>
        <row r="627">
          <cell r="F627" t="str">
            <v xml:space="preserve">   HIJ01.HIJ01 /    HIJ01.HIJ01 / HIROSHIMA 1</v>
          </cell>
        </row>
        <row r="628">
          <cell r="F628" t="str">
            <v xml:space="preserve">      HIJ01.HIJ01.APJ-1337 /       HIJ01.HIJ01.APJ-1337 / Real Estate Lease</v>
          </cell>
        </row>
        <row r="629">
          <cell r="F629" t="str">
            <v xml:space="preserve">      HIJ01.HIJ01.APJ-1389 /       HIJ01.HIJ01.APJ-1389 / Real Estate Lease</v>
          </cell>
        </row>
        <row r="630">
          <cell r="F630" t="str">
            <v xml:space="preserve">      HIJ01.HIJ01.HIJ01 /       HIJ01.HIJ01.HIJ01 / HIROSHIMA 1 Lease</v>
          </cell>
        </row>
        <row r="631">
          <cell r="F631" t="str">
            <v>HKG1 / HKG1 / Hong Kong - 23 Harbour Road,1007-10/10F - Great Eagle Centre</v>
          </cell>
        </row>
        <row r="632">
          <cell r="F632" t="str">
            <v xml:space="preserve">   HKG1.HKG1 /    HKG1.HKG1 / HONG KONG GREAT EAGLE CENTRE</v>
          </cell>
        </row>
        <row r="633">
          <cell r="F633" t="str">
            <v xml:space="preserve">      HKG1.HKG1.APJ-1483 /       HKG1.HKG1.APJ-1483 / Real Estate Lease</v>
          </cell>
        </row>
        <row r="634">
          <cell r="F634" t="str">
            <v xml:space="preserve">      HKG1.HKG1.APJ-1492 /       HKG1.HKG1.APJ-1492 / Real Estate Lease</v>
          </cell>
        </row>
        <row r="635">
          <cell r="F635" t="str">
            <v xml:space="preserve">      HKG1.HKG1.APJ-1515 /       HKG1.HKG1.APJ-1515 / Real Estate Lease</v>
          </cell>
        </row>
        <row r="636">
          <cell r="F636" t="str">
            <v>HLB2 / HLB2 / Hallbergmoos - Munich - Offices  - Panavia Bldg, Airport Bus</v>
          </cell>
        </row>
        <row r="637">
          <cell r="F637" t="str">
            <v xml:space="preserve">   HLB2.HLB2 /    HLB2.HLB2 / HALLBERGMOOS 2</v>
          </cell>
        </row>
        <row r="638">
          <cell r="F638" t="str">
            <v xml:space="preserve">      HLB2.HLB2.EMEA-1084 /       HLB2.HLB2.EMEA-1084 / Real Estate Lease</v>
          </cell>
        </row>
        <row r="639">
          <cell r="F639" t="str">
            <v>HLB4 / HLB4 / Hallbergmoos- Lilienthalstrasse 2a, Blding 7 (3rd Floor)</v>
          </cell>
        </row>
        <row r="640">
          <cell r="F640" t="str">
            <v xml:space="preserve">   HLB4.HLB4 /    HLB4.HLB4 / HALLBERGMOOS 4</v>
          </cell>
        </row>
        <row r="641">
          <cell r="F641" t="str">
            <v xml:space="preserve">      HLB4.HLB4.EMEA-2055 /       HLB4.HLB4.EMEA-2055 / Real Estate Lease</v>
          </cell>
        </row>
        <row r="642">
          <cell r="F642" t="str">
            <v>HLB-L / HLB-L / HALLBERGMOOS - LAND</v>
          </cell>
        </row>
        <row r="643">
          <cell r="F643" t="str">
            <v xml:space="preserve">   HLB-L.HLB-L /    HLB-L.HLB-L / HALLBERGMOOS - LAND</v>
          </cell>
        </row>
        <row r="644">
          <cell r="F644" t="str">
            <v xml:space="preserve">      HLB-L.HLB-L.HLB-L /       HLB-L.HLB-L.HLB-L / HALLBERGMOOS - LAND Property</v>
          </cell>
        </row>
        <row r="645">
          <cell r="F645" t="str">
            <v>HNI03 / HNI03 / Hanoi-191 Ba Trieu,12A/F,7&amp;Part Unit 8-Vincom City Twrs TwrB</v>
          </cell>
        </row>
        <row r="646">
          <cell r="F646" t="str">
            <v xml:space="preserve">   HNI03.HNI03 /    HNI03.HNI03 / HANOI VINCOM CITY TOWERS</v>
          </cell>
        </row>
        <row r="647">
          <cell r="F647" t="str">
            <v xml:space="preserve">      HNI03.HNI03.APJ-1452 /       HNI03.HNI03.APJ-1452 / Real Estate Lease</v>
          </cell>
        </row>
        <row r="648">
          <cell r="F648" t="str">
            <v>HNL / HNL / Honolulu - 500 Ala Moana Boulevard, Suite 400</v>
          </cell>
        </row>
        <row r="649">
          <cell r="F649" t="str">
            <v xml:space="preserve">   HNL.HNL /    HNL.HNL / HONOLULU</v>
          </cell>
        </row>
        <row r="650">
          <cell r="F650" t="str">
            <v xml:space="preserve">      HNL.HNL.6086 /       HNL.HNL.6086 / Real Estate Lease</v>
          </cell>
        </row>
        <row r="651">
          <cell r="F651" t="str">
            <v>HRN6W / HRN6W / Herndon - 13600 Dulles Technology Dr., Four Dulles Tech Cent</v>
          </cell>
        </row>
        <row r="652">
          <cell r="F652" t="str">
            <v xml:space="preserve">   HRN6W.HRN6W /    HRN6W.HRN6W / HERNDON 6 WILSON</v>
          </cell>
        </row>
        <row r="653">
          <cell r="F653" t="str">
            <v xml:space="preserve">      HRN6W.HRN6W.7534 /       HRN6W.HRN6W.7534 / Real Estate Lease</v>
          </cell>
        </row>
        <row r="654">
          <cell r="F654" t="str">
            <v>HRN8 / HRN8 / HERNDON 8</v>
          </cell>
        </row>
        <row r="655">
          <cell r="F655" t="str">
            <v xml:space="preserve">   HRN8.HRN8 /    HRN8.HRN8 / HERNDON 8</v>
          </cell>
        </row>
        <row r="656">
          <cell r="F656" t="str">
            <v xml:space="preserve">      HRN8.HRN8.7898 /       HRN8.HRN8.7898 / Real Estate Lease</v>
          </cell>
        </row>
        <row r="657">
          <cell r="F657" t="str">
            <v>HRN-M / HRN-M / Herndon - 13615, 13635 &amp; 13645 Dulles Technology Dr.</v>
          </cell>
        </row>
        <row r="658">
          <cell r="F658" t="str">
            <v xml:space="preserve">   HRN-M.HRN-M /    HRN-M.HRN-M / HERNDON 4 MADISON</v>
          </cell>
        </row>
        <row r="659">
          <cell r="F659" t="str">
            <v xml:space="preserve">      HRN-M.HRN-M.6109 /       HRN-M.HRN-M.6109 / Real Estate Lease</v>
          </cell>
        </row>
        <row r="660">
          <cell r="F660" t="str">
            <v xml:space="preserve">         HRN-M.HRN-M.6109.MHRN4M09171001-01-SUB /          HRN-M.HRN-M.6109.MHRN4M09171001-01-SUB / hrnq1thruq2masterproject_100816/HRN4M - Relocation of racks - equipment for Ed Shmookler</v>
          </cell>
        </row>
        <row r="661">
          <cell r="F661" t="str">
            <v>HRN-W / HRN-W / Herndon - 13615, 13635 &amp; 13645 Dulles Technology Dr.</v>
          </cell>
        </row>
        <row r="662">
          <cell r="F662" t="str">
            <v xml:space="preserve">   HRN-W.HRN-W /    HRN-W.HRN-W / HERNDON 2 WASHINGTON</v>
          </cell>
        </row>
        <row r="663">
          <cell r="F663" t="str">
            <v xml:space="preserve">      HRN-W.HRN-W.6109 /       HRN-W.HRN-W.6109 / Real Estate Lease</v>
          </cell>
        </row>
        <row r="664">
          <cell r="F664" t="str">
            <v>HST2 / HST2 / Houston - 10111 Richmond Avenue, Suite 450</v>
          </cell>
        </row>
        <row r="665">
          <cell r="F665" t="str">
            <v xml:space="preserve">   HST2.HST2 /    HST2.HST2 / HOUSTON 2</v>
          </cell>
        </row>
        <row r="666">
          <cell r="F666" t="str">
            <v xml:space="preserve">      HST2.HST2.9119 /       HST2.HST2.9119 / Real Estate Lease</v>
          </cell>
        </row>
        <row r="667">
          <cell r="F667" t="str">
            <v>HSV03 / HSV03 / Huntsville-678 Discovery Drive, #301(Scientific Atlanta Acq)</v>
          </cell>
        </row>
        <row r="668">
          <cell r="F668" t="str">
            <v xml:space="preserve">   HSV03.HSV03 /    HSV03.HSV03 / HUNTSVILLE 3</v>
          </cell>
        </row>
        <row r="669">
          <cell r="F669" t="str">
            <v xml:space="preserve">      HSV03.HSV03.9247 /       HSV03.HSV03.9247 / Real Estate Lease</v>
          </cell>
        </row>
        <row r="670">
          <cell r="F670" t="str">
            <v>HYD04 / HYD04 / Hyderabad - Banjara Hills - Reliance Humsafar - 3rd Floor</v>
          </cell>
        </row>
        <row r="671">
          <cell r="F671" t="str">
            <v xml:space="preserve">   HYD04.HYD04 /    HYD04.HYD04 / HYDERABAD - RELIANCE HUMSAFAR</v>
          </cell>
        </row>
        <row r="672">
          <cell r="F672" t="str">
            <v xml:space="preserve">      HYD04.HYD04.APJ-1586 /       HYD04.HYD04.APJ-1586 / Real Estate Lease</v>
          </cell>
        </row>
        <row r="673">
          <cell r="F673" t="str">
            <v>IEV02 / IEV02 / Kiev - Horizon Park Business Center - Building 2</v>
          </cell>
        </row>
        <row r="674">
          <cell r="F674" t="str">
            <v xml:space="preserve">   IEV02.IEV02 /    IEV02.IEV02 / KIEV 2</v>
          </cell>
        </row>
        <row r="675">
          <cell r="F675" t="str">
            <v xml:space="preserve">      IEV02.IEV02.EMEA-2094 /       IEV02.IEV02.EMEA-2094 / Real Estate Lease</v>
          </cell>
        </row>
        <row r="676">
          <cell r="F676" t="str">
            <v>ILM / ILM / Issy-Les-Moulineaux-Paris - Whole property - Atlantis</v>
          </cell>
        </row>
        <row r="677">
          <cell r="F677" t="str">
            <v xml:space="preserve">   ILM.ILM /    ILM.ILM / PARIS - L'ATLANTIS</v>
          </cell>
        </row>
        <row r="678">
          <cell r="F678" t="str">
            <v xml:space="preserve">      ILM.ILM.EMEA-1166 /       ILM.ILM.EMEA-1166 / Real Estate Lease</v>
          </cell>
        </row>
        <row r="679">
          <cell r="F679" t="str">
            <v>INJ01 / INJ01 / Iselin-111 Wood Ave. South</v>
          </cell>
        </row>
        <row r="680">
          <cell r="F680" t="str">
            <v xml:space="preserve">   INJ01.INJ01 /    INJ01.INJ01 / ISELIN 1</v>
          </cell>
        </row>
        <row r="681">
          <cell r="F681" t="str">
            <v xml:space="preserve">      INJ01.INJ01.9205 /       INJ01.INJ01.9205 / Real Estate Lease</v>
          </cell>
        </row>
        <row r="682">
          <cell r="F682" t="str">
            <v>IPS01 / IPS01 / Adastral Park - Ipswich</v>
          </cell>
        </row>
        <row r="683">
          <cell r="F683" t="str">
            <v xml:space="preserve">   IPS01.IPS01 /    IPS01.IPS01 / IPSWICH 1</v>
          </cell>
        </row>
        <row r="684">
          <cell r="F684" t="str">
            <v xml:space="preserve">      IPS01.IPS01.EMEA-2121 /       IPS01.IPS01.EMEA-2121 / Real Estate Lease</v>
          </cell>
        </row>
        <row r="685">
          <cell r="F685" t="str">
            <v>IRV3 / IRV3 / Irvine - 121 Theory Drive, Suite 100</v>
          </cell>
        </row>
        <row r="686">
          <cell r="F686" t="str">
            <v xml:space="preserve">   IRV3.IRV3 /    IRV3.IRV3 / IRVINE 3</v>
          </cell>
        </row>
        <row r="687">
          <cell r="F687" t="str">
            <v xml:space="preserve">      IRV3.IRV3.789 /       IRV3.IRV3.789 / Real Estate Lease</v>
          </cell>
        </row>
        <row r="688">
          <cell r="F688" t="str">
            <v>IRV6 / IRV6 / Irvine- 120 Theory Drive, 1st and 2nd floors (Linksys)</v>
          </cell>
        </row>
        <row r="689">
          <cell r="F689" t="str">
            <v xml:space="preserve">   IRV6.IRV6 /    IRV6.IRV6 / IRVINE 120 THEORY</v>
          </cell>
        </row>
        <row r="690">
          <cell r="F690" t="str">
            <v xml:space="preserve">      IRV6.IRV6.9130 /       IRV6.IRV6.9130 / Real Estate Lease</v>
          </cell>
        </row>
        <row r="691">
          <cell r="F691" t="str">
            <v>IRV8 / IRV8 / Irvine- 130 Theory, Suite 100</v>
          </cell>
        </row>
        <row r="692">
          <cell r="F692" t="str">
            <v xml:space="preserve">   IRV8.IRV8 /    IRV8.IRV8 / IRVINE 8</v>
          </cell>
        </row>
        <row r="693">
          <cell r="F693" t="str">
            <v xml:space="preserve">      IRV8.IRV8.9173 /       IRV8.IRV8.9173 / Real Estate Lease</v>
          </cell>
        </row>
        <row r="694">
          <cell r="F694" t="str">
            <v>IRV9 / IRV9 / Irvine- 131 Theory (Linksys)</v>
          </cell>
        </row>
        <row r="695">
          <cell r="F695" t="str">
            <v xml:space="preserve">   IRV9.IRV9 /    IRV9.IRV9 / IRVINE 131 THEORY</v>
          </cell>
        </row>
        <row r="696">
          <cell r="F696" t="str">
            <v xml:space="preserve">      IRV9.IRV9.9215 /       IRV9.IRV9.9215 / Real Estate Lease</v>
          </cell>
        </row>
        <row r="697">
          <cell r="F697" t="str">
            <v>IRVG2 / IRVG2 / Irving - 7301 North State Hwy. 161, Suite 200</v>
          </cell>
        </row>
        <row r="698">
          <cell r="F698" t="str">
            <v xml:space="preserve">   IRVG2.IRVG2 /    IRVG2.IRVG2 / IRVING 2</v>
          </cell>
        </row>
        <row r="699">
          <cell r="F699" t="str">
            <v xml:space="preserve">      IRVG2.IRVG2.7734 /       IRVG2.IRVG2.7734 / Real Estate Lease</v>
          </cell>
        </row>
        <row r="700">
          <cell r="F700" t="str">
            <v>ISB02 / ISB02 / Islamabad - House # 21-A, Street # 44</v>
          </cell>
        </row>
        <row r="701">
          <cell r="F701" t="str">
            <v xml:space="preserve">   ISB02.ISB02 /    ISB02.ISB02 / ISLAMABAD 2</v>
          </cell>
        </row>
        <row r="702">
          <cell r="F702" t="str">
            <v xml:space="preserve">      ISB02.ISB02.EMEA-2196 /       ISB02.ISB02.EMEA-2196 / Real Estate Lease</v>
          </cell>
        </row>
        <row r="703">
          <cell r="F703" t="str">
            <v>IST2 / IST2 / Istanbul - 19th &amp; 20th floor - Maslak Polaris Plaza</v>
          </cell>
        </row>
        <row r="704">
          <cell r="F704" t="str">
            <v xml:space="preserve">   IST2.IST2 /    IST2.IST2 / ISTANBUL 2</v>
          </cell>
        </row>
        <row r="705">
          <cell r="F705" t="str">
            <v xml:space="preserve">      IST2.IST2.EMEA-1136 /       IST2.IST2.EMEA-1136 / Real Estate Lease</v>
          </cell>
        </row>
        <row r="706">
          <cell r="F706" t="str">
            <v xml:space="preserve">      IST2.IST2.EMEA-1139 /       IST2.IST2.EMEA-1139 / Real Estate Lease</v>
          </cell>
        </row>
        <row r="707">
          <cell r="F707" t="str">
            <v>JED01 / JED01 / Jeddah - Suite 14, 9th Floor - Saudi Business Centre</v>
          </cell>
        </row>
        <row r="708">
          <cell r="F708" t="str">
            <v xml:space="preserve">   JED01.JED01 /    JED01.JED01 / JEDDAH 1</v>
          </cell>
        </row>
        <row r="709">
          <cell r="F709" t="str">
            <v xml:space="preserve">      JED01.JED01.EMEA-1240 /       JED01.JED01.EMEA-1240 / Real Estate Lease</v>
          </cell>
        </row>
        <row r="710">
          <cell r="F710" t="str">
            <v>JEF01 / JEF01 / Jefferson City - 2411 B. Hyde Park Road</v>
          </cell>
        </row>
        <row r="711">
          <cell r="F711" t="str">
            <v xml:space="preserve">   JEF01.JEF01 /    JEF01.JEF01 / JEFFERSON CITY 1</v>
          </cell>
        </row>
        <row r="712">
          <cell r="F712" t="str">
            <v xml:space="preserve">      JEF01.JEF01.9060 /       JEF01.JEF01.9060 / Real Estate Lease</v>
          </cell>
        </row>
        <row r="713">
          <cell r="F713" t="str">
            <v>JINA01 / JINA01 / Jinan - Shun Hua Yuan, 28 Shun Geng Road - Unit 304</v>
          </cell>
        </row>
        <row r="714">
          <cell r="F714" t="str">
            <v xml:space="preserve">   JINA01.JINA01 /    JINA01.JINA01 / JINAN - SHUN HUA YUAN</v>
          </cell>
        </row>
        <row r="715">
          <cell r="F715" t="str">
            <v xml:space="preserve">      JINA01.JINA01.APJ-1597 /       JINA01.JINA01.APJ-1597 / Real Estate Lease</v>
          </cell>
        </row>
        <row r="716">
          <cell r="F716" t="str">
            <v>JKT01 / JKT01 / Jakarta - Perkantoran Hijau Arkadia, Tower B, Storage</v>
          </cell>
        </row>
        <row r="717">
          <cell r="F717" t="str">
            <v xml:space="preserve">   JKT01.JKT01 /    JKT01.JKT01 / JAKARTA - PERKANTORAN</v>
          </cell>
        </row>
        <row r="718">
          <cell r="F718" t="str">
            <v xml:space="preserve">      JKT01.JKT01.APJ-1603 /       JKT01.JKT01.APJ-1603 / Real Estate Lease</v>
          </cell>
        </row>
        <row r="719">
          <cell r="F719" t="str">
            <v>JKT02 / JKT02 / Jakarta - Perkantoran Hijau Arkadia, Tower F, Level 5</v>
          </cell>
        </row>
        <row r="720">
          <cell r="F720" t="str">
            <v xml:space="preserve">   JKT02.JKT02 /    JKT02.JKT02 / JAKARTA - PERKANTORAN TOWER F</v>
          </cell>
        </row>
        <row r="721">
          <cell r="F721" t="str">
            <v xml:space="preserve">      JKT02.JKT02.APJ-1598 /       JKT02.JKT02.APJ-1598 / Real Estate Lease</v>
          </cell>
        </row>
        <row r="722">
          <cell r="F722" t="str">
            <v>JKV2 / JKV2 / Jacksonville - 10550 Deerwood Park Blvd., Suite 500</v>
          </cell>
        </row>
        <row r="723">
          <cell r="F723" t="str">
            <v xml:space="preserve">   JKV2.JKV2 /    JKV2.JKV2 / JACKSONVILLE 2</v>
          </cell>
        </row>
        <row r="724">
          <cell r="F724" t="str">
            <v xml:space="preserve">      JKV2.JKV2.7620 /       JKV2.JKV2.7620 / Real Estate Lease</v>
          </cell>
        </row>
        <row r="725">
          <cell r="F725" t="str">
            <v>JKV4 / JKV4 / Jacksonville-13901 Sutton Park Drive S, Suite 300, WebEx Acq</v>
          </cell>
        </row>
        <row r="726">
          <cell r="F726" t="str">
            <v xml:space="preserve">   JKV4.JKV4 /    JKV4.JKV4 / JACKSONVILLE 4</v>
          </cell>
        </row>
        <row r="727">
          <cell r="F727" t="str">
            <v xml:space="preserve">      JKV4.JKV4.9198 /       JKV4.JKV4.9198 / Real Estate Lease</v>
          </cell>
        </row>
        <row r="728">
          <cell r="F728" t="str">
            <v>KHI01 / KHI01 / Karachi - The Forum, KDA Scheme No. 5,Kehkashan, Clifton</v>
          </cell>
        </row>
        <row r="729">
          <cell r="F729" t="str">
            <v xml:space="preserve">   KHI01.KHI01 /    KHI01.KHI01 / KARACHI 1</v>
          </cell>
        </row>
        <row r="730">
          <cell r="F730" t="str">
            <v xml:space="preserve">      KHI01.KHI01.EMEA-2070 /       KHI01.KHI01.EMEA-2070 / Real Estate Lease</v>
          </cell>
        </row>
        <row r="731">
          <cell r="F731" t="str">
            <v>KHS / KHS / Kaohsiung - Manhattan Financial Headquarters, 19/F-2</v>
          </cell>
        </row>
        <row r="732">
          <cell r="F732" t="str">
            <v xml:space="preserve">   KHS.KHS /    KHS.KHS / KAOHSIUNG FAR EAST MANHATTEN</v>
          </cell>
        </row>
        <row r="733">
          <cell r="F733" t="str">
            <v xml:space="preserve">      KHS.KHS.APJ-1472 /       KHS.KHS.APJ-1472 / Real Estate Lease</v>
          </cell>
        </row>
        <row r="734">
          <cell r="F734" t="str">
            <v>KJK01 / KJK01 / KJK01</v>
          </cell>
        </row>
        <row r="735">
          <cell r="F735" t="str">
            <v xml:space="preserve">   KJK01.KJK01 /    KJK01.KJK01 / KORTRIJK - BLOCK A</v>
          </cell>
        </row>
        <row r="736">
          <cell r="F736" t="str">
            <v xml:space="preserve">      KJK01.KJK01.KJK01 /       KJK01.KJK01.KJK01 / KORTRIJK - BLOCK A Property</v>
          </cell>
        </row>
        <row r="737">
          <cell r="F737" t="str">
            <v>KJK02 / KJK02 / KJK02</v>
          </cell>
        </row>
        <row r="738">
          <cell r="F738" t="str">
            <v xml:space="preserve">   KJK02.KJK02 /    KJK02.KJK02 / KORTRIJK - BLOCK B</v>
          </cell>
        </row>
        <row r="739">
          <cell r="F739" t="str">
            <v xml:space="preserve">      KJK02.KJK02.KJK02 /       KJK02.KJK02.KJK02 / KORTRIJK - BLOCK B Property</v>
          </cell>
        </row>
        <row r="740">
          <cell r="F740" t="str">
            <v>KNV / KNV / Knoxville - 10850  &amp; 10860 Murdock Drive</v>
          </cell>
        </row>
        <row r="741">
          <cell r="F741" t="str">
            <v>KNV3 / KNV3 / Knoxville-10871 Murdock Drive</v>
          </cell>
        </row>
        <row r="742">
          <cell r="F742" t="str">
            <v xml:space="preserve">   KNV3.KNV3 /    KNV3.KNV3 / KNOXVILLE 3</v>
          </cell>
        </row>
        <row r="743">
          <cell r="F743" t="str">
            <v xml:space="preserve">      KNV3.KNV3.9223 /       KNV3.KNV3.9223 / Real Estate Lease</v>
          </cell>
        </row>
        <row r="744">
          <cell r="F744" t="str">
            <v xml:space="preserve">   KNV.KNV /    KNV.KNV / KNOXVILLE</v>
          </cell>
        </row>
        <row r="745">
          <cell r="F745" t="str">
            <v xml:space="preserve">      KNV.KNV.6123 /       KNV.KNV.6123 / Real Estate Lease</v>
          </cell>
        </row>
        <row r="746">
          <cell r="F746" t="str">
            <v>KNZ02 / KNZ02 / Kanazawa - Kanazawa Park Building, 3/F 317</v>
          </cell>
        </row>
        <row r="747">
          <cell r="F747" t="str">
            <v xml:space="preserve">   KNZ02.KNZ02 /    KNZ02.KNZ02 / KANAZAWA 2</v>
          </cell>
        </row>
        <row r="748">
          <cell r="F748" t="str">
            <v xml:space="preserve">      KNZ02.KNZ02.APJ-1395 /       KNZ02.KNZ02.APJ-1395 / Real Estate Lease</v>
          </cell>
        </row>
        <row r="749">
          <cell r="F749" t="str">
            <v>KUL02 / KUL02 / Kuala Lumpur - KL Sentral - Lot N, Level 5</v>
          </cell>
        </row>
        <row r="750">
          <cell r="F750" t="str">
            <v xml:space="preserve">   KUL02.KUL02 /    KUL02.KUL02 / KUALA LUMPUR SENTRAL</v>
          </cell>
        </row>
        <row r="751">
          <cell r="F751" t="str">
            <v xml:space="preserve">      KUL02.KUL02.APJ-1523 /       KUL02.KUL02.APJ-1523 / Real Estate Lease</v>
          </cell>
        </row>
        <row r="752">
          <cell r="F752" t="str">
            <v>KWI01 / KWI01 / Kuwait - Office 1 - 19th Floor - Al Sahab Tower</v>
          </cell>
        </row>
        <row r="753">
          <cell r="F753" t="str">
            <v xml:space="preserve">   KWI01.KWI01 /    KWI01.KWI01 / KUWAIT CITY 1</v>
          </cell>
        </row>
        <row r="754">
          <cell r="F754" t="str">
            <v xml:space="preserve">      KWI01.KWI01.EMEA-2016 /       KWI01.KWI01.EMEA-2016 / Real Estate Lease</v>
          </cell>
        </row>
        <row r="755">
          <cell r="F755" t="str">
            <v xml:space="preserve">      KWI01.KWI01.EMEA-2136 /       KWI01.KWI01.EMEA-2136 / Real Estate Lease</v>
          </cell>
        </row>
        <row r="756">
          <cell r="F756" t="str">
            <v>KWJ02 / KWJ02 / Gwangju -Gwangju Korea International Trade Association, 3/F</v>
          </cell>
        </row>
        <row r="757">
          <cell r="F757" t="str">
            <v xml:space="preserve">   KWJ02.KWJ02 /    KWJ02.KWJ02 / KWANGJU - KITA</v>
          </cell>
        </row>
        <row r="758">
          <cell r="F758" t="str">
            <v xml:space="preserve">      KWJ02.KWJ02.APJ-1434 /       KWJ02.KWJ02.APJ-1434 / Real Estate Lease</v>
          </cell>
        </row>
        <row r="759">
          <cell r="F759" t="str">
            <v>KZN01 / KZN01 / Kazan - 1A Ul. Nikolaya Yershova</v>
          </cell>
        </row>
        <row r="760">
          <cell r="F760" t="str">
            <v xml:space="preserve">   KZN01.KZN01 /    KZN01.KZN01 / KAZAN 1</v>
          </cell>
        </row>
        <row r="761">
          <cell r="F761" t="str">
            <v xml:space="preserve">      KZN01.KZN01.EMEA-2200 /       KZN01.KZN01.EMEA-2200 / Real Estate Lease</v>
          </cell>
        </row>
        <row r="762">
          <cell r="F762" t="str">
            <v>LA / LA / Los Angeles - 11111 Santa Monica Blvd., Suite 400</v>
          </cell>
        </row>
        <row r="763">
          <cell r="F763" t="str">
            <v xml:space="preserve">   LA.LA /    LA.LA / LOS ANGELES</v>
          </cell>
        </row>
        <row r="764">
          <cell r="F764" t="str">
            <v xml:space="preserve">      LA.LA.6107 /       LA.LA.6107 / Real Estate Lease</v>
          </cell>
        </row>
        <row r="765">
          <cell r="F765" t="str">
            <v>LAS01 / LAS01 / Las Vegas - 3773 Howard Hughes Parkway, Suite 120 North</v>
          </cell>
        </row>
        <row r="766">
          <cell r="F766" t="str">
            <v xml:space="preserve">   LAS01.LAS01 /    LAS01.LAS01 / LAS VEGAS 1</v>
          </cell>
        </row>
        <row r="767">
          <cell r="F767" t="str">
            <v xml:space="preserve">      LAS01.LAS01.9058 /       LAS01.LAS01.9058 / Real Estate Lease</v>
          </cell>
        </row>
        <row r="768">
          <cell r="F768" t="str">
            <v>LBB02 / LBB02 / Lubbock-2034 82nd Street, Suite 101</v>
          </cell>
        </row>
        <row r="769">
          <cell r="F769" t="str">
            <v xml:space="preserve">   LBB02.LBB02 /    LBB02.LBB02 / LUBBOCK 2</v>
          </cell>
        </row>
        <row r="770">
          <cell r="F770" t="str">
            <v xml:space="preserve">      LBB02.LBB02.9248 /       LBB02.LBB02.9248 / Real Estate Lease</v>
          </cell>
        </row>
        <row r="771">
          <cell r="F771" t="str">
            <v>LED02 / LED02 / SAINT PETERSBURG 2</v>
          </cell>
        </row>
        <row r="772">
          <cell r="F772" t="str">
            <v xml:space="preserve">   LED02.LED02 /    LED02.LED02 / SAINT PETERSBURG 2</v>
          </cell>
        </row>
        <row r="773">
          <cell r="F773" t="str">
            <v xml:space="preserve">      LED02.LED02.EMEA-2183 /       LED02.LED02.EMEA-2183 / Real Estate Lease</v>
          </cell>
        </row>
        <row r="774">
          <cell r="F774" t="str">
            <v>LED03 / LED03 / St Petersburg - REGUS - Pirogovskaya Nab. 9A, 3rd Floor</v>
          </cell>
        </row>
        <row r="775">
          <cell r="F775" t="str">
            <v xml:space="preserve">   LED03.LED03 /    LED03.LED03 / SAINT PETERSBURG - REGUS CTR</v>
          </cell>
        </row>
        <row r="776">
          <cell r="F776" t="str">
            <v xml:space="preserve">      LED03.LED03.EMEA-2209 /       LED03.LED03.EMEA-2209 / Real Estate Lease</v>
          </cell>
        </row>
        <row r="777">
          <cell r="F777" t="str">
            <v>LHI01 / LHI01 / Laguna Hills- 24461 Ridge Route Drive, Suite 100 (Webex Acq)</v>
          </cell>
        </row>
        <row r="778">
          <cell r="F778" t="str">
            <v xml:space="preserve">   LHI01.LHI01 /    LHI01.LHI01 / LAGUNA HILLS 1</v>
          </cell>
        </row>
        <row r="779">
          <cell r="F779" t="str">
            <v xml:space="preserve">      LHI01.LHI01.9186 /       LHI01.LHI01.9186 / Real Estate Lease</v>
          </cell>
        </row>
        <row r="780">
          <cell r="F780" t="str">
            <v>LIO2 / LIO2 / Lyon - Tour Suisse</v>
          </cell>
        </row>
        <row r="781">
          <cell r="F781" t="str">
            <v xml:space="preserve">   LIO2.LIO2 /    LIO2.LIO2 / LYON 2</v>
          </cell>
        </row>
        <row r="782">
          <cell r="F782" t="str">
            <v xml:space="preserve">      LIO2.LIO2.EMEA-2114 /       LIO2.LIO2.EMEA-2114 / Real Estate Lease</v>
          </cell>
        </row>
        <row r="783">
          <cell r="F783" t="str">
            <v>LJU02 / LJU02 / Ljubljana - Modra hisa - Premises 13 - 2nd Floor</v>
          </cell>
        </row>
        <row r="784">
          <cell r="F784" t="str">
            <v xml:space="preserve">   LJU02.LJU02 /    LJU02.LJU02 / LJUBLJANA 2</v>
          </cell>
        </row>
        <row r="785">
          <cell r="F785" t="str">
            <v xml:space="preserve">      LJU02.LJU02.EMEA-2078 /       LJU02.LJU02.EMEA-2078 / Real Estate Lease</v>
          </cell>
        </row>
        <row r="786">
          <cell r="F786" t="str">
            <v>LKO2 / LKO2 / Lake Oswego- 5400 Meadows Road, Kruse Oaks II</v>
          </cell>
        </row>
        <row r="787">
          <cell r="F787" t="str">
            <v xml:space="preserve">   LKO2.LKO2 /    LKO2.LKO2 / LAKE OSWEGO 2</v>
          </cell>
        </row>
        <row r="788">
          <cell r="F788" t="str">
            <v xml:space="preserve">      LKO2.LKO2.9195 /       LKO2.LKO2.9195 / Real Estate Lease</v>
          </cell>
        </row>
        <row r="789">
          <cell r="F789" t="str">
            <v>LMA1 / LMA1 / Lima - Ave Victor Andres Belaunde 147, Via Principal 123</v>
          </cell>
        </row>
        <row r="790">
          <cell r="F790" t="str">
            <v xml:space="preserve">   LMA1.LMA1 /    LMA1.LMA1 / LIMA 1</v>
          </cell>
        </row>
        <row r="791">
          <cell r="F791" t="str">
            <v xml:space="preserve">      LMA1.LMA1.LATAM-8033 /       LMA1.LMA1.LATAM-8033 / Real Estate Lease</v>
          </cell>
        </row>
        <row r="792">
          <cell r="F792" t="str">
            <v>LON06 / LON06 / London - 7th Floor, Parkhouse, 16-18 Finsbury Circus</v>
          </cell>
        </row>
        <row r="793">
          <cell r="F793" t="str">
            <v xml:space="preserve">   LON06.LON06 /    LON06.LON06 / LONDON 6</v>
          </cell>
        </row>
        <row r="794">
          <cell r="F794" t="str">
            <v xml:space="preserve">      LON06.LON06.EMEA-2181 /       LON06.LON06.EMEA-2181 / Real Estate Lease</v>
          </cell>
        </row>
        <row r="795">
          <cell r="F795" t="str">
            <v>LOS02 / LOS02 / Lagos - Plot 1679 Karimu Kotun Street</v>
          </cell>
        </row>
        <row r="796">
          <cell r="F796" t="str">
            <v xml:space="preserve">   LOS02.LOS02 /    LOS02.LOS02 / LAGOS 2</v>
          </cell>
        </row>
        <row r="797">
          <cell r="F797" t="str">
            <v xml:space="preserve">      LOS02.LOS02.EMEA-2125 /       LOS02.LOS02.EMEA-2125 / Real Estate Lease</v>
          </cell>
        </row>
        <row r="798">
          <cell r="F798" t="str">
            <v>LSV1 / LSV1 / Louisville - 12910 Shelbyville Road, Suite 250</v>
          </cell>
        </row>
        <row r="799">
          <cell r="F799" t="str">
            <v xml:space="preserve">   LSV1.LSV1 /    LSV1.LSV1 / LOUISVILLE 1</v>
          </cell>
        </row>
        <row r="800">
          <cell r="F800" t="str">
            <v xml:space="preserve">      LSV1.LSV1.749 /       LSV1.LSV1.749 / Real Estate Lease</v>
          </cell>
        </row>
        <row r="801">
          <cell r="F801" t="str">
            <v>LTL / LTL / Little Rock - 900 S. Shackleford Road, Suite 700</v>
          </cell>
        </row>
        <row r="802">
          <cell r="F802" t="str">
            <v>LTL-L-G / LTL-L-G / Littleton - Great Road, NEDC Site 3</v>
          </cell>
        </row>
        <row r="803">
          <cell r="F803" t="str">
            <v xml:space="preserve">   LTL-L-G.LTL-L-G /    LTL-L-G.LTL-L-G / Littleton - Great Road, NEDC Site 3</v>
          </cell>
        </row>
        <row r="804">
          <cell r="F804" t="str">
            <v xml:space="preserve">      LTL-L-G.LTL-L-G.LTL-L-G /       LTL-L-G.LTL-L-G.LTL-L-G / Littleton - Great Road, NEDC Site 3 Property</v>
          </cell>
        </row>
        <row r="805">
          <cell r="F805" t="str">
            <v xml:space="preserve">   LTL.LTL /    LTL.LTL / LITTLE ROCK</v>
          </cell>
        </row>
        <row r="806">
          <cell r="F806" t="str">
            <v xml:space="preserve">      LTL.LTL.7619 /       LTL.LTL.7619 / Real Estate Lease</v>
          </cell>
        </row>
        <row r="807">
          <cell r="F807" t="str">
            <v>LUX1 / LUX1 / Luxembourg-Espace Kennedy - Alie A, 46a Ave JF Kennedy</v>
          </cell>
        </row>
        <row r="808">
          <cell r="F808" t="str">
            <v xml:space="preserve">   LUX1.LUX1 /    LUX1.LUX1 / LUXEMBOURG 1</v>
          </cell>
        </row>
        <row r="809">
          <cell r="F809" t="str">
            <v xml:space="preserve">      LUX1.LUX1.EMEA-2074 /       LUX1.LUX1.EMEA-2074 / Real Estate Lease</v>
          </cell>
        </row>
        <row r="810">
          <cell r="F810" t="str">
            <v>LWR01 / LWR01 / LWR01</v>
          </cell>
        </row>
        <row r="811">
          <cell r="F811" t="str">
            <v xml:space="preserve">   LWR01.LWR01 /    LWR01.LWR01 / LAWRENCEVILLE 1</v>
          </cell>
        </row>
        <row r="812">
          <cell r="F812" t="str">
            <v xml:space="preserve">      LWR01.LWR01.LWR01 /       LWR01.LWR01.LWR01 / LAWRENCEVILLE 1 Property</v>
          </cell>
        </row>
        <row r="813">
          <cell r="F813" t="str">
            <v xml:space="preserve">         LWR01.LWR01.LWR01.MELPSAMP102210-01-SUB /          LWR01.LWR01.LWR01.MELPSAMP102210-01-SUB / lwrsa-lawrencevillegafy11q1thruq2masterproject_101022/ELP SA - El Paso Cube install</v>
          </cell>
        </row>
        <row r="814">
          <cell r="F814" t="str">
            <v>LWR02 / LWR02 / LWR02</v>
          </cell>
        </row>
        <row r="815">
          <cell r="F815" t="str">
            <v xml:space="preserve">   LWR02.LWR02 /    LWR02.LWR02 / LAWRENCEVILLE 2</v>
          </cell>
        </row>
        <row r="816">
          <cell r="F816" t="str">
            <v xml:space="preserve">      LWR02.LWR02.LWR02 /       LWR02.LWR02.LWR02 / LAWRENCEVILLE 2 Property</v>
          </cell>
        </row>
        <row r="817">
          <cell r="F817" t="str">
            <v>LWR03 / LWR03 / LWR03</v>
          </cell>
        </row>
        <row r="818">
          <cell r="F818" t="str">
            <v xml:space="preserve">   LWR03.LWR03 /    LWR03.LWR03 / LAWRENCEVILLE 3</v>
          </cell>
        </row>
        <row r="819">
          <cell r="F819" t="str">
            <v xml:space="preserve">      LWR03.LWR03.LWR03 /       LWR03.LWR03.LWR03 / LAWRENCEVILLE 3 Property</v>
          </cell>
        </row>
        <row r="820">
          <cell r="F820" t="str">
            <v>LWR04 / LWR04 / LWR04</v>
          </cell>
        </row>
        <row r="821">
          <cell r="F821" t="str">
            <v xml:space="preserve">   LWR04.LWR04 /    LWR04.LWR04 / LAWRENCEVILLE 4</v>
          </cell>
        </row>
        <row r="822">
          <cell r="F822" t="str">
            <v xml:space="preserve">      LWR04.LWR04.LWR04 /       LWR04.LWR04.LWR04 / LAWRENCEVILLE 4 Property</v>
          </cell>
        </row>
        <row r="823">
          <cell r="F823" t="str">
            <v>LWR05 / LWR05 / LWR05</v>
          </cell>
        </row>
        <row r="824">
          <cell r="F824" t="str">
            <v xml:space="preserve">   LWR05.LWR05 /    LWR05.LWR05 / LAWRENCEVILLE 5</v>
          </cell>
        </row>
        <row r="825">
          <cell r="F825" t="str">
            <v xml:space="preserve">      LWR05.LWR05.LWR05 /       LWR05.LWR05.LWR05 / LAWRENCEVILLE 5 Property</v>
          </cell>
        </row>
        <row r="826">
          <cell r="F826" t="str">
            <v>LWR06 / LWR06 / LWR06</v>
          </cell>
        </row>
        <row r="827">
          <cell r="F827" t="str">
            <v xml:space="preserve">   LWR06.LWR06 /    LWR06.LWR06 / LAWRENCEVILLE 6</v>
          </cell>
        </row>
        <row r="828">
          <cell r="F828" t="str">
            <v xml:space="preserve">      LWR06.LWR06.LWR06 /       LWR06.LWR06.LWR06 / LAWRENCEVILLE 6 Property</v>
          </cell>
        </row>
        <row r="829">
          <cell r="F829" t="str">
            <v>LWR20 / LWR20 / LWR20</v>
          </cell>
        </row>
        <row r="830">
          <cell r="F830" t="str">
            <v xml:space="preserve">   LWR20.LWR20 /    LWR20.LWR20 / LAWRENCEVILLE - 1212 OAKLAND RD</v>
          </cell>
        </row>
        <row r="831">
          <cell r="F831" t="str">
            <v xml:space="preserve">      LWR20.LWR20.LWR20 /       LWR20.LWR20.LWR20 / LAWRENCEVILLE - 1212 OAKLAND RD Property</v>
          </cell>
        </row>
        <row r="832">
          <cell r="F832" t="str">
            <v>LWR21 / LWR21 / LWR21</v>
          </cell>
        </row>
        <row r="833">
          <cell r="F833" t="str">
            <v xml:space="preserve">   LWR21.LWR21 /    LWR21.LWR21 / LAWRENCEVILLE - 1100 OAKLAND RD</v>
          </cell>
        </row>
        <row r="834">
          <cell r="F834" t="str">
            <v xml:space="preserve">      LWR21.LWR21.LWR21 /       LWR21.LWR21.LWR21 / LAWRENCEVILLE - 1100 OAKLAND RD Property</v>
          </cell>
        </row>
        <row r="835">
          <cell r="F835" t="str">
            <v>LWR40 / LWR40 / LWR40</v>
          </cell>
        </row>
        <row r="836">
          <cell r="F836" t="str">
            <v xml:space="preserve">   LWR40.LWR40 /    LWR40.LWR40 / LAWRENCEVILLE - CRUSE RD</v>
          </cell>
        </row>
        <row r="837">
          <cell r="F837" t="str">
            <v xml:space="preserve">      LWR40.LWR40.LWR40 /       LWR40.LWR40.LWR40 / LAWRENCEVILLE - CRUSE RD Property</v>
          </cell>
        </row>
        <row r="838">
          <cell r="F838" t="str">
            <v>MAL2 / MAL2 / Malvern - 301 Lindenwood Drive, Suite 105</v>
          </cell>
        </row>
        <row r="839">
          <cell r="F839" t="str">
            <v xml:space="preserve">   MAL2.MAL2 /    MAL2.MAL2 / MALVERN 2</v>
          </cell>
        </row>
        <row r="840">
          <cell r="F840" t="str">
            <v xml:space="preserve">      MAL2.MAL2.798 /       MAL2.MAL2.798 / Real Estate Lease</v>
          </cell>
        </row>
        <row r="841">
          <cell r="F841" t="str">
            <v xml:space="preserve">      MAL2.MAL2.9151 /       MAL2.MAL2.9151 / Real Estate Lease</v>
          </cell>
        </row>
        <row r="842">
          <cell r="F842" t="str">
            <v>MAN2 / MAN2 / Manchester - Unit 7B - Crescent House, Tower Business Park</v>
          </cell>
        </row>
        <row r="843">
          <cell r="F843" t="str">
            <v xml:space="preserve">   MAN2.MAN2 /    MAN2.MAN2 / MANCHESTER CRESCENT HOUSE</v>
          </cell>
        </row>
        <row r="844">
          <cell r="F844" t="str">
            <v xml:space="preserve">      MAN2.MAN2.EMEA-1054 /       MAN2.MAN2.EMEA-1054 / Real Estate Lease</v>
          </cell>
        </row>
        <row r="845">
          <cell r="F845" t="str">
            <v xml:space="preserve">      MAN2.MAN2.MAN2 /       MAN2.MAN2.MAN2 / MANCHESTER CRESCENT HOUSE Lease</v>
          </cell>
        </row>
        <row r="846">
          <cell r="F846" t="str">
            <v>MDE01 / MDE01 / Medellin - Calle 7 No. 39 - 215  Suite 804</v>
          </cell>
        </row>
        <row r="847">
          <cell r="F847" t="str">
            <v xml:space="preserve">   MDE01.MDE01 /    MDE01.MDE01 / MEDELLIN 1</v>
          </cell>
        </row>
        <row r="848">
          <cell r="F848" t="str">
            <v xml:space="preserve">      MDE01.MDE01.LATAM-8066 /       MDE01.MDE01.LATAM-8066 / Real Estate Lease</v>
          </cell>
        </row>
        <row r="849">
          <cell r="F849" t="str">
            <v>MDR1 / MDR1 / Madrid - Building 4 - Wereldhave Complex</v>
          </cell>
        </row>
        <row r="850">
          <cell r="F850" t="str">
            <v xml:space="preserve">   MDR1.MDR1 /    MDR1.MDR1 / MADRID 1</v>
          </cell>
        </row>
        <row r="851">
          <cell r="F851" t="str">
            <v xml:space="preserve">      MDR1.MDR1.EMEA-1133 /       MDR1.MDR1.EMEA-1133 / Real Estate Lease</v>
          </cell>
        </row>
        <row r="852">
          <cell r="F852" t="str">
            <v>MDS3 / MDS3 / Madison - 2310 Crossroads Drive, Suite 4000</v>
          </cell>
        </row>
        <row r="853">
          <cell r="F853" t="str">
            <v xml:space="preserve">   MDS3.MDS3 /    MDS3.MDS3 / MADISON 3</v>
          </cell>
        </row>
        <row r="854">
          <cell r="F854" t="str">
            <v xml:space="preserve">      MDS3.MDS3.9153 /       MDS3.MDS3.9153 / Real Estate Lease</v>
          </cell>
        </row>
        <row r="855">
          <cell r="F855" t="str">
            <v>MEL03 / MEL03 / Melbourne - 101 Collins Street - Level 14</v>
          </cell>
        </row>
        <row r="856">
          <cell r="F856" t="str">
            <v xml:space="preserve">   MEL03.MEL03 /    MEL03.MEL03 / MELBOURNE 101 COLLINS ST</v>
          </cell>
        </row>
        <row r="857">
          <cell r="F857" t="str">
            <v xml:space="preserve">      MEL03.MEL03.APJ-1503 /       MEL03.MEL03.APJ-1503 / Real Estate Lease</v>
          </cell>
        </row>
        <row r="858">
          <cell r="F858" t="str">
            <v>MET02 / MET02 / Metairie-3900 N. Causeway Blvd, #250</v>
          </cell>
        </row>
        <row r="859">
          <cell r="F859" t="str">
            <v xml:space="preserve">   MET02.MET02 /    MET02.MET02 / METAIRIE 2</v>
          </cell>
        </row>
        <row r="860">
          <cell r="F860" t="str">
            <v xml:space="preserve">      MET02.MET02.9228 /       MET02.MET02.9228 / Real Estate Lease</v>
          </cell>
        </row>
        <row r="861">
          <cell r="F861" t="str">
            <v>MFM01 / MFM01 / Macau - Bank of China Building - 27 Floor, Unit E</v>
          </cell>
        </row>
        <row r="862">
          <cell r="F862" t="str">
            <v xml:space="preserve">   MFM01.MFM01 /    MFM01.MFM01 / MACAU</v>
          </cell>
        </row>
        <row r="863">
          <cell r="F863" t="str">
            <v xml:space="preserve">      MFM01.MFM01.APJ-1497 /       MFM01.MFM01.APJ-1497 / Real Estate Lease</v>
          </cell>
        </row>
        <row r="864">
          <cell r="F864" t="str">
            <v>MHM02 / MHM02 / Mannheim - First floor - BSC e K. Business Service Center</v>
          </cell>
        </row>
        <row r="865">
          <cell r="F865" t="str">
            <v xml:space="preserve">   MHM02.MHM02 /    MHM02.MHM02 / MANNHEIM 2</v>
          </cell>
        </row>
        <row r="866">
          <cell r="F866" t="str">
            <v xml:space="preserve">      MHM02.MHM02.EMEA-2014 /       MHM02.MHM02.EMEA-2014 / Real Estate Lease</v>
          </cell>
        </row>
        <row r="867">
          <cell r="F867" t="str">
            <v>MIM1 / MIM1 / Miami-Dade - 8200 N.W. 41st Street, Suite 400/part of 3rd fl</v>
          </cell>
        </row>
        <row r="868">
          <cell r="F868" t="str">
            <v xml:space="preserve">   MIM1.MIM1 /    MIM1.MIM1 / MIAMI 1</v>
          </cell>
        </row>
        <row r="869">
          <cell r="F869" t="str">
            <v xml:space="preserve">      MIM1.MIM1.7421 /       MIM1.MIM1.7421 / Real Estate Lease</v>
          </cell>
        </row>
        <row r="870">
          <cell r="F870" t="str">
            <v xml:space="preserve">         MIM1.MIM1.7421.MMIM1FP09211001-01-SUB /          MIM1.MIM1.7421.MMIM1FP09211001-01-SUB / southfieldq1thruq2masterproject_100805/MIM1 - CTS 1300 Installation</v>
          </cell>
        </row>
        <row r="871">
          <cell r="F871" t="str">
            <v xml:space="preserve">         MIM1.MIM1.7421.MMIM1FP09211002-01-SUB /          MIM1.MIM1.7421.MMIM1FP09211002-01-SUB / southfieldq1thruq2masterproject_100805/MIM1 - 4th Floor Demo Lab - Electrical Installation</v>
          </cell>
        </row>
        <row r="872">
          <cell r="F872" t="str">
            <v>MKHM1 / MKHM1 / Markham - 500 Alden Road, Suite 207</v>
          </cell>
        </row>
        <row r="873">
          <cell r="F873" t="str">
            <v xml:space="preserve">   MKHM1.MKHM1 /    MKHM1.MKHM1 / MARKHAM 1</v>
          </cell>
        </row>
        <row r="874">
          <cell r="F874" t="str">
            <v xml:space="preserve">      MKHM1.MKHM1.7623 /       MKHM1.MKHM1.7623 / Real Estate Lease</v>
          </cell>
        </row>
        <row r="875">
          <cell r="F875" t="str">
            <v>MLV03 / MLV03 / Melville - 145 Pinelawn Road, Suite 250N</v>
          </cell>
        </row>
        <row r="876">
          <cell r="F876" t="str">
            <v xml:space="preserve">   MLV03.MLV03 /    MLV03.MLV03 / MELVILLE 3</v>
          </cell>
        </row>
        <row r="877">
          <cell r="F877" t="str">
            <v xml:space="preserve">      MLV03.MLV03.9063 /       MLV03.MLV03.9063 / Real Estate Lease</v>
          </cell>
        </row>
        <row r="878">
          <cell r="F878" t="str">
            <v>MMB02 / MMB02 / Mumbai - The IL&amp;FS Financial Centre, 2/F Quad.'D' - Space A</v>
          </cell>
        </row>
        <row r="879">
          <cell r="F879" t="str">
            <v xml:space="preserve">   MMB02.MMB02 /    MMB02.MMB02 / MUMBAI - ILFS</v>
          </cell>
        </row>
        <row r="880">
          <cell r="F880" t="str">
            <v xml:space="preserve">      MMB02.MMB02.APJ-1421 /       MMB02.MMB02.APJ-1421 / Real Estate Lease</v>
          </cell>
        </row>
        <row r="881">
          <cell r="F881" t="str">
            <v xml:space="preserve">      MMB02.MMB02.APJ-1467 /       MMB02.MMB02.APJ-1467 / Real Estate Lease</v>
          </cell>
        </row>
        <row r="882">
          <cell r="F882" t="str">
            <v xml:space="preserve">      MMB02.MMB02.APJ-1569 /       MMB02.MMB02.APJ-1569 / Real Estate Lease</v>
          </cell>
        </row>
        <row r="883">
          <cell r="F883" t="str">
            <v xml:space="preserve">      MMB02.MMB02.APJ-1570 /       MMB02.MMB02.APJ-1570 / Real Estate Lease</v>
          </cell>
        </row>
        <row r="884">
          <cell r="F884" t="str">
            <v>MNL / MNL / Manila - Citibank Tower, 21/F Unit A - Expansion Space</v>
          </cell>
        </row>
        <row r="885">
          <cell r="F885" t="str">
            <v xml:space="preserve">   MNL.MNL /    MNL.MNL / MAKATI - CITIBANK TOWER</v>
          </cell>
        </row>
        <row r="886">
          <cell r="F886" t="str">
            <v xml:space="preserve">      MNL.MNL.APJ-1272 /       MNL.MNL.APJ-1272 / Real Estate Lease</v>
          </cell>
        </row>
        <row r="887">
          <cell r="F887" t="str">
            <v xml:space="preserve">      MNL.MNL.APJ-1556 /       MNL.MNL.APJ-1556 / Real Estate Lease</v>
          </cell>
        </row>
        <row r="888">
          <cell r="F888" t="str">
            <v>MNT / MNT / Montvale - One Paragon Drive, Suite 275</v>
          </cell>
        </row>
        <row r="889">
          <cell r="F889" t="str">
            <v xml:space="preserve">   MNT.MNT /    MNT.MNT / MONTVALE</v>
          </cell>
        </row>
        <row r="890">
          <cell r="F890" t="str">
            <v xml:space="preserve">      MNT.MNT.6121 /       MNT.MNT.6121 / Real Estate Lease</v>
          </cell>
        </row>
        <row r="891">
          <cell r="F891" t="str">
            <v>MNZA1 / MNZA1 / Monza - Via Philips  No. 12 - Monza</v>
          </cell>
        </row>
        <row r="892">
          <cell r="F892" t="str">
            <v xml:space="preserve">   MNZA1.MNZA1 /    MNZA1.MNZA1 / MONZA 1</v>
          </cell>
        </row>
        <row r="893">
          <cell r="F893" t="str">
            <v xml:space="preserve">      MNZA1.MNZA1.EMEA-1101 /       MNZA1.MNZA1.EMEA-1101 / Real Estate Lease</v>
          </cell>
        </row>
        <row r="894">
          <cell r="F894" t="str">
            <v>MOW01 / MOW01 / Moscow - Building 4, Krylatsky Hills Business Park</v>
          </cell>
        </row>
        <row r="895">
          <cell r="F895" t="str">
            <v xml:space="preserve">   MOW01.MOW01 /    MOW01.MOW01 / MOSCOW KRYLATSKY HILLS</v>
          </cell>
        </row>
        <row r="896">
          <cell r="F896" t="str">
            <v xml:space="preserve">      MOW01.MOW01.EMEA-2031 /       MOW01.MOW01.EMEA-2031 / Real Estate Lease</v>
          </cell>
        </row>
        <row r="897">
          <cell r="F897" t="str">
            <v>MPM01 / MPM01 / MAPUTO 1</v>
          </cell>
        </row>
        <row r="898">
          <cell r="F898" t="str">
            <v xml:space="preserve">   MPM01.MPM01 /    MPM01.MPM01 / MAPUTO 1</v>
          </cell>
        </row>
        <row r="899">
          <cell r="F899" t="str">
            <v xml:space="preserve">      MPM01.MPM01.EMEA-2176 /       MPM01.MPM01.EMEA-2176 / Real Estate Lease</v>
          </cell>
        </row>
        <row r="900">
          <cell r="F900" t="str">
            <v>MRSTN / MRSTN / Moorestown - (Mt. Laurel) 308 Harper Drive, 1st Floor</v>
          </cell>
        </row>
        <row r="901">
          <cell r="F901" t="str">
            <v xml:space="preserve">   MRSTN.MRSTN /    MRSTN.MRSTN / MOORESTOWN</v>
          </cell>
        </row>
        <row r="902">
          <cell r="F902" t="str">
            <v xml:space="preserve">      MRSTN.MRSTN.6090 /       MRSTN.MRSTN.6090 / Real Estate Lease</v>
          </cell>
        </row>
        <row r="903">
          <cell r="F903" t="str">
            <v xml:space="preserve">         MRSTN.MRSTN.6090.MMRSTNJE100710-01-SUB /          MRSTN.MRSTN.6090.MMRSTNJE100710-01-SUB / northfieldq1thruq2masterproject_100805/MRSTN - Moorestown NJ Paint entire office</v>
          </cell>
        </row>
        <row r="904">
          <cell r="F904" t="str">
            <v>MRTP9DH09091002-01-SUB / MRTP9DH09091002-01-SUB / rtpq1thruq2masterproject_100805/RTP9 - Lab 322 Add Electrical Outlets</v>
          </cell>
        </row>
        <row r="905">
          <cell r="F905" t="str">
            <v>MSC / MSC / Moscow - 4th &amp; 6th Floors, Riverside Towers</v>
          </cell>
        </row>
        <row r="906">
          <cell r="F906" t="str">
            <v xml:space="preserve">   MSC.MSC /    MSC.MSC / MOSCOW</v>
          </cell>
        </row>
        <row r="907">
          <cell r="F907" t="str">
            <v xml:space="preserve">      MSC.MSC.EMEA-2084 /       MSC.MSC.EMEA-2084 / Real Estate Lease</v>
          </cell>
        </row>
        <row r="908">
          <cell r="F908" t="str">
            <v>MSO01 / MSO01 / Missoula - 1121 East Broadway, Suite 108</v>
          </cell>
        </row>
        <row r="909">
          <cell r="F909" t="str">
            <v xml:space="preserve">   MSO01.MSO01 /    MSO01.MSO01 / MISSOULA 1</v>
          </cell>
        </row>
        <row r="910">
          <cell r="F910" t="str">
            <v xml:space="preserve">      MSO01.MSO01.9075 /       MSO01.MSO01.9075 / Real Estate Lease</v>
          </cell>
        </row>
        <row r="911">
          <cell r="F911" t="str">
            <v>MSQ01 / MSQ01 / Minsk - 2nd Floor, Business Center</v>
          </cell>
        </row>
        <row r="912">
          <cell r="F912" t="str">
            <v xml:space="preserve">   MSQ01.MSQ01 /    MSQ01.MSQ01 / MINSK 1</v>
          </cell>
        </row>
        <row r="913">
          <cell r="F913" t="str">
            <v xml:space="preserve">      MSQ01.MSQ01.EMEA-2161 /       MSQ01.MSQ01.EMEA-2161 / Real Estate Lease</v>
          </cell>
        </row>
        <row r="914">
          <cell r="F914" t="str">
            <v>MTG2 / MTG2 / Montgomery - 8650 Minnie Brown Road, Suite 101</v>
          </cell>
        </row>
        <row r="915">
          <cell r="F915" t="str">
            <v xml:space="preserve">   MTG2.MTG2 /    MTG2.MTG2 / MONTGOMERY 2</v>
          </cell>
        </row>
        <row r="916">
          <cell r="F916" t="str">
            <v xml:space="preserve">      MTG2.MTG2.9056 /       MTG2.MTG2.9056 / Real Estate Lease</v>
          </cell>
        </row>
        <row r="917">
          <cell r="F917" t="str">
            <v>MTL02 / MTL02 / Montreal-1800 McGill College, Suite 700</v>
          </cell>
        </row>
        <row r="918">
          <cell r="F918" t="str">
            <v xml:space="preserve">   MTL02.MTL02 /    MTL02.MTL02 / MONTREAL 2</v>
          </cell>
        </row>
        <row r="919">
          <cell r="F919" t="str">
            <v xml:space="preserve">      MTL02.MTL02.9203 /       MTL02.MTL02.9203 / Real Estate Lease</v>
          </cell>
        </row>
        <row r="920">
          <cell r="F920" t="str">
            <v>MTV5 / MTV5 / MOUNTAIN VIEW 5</v>
          </cell>
        </row>
        <row r="921">
          <cell r="F921" t="str">
            <v xml:space="preserve">   MTV5.MTV5 /    MTV5.MTV5 / MOUNTAIN VIEW 5</v>
          </cell>
        </row>
        <row r="922">
          <cell r="F922" t="str">
            <v xml:space="preserve">      MTV5.MTV5.MTV5 /       MTV5.MTV5.MTV5 / MOUNTAIN VIEW 5 Property</v>
          </cell>
        </row>
        <row r="923">
          <cell r="F923" t="str">
            <v xml:space="preserve">         MTV5.MTV5.MTV5.MMTV5TK0923100301SUB /          MTV5.MTV5.MTV5.MMTV5TK0923100301SUB / sjcafy11q12retrocommissioning_100923/MTV5 RCx Commissioning</v>
          </cell>
        </row>
        <row r="924">
          <cell r="F924" t="str">
            <v>MTV6 / MTV6 / Mountain View- 444 Castro Street, Suite 200  (PostPath Acq.)</v>
          </cell>
        </row>
        <row r="925">
          <cell r="F925" t="str">
            <v xml:space="preserve">   MTV6.MTV6 /    MTV6.MTV6 / MOUNTAIN VIEW 6</v>
          </cell>
        </row>
        <row r="926">
          <cell r="F926" t="str">
            <v xml:space="preserve">      MTV6.MTV6.9227 /       MTV6.MTV6.9227 / Real Estate Lease</v>
          </cell>
        </row>
        <row r="927">
          <cell r="F927" t="str">
            <v>MUC02 / MUC02 / IronPort - Munchen, GERMANY</v>
          </cell>
        </row>
        <row r="928">
          <cell r="F928" t="str">
            <v xml:space="preserve">   MUC02.MUC02 /    MUC02.MUC02 / MUNICH 2</v>
          </cell>
        </row>
        <row r="929">
          <cell r="F929" t="str">
            <v xml:space="preserve">      MUC02.MUC02.EMEA-2101 /       MUC02.MUC02.EMEA-2101 / Real Estate Lease</v>
          </cell>
        </row>
        <row r="930">
          <cell r="F930" t="str">
            <v>MUC03 / MUC03 / Ironport Munich - 1st Floor, Werner-Eckert-Str 4</v>
          </cell>
        </row>
        <row r="931">
          <cell r="F931" t="str">
            <v xml:space="preserve">   MUC03.MUC03 /    MUC03.MUC03 / MUNICH 3</v>
          </cell>
        </row>
        <row r="932">
          <cell r="F932" t="str">
            <v xml:space="preserve">      MUC03.MUC03.EMEA-2162 /       MUC03.MUC03.EMEA-2162 / Real Estate Lease</v>
          </cell>
        </row>
        <row r="933">
          <cell r="F933" t="str">
            <v>MVD01 / MVD01 / Montevideo - 3rd Floor, World Trade Center Montevideo</v>
          </cell>
        </row>
        <row r="934">
          <cell r="F934" t="str">
            <v xml:space="preserve">   MVD01.MVD01 /    MVD01.MVD01 / MONTEVIDEO 1</v>
          </cell>
        </row>
        <row r="935">
          <cell r="F935" t="str">
            <v xml:space="preserve">      MVD01.MVD01.LATAM-2179 /       MVD01.MVD01.LATAM-2179 / Real Estate Lease</v>
          </cell>
        </row>
        <row r="936">
          <cell r="F936" t="str">
            <v>MXC / MXC / Mexico City - Paseo de Tamarindos 400 A &amp; B, Torre 1, 14th</v>
          </cell>
        </row>
        <row r="937">
          <cell r="F937" t="str">
            <v>MXC04 / MXC04 / Mexico City - Avenida Paseo de la Reforma</v>
          </cell>
        </row>
        <row r="938">
          <cell r="F938" t="str">
            <v xml:space="preserve">   MXC04.MXC04 /    MXC04.MXC04 / MEXICO CITY 4</v>
          </cell>
        </row>
        <row r="939">
          <cell r="F939" t="str">
            <v xml:space="preserve">      MXC04.MXC04.LATAM-2177 /       MXC04.MXC04.LATAM-2177 / Real Estate Lease</v>
          </cell>
        </row>
        <row r="940">
          <cell r="F940" t="str">
            <v xml:space="preserve">   MXC.MXC /    MXC.MXC / MEXICO CITY</v>
          </cell>
        </row>
        <row r="941">
          <cell r="F941" t="str">
            <v xml:space="preserve">      MXC.MXC.LATAM-7036 /       MXC.MXC.LATAM-7036 / Real Estate Lease</v>
          </cell>
        </row>
        <row r="942">
          <cell r="F942" t="str">
            <v xml:space="preserve">      MXC.MXC.LATAM-7819 /       MXC.MXC.LATAM-7819 / Real Estate Lease</v>
          </cell>
        </row>
        <row r="943">
          <cell r="F943" t="str">
            <v xml:space="preserve">      MXC.MXC.LATAM-9121 /       MXC.MXC.LATAM-9121 / Real Estate Lease</v>
          </cell>
        </row>
        <row r="944">
          <cell r="F944" t="str">
            <v>NBO03 / NBO03 / Nairobi - Landmark Plaza</v>
          </cell>
        </row>
        <row r="945">
          <cell r="F945" t="str">
            <v xml:space="preserve">   NBO03.NBO03 /    NBO03.NBO03 / NAIROBI 3</v>
          </cell>
        </row>
        <row r="946">
          <cell r="F946" t="str">
            <v xml:space="preserve">      NBO03.NBO03.EMEA-2112 /       NBO03.NBO03.EMEA-2112 / Real Estate Lease</v>
          </cell>
        </row>
        <row r="947">
          <cell r="F947" t="str">
            <v>NDA01 / NDA01 / Noida - A4 &amp; A5 Sector 16 - Ironport Acq.</v>
          </cell>
        </row>
        <row r="948">
          <cell r="F948" t="str">
            <v xml:space="preserve">   NDA01.NDA01 /    NDA01.NDA01 / NOIDA - BUSINESS CENTER</v>
          </cell>
        </row>
        <row r="949">
          <cell r="F949" t="str">
            <v xml:space="preserve">      NDA01.NDA01.APJ-1560 /       NDA01.NDA01.APJ-1560 / Real Estate Lease</v>
          </cell>
        </row>
        <row r="950">
          <cell r="F950" t="str">
            <v>NDL3 / NDL3 / New Delhi - 25 Barakhamba Rd, East Tower, 7/F, 8/F&amp;Part 9/F</v>
          </cell>
        </row>
        <row r="951">
          <cell r="F951" t="str">
            <v xml:space="preserve">   NDL3.NDL3 /    NDL3.NDL3 / NEW DELHI - EAST TOWER</v>
          </cell>
        </row>
        <row r="952">
          <cell r="F952" t="str">
            <v xml:space="preserve">      NDL3.NDL3.APJ-1412 /       NDL3.NDL3.APJ-1412 / Real Estate Lease</v>
          </cell>
        </row>
        <row r="953">
          <cell r="F953" t="str">
            <v xml:space="preserve">      NDL3.NDL3.APJ-1494 /       NDL3.NDL3.APJ-1494 / Real Estate Lease</v>
          </cell>
        </row>
        <row r="954">
          <cell r="F954" t="str">
            <v>NGO1 / NGO1 / Nagoya  - Nishiki Park Building, Units 1005, 1205 &amp; 1207</v>
          </cell>
        </row>
        <row r="955">
          <cell r="F955" t="str">
            <v xml:space="preserve">   NGO1.NGO1 /    NGO1.NGO1 / NAGOYA 1</v>
          </cell>
        </row>
        <row r="956">
          <cell r="F956" t="str">
            <v xml:space="preserve">      NGO1.NGO1.APJ-1491 /       NGO1.NGO1.APJ-1491 / Real Estate Lease</v>
          </cell>
        </row>
        <row r="957">
          <cell r="F957" t="str">
            <v>NKG01 / NKG01 / Nanjing - Hanzhong Rd, 7/F 755-757-World Trade Center, Twr B</v>
          </cell>
        </row>
        <row r="958">
          <cell r="F958" t="str">
            <v xml:space="preserve">   NKG01.NKG01 /    NKG01.NKG01 / NANJING - WORLD TRADE</v>
          </cell>
        </row>
        <row r="959">
          <cell r="F959" t="str">
            <v xml:space="preserve">      NKG01.NKG01.APJ-1459 /       NKG01.NKG01.APJ-1459 / Real Estate Lease</v>
          </cell>
        </row>
        <row r="960">
          <cell r="F960" t="str">
            <v>NPV01 / NPV01 / NPV01</v>
          </cell>
        </row>
        <row r="961">
          <cell r="F961" t="str">
            <v xml:space="preserve">   NPV01.NPV01 /    NPV01.NPV01 / NAPERVILLE 1</v>
          </cell>
        </row>
        <row r="962">
          <cell r="F962" t="str">
            <v xml:space="preserve">      NPV01.NPV01.NPV01 /       NPV01.NPV01.NPV01 / NAPERVILLE 1 Property</v>
          </cell>
        </row>
        <row r="963">
          <cell r="F963" t="str">
            <v>NSD2 / NSD2 / Sydney - 80 Pacific Highway - Level 9 &amp; 10</v>
          </cell>
        </row>
        <row r="964">
          <cell r="F964" t="str">
            <v xml:space="preserve">   NSD2.NSD2 /    NSD2.NSD2 / NORTH SYDNEY 80 PACIFIC HWY</v>
          </cell>
        </row>
        <row r="965">
          <cell r="F965" t="str">
            <v xml:space="preserve">      NSD2.NSD2.APJ-1588 /       NSD2.NSD2.APJ-1588 / Real Estate Lease</v>
          </cell>
        </row>
        <row r="966">
          <cell r="F966" t="str">
            <v xml:space="preserve">      NSD2.NSD2.APJ-1589 /       NSD2.NSD2.APJ-1589 / Real Estate Lease</v>
          </cell>
        </row>
        <row r="967">
          <cell r="F967" t="str">
            <v xml:space="preserve">      NSD2.NSD2.APJ-1590 /       NSD2.NSD2.APJ-1590 / Real Estate Lease</v>
          </cell>
        </row>
        <row r="968">
          <cell r="F968" t="str">
            <v xml:space="preserve">      NSD2.NSD2.APJ-1591 /       NSD2.NSD2.APJ-1591 / Real Estate Lease</v>
          </cell>
        </row>
        <row r="969">
          <cell r="F969" t="str">
            <v>NTN01 / NTN01 / South Netanya-1st &amp; Storage &amp; Pt 2nd Fl Options - Supersal</v>
          </cell>
        </row>
        <row r="970">
          <cell r="F970" t="str">
            <v xml:space="preserve">   NTN01.NTN01 /    NTN01.NTN01 / NETANYA HASHARON</v>
          </cell>
        </row>
        <row r="971">
          <cell r="F971" t="str">
            <v xml:space="preserve">      NTN01.NTN01.EMEA-1104 /       NTN01.NTN01.EMEA-1104 / Real Estate Lease</v>
          </cell>
        </row>
        <row r="972">
          <cell r="F972" t="str">
            <v xml:space="preserve">      NTN01.NTN01.NTN01 /       NTN01.NTN01.NTN01 / NETANYA HASHARON Lease</v>
          </cell>
        </row>
        <row r="973">
          <cell r="F973" t="str">
            <v>NTS01 / NTS01 / North Charleston - 4055 Faber Place Drive, Suite 100</v>
          </cell>
        </row>
        <row r="974">
          <cell r="F974" t="str">
            <v xml:space="preserve">   NTS01.NTS01 /    NTS01.NTS01 / NORTH CHARLESTON 1</v>
          </cell>
        </row>
        <row r="975">
          <cell r="F975" t="str">
            <v xml:space="preserve">      NTS01.NTS01.9102 /       NTS01.NTS01.9102 / Real Estate Lease</v>
          </cell>
        </row>
        <row r="976">
          <cell r="F976" t="str">
            <v>NWK1 / NWK1 / Norwalk (Stamford) - 383 Main Street, 7th floor</v>
          </cell>
        </row>
        <row r="977">
          <cell r="F977" t="str">
            <v xml:space="preserve">   NWK1.NWK1 /    NWK1.NWK1 / NORWALK 1</v>
          </cell>
        </row>
        <row r="978">
          <cell r="F978" t="str">
            <v xml:space="preserve">      NWK1.NWK1.718 /       NWK1.NWK1.718 / Real Estate Lease</v>
          </cell>
        </row>
        <row r="979">
          <cell r="F979" t="str">
            <v>NYC1 / NYC1 / New York - One Penn Plaza - 6th Floor</v>
          </cell>
        </row>
        <row r="980">
          <cell r="F980" t="str">
            <v xml:space="preserve">   NYC1.NYC1 /    NYC1.NYC1 / NEW YORK</v>
          </cell>
        </row>
        <row r="981">
          <cell r="F981" t="str">
            <v xml:space="preserve">      NYC1.NYC1.9064 /       NYC1.NYC1.9064 / Real Estate Lease</v>
          </cell>
        </row>
        <row r="982">
          <cell r="F982" t="str">
            <v xml:space="preserve">         NYC1.NYC1.9064.MNYC1JN100610-01-SUB /          NYC1.NYC1.9064.MNYC1JN100610-01-SUB / northfieldq1thruq2masterproject_100805/NYC1 - NYC S&amp;E Final Misc Work</v>
          </cell>
        </row>
        <row r="983">
          <cell r="F983" t="str">
            <v xml:space="preserve">      NYC1.NYC1.9161 /       NYC1.NYC1.9161 / Real Estate Lease</v>
          </cell>
        </row>
        <row r="984">
          <cell r="F984" t="str">
            <v>NYC3 / NYC3 / New York-11 Penn Plaza Center, 5th Floor (WebEx Acq) Regus</v>
          </cell>
        </row>
        <row r="985">
          <cell r="F985" t="str">
            <v xml:space="preserve">   NYC3.NYC3 /    NYC3.NYC3 / NEW YORK 3</v>
          </cell>
        </row>
        <row r="986">
          <cell r="F986" t="str">
            <v xml:space="preserve">      NYC3.NYC3.9190 /       NYC3.NYC3.9190 / Real Estate Lease</v>
          </cell>
        </row>
        <row r="987">
          <cell r="F987" t="str">
            <v>NYC6 / NYC6 / New York-111 John Street, #800, Off. 3 &amp; B (Ironport Acq)</v>
          </cell>
        </row>
        <row r="988">
          <cell r="F988" t="str">
            <v xml:space="preserve">   NYC6.NYC6 /    NYC6.NYC6 / NEW YORK 6</v>
          </cell>
        </row>
        <row r="989">
          <cell r="F989" t="str">
            <v xml:space="preserve">      NYC6.NYC6.9238 /       NYC6.NYC6.9238 / Real Estate Lease</v>
          </cell>
        </row>
        <row r="990">
          <cell r="F990" t="str">
            <v>OKC / OKC / Oklahoma City - 5400 N.W. Grand Ave, Suite 130</v>
          </cell>
        </row>
        <row r="991">
          <cell r="F991" t="str">
            <v xml:space="preserve">   OKC.OKC /    OKC.OKC / OKLAHOMA CITY</v>
          </cell>
        </row>
        <row r="992">
          <cell r="F992" t="str">
            <v xml:space="preserve">      OKC.OKC.6115 /       OKC.OKC.6115 / Real Estate Lease</v>
          </cell>
        </row>
        <row r="993">
          <cell r="F993" t="str">
            <v>OKN02 / OKN02 / Okinawa - Misui Seimei Naha Building - 7th Floor</v>
          </cell>
        </row>
        <row r="994">
          <cell r="F994" t="str">
            <v xml:space="preserve">   OKN02.OKN02 /    OKN02.OKN02 / OKINAWA 2</v>
          </cell>
        </row>
        <row r="995">
          <cell r="F995" t="str">
            <v xml:space="preserve">      OKN02.OKN02.APJ-1498 /       OKN02.OKN02.APJ-1498 / Real Estate Lease</v>
          </cell>
        </row>
        <row r="996">
          <cell r="F996" t="str">
            <v>OLY02 / OLY02 / Lacey - 4160 6th Avenue SE, Suite 203 (Olympia)</v>
          </cell>
        </row>
        <row r="997">
          <cell r="F997" t="str">
            <v xml:space="preserve">   OLY02.OLY02 /    OLY02.OLY02 / OLYMPIA 2</v>
          </cell>
        </row>
        <row r="998">
          <cell r="F998" t="str">
            <v xml:space="preserve">      OLY02.OLY02.9054 /       OLY02.OLY02.9054 / Real Estate Lease</v>
          </cell>
        </row>
        <row r="999">
          <cell r="F999" t="str">
            <v>OMH02 / OMH02 / Omaha - 15858 West Dodge Road, Suite 120</v>
          </cell>
        </row>
        <row r="1000">
          <cell r="F1000" t="str">
            <v xml:space="preserve">   OMH02.OMH02 /    OMH02.OMH02 / OMAHA 2</v>
          </cell>
        </row>
        <row r="1001">
          <cell r="F1001" t="str">
            <v xml:space="preserve">      OMH02.OMH02.9159 /       OMH02.OMH02.9159 / Real Estate Lease</v>
          </cell>
        </row>
        <row r="1002">
          <cell r="F1002" t="str">
            <v>OMYA01 / OMYA01 / Omiya - Omiya Fukoku Seimei Building, 2/F Part</v>
          </cell>
        </row>
        <row r="1003">
          <cell r="F1003" t="str">
            <v xml:space="preserve">   OMYA01.OMYA01 /    OMYA01.OMYA01 / OMIYA 1</v>
          </cell>
        </row>
        <row r="1004">
          <cell r="F1004" t="str">
            <v xml:space="preserve">      OMYA01.OMYA01.APJ-1413 /       OMYA01.OMYA01.APJ-1413 / Real Estate Lease</v>
          </cell>
        </row>
        <row r="1005">
          <cell r="F1005" t="str">
            <v>OPK2 / OPK2 / Overland Park- 7400 College Blvd, Suite 400, 475</v>
          </cell>
        </row>
        <row r="1006">
          <cell r="F1006" t="str">
            <v xml:space="preserve">   OPK2.OPK2 /    OPK2.OPK2 / OVERLAND PARK 2</v>
          </cell>
        </row>
        <row r="1007">
          <cell r="F1007" t="str">
            <v xml:space="preserve">      OPK2.OPK2.9123 /       OPK2.OPK2.9123 / Real Estate Lease</v>
          </cell>
        </row>
        <row r="1008">
          <cell r="F1008" t="str">
            <v>ORL03 / ORL03 / Orlando - 12001 Research Parkway, Suite 468</v>
          </cell>
        </row>
        <row r="1009">
          <cell r="F1009" t="str">
            <v xml:space="preserve">   ORL03.ORL03 /    ORL03.ORL03 / ORLANDO 3</v>
          </cell>
        </row>
        <row r="1010">
          <cell r="F1010" t="str">
            <v xml:space="preserve">      ORL03.ORL03.9148 /       ORL03.ORL03.9148 / Real Estate Lease</v>
          </cell>
        </row>
        <row r="1011">
          <cell r="F1011" t="str">
            <v>ORS03 / ORS03 / Building 12, Lagoas Park, Oeiras - Portugal</v>
          </cell>
        </row>
        <row r="1012">
          <cell r="F1012" t="str">
            <v xml:space="preserve">   ORS03.ORS03 /    ORS03.ORS03 / OEIRAS 3</v>
          </cell>
        </row>
        <row r="1013">
          <cell r="F1013" t="str">
            <v xml:space="preserve">      ORS03.ORS03.EMEA-2137 /       ORS03.ORS03.EMEA-2137 / Real Estate Lease</v>
          </cell>
        </row>
        <row r="1014">
          <cell r="F1014" t="str">
            <v>OSK / OSK / Osaka - Shin Osaka MT Building No. 2, 7/F</v>
          </cell>
        </row>
        <row r="1015">
          <cell r="F1015" t="str">
            <v xml:space="preserve">   OSK.OSK /    OSK.OSK / OSAKA</v>
          </cell>
        </row>
        <row r="1016">
          <cell r="F1016" t="str">
            <v xml:space="preserve">      OSK.OSK.APJ-1319 /       OSK.OSK.APJ-1319 / Real Estate Lease</v>
          </cell>
        </row>
        <row r="1017">
          <cell r="F1017" t="str">
            <v xml:space="preserve">      OSK.OSK.APJ-1391 /       OSK.OSK.APJ-1391 / Real Estate Lease</v>
          </cell>
        </row>
        <row r="1018">
          <cell r="F1018" t="str">
            <v xml:space="preserve">      OSK.OSK.OSK /       OSK.OSK.OSK / OSAKA Lease</v>
          </cell>
        </row>
        <row r="1019">
          <cell r="F1019" t="str">
            <v>OSL / OSL / Oslo - 4th Floor, Skoyen Atrium 1</v>
          </cell>
        </row>
        <row r="1020">
          <cell r="F1020" t="str">
            <v xml:space="preserve">   OSL.OSL /    OSL.OSL / OSLO</v>
          </cell>
        </row>
        <row r="1021">
          <cell r="F1021" t="str">
            <v xml:space="preserve">      OSL.OSL.EMEA-2036 /       OSL.OSL.EMEA-2036 / Real Estate Lease</v>
          </cell>
        </row>
        <row r="1022">
          <cell r="F1022" t="str">
            <v>OTT01 / OTT01 / OTT01</v>
          </cell>
        </row>
        <row r="1023">
          <cell r="F1023" t="str">
            <v xml:space="preserve">   OTT01.OTT01 /    OTT01.OTT01 / OTTAWA 1</v>
          </cell>
        </row>
        <row r="1024">
          <cell r="F1024" t="str">
            <v xml:space="preserve">      OTT01.OTT01.OTT01 /       OTT01.OTT01.OTT01 / OTTAWA 1 Property</v>
          </cell>
        </row>
        <row r="1025">
          <cell r="F1025" t="str">
            <v>OTT02 / OTT02 / OTT02</v>
          </cell>
        </row>
        <row r="1026">
          <cell r="F1026" t="str">
            <v xml:space="preserve">   OTT02.OTT02 /    OTT02.OTT02 / OTTAWA 2</v>
          </cell>
        </row>
        <row r="1027">
          <cell r="F1027" t="str">
            <v xml:space="preserve">      OTT02.OTT02.OTT02 /       OTT02.OTT02.OTT02 / OTTAWA 2 Property</v>
          </cell>
        </row>
        <row r="1028">
          <cell r="F1028" t="str">
            <v>OTT04 / OTT04 / Ottawa - 340 Albert Street, Suite 1710</v>
          </cell>
        </row>
        <row r="1029">
          <cell r="F1029" t="str">
            <v xml:space="preserve">   OTT04.OTT04 /    OTT04.OTT04 / OTTAWA 4</v>
          </cell>
        </row>
        <row r="1030">
          <cell r="F1030" t="str">
            <v xml:space="preserve">      OTT04.OTT04.9164 /       OTT04.OTT04.9164 / Real Estate Lease</v>
          </cell>
        </row>
        <row r="1031">
          <cell r="F1031" t="str">
            <v>OTT07-L / OTT07-L / OTTAWA 7 LAND</v>
          </cell>
        </row>
        <row r="1032">
          <cell r="F1032" t="str">
            <v xml:space="preserve">   OTT07-L.OTT07-L /    OTT07-L.OTT07-L / OTTAWA 7 LAND</v>
          </cell>
        </row>
        <row r="1033">
          <cell r="F1033" t="str">
            <v xml:space="preserve">      OTT07-L.OTT07-L.OTT07-L /       OTT07-L.OTT07-L.OTT07-L / OTTAWA 7 LAND Property</v>
          </cell>
        </row>
        <row r="1034">
          <cell r="F1034" t="str">
            <v>OVB01 / OVB01 / Novosibirsk - Dimitrova Prospect 2</v>
          </cell>
        </row>
        <row r="1035">
          <cell r="F1035" t="str">
            <v xml:space="preserve">   OVB01.OVB01 /    OVB01.OVB01 / NOVOSIBIRSK 1</v>
          </cell>
        </row>
        <row r="1036">
          <cell r="F1036" t="str">
            <v xml:space="preserve">      OVB01.OVB01.EMEA-2126 /       OVB01.OVB01.EMEA-2126 / Real Estate Lease</v>
          </cell>
        </row>
        <row r="1037">
          <cell r="F1037" t="str">
            <v>PDA01 / PDA01 / Padova - 3rd Floor Office -  Via Lisbona 7</v>
          </cell>
        </row>
        <row r="1038">
          <cell r="F1038" t="str">
            <v xml:space="preserve">   PDA01.PDA01 /    PDA01.PDA01 / PADOVA 1</v>
          </cell>
        </row>
        <row r="1039">
          <cell r="F1039" t="str">
            <v xml:space="preserve">      PDA01.PDA01.EMEA-1142 /       PDA01.PDA01.EMEA-1142 / Real Estate Lease</v>
          </cell>
        </row>
        <row r="1040">
          <cell r="F1040" t="str">
            <v>PEN1 / PEN1 / Penang - Hotel Equatorial, Lower Level 3, Unit 4B</v>
          </cell>
        </row>
        <row r="1041">
          <cell r="F1041" t="str">
            <v xml:space="preserve">   PEN1.PEN1 /    PEN1.PEN1 / PENANG - HOTEL EQUATORIAL</v>
          </cell>
        </row>
        <row r="1042">
          <cell r="F1042" t="str">
            <v xml:space="preserve">      PEN1.PEN1.APJ-1400 /       PEN1.PEN1.APJ-1400 / Real Estate Lease</v>
          </cell>
        </row>
        <row r="1043">
          <cell r="F1043" t="str">
            <v xml:space="preserve">      PEN1.PEN1.APJ-1401 /       PEN1.PEN1.APJ-1401 / Real Estate Lease</v>
          </cell>
        </row>
        <row r="1044">
          <cell r="F1044" t="str">
            <v xml:space="preserve">      PEN1.PEN1.APJ-1580 /       PEN1.PEN1.APJ-1580 / Real Estate Lease</v>
          </cell>
        </row>
        <row r="1045">
          <cell r="F1045" t="str">
            <v xml:space="preserve">      PEN1.PEN1.PEN1 /       PEN1.PEN1.PEN1 / PENANG - HOTEL EQUATORIAL Lease</v>
          </cell>
        </row>
        <row r="1046">
          <cell r="F1046" t="str">
            <v>PEW01 / PEW01 / Pewaukee (Waukesha)- N17 W24222 Riverwood Drive, Suite 250</v>
          </cell>
        </row>
        <row r="1047">
          <cell r="F1047" t="str">
            <v xml:space="preserve">   PEW01.PEW01 /    PEW01.PEW01 / PEWAUKEE 1</v>
          </cell>
        </row>
        <row r="1048">
          <cell r="F1048" t="str">
            <v xml:space="preserve">      PEW01.PEW01.9156 /       PEW01.PEW01.9156 / Real Estate Lease</v>
          </cell>
        </row>
        <row r="1049">
          <cell r="F1049" t="str">
            <v>PHX2 / PHX2 / Phoenix - 2375 East Camelback Rd., 24th at Camelback</v>
          </cell>
        </row>
        <row r="1050">
          <cell r="F1050" t="str">
            <v xml:space="preserve">   PHX2.PHX2 /    PHX2.PHX2 / PHOENIX 2</v>
          </cell>
        </row>
        <row r="1051">
          <cell r="F1051" t="str">
            <v xml:space="preserve">      PHX2.PHX2.7746 /       PHX2.PHX2.7746 / Real Estate Lease</v>
          </cell>
        </row>
        <row r="1052">
          <cell r="F1052" t="str">
            <v xml:space="preserve">         PHX2.PHX2.7746.MPHX2MP0922100101SUB /          PHX2.PHX2.7746.MPHX2MP0922100101SUB / pacfldq1thruq2masterproject_100920/PHX2 Tumbleweed and Electrical Work</v>
          </cell>
        </row>
        <row r="1053">
          <cell r="F1053" t="str">
            <v xml:space="preserve">         PHX2.PHX2.7746.MPHX2MP1004100101SUB /          PHX2.PHX2.7746.MPHX2MP1004100101SUB / pacfldq1thruq2masterproject_100920/PHX2 Bus duct Fishbowl upgrades</v>
          </cell>
        </row>
        <row r="1054">
          <cell r="F1054" t="str">
            <v>PHX4 / PHX4 / Phoenix- 4343 East Camelback, Suite 360 (Webex Acq.)</v>
          </cell>
        </row>
        <row r="1055">
          <cell r="F1055" t="str">
            <v xml:space="preserve">   PHX4.PHX4 /    PHX4.PHX4 / PHOENIX 4</v>
          </cell>
        </row>
        <row r="1056">
          <cell r="F1056" t="str">
            <v xml:space="preserve">      PHX4.PHX4.9189 /       PHX4.PHX4.9189 / Real Estate Lease</v>
          </cell>
        </row>
        <row r="1057">
          <cell r="F1057" t="str">
            <v>PIT02 / PIT02 / Pittsburgh - 323 North Shore Drive, Suite 300</v>
          </cell>
        </row>
        <row r="1058">
          <cell r="F1058" t="str">
            <v xml:space="preserve">   PIT02.PIT02 /    PIT02.PIT02 / PITTSBURGH 2</v>
          </cell>
        </row>
        <row r="1059">
          <cell r="F1059" t="str">
            <v xml:space="preserve">      PIT02.PIT02.9157 /       PIT02.PIT02.9157 / Real Estate Lease</v>
          </cell>
        </row>
        <row r="1060">
          <cell r="F1060" t="str">
            <v>PLS01 / PLS01 / Pleasanton - 5890 Owens Drive (3rd &amp; 4th Floor)</v>
          </cell>
        </row>
        <row r="1061">
          <cell r="F1061" t="str">
            <v xml:space="preserve">   PLS01.PLS01 /    PLS01.PLS01 / PLEASANTON 1</v>
          </cell>
        </row>
        <row r="1062">
          <cell r="F1062" t="str">
            <v xml:space="preserve">      PLS01.PLS01.9128 /       PLS01.PLS01.9128 / Real Estate Lease</v>
          </cell>
        </row>
        <row r="1063">
          <cell r="F1063" t="str">
            <v>PLS04 / PLS04 / PLEASANTON 04</v>
          </cell>
        </row>
        <row r="1064">
          <cell r="F1064" t="str">
            <v xml:space="preserve">   PLS04.PLS04 /    PLS04.PLS04 / PLEASANTON 04</v>
          </cell>
        </row>
        <row r="1065">
          <cell r="F1065" t="str">
            <v xml:space="preserve">      PLS04.PLS04.9147 /       PLS04.PLS04.9147 / Real Estate Lease</v>
          </cell>
        </row>
        <row r="1066">
          <cell r="F1066" t="str">
            <v>PNQ03 / PNQ03 / Pune - Pride Silicon Plaza - Off. No. 2,3 &amp; 4, Ground Floor</v>
          </cell>
        </row>
        <row r="1067">
          <cell r="F1067" t="str">
            <v xml:space="preserve">   PNQ03.PNQ03 /    PNQ03.PNQ03 / PUNE - PRIDE SILICON PLAZA</v>
          </cell>
        </row>
        <row r="1068">
          <cell r="F1068" t="str">
            <v xml:space="preserve">      PNQ03.PNQ03.APJ-1518 /       PNQ03.PNQ03.APJ-1518 / Real Estate Lease</v>
          </cell>
        </row>
        <row r="1069">
          <cell r="F1069" t="str">
            <v>PRG2 / PRG2 / Prague -2nd and 4th Floor, V Celnici 1028/10</v>
          </cell>
        </row>
        <row r="1070">
          <cell r="F1070" t="str">
            <v xml:space="preserve">   PRG2.PRG2 /    PRG2.PRG2 / PRAGUE 2</v>
          </cell>
        </row>
        <row r="1071">
          <cell r="F1071" t="str">
            <v xml:space="preserve">      PRG2.PRG2.EMEA-2142 /       PRG2.PRG2.EMEA-2142 / Real Estate Lease</v>
          </cell>
        </row>
        <row r="1072">
          <cell r="F1072" t="str">
            <v>PRG3 / PRG3 / Prague - Sokolovska 394/17 and Pobrezni 394/12</v>
          </cell>
        </row>
        <row r="1073">
          <cell r="F1073" t="str">
            <v xml:space="preserve">   PRG3.PRG3 /    PRG3.PRG3 / PRAGUE - OASIS</v>
          </cell>
        </row>
        <row r="1074">
          <cell r="F1074" t="str">
            <v xml:space="preserve">      PRG3.PRG3.EMEA-2146 /       PRG3.PRG3.EMEA-2146 / Real Estate Lease</v>
          </cell>
        </row>
        <row r="1075">
          <cell r="F1075" t="str">
            <v>PRT2 / PRT2 / Perth - 225 St George's Terrace, Part 10/F</v>
          </cell>
        </row>
        <row r="1076">
          <cell r="F1076" t="str">
            <v xml:space="preserve">   PRT2.PRT2 /    PRT2.PRT2 / PERTH 2</v>
          </cell>
        </row>
        <row r="1077">
          <cell r="F1077" t="str">
            <v xml:space="preserve">      PRT2.PRT2.APJ-1236 /       PRT2.PRT2.APJ-1236 / Real Estate Lease</v>
          </cell>
        </row>
        <row r="1078">
          <cell r="F1078" t="str">
            <v>PRY01 / PRY01 / Pretoria - The Innovation Hub, Unit L4, Grd Floor</v>
          </cell>
        </row>
        <row r="1079">
          <cell r="F1079" t="str">
            <v xml:space="preserve">   PRY01.PRY01 /    PRY01.PRY01 / PRETORIA INNOVATION HUB</v>
          </cell>
        </row>
        <row r="1080">
          <cell r="F1080" t="str">
            <v xml:space="preserve">      PRY01.PRY01.EMEA-2049 /       PRY01.PRY01.EMEA-2049 / Real Estate Lease</v>
          </cell>
        </row>
        <row r="1081">
          <cell r="F1081" t="str">
            <v>PSM01 / PSM01 / PORTSMOUTH 1</v>
          </cell>
        </row>
        <row r="1082">
          <cell r="F1082" t="str">
            <v xml:space="preserve">   PSM01.PSM01 /    PSM01.PSM01 / PORTSMOUTH 1</v>
          </cell>
        </row>
        <row r="1083">
          <cell r="F1083" t="str">
            <v xml:space="preserve">      PSM01.PSM01.9138 /       PSM01.PSM01.9138 / Real Estate Lease</v>
          </cell>
        </row>
        <row r="1084">
          <cell r="F1084" t="str">
            <v>PSN3 / PSN3 / Busan - Kyobo Life Insurance Building - Part 9F</v>
          </cell>
        </row>
        <row r="1085">
          <cell r="F1085" t="str">
            <v xml:space="preserve">   PSN3.PSN3 /    PSN3.PSN3 / PUSAN 3</v>
          </cell>
        </row>
        <row r="1086">
          <cell r="F1086" t="str">
            <v xml:space="preserve">      PSN3.PSN3.APJ-1508 /       PSN3.PSN3.APJ-1508 / Real Estate Lease</v>
          </cell>
        </row>
        <row r="1087">
          <cell r="F1087" t="str">
            <v>PTF / PTF / Pittsford - 1250 Pittsford-Victor Rd., Bldg. 100, Ste. 160</v>
          </cell>
        </row>
        <row r="1088">
          <cell r="F1088" t="str">
            <v xml:space="preserve">   PTF.PTF /    PTF.PTF / PITTSFORD</v>
          </cell>
        </row>
        <row r="1089">
          <cell r="F1089" t="str">
            <v xml:space="preserve">      PTF.PTF.6055 /       PTF.PTF.6055 / Real Estate Lease</v>
          </cell>
        </row>
        <row r="1090">
          <cell r="F1090" t="str">
            <v>PTLM1 / PTLM1 / PETALUMA 1</v>
          </cell>
        </row>
        <row r="1091">
          <cell r="F1091" t="str">
            <v xml:space="preserve">   PTLM1.PTLM1 /    PTLM1.PTLM1 / PETALUMA 1</v>
          </cell>
        </row>
        <row r="1092">
          <cell r="F1092" t="str">
            <v xml:space="preserve">      PTLM1.PTLM1.PTLM1 /       PTLM1.PTLM1.PTLM1 / PETALUMA 1 Property</v>
          </cell>
        </row>
        <row r="1093">
          <cell r="F1093" t="str">
            <v>PTLM3 / PTLM3 / PTLM3</v>
          </cell>
        </row>
        <row r="1094">
          <cell r="F1094" t="str">
            <v xml:space="preserve">   PTLM3.PTLM3 /    PTLM3.PTLM3 / PETALUMA 3</v>
          </cell>
        </row>
        <row r="1095">
          <cell r="F1095" t="str">
            <v xml:space="preserve">      PTLM3.PTLM3.PTLM3 /       PTLM3.PTLM3.PTLM3 / PETALUMA 3 Property</v>
          </cell>
        </row>
        <row r="1096">
          <cell r="F1096" t="str">
            <v>PTLM4 / PTLM4 / PTLM4</v>
          </cell>
        </row>
        <row r="1097">
          <cell r="F1097" t="str">
            <v xml:space="preserve">   PTLM4.PTLM4 /    PTLM4.PTLM4 / PETALUMA 4</v>
          </cell>
        </row>
        <row r="1098">
          <cell r="F1098" t="str">
            <v xml:space="preserve">      PTLM4.PTLM4.PTLM4 /       PTLM4.PTLM4.PTLM4 / PETALUMA 4 Property</v>
          </cell>
        </row>
        <row r="1099">
          <cell r="F1099" t="str">
            <v>PTLM6 / PTLM6 / PTLM6</v>
          </cell>
        </row>
        <row r="1100">
          <cell r="F1100" t="str">
            <v xml:space="preserve">   PTLM6.PTLM6 /    PTLM6.PTLM6 / PETALUMA 6</v>
          </cell>
        </row>
        <row r="1101">
          <cell r="F1101" t="str">
            <v xml:space="preserve">      PTLM6.PTLM6.PTLM6 /       PTLM6.PTLM6.PTLM6 / PETALUMA 6 Property</v>
          </cell>
        </row>
        <row r="1102">
          <cell r="F1102" t="str">
            <v>PTLM7 / PTLM7 / PTLM7</v>
          </cell>
        </row>
        <row r="1103">
          <cell r="F1103" t="str">
            <v xml:space="preserve">   PTLM7.PTLM7 /    PTLM7.PTLM7 / PETALUMA 7</v>
          </cell>
        </row>
        <row r="1104">
          <cell r="F1104" t="str">
            <v xml:space="preserve">      PTLM7.PTLM7.PTLM7 /       PTLM7.PTLM7.PTLM7 / PETALUMA 7 Property</v>
          </cell>
        </row>
        <row r="1105">
          <cell r="F1105" t="str">
            <v>PTY01 / PTY01 / Panama City-World Trade Center - 6&amp;17th Floors, Suite 1701</v>
          </cell>
        </row>
        <row r="1106">
          <cell r="F1106" t="str">
            <v xml:space="preserve">   PTY01.PTY01 /    PTY01.PTY01 / PANAMA CITY</v>
          </cell>
        </row>
        <row r="1107">
          <cell r="F1107" t="str">
            <v xml:space="preserve">      PTY01.PTY01.LATAM-9000 /       PTY01.PTY01.LATAM-9000 / Real Estate Lease</v>
          </cell>
        </row>
        <row r="1108">
          <cell r="F1108" t="str">
            <v>QCQ / QCQ / Quebec City - 1145 Lebourgneuf Blvd, Suite 225</v>
          </cell>
        </row>
        <row r="1109">
          <cell r="F1109" t="str">
            <v xml:space="preserve">   QCQ.QCQ /    QCQ.QCQ / QUEBEC</v>
          </cell>
        </row>
        <row r="1110">
          <cell r="F1110" t="str">
            <v xml:space="preserve">      QCQ.QCQ.7047 /       QCQ.QCQ.7047 / Real Estate Lease</v>
          </cell>
        </row>
        <row r="1111">
          <cell r="F1111" t="str">
            <v>QTRB01 / QTRB01 / Quatre-Bornes-Ebene House Complex, Level 4, Ebene Cybercity</v>
          </cell>
        </row>
        <row r="1112">
          <cell r="F1112" t="str">
            <v xml:space="preserve">   QTRB01.QTRB01 /    QTRB01.QTRB01 / QUATRE-BORNES - EBENE HOUSE</v>
          </cell>
        </row>
        <row r="1113">
          <cell r="F1113" t="str">
            <v xml:space="preserve">      QTRB01.QTRB01.EMEA-2156 /       QTRB01.QTRB01.EMEA-2156 / Real Estate Lease</v>
          </cell>
        </row>
        <row r="1114">
          <cell r="F1114" t="str">
            <v>RCDC-L-7 / RCDC-L-7 / Richardson - Turnpike Commons (Building 7)</v>
          </cell>
        </row>
        <row r="1115">
          <cell r="F1115" t="str">
            <v xml:space="preserve">   RCDC-L-7.RCDC-L-7 /    RCDC-L-7.RCDC-L-7 / Richardson - Turnpike Commons (Building 7)</v>
          </cell>
        </row>
        <row r="1116">
          <cell r="F1116" t="str">
            <v xml:space="preserve">      RCDC-L-7.RCDC-L-7.RCDC-L-7 /       RCDC-L-7.RCDC-L-7.RCDC-L-7 / Richardson - Turnpike Commons (Building 7) Property</v>
          </cell>
        </row>
        <row r="1117">
          <cell r="F1117" t="str">
            <v>RCDC-L-810 / RCDC-L-810 / Richardson - Turnpike Commons (Richardson 8 &amp; 10)</v>
          </cell>
        </row>
        <row r="1118">
          <cell r="F1118" t="str">
            <v xml:space="preserve">   RCDC-L-810.RCDC-L-810 /    RCDC-L-810.RCDC-L-810 / Richardson - Turnpike Commons (Richardson 8 &amp; 10)</v>
          </cell>
        </row>
        <row r="1119">
          <cell r="F1119" t="str">
            <v xml:space="preserve">      RCDC-L-810.RCDC-L-810.RCDC-L-810 /       RCDC-L-810.RCDC-L-810.RCDC-L-810 / Richardson - Turnpike Commons (Richardson 8 &amp; 10) Property</v>
          </cell>
        </row>
        <row r="1120">
          <cell r="F1120" t="str">
            <v>RCDN11 / RCDN11 / Richardson- 2240 Campbell Creek Blvd., Ste 110 (Navini Acq.)</v>
          </cell>
        </row>
        <row r="1121">
          <cell r="F1121" t="str">
            <v xml:space="preserve">   RCDN11.RCDN11 /    RCDN11.RCDN11 / RICHARDSON 11</v>
          </cell>
        </row>
        <row r="1122">
          <cell r="F1122" t="str">
            <v xml:space="preserve">      RCDN11.RCDN11.9214 /       RCDN11.RCDN11.9214 / Real Estate Lease</v>
          </cell>
        </row>
        <row r="1123">
          <cell r="F1123" t="str">
            <v>RCDN4 / RCDN4 / RICHARDSON 4</v>
          </cell>
        </row>
        <row r="1124">
          <cell r="F1124" t="str">
            <v xml:space="preserve">   RCDN4.RCDN4 /    RCDN4.RCDN4 / RICHARDSON 4</v>
          </cell>
        </row>
        <row r="1125">
          <cell r="F1125" t="str">
            <v xml:space="preserve">      RCDN4.RCDN4.RCDN4 /       RCDN4.RCDN4.RCDN4 / RICHARDSON 4 Property</v>
          </cell>
        </row>
        <row r="1126">
          <cell r="F1126" t="str">
            <v>RCDN5 / RCDN5 / RICHARDSON 5</v>
          </cell>
        </row>
        <row r="1127">
          <cell r="F1127" t="str">
            <v xml:space="preserve">   RCDN5.RCDN5 /    RCDN5.RCDN5 / RICHARDSON 5</v>
          </cell>
        </row>
        <row r="1128">
          <cell r="F1128" t="str">
            <v xml:space="preserve">      RCDN5.RCDN5.RCDN5 /       RCDN5.RCDN5.RCDN5 / RICHARDSON 5 Property</v>
          </cell>
        </row>
        <row r="1129">
          <cell r="F1129" t="str">
            <v>RCDN6 / RCDN6 / RICHARDSON 6</v>
          </cell>
        </row>
        <row r="1130">
          <cell r="F1130" t="str">
            <v xml:space="preserve">   RCDN6.RCDN6 /    RCDN6.RCDN6 / RICHARDSON 6</v>
          </cell>
        </row>
        <row r="1131">
          <cell r="F1131" t="str">
            <v xml:space="preserve">      RCDN6.RCDN6.RCDN6 /       RCDN6.RCDN6.RCDN6 / RICHARDSON 6 Property</v>
          </cell>
        </row>
        <row r="1132">
          <cell r="F1132" t="str">
            <v xml:space="preserve">         RCDN6.RCDN6.RCDN6.MRCDN6SC08241001-01-SUB /          RCDN6.RCDN6.RCDN6.MRCDN6SC08241001-01-SUB / rcdnq1thruq2masterproject_100805/RCDN6 - CBC Lobby Upgrades</v>
          </cell>
        </row>
        <row r="1133">
          <cell r="F1133" t="str">
            <v xml:space="preserve">         RCDN6.RCDN6.RCDN6.MRCDN6SC100810-01-SUB /          RCDN6.RCDN6.RCDN6.MRCDN6SC100810-01-SUB / rcdnq1thruq2masterproject_100805/RCDN6 - Larissa AV upgrades</v>
          </cell>
        </row>
        <row r="1134">
          <cell r="F1134" t="str">
            <v>RCDN9 / RCDN9 / RICHARDSON 9</v>
          </cell>
        </row>
        <row r="1135">
          <cell r="F1135" t="str">
            <v xml:space="preserve">   RCDN9.RCDN9 /    RCDN9.RCDN9 / RICHARDSON 9</v>
          </cell>
        </row>
        <row r="1136">
          <cell r="F1136" t="str">
            <v xml:space="preserve">      RCDN9.RCDN9.RCDN9 /       RCDN9.RCDN9.RCDN9 / RICHARDSON 9 Property</v>
          </cell>
        </row>
        <row r="1137">
          <cell r="F1137" t="str">
            <v>RCH / RCH / Richmond - 1051 East Cary Street, 5th Floor</v>
          </cell>
        </row>
        <row r="1138">
          <cell r="F1138" t="str">
            <v xml:space="preserve">   RCH.RCH /    RCH.RCH / RICHMOND</v>
          </cell>
        </row>
        <row r="1139">
          <cell r="F1139" t="str">
            <v xml:space="preserve">      RCH.RCH.6072 /       RCH.RCH.6072 / Real Estate Lease</v>
          </cell>
        </row>
        <row r="1140">
          <cell r="F1140" t="str">
            <v>RDE01 / RDE01 / Ridgeland-1022 Highland Colony Parkway, Suite 303</v>
          </cell>
        </row>
        <row r="1141">
          <cell r="F1141" t="str">
            <v xml:space="preserve">   RDE01.RDE01 /    RDE01.RDE01 / RIDGELAND 1</v>
          </cell>
        </row>
        <row r="1142">
          <cell r="F1142" t="str">
            <v xml:space="preserve">      RDE01.RDE01.9180 /       RDE01.RDE01.9180 / Real Estate Lease</v>
          </cell>
        </row>
        <row r="1143">
          <cell r="F1143" t="str">
            <v>RDJ1 / RDJ1 / Rio de Janeiro - Av das Americas 700, Bloco A Bara da Tijuca</v>
          </cell>
        </row>
        <row r="1144">
          <cell r="F1144" t="str">
            <v xml:space="preserve">   RDJ1.RDJ1 /    RDJ1.RDJ1 / RIO DE JANEIRO 1</v>
          </cell>
        </row>
        <row r="1145">
          <cell r="F1145" t="str">
            <v xml:space="preserve">      RDJ1.RDJ1.LATAM-7691 /       RDJ1.RDJ1.LATAM-7691 / Real Estate Lease</v>
          </cell>
        </row>
        <row r="1146">
          <cell r="F1146" t="str">
            <v>REI02 / REI02 / Regina - 1914 Hamilton St. Suite 315, 316, 319</v>
          </cell>
        </row>
        <row r="1147">
          <cell r="F1147" t="str">
            <v xml:space="preserve">   REI02.REI02 /    REI02.REI02 / REGINA 2</v>
          </cell>
        </row>
        <row r="1148">
          <cell r="F1148" t="str">
            <v xml:space="preserve">      REI02.REI02.7358 /       REI02.REI02.7358 / Real Estate Lease</v>
          </cell>
        </row>
        <row r="1149">
          <cell r="F1149" t="str">
            <v>REQ01 / REQ01 / Richfield - 4125 Highlander Parkway</v>
          </cell>
        </row>
        <row r="1150">
          <cell r="F1150" t="str">
            <v xml:space="preserve">   REQ01.REQ01 /    REQ01.REQ01 / RICHFIELD 1</v>
          </cell>
        </row>
        <row r="1151">
          <cell r="F1151" t="str">
            <v xml:space="preserve">      REQ01.REQ01.8049 /       REQ01.REQ01.8049 / Real Estate Lease</v>
          </cell>
        </row>
        <row r="1152">
          <cell r="F1152" t="str">
            <v>REY01 / REY01 / Rejkjavik - Laugavegur 182</v>
          </cell>
        </row>
        <row r="1153">
          <cell r="F1153" t="str">
            <v xml:space="preserve">   REY01.REY01 /    REY01.REY01 / REYKJAVIK 1</v>
          </cell>
        </row>
        <row r="1154">
          <cell r="F1154" t="str">
            <v xml:space="preserve">      REY01.REY01.EMEA-2064 /       REY01.REY01.EMEA-2064 / Real Estate Lease</v>
          </cell>
        </row>
        <row r="1155">
          <cell r="F1155" t="str">
            <v>RGA01 / RGA01 / Riga - 6th Floor - Valdemara</v>
          </cell>
        </row>
        <row r="1156">
          <cell r="F1156" t="str">
            <v xml:space="preserve">   RGA01.RGA01 /    RGA01.RGA01 / RIGA 1</v>
          </cell>
        </row>
        <row r="1157">
          <cell r="F1157" t="str">
            <v xml:space="preserve">      RGA01.RGA01.EMEA-2116 /       RGA01.RGA01.EMEA-2116 / Real Estate Lease</v>
          </cell>
        </row>
        <row r="1158">
          <cell r="F1158" t="str">
            <v>RNO1 / RNO1 / Reno - 6005 Plumas Street, Suite 101</v>
          </cell>
        </row>
        <row r="1159">
          <cell r="F1159" t="str">
            <v xml:space="preserve">   RNO1.RNO1 /    RNO1.RNO1 / RENO 1</v>
          </cell>
        </row>
        <row r="1160">
          <cell r="F1160" t="str">
            <v xml:space="preserve">      RNO1.RNO1.7467 /       RNO1.RNO1.7467 / Real Estate Lease</v>
          </cell>
        </row>
        <row r="1161">
          <cell r="F1161" t="str">
            <v>RNO4 / RNO4 / Reno - 9850 Double R Blvd. - Suite 101</v>
          </cell>
        </row>
        <row r="1162">
          <cell r="F1162" t="str">
            <v xml:space="preserve">   RNO4.RNO4 /    RNO4.RNO4 / RENO 4</v>
          </cell>
        </row>
        <row r="1163">
          <cell r="F1163" t="str">
            <v xml:space="preserve">      RNO4.RNO4.9065 /       RNO4.RNO4.9065 / Real Estate Lease</v>
          </cell>
        </row>
        <row r="1164">
          <cell r="F1164" t="str">
            <v>ROL01 / ROL01 / ROLLE 1</v>
          </cell>
        </row>
        <row r="1165">
          <cell r="F1165" t="str">
            <v xml:space="preserve">   ROL01.ROL01 /    ROL01.ROL01 / ROLLE 1</v>
          </cell>
        </row>
        <row r="1166">
          <cell r="F1166" t="str">
            <v xml:space="preserve">      ROL01.ROL01.ROL01 /       ROL01.ROL01.ROL01 / ROLLE 1 Property</v>
          </cell>
        </row>
        <row r="1167">
          <cell r="F1167" t="str">
            <v>ROM2 / ROM2 / Rome - 1st Floor &amp; Basement, Via del Serafico</v>
          </cell>
        </row>
        <row r="1168">
          <cell r="F1168" t="str">
            <v xml:space="preserve">   ROM2.ROM2 /    ROM2.ROM2 / ROME 2</v>
          </cell>
        </row>
        <row r="1169">
          <cell r="F1169" t="str">
            <v xml:space="preserve">      ROM2.ROM2.EMEA-1109 /       ROM2.ROM2.EMEA-1109 / Real Estate Lease</v>
          </cell>
        </row>
        <row r="1170">
          <cell r="F1170" t="str">
            <v xml:space="preserve">      ROM2.ROM2.EMEA-2020 /       ROM2.ROM2.EMEA-2020 / Real Estate Lease</v>
          </cell>
        </row>
        <row r="1171">
          <cell r="F1171" t="str">
            <v>RTP10 / RTP10 / RTP 10 - STILLWATER</v>
          </cell>
        </row>
        <row r="1172">
          <cell r="F1172" t="str">
            <v>RTP10A / RTP10A / RTP 10 (ANNEX)</v>
          </cell>
        </row>
        <row r="1173">
          <cell r="F1173" t="str">
            <v>RTP10A-L1 / RTP10A-L1 / RTP - Site 10A - LAND</v>
          </cell>
        </row>
        <row r="1174">
          <cell r="F1174" t="str">
            <v xml:space="preserve">   RTP10A-L1.RTP10A-L1 /    RTP10A-L1.RTP10A-L1 / RTP - Site 10A - LAND</v>
          </cell>
        </row>
        <row r="1175">
          <cell r="F1175" t="str">
            <v xml:space="preserve">      RTP10A-L1.RTP10A-L1.RTP10A-L1 /       RTP10A-L1.RTP10A-L1.RTP10A-L1 / RTP - Site 10A - LAND Property</v>
          </cell>
        </row>
        <row r="1176">
          <cell r="F1176" t="str">
            <v xml:space="preserve">   RTP10A.RTP10A /    RTP10A.RTP10A / RTP 10 (ANNEX)</v>
          </cell>
        </row>
        <row r="1177">
          <cell r="F1177" t="str">
            <v xml:space="preserve">      RTP10A.RTP10A.RTP10A /       RTP10A.RTP10A.RTP10A / RTP 10 (ANNEX) Property</v>
          </cell>
        </row>
        <row r="1178">
          <cell r="F1178" t="str">
            <v xml:space="preserve">   RTP10.RTP10 /    RTP10.RTP10 / RTP 10 - STILLWATER</v>
          </cell>
        </row>
        <row r="1179">
          <cell r="F1179" t="str">
            <v xml:space="preserve">      RTP10.RTP10.RTP10 /       RTP10.RTP10.RTP10 / RTP 10 - STILLWATER Property</v>
          </cell>
        </row>
        <row r="1180">
          <cell r="F1180" t="str">
            <v xml:space="preserve">         RTP10.RTP10.RTP10.MRTP10DH102710-01-SUB /          RTP10.RTP10.RTP10.MRTP10DH102710-01-SUB / rtpq1thruq2masterproject_100805/RTP10 - RTP10.3 Storage Racks</v>
          </cell>
        </row>
        <row r="1181">
          <cell r="F1181" t="str">
            <v xml:space="preserve">         RTP10.RTP10.RTP10.MRTP10IH110110-01-SUB /          RTP10.RTP10.RTP10.MRTP10IH110110-01-SUB / rtpq1thruq2masterproject_100805/RTP10 - New NOC</v>
          </cell>
        </row>
        <row r="1182">
          <cell r="F1182" t="str">
            <v>RTP11 / RTP11 / RTP 11 - BRIDGE</v>
          </cell>
        </row>
        <row r="1183">
          <cell r="F1183" t="str">
            <v xml:space="preserve">   RTP11.RTP11 /    RTP11.RTP11 / RTP 11 - BRIDGE</v>
          </cell>
        </row>
        <row r="1184">
          <cell r="F1184" t="str">
            <v xml:space="preserve">      RTP11.RTP11.RTP11 /       RTP11.RTP11.RTP11 / RTP 11 - BRIDGE Property</v>
          </cell>
        </row>
        <row r="1185">
          <cell r="F1185" t="str">
            <v xml:space="preserve">         RTP11.RTP11.RTP11.MRTP11IH08171001-01-SUB /          RTP11.RTP11.RTP11.MRTP11IH08171001-01-SUB / rtpq1thruq2masterproject_100805/RTP11 - Emergency Lighting</v>
          </cell>
        </row>
        <row r="1186">
          <cell r="F1186" t="str">
            <v>RTP12 / RTP12 / RTP 12 - FALLS</v>
          </cell>
        </row>
        <row r="1187">
          <cell r="F1187" t="str">
            <v xml:space="preserve">   RTP12.RTP12 /    RTP12.RTP12 / RTP 12 - FALLS</v>
          </cell>
        </row>
        <row r="1188">
          <cell r="F1188" t="str">
            <v xml:space="preserve">      RTP12.RTP12.RTP12 /       RTP12.RTP12.RTP12 / RTP 12 - FALLS Property</v>
          </cell>
        </row>
        <row r="1189">
          <cell r="F1189" t="str">
            <v>RTP1W / RTP1W / RTP 1 - WOODLAND</v>
          </cell>
        </row>
        <row r="1190">
          <cell r="F1190" t="str">
            <v xml:space="preserve">   RTP1W.RTP1W /    RTP1W.RTP1W / RTP 1 - WOODLAND</v>
          </cell>
        </row>
        <row r="1191">
          <cell r="F1191" t="str">
            <v xml:space="preserve">      RTP1W.RTP1W.RTP1W /       RTP1W.RTP1W.RTP1W / RTP 1 - WOODLAND Property</v>
          </cell>
        </row>
        <row r="1192">
          <cell r="F1192" t="str">
            <v>RTP2H / RTP2H / RTP 2 - HARDWOOD</v>
          </cell>
        </row>
        <row r="1193">
          <cell r="F1193" t="str">
            <v xml:space="preserve">   RTP2H.RTP2H /    RTP2H.RTP2H / RTP 2 - HARDWOOD</v>
          </cell>
        </row>
        <row r="1194">
          <cell r="F1194" t="str">
            <v xml:space="preserve">      RTP2H.RTP2H.RTP2H /       RTP2H.RTP2H.RTP2H / RTP 2 - HARDWOOD Property</v>
          </cell>
        </row>
        <row r="1195">
          <cell r="F1195" t="str">
            <v>RTP3L / RTP3L / RTP 3 - LAKE</v>
          </cell>
        </row>
        <row r="1196">
          <cell r="F1196" t="str">
            <v xml:space="preserve">   RTP3L.RTP3L /    RTP3L.RTP3L / RTP 3 - LAKE</v>
          </cell>
        </row>
        <row r="1197">
          <cell r="F1197" t="str">
            <v xml:space="preserve">      RTP3L.RTP3L.RTP3L /       RTP3L.RTP3L.RTP3L / RTP 3 - LAKE Property</v>
          </cell>
        </row>
        <row r="1198">
          <cell r="F1198" t="str">
            <v>RTP4E / RTP4E / RTP 4 - EDGEWATER</v>
          </cell>
        </row>
        <row r="1199">
          <cell r="F1199" t="str">
            <v xml:space="preserve">   RTP4E.RTP4E /    RTP4E.RTP4E / RTP 4 - EDGEWATER</v>
          </cell>
        </row>
        <row r="1200">
          <cell r="F1200" t="str">
            <v xml:space="preserve">      RTP4E.RTP4E.RTP4E /       RTP4E.RTP4E.RTP4E / RTP 4 - EDGEWATER Property</v>
          </cell>
        </row>
        <row r="1201">
          <cell r="F1201" t="str">
            <v>RTP5C / RTP5C / RTP 5 - CREEKSIDE</v>
          </cell>
        </row>
        <row r="1202">
          <cell r="F1202" t="str">
            <v xml:space="preserve">   RTP5C.RTP5C /    RTP5C.RTP5C / RTP 5 - CREEKSIDE</v>
          </cell>
        </row>
        <row r="1203">
          <cell r="F1203" t="str">
            <v xml:space="preserve">      RTP5C.RTP5C.RTP5C /       RTP5C.RTP5C.RTP5C / RTP 5 - CREEKSIDE Property</v>
          </cell>
        </row>
        <row r="1204">
          <cell r="F1204" t="str">
            <v xml:space="preserve">         RTP5C.RTP5C.RTP5C.MRTP5DH09091001-01-SUB /          RTP5C.RTP5C.RTP5C.MRTP5DH09091001-01-SUB / rtpq1thruq2masterproject_100805/RTP5 - 5.1 Signage</v>
          </cell>
        </row>
        <row r="1205">
          <cell r="F1205" t="str">
            <v xml:space="preserve">         RTP5C.RTP5C.RTP5C.MRTP5DH09091002-01-SUB /          RTP5C.RTP5C.RTP5C.MRTP5DH09091002-01-SUB / rtpq1thruq2masterproject_100805/RTP5 - 5.3 Gobalization IT Relocation</v>
          </cell>
        </row>
        <row r="1206">
          <cell r="F1206" t="str">
            <v xml:space="preserve">         RTP5C.RTP5C.RTP5C.MRTP5GM102210-01-SUB /          RTP5C.RTP5C.RTP5C.MRTP5GM102210-01-SUB / rtpq1thruq2masterproject_100805/RTP5 - Mike Bullard Shelving</v>
          </cell>
        </row>
        <row r="1207">
          <cell r="F1207" t="str">
            <v xml:space="preserve">         RTP5C.RTP5C.RTP5C.MRTPDH09131001-01-SUB /          RTP5C.RTP5C.RTP5C.MRTPDH09131001-01-SUB / rtpq1thruq2masterproject_100805/RTP - RTP 5,7,8,9 Urinal and Flush Valve Replacement</v>
          </cell>
        </row>
        <row r="1208">
          <cell r="F1208" t="str">
            <v>RTP6P / RTP6P / RTP 6 - PINEVIEW</v>
          </cell>
        </row>
        <row r="1209">
          <cell r="F1209" t="str">
            <v xml:space="preserve">   RTP6P.RTP6P /    RTP6P.RTP6P / RTP 6 - PINEVIEW</v>
          </cell>
        </row>
        <row r="1210">
          <cell r="F1210" t="str">
            <v xml:space="preserve">      RTP6P.RTP6P.RTP6P /       RTP6P.RTP6P.RTP6P / RTP 6 - PINEVIEW Property</v>
          </cell>
        </row>
        <row r="1211">
          <cell r="F1211" t="str">
            <v xml:space="preserve">         RTP6P.RTP6P.RTP6P.MRTP6DH09091001-01-SUB /          RTP6P.RTP6P.RTP6P.MRTP6DH09091001-01-SUB / rtpq1thruq2masterproject_100805/RTP6 - 6.1 Lab 129 Add Buss Duct Boxes</v>
          </cell>
        </row>
        <row r="1212">
          <cell r="F1212" t="str">
            <v xml:space="preserve">         RTP6P.RTP6P.RTP6P.MRTP6DH09091002-01-SUB /          RTP6P.RTP6P.RTP6P.MRTP6DH09091002-01-SUB / rtpq1thruq2masterproject_100805/RTP6 - 6.2 Lab 242 add 15 outlets</v>
          </cell>
        </row>
        <row r="1213">
          <cell r="F1213" t="str">
            <v xml:space="preserve">         RTP6P.RTP6P.RTP6P.MRTP6IH102810-01-SUB /          RTP6P.RTP6P.RTP6P.MRTP6IH102810-01-SUB / rtpq1thruq2masterproject_100805/RTP6 - Lab 236 Door &amp; Security Installation</v>
          </cell>
        </row>
        <row r="1214">
          <cell r="F1214" t="str">
            <v xml:space="preserve">         RTP6P.RTP6P.RTP6P.MRTP6IH110110-01-SUB /          RTP6P.RTP6P.RTP6P.MRTP6IH110110-01-SUB / rtpq1thruq2masterproject_100805/RTP6 - Lab 141 Electrical Upgrade</v>
          </cell>
        </row>
        <row r="1215">
          <cell r="F1215" t="str">
            <v>RTP7V / RTP7V / RTP 7 - VALLEY</v>
          </cell>
        </row>
        <row r="1216">
          <cell r="F1216" t="str">
            <v xml:space="preserve">   RTP7V.RTP7V /    RTP7V.RTP7V / RTP 7 - VALLEY</v>
          </cell>
        </row>
        <row r="1217">
          <cell r="F1217" t="str">
            <v xml:space="preserve">      RTP7V.RTP7V.RTP7V /       RTP7V.RTP7V.RTP7V / RTP 7 - VALLEY Property</v>
          </cell>
        </row>
        <row r="1218">
          <cell r="F1218" t="str">
            <v xml:space="preserve">         RTP7V.RTP7V.RTP7V.MRTP7DH09091001-01-SUB /          RTP7V.RTP7V.RTP7V.MRTP7DH09091001-01-SUB / rtpq1thruq2masterproject_100805/RTP7 - 7.4 Cube Cut Down</v>
          </cell>
        </row>
        <row r="1219">
          <cell r="F1219" t="str">
            <v xml:space="preserve">         RTP7V.RTP7V.RTP7V.MRTP7DH09091002-01-SUB /          RTP7V.RTP7V.RTP7V.MRTP7DH09091002-01-SUB / rtpq1thruq2masterproject_100805/RTP7 - 7.4 Lab Consolidation</v>
          </cell>
        </row>
        <row r="1220">
          <cell r="F1220" t="str">
            <v xml:space="preserve">         RTP7V.RTP7V.RTP7V.MRTP7JG092110-01-SUB /          RTP7V.RTP7V.RTP7V.MRTP7JG092110-01-SUB / rtpq1thruq2masterproject_100805/RTP7 - RTP7.1 WPR Consolidation</v>
          </cell>
        </row>
        <row r="1221">
          <cell r="F1221" t="str">
            <v>RTP8M / RTP8M / RTP 8 - MEADOW</v>
          </cell>
        </row>
        <row r="1222">
          <cell r="F1222" t="str">
            <v xml:space="preserve">   RTP8M.RTP8M /    RTP8M.RTP8M / RTP 8 - MEADOW</v>
          </cell>
        </row>
        <row r="1223">
          <cell r="F1223" t="str">
            <v xml:space="preserve">      RTP8M.RTP8M.RTP8M /       RTP8M.RTP8M.RTP8M / RTP 8 - MEADOW Property</v>
          </cell>
        </row>
        <row r="1224">
          <cell r="F1224" t="str">
            <v xml:space="preserve">         RTP8M.RTP8M.RTP8M.MRTP8IH08231001-01-SUB /          RTP8M.RTP8M.RTP8M.MRTP8IH08231001-01-SUB / rtpq1thruq2masterproject_100805/RTP8 - Electrical Add in Lab 360 - Joe Galindo</v>
          </cell>
        </row>
        <row r="1225">
          <cell r="F1225" t="str">
            <v xml:space="preserve">         RTP8M.RTP8M.RTP8M.MRTPIH110110-01-SUB /          RTP8M.RTP8M.RTP8M.MRTPIH110110-01-SUB / rtpq1thruq2masterproject_100805/RTP - Fountains to Planters</v>
          </cell>
        </row>
        <row r="1226">
          <cell r="F1226" t="str">
            <v>RTP9R / RTP9R / RTP 9 - RIDGE</v>
          </cell>
        </row>
        <row r="1227">
          <cell r="F1227" t="str">
            <v xml:space="preserve">   RTP9R.RTP9R /    RTP9R.RTP9R / RTP 9 - RIDGE</v>
          </cell>
        </row>
        <row r="1228">
          <cell r="F1228" t="str">
            <v xml:space="preserve">      RTP9R.RTP9R.RTP9R /       RTP9R.RTP9R.RTP9R / RTP 9 - RIDGE Property</v>
          </cell>
        </row>
        <row r="1229">
          <cell r="F1229" t="str">
            <v xml:space="preserve">         RTP9R.RTP9R.RTP9R.MRTP9DH09091001-01-SUB /          RTP9R.RTP9R.RTP9R.MRTP9DH09091001-01-SUB / rtpq1thruq2masterproject_100805/RTP9 - Convert Room 150C to a NOC</v>
          </cell>
        </row>
        <row r="1230">
          <cell r="F1230" t="str">
            <v xml:space="preserve">         RTP9R.RTP9R.RTP9R.MRTP9DH09091002-01-SUB /          RTP9R.RTP9R.RTP9R.MRTP9DH09091002-01-SUB / rtpq1thruq2masterproject_100805/RTP9 - Lab 332 Add Electrical Outlets</v>
          </cell>
        </row>
        <row r="1231">
          <cell r="F1231" t="str">
            <v xml:space="preserve">         RTP9R.RTP9R.RTP9R.MRTP9IH08171001-01-SUB /          RTP9R.RTP9R.RTP9R.MRTP9IH08171001-01-SUB / rtpq1thruq2masterproject_100805/RTP9 - Sports and Entertainment Relocation</v>
          </cell>
        </row>
        <row r="1232">
          <cell r="F1232" t="str">
            <v>RTV04 / RTV04 / Reston - 12502 Sunrise Drive  (Sprint PUMA Lab)</v>
          </cell>
        </row>
        <row r="1233">
          <cell r="F1233" t="str">
            <v xml:space="preserve">   RTV04.RTV04 /    RTV04.RTV04 / RESTON 4</v>
          </cell>
        </row>
        <row r="1234">
          <cell r="F1234" t="str">
            <v xml:space="preserve">      RTV04.RTV04.9220 /       RTV04.RTV04.9220 / Real Estate Lease</v>
          </cell>
        </row>
        <row r="1235">
          <cell r="F1235" t="str">
            <v>RYD2 / RYD2 / Riyadh - Abraj Atta'awuneya, King Fahed Road, 11th Floor</v>
          </cell>
        </row>
        <row r="1236">
          <cell r="F1236" t="str">
            <v xml:space="preserve">   RYD2.RYD2 /    RYD2.RYD2 / RIYADH 2</v>
          </cell>
        </row>
        <row r="1237">
          <cell r="F1237" t="str">
            <v xml:space="preserve">      RYD2.RYD2.EMEA-1061 /       RYD2.RYD2.EMEA-1061 / Real Estate Lease</v>
          </cell>
        </row>
        <row r="1238">
          <cell r="F1238" t="str">
            <v xml:space="preserve">      RYD2.RYD2.EMEA-1217 /       RYD2.RYD2.EMEA-1217 / Real Estate Lease</v>
          </cell>
        </row>
        <row r="1239">
          <cell r="F1239" t="str">
            <v xml:space="preserve">      RYD2.RYD2.EMEA-2066 /       RYD2.RYD2.EMEA-2066 / Real Estate Lease</v>
          </cell>
        </row>
        <row r="1240">
          <cell r="F1240" t="str">
            <v xml:space="preserve">      RYD2.RYD2.EMEA-2095 /       RYD2.RYD2.EMEA-2095 / Real Estate Lease</v>
          </cell>
        </row>
        <row r="1241">
          <cell r="F1241" t="str">
            <v xml:space="preserve">      RYD2.RYD2.EMEA-2099 /       RYD2.RYD2.EMEA-2099 / Real Estate Lease</v>
          </cell>
        </row>
        <row r="1242">
          <cell r="F1242" t="str">
            <v>RZC01 / RZC01 / Rancho Cordova- 2868 Prospect Park Drive (Webex Acq.)</v>
          </cell>
        </row>
        <row r="1243">
          <cell r="F1243" t="str">
            <v xml:space="preserve">   RZC01.RZC01 /    RZC01.RZC01 / RANCHO CORDOVA 1</v>
          </cell>
        </row>
        <row r="1244">
          <cell r="F1244" t="str">
            <v xml:space="preserve">      RZC01.RZC01.9184 /       RZC01.RZC01.9184 / Real Estate Lease</v>
          </cell>
        </row>
        <row r="1245">
          <cell r="F1245" t="str">
            <v>SAL01 / SAL01 / SAN SALVADOR 1</v>
          </cell>
        </row>
        <row r="1246">
          <cell r="F1246" t="str">
            <v xml:space="preserve">   SAL01.SAL01 /    SAL01.SAL01 / SAN SALVADOR 1</v>
          </cell>
        </row>
        <row r="1247">
          <cell r="F1247" t="str">
            <v xml:space="preserve">      SAL01.SAL01.LATAM-2144 /       SAL01.SAL01.LATAM-2144 / Real Estate Lease</v>
          </cell>
        </row>
        <row r="1248">
          <cell r="F1248" t="str">
            <v>SAPR02 / SAPR02 / Sapporo - Daia Resona Building, 5/F</v>
          </cell>
        </row>
        <row r="1249">
          <cell r="F1249" t="str">
            <v xml:space="preserve">   SAPR02.SAPR02 /    SAPR02.SAPR02 / SAPPORO TAKEDA RISONA</v>
          </cell>
        </row>
        <row r="1250">
          <cell r="F1250" t="str">
            <v xml:space="preserve">      SAPR02.SAPR02.APJ-1390 /       SAPR02.SAPR02.APJ-1390 / Real Estate Lease</v>
          </cell>
        </row>
        <row r="1251">
          <cell r="F1251" t="str">
            <v xml:space="preserve">      SAPR02.SAPR02.APJ-1430 /       SAPR02.SAPR02.APJ-1430 / Real Estate Lease</v>
          </cell>
        </row>
        <row r="1252">
          <cell r="F1252" t="str">
            <v>SAV01 / SAV01 / Savannah - 300 Drayton Street, Site L,K,M</v>
          </cell>
        </row>
        <row r="1253">
          <cell r="F1253" t="str">
            <v xml:space="preserve">   SAV01.SAV01 /    SAV01.SAV01 / SAVANNAH 1</v>
          </cell>
        </row>
        <row r="1254">
          <cell r="F1254" t="str">
            <v xml:space="preserve">      SAV01.SAV01.9045 /       SAV01.SAV01.9045 / Real Estate Lease</v>
          </cell>
        </row>
        <row r="1255">
          <cell r="F1255" t="str">
            <v>SBRN01 / SBRN01 / San Bruno-950 Elm Ave. (Ironport Acquisition)</v>
          </cell>
        </row>
        <row r="1256">
          <cell r="F1256" t="str">
            <v xml:space="preserve">   SBRN01.SBRN01 /    SBRN01.SBRN01 / SAN BRUNO 1</v>
          </cell>
        </row>
        <row r="1257">
          <cell r="F1257" t="str">
            <v xml:space="preserve">      SBRN01.SBRN01.9239 /       SBRN01.SBRN01.9239 / Real Estate Lease</v>
          </cell>
        </row>
        <row r="1258">
          <cell r="F1258" t="str">
            <v xml:space="preserve">         SBRN01.SBRN01.9239.MSBRN01LA1005100101SUB /          SBRN01.SBRN01.9239.MSBRN01LA1005100101SUB / pacfldq1thruq2masterproject_100920/San Bruno Reconfigure</v>
          </cell>
        </row>
        <row r="1259">
          <cell r="F1259" t="str">
            <v>SBRN02 / SBRN02 / San Bruno-1100 Grundy Lane (Storage-Ironport Acq)</v>
          </cell>
        </row>
        <row r="1260">
          <cell r="F1260" t="str">
            <v xml:space="preserve">   SBRN02.SBRN02 /    SBRN02.SBRN02 / SAN BRUNO 2</v>
          </cell>
        </row>
        <row r="1261">
          <cell r="F1261" t="str">
            <v xml:space="preserve">      SBRN02.SBRN02.9240 /       SBRN02.SBRN02.9240 / Real Estate Lease</v>
          </cell>
        </row>
        <row r="1262">
          <cell r="F1262" t="str">
            <v>SBTV1 / SBTV1 / Burlington (South) - 1233 Shelburne Rd., Suite 240</v>
          </cell>
        </row>
        <row r="1263">
          <cell r="F1263" t="str">
            <v xml:space="preserve">   SBTV1.SBTV1 /    SBTV1.SBTV1 / SOUTH BURLINGTON VT 1</v>
          </cell>
        </row>
        <row r="1264">
          <cell r="F1264" t="str">
            <v xml:space="preserve">      SBTV1.SBTV1.7803 /       SBTV1.SBTV1.7803 / Real Estate Lease</v>
          </cell>
        </row>
        <row r="1265">
          <cell r="F1265" t="str">
            <v>SCL13 / SCL13 / SC-OCTAVIUS 1</v>
          </cell>
        </row>
        <row r="1266">
          <cell r="F1266" t="str">
            <v xml:space="preserve">   SCL13.SCL13 /    SCL13.SCL13 / SC-OCTAVIUS 1</v>
          </cell>
        </row>
        <row r="1267">
          <cell r="F1267" t="str">
            <v xml:space="preserve">      SCL13.SCL13.9181 /       SCL13.SCL13.9181 / Real Estate Lease</v>
          </cell>
        </row>
        <row r="1268">
          <cell r="F1268" t="str">
            <v>SCLFC / SCLFC / Santa Clara - 3975 Freedom Circle Drive (Neopath Acq)</v>
          </cell>
        </row>
        <row r="1269">
          <cell r="F1269" t="str">
            <v>SCLFC2 / SCLFC2 / Santa Clara-  3979 Freedom Circle Drive (Webex Acq.)</v>
          </cell>
        </row>
        <row r="1270">
          <cell r="F1270" t="str">
            <v xml:space="preserve">   SCLFC2.SCLFC2 /    SCLFC2.SCLFC2 / SC-FREEDOM CIRCLE 2</v>
          </cell>
        </row>
        <row r="1271">
          <cell r="F1271" t="str">
            <v xml:space="preserve">      SCLFC2.SCLFC2.9183 /       SCLFC2.SCLFC2.9183 / Real Estate Lease</v>
          </cell>
        </row>
        <row r="1272">
          <cell r="F1272" t="str">
            <v xml:space="preserve">         SCLFC2.SCLFC2.9183.MSCLF2LA1004100101SUB /          SCLFC2.SCLFC2.9183.MSCLF2LA1004100101SUB / pacfldq1thruq2masterproject_100920/SCLF2 WebEx Relocation</v>
          </cell>
        </row>
        <row r="1273">
          <cell r="F1273" t="str">
            <v xml:space="preserve">   SCLFC.SCLFC /    SCLFC.SCLFC / SC-FREEDOM CIRCLE</v>
          </cell>
        </row>
        <row r="1274">
          <cell r="F1274" t="str">
            <v xml:space="preserve">      SCLFC.SCLFC.9171 /       SCLFC.SCLFC.9171 / Real Estate Lease</v>
          </cell>
        </row>
        <row r="1275">
          <cell r="F1275" t="str">
            <v>SCLOI / SCLOI / Santa Clara - 4699 Old Ironsides Drive, Suite 200</v>
          </cell>
        </row>
        <row r="1276">
          <cell r="F1276" t="str">
            <v xml:space="preserve">   SCLOI.SCLOI /    SCLOI.SCLOI / SC-OLD IRONSIDES</v>
          </cell>
        </row>
        <row r="1277">
          <cell r="F1277" t="str">
            <v xml:space="preserve">      SCLOI.SCLOI.7241 /       SCLOI.SCLOI.7241 / Real Estate Lease</v>
          </cell>
        </row>
        <row r="1278">
          <cell r="F1278" t="str">
            <v>SDJ01 / SDJ01 / Sendai - 1-3-1 Chuo, Aoba-ku, 26/F - AER Blk A</v>
          </cell>
        </row>
        <row r="1279">
          <cell r="F1279" t="str">
            <v xml:space="preserve">   SDJ01.SDJ01 /    SDJ01.SDJ01 / SENDAI 1</v>
          </cell>
        </row>
        <row r="1280">
          <cell r="F1280" t="str">
            <v xml:space="preserve">      SDJ01.SDJ01.APJ-1441 /       SDJ01.SDJ01.APJ-1441 / Real Estate Lease</v>
          </cell>
        </row>
        <row r="1281">
          <cell r="F1281" t="str">
            <v>SDQ01 / SDQ01 / 134.Santo Domingo -Torre Piantini Building, 5th Flr, Ste 5</v>
          </cell>
        </row>
        <row r="1282">
          <cell r="F1282" t="str">
            <v xml:space="preserve">   SDQ01.SDQ01 /    SDQ01.SDQ01 / SANTO DOMINGO 1</v>
          </cell>
        </row>
        <row r="1283">
          <cell r="F1283" t="str">
            <v xml:space="preserve">      SDQ01.SDQ01.LATAM-9005 /       SDQ01.SDQ01.LATAM-9005 / Real Estate Lease</v>
          </cell>
        </row>
        <row r="1284">
          <cell r="F1284" t="str">
            <v>SEA1 / SEA1 / Seattle - 2901 Third Avenue (1st, 5th &amp; 6th Floors)</v>
          </cell>
        </row>
        <row r="1285">
          <cell r="F1285" t="str">
            <v xml:space="preserve">   SEA1.SEA1 /    SEA1.SEA1 / SEATTLE 1</v>
          </cell>
        </row>
        <row r="1286">
          <cell r="F1286" t="str">
            <v xml:space="preserve">      SEA1.SEA1.7893 /       SEA1.SEA1.7893 / Real Estate Lease</v>
          </cell>
        </row>
        <row r="1287">
          <cell r="F1287" t="str">
            <v>SEA2 / SEA2 / Seattle- 1201 Third Ave., Suite 900 (Pure Networks Acq.)</v>
          </cell>
        </row>
        <row r="1288">
          <cell r="F1288" t="str">
            <v xml:space="preserve">   SEA2.SEA2 /    SEA2.SEA2 / SEATTLE 2</v>
          </cell>
        </row>
        <row r="1289">
          <cell r="F1289" t="str">
            <v xml:space="preserve">      SEA2.SEA2.9226 /       SEA2.SEA2.9226 / Real Estate Lease</v>
          </cell>
        </row>
        <row r="1290">
          <cell r="F1290" t="str">
            <v>SFL / SFL / Southfield - 2000 Town Center, Suite 450</v>
          </cell>
        </row>
        <row r="1291">
          <cell r="F1291" t="str">
            <v xml:space="preserve">   SFL.SFL /    SFL.SFL / SOUTHFIELD</v>
          </cell>
        </row>
        <row r="1292">
          <cell r="F1292" t="str">
            <v xml:space="preserve">      SFL.SFL.6032 /       SFL.SFL.6032 / Real Estate Lease</v>
          </cell>
        </row>
        <row r="1293">
          <cell r="F1293" t="str">
            <v>SFO / SFO / San Francisco - 201 Third Street, Suite 620</v>
          </cell>
        </row>
        <row r="1294">
          <cell r="F1294" t="str">
            <v>SFO4 / SFO4 / San Francisco- 185 Berry Street, Suite 6500 (China Basin)</v>
          </cell>
        </row>
        <row r="1295">
          <cell r="F1295" t="str">
            <v xml:space="preserve">   SFO4.SFO4 /    SFO4.SFO4 / SAN FRANCISCO 4</v>
          </cell>
        </row>
        <row r="1296">
          <cell r="F1296" t="str">
            <v xml:space="preserve">      SFO4.SFO4.9206 /       SFO4.SFO4.9206 / Real Estate Lease</v>
          </cell>
        </row>
        <row r="1297">
          <cell r="F1297" t="str">
            <v xml:space="preserve">         SFO4.SFO4.9206.17793LA_Furniture01SUB /          SFO4.SFO4.9206.17793LA_Furniture01SUB / sf04ccpgsf-fsoexpansion_100801/SF04 CCPG &amp; SF-FSO Expansion-Furniture</v>
          </cell>
        </row>
        <row r="1298">
          <cell r="F1298" t="str">
            <v xml:space="preserve">   SFO.SFO /    SFO.SFO / SAN FRANCISCO</v>
          </cell>
        </row>
        <row r="1299">
          <cell r="F1299" t="str">
            <v xml:space="preserve">      SFO.SFO.6116 /       SFO.SFO.6116 / Real Estate Lease</v>
          </cell>
        </row>
        <row r="1300">
          <cell r="F1300" t="str">
            <v>SGN03 / SGN03 / Ho Chi Minh City - Saigon Trade Center -9F,Unit901,902A&amp;912</v>
          </cell>
        </row>
        <row r="1301">
          <cell r="F1301" t="str">
            <v xml:space="preserve">   SGN03.SGN03 /    SGN03.SGN03 / SAIGON TRADE CENTER</v>
          </cell>
        </row>
        <row r="1302">
          <cell r="F1302" t="str">
            <v xml:space="preserve">      SGN03.SGN03.APJ-1517 /       SGN03.SGN03.APJ-1517 / Real Estate Lease</v>
          </cell>
        </row>
        <row r="1303">
          <cell r="F1303" t="str">
            <v>SHN12 / SHN12 / SHANGHAI 12 - JABIL LAB</v>
          </cell>
        </row>
        <row r="1304">
          <cell r="F1304" t="str">
            <v xml:space="preserve">   SHN12.SHN12 /    SHN12.SHN12 / SHANGHAI 12 - JABIL LAB</v>
          </cell>
        </row>
        <row r="1305">
          <cell r="F1305" t="str">
            <v xml:space="preserve">      SHN12.SHN12.APJ-1541 /       SHN12.SHN12.APJ-1541 / Real Estate Lease</v>
          </cell>
        </row>
        <row r="1306">
          <cell r="F1306" t="str">
            <v>SHN13 / SHN13 / Shanghai - Times Square Off. Tower, 26/F - Ironport Acq.</v>
          </cell>
        </row>
        <row r="1307">
          <cell r="F1307" t="str">
            <v xml:space="preserve">   SHN13.SHN13 /    SHN13.SHN13 / SHANGHAI - TIMES SQ OFFICE TOWER</v>
          </cell>
        </row>
        <row r="1308">
          <cell r="F1308" t="str">
            <v xml:space="preserve">      SHN13.SHN13.APJ-1543 /       SHN13.SHN13.APJ-1543 / Real Estate Lease</v>
          </cell>
        </row>
        <row r="1309">
          <cell r="F1309" t="str">
            <v>SHN14 / SHN14 / Shanghai - Aetna Tower, 107 Zun Yi Road - Room No. 1703-04</v>
          </cell>
        </row>
        <row r="1310">
          <cell r="F1310" t="str">
            <v xml:space="preserve">   SHN14.SHN14 /    SHN14.SHN14 / SHANGHAI - AETNA TOWER</v>
          </cell>
        </row>
        <row r="1311">
          <cell r="F1311" t="str">
            <v xml:space="preserve">      SHN14.SHN14.APJ-1574 /       SHN14.SHN14.APJ-1574 / Real Estate Lease</v>
          </cell>
        </row>
        <row r="1312">
          <cell r="F1312" t="str">
            <v>SHN16 / SHN16 / Shanghai - No. 926 Yi Shan Road - Stage 11</v>
          </cell>
        </row>
        <row r="1313">
          <cell r="F1313" t="str">
            <v xml:space="preserve">   SHN16.SHN16 /    SHN16.SHN16 / SHANGHAI - STAGE 11 PODIUM</v>
          </cell>
        </row>
        <row r="1314">
          <cell r="F1314" t="str">
            <v xml:space="preserve">      SHN16.SHN16.APJ-1583 /       SHN16.SHN16.APJ-1583 / Real Estate Lease</v>
          </cell>
        </row>
        <row r="1315">
          <cell r="F1315" t="str">
            <v>SHN17 / SHN17 / Shanghai - West Tower of Dawning Center - 21-23 Floors</v>
          </cell>
        </row>
        <row r="1316">
          <cell r="F1316" t="str">
            <v xml:space="preserve">   SHN17.SHN17 /    SHN17.SHN17 / SHANGHAI - DAWNING CENTRE</v>
          </cell>
        </row>
        <row r="1317">
          <cell r="F1317" t="str">
            <v xml:space="preserve">      SHN17.SHN17.APJ-1600 /       SHN17.SHN17.APJ-1600 / Real Estate Lease</v>
          </cell>
        </row>
        <row r="1318">
          <cell r="F1318" t="str">
            <v>SHN2 / SHN2 / Shanghai - Lippo Plaza, 32/F &amp; 33/F</v>
          </cell>
        </row>
        <row r="1319">
          <cell r="F1319" t="str">
            <v xml:space="preserve">   SHN2.SHN2 /    SHN2.SHN2 / SHANGHAI - LIPPO PLAZA</v>
          </cell>
        </row>
        <row r="1320">
          <cell r="F1320" t="str">
            <v xml:space="preserve">      SHN2.SHN2.APJ-1322 /       SHN2.SHN2.APJ-1322 / Real Estate Lease</v>
          </cell>
        </row>
        <row r="1321">
          <cell r="F1321" t="str">
            <v>SHN4 / SHN4 / Shanghai - 900 Yishan Lu -Keji Buldg. Blk. C-11-16th Floors</v>
          </cell>
        </row>
        <row r="1322">
          <cell r="F1322" t="str">
            <v xml:space="preserve">   SHN4.SHN4 /    SHN4.SHN4 / SHANGHAI - KEJI BLDG C</v>
          </cell>
        </row>
        <row r="1323">
          <cell r="F1323" t="str">
            <v xml:space="preserve">      SHN4.SHN4.APJ-1595 /       SHN4.SHN4.APJ-1595 / Real Estate Lease</v>
          </cell>
        </row>
        <row r="1324">
          <cell r="F1324" t="str">
            <v>SHN6 / SHN6 / Shanghai - 900 Yishan Lu, 12 F - Keji Bldg. Blk.A</v>
          </cell>
        </row>
        <row r="1325">
          <cell r="F1325" t="str">
            <v xml:space="preserve">   SHN6.SHN6 /    SHN6.SHN6 / SHANGHAI - KEJI BLDG A</v>
          </cell>
        </row>
        <row r="1326">
          <cell r="F1326" t="str">
            <v xml:space="preserve">      SHN6.SHN6.APJ-1520 /       SHN6.SHN6.APJ-1520 / Real Estate Lease</v>
          </cell>
        </row>
        <row r="1327">
          <cell r="F1327" t="str">
            <v>SHN7 / SHN7 / Shanghai - 900 Yishan Lu, 12 F - Keji Bldg. Blk.B</v>
          </cell>
        </row>
        <row r="1328">
          <cell r="F1328" t="str">
            <v xml:space="preserve">   SHN7.SHN7 /    SHN7.SHN7 / SHANGHAI - KEJI BLDG B</v>
          </cell>
        </row>
        <row r="1329">
          <cell r="F1329" t="str">
            <v xml:space="preserve">      SHN7.SHN7.APJ-1521 /       SHN7.SHN7.APJ-1521 / Real Estate Lease</v>
          </cell>
        </row>
        <row r="1330">
          <cell r="F1330" t="str">
            <v xml:space="preserve">      SHN7.SHN7.APJ-1565 /       SHN7.SHN7.APJ-1565 / Real Estate Lease</v>
          </cell>
        </row>
        <row r="1331">
          <cell r="F1331" t="str">
            <v>SJC01 / SJC01 / SJ-01</v>
          </cell>
        </row>
        <row r="1332">
          <cell r="F1332" t="str">
            <v xml:space="preserve">   SJC01.SJC01 /    SJC01.SJC01 / SJ-01</v>
          </cell>
        </row>
        <row r="1333">
          <cell r="F1333" t="str">
            <v xml:space="preserve">      SJC01.SJC01.SJC01 /       SJC01.SJC01.SJC01 / SJ-01 Property</v>
          </cell>
        </row>
        <row r="1334">
          <cell r="F1334" t="str">
            <v xml:space="preserve">         SJC01.SJC01.SJC01.MSJC01CN1026100101SUB /          SJC01.SJC01.SJC01.MSJC01CN1026100101SUB / sjcq1thruq2masterproject_100805/SJC01 SAVBU Shuffle</v>
          </cell>
        </row>
        <row r="1335">
          <cell r="F1335" t="str">
            <v>SJC02 / SJC02 / SJ-02</v>
          </cell>
        </row>
        <row r="1336">
          <cell r="F1336" t="str">
            <v xml:space="preserve">   SJC02.SJC02 /    SJC02.SJC02 / SJ-02</v>
          </cell>
        </row>
        <row r="1337">
          <cell r="F1337" t="str">
            <v xml:space="preserve">      SJC02.SJC02.SJC02 /       SJC02.SJC02.SJC02 / SJ-02 Property</v>
          </cell>
        </row>
        <row r="1338">
          <cell r="F1338" t="str">
            <v xml:space="preserve">         SJC02.SJC02.SJC02.TIM0927201001SUB /          SJC02.SJC02.SJC02.TIM0927201001SUB / rolloutreportingproject_100927/Sub 1 Rep</v>
          </cell>
        </row>
        <row r="1339">
          <cell r="F1339" t="str">
            <v xml:space="preserve">            SJC02.SJC02.SJC02.TIM0927201001SUB.TIM0927201001SUB /             SJC02.SJC02.SJC02.TIM0927201001SUB.TIM0927201001SUB / rolloutreportingproject_100927/Sub 1 Reporting - SUB</v>
          </cell>
        </row>
        <row r="1340">
          <cell r="F1340" t="str">
            <v>SJC03 / SJC03 / SJ-03</v>
          </cell>
        </row>
        <row r="1341">
          <cell r="F1341" t="str">
            <v xml:space="preserve">   SJC03.SJC03 /    SJC03.SJC03 / SJ-03</v>
          </cell>
        </row>
        <row r="1342">
          <cell r="F1342" t="str">
            <v xml:space="preserve">      SJC03.SJC03.SJC03 /       SJC03.SJC03.SJC03 / SJ-03 Property</v>
          </cell>
        </row>
        <row r="1343">
          <cell r="F1343" t="str">
            <v xml:space="preserve">         SJC03.SJC03.SJC03.MSJC03CN1022100101SUB /          SJC03.SJC03.SJC03.MSJC03CN1022100101SUB / sjcq1thruq2masterproject_100805/SJC03 Manufacturing Relocation</v>
          </cell>
        </row>
        <row r="1344">
          <cell r="F1344" t="str">
            <v xml:space="preserve">         SJC03.SJC03.SJC03.MSJC03CN1022100201SUB /          SJC03.SJC03.SJC03.MSJC03CN1022100201SUB / sjcq1thruq2masterproject_100805/SJC03 Documentation Relocation</v>
          </cell>
        </row>
        <row r="1345">
          <cell r="F1345" t="str">
            <v xml:space="preserve">         SJC03.SJC03.SJC03.MSJC03CN1022100301SUB /          SJC03.SJC03.SJC03.MSJC03CN1022100301SUB / sjcq1thruq2masterproject_100805/SJC03-4 Client Demo Bullpen</v>
          </cell>
        </row>
        <row r="1346">
          <cell r="F1346" t="str">
            <v xml:space="preserve">         SJC03.SJC03.SJC03.MSJC03MF0930100101SUB /          SJC03.SJC03.SJC03.MSJC03MF0930100101SUB / sjcq1thruq2masterproject_100805/SJC3.1.155-Convert (40) Starline Boxes to L6-30sINC000012370488</v>
          </cell>
        </row>
        <row r="1347">
          <cell r="F1347" t="str">
            <v>SJC04 / SJC04 / SJ-04</v>
          </cell>
        </row>
        <row r="1348">
          <cell r="F1348" t="str">
            <v xml:space="preserve">   SJC04.SJC04 /    SJC04.SJC04 / SJ-04</v>
          </cell>
        </row>
        <row r="1349">
          <cell r="F1349" t="str">
            <v xml:space="preserve">      SJC04.SJC04.SJC04 /       SJC04.SJC04.SJC04 / SJ-04 Property</v>
          </cell>
        </row>
        <row r="1350">
          <cell r="F1350" t="str">
            <v>SJC05 / SJC05 / SJ-05</v>
          </cell>
        </row>
        <row r="1351">
          <cell r="F1351" t="str">
            <v xml:space="preserve">   SJC05.SJC05 /    SJC05.SJC05 / SJ-05</v>
          </cell>
        </row>
        <row r="1352">
          <cell r="F1352" t="str">
            <v xml:space="preserve">      SJC05.SJC05.SJC05 /       SJC05.SJC05.SJC05 / SJ-05 Property</v>
          </cell>
        </row>
        <row r="1353">
          <cell r="F1353" t="str">
            <v xml:space="preserve">         SJC05.SJC05.SJC05.MSJC05MF0819100101SUB /          SJC05.SJC05.SJC05.MSJC05MF0819100101SUB / sjcq1thruq2masterproject_100805/SJC05 Install Fiber Infrastructure for UCS Deployment Phase II</v>
          </cell>
        </row>
        <row r="1354">
          <cell r="F1354" t="str">
            <v>SJC06 / SJC06 / SJ-06</v>
          </cell>
        </row>
        <row r="1355">
          <cell r="F1355" t="str">
            <v xml:space="preserve">   SJC06.SJC06 /    SJC06.SJC06 / SJ-06</v>
          </cell>
        </row>
        <row r="1356">
          <cell r="F1356" t="str">
            <v xml:space="preserve">      SJC06.SJC06.SJC06 /       SJC06.SJC06.SJC06 / SJ-06 Property</v>
          </cell>
        </row>
        <row r="1357">
          <cell r="F1357" t="str">
            <v>SJC07 / SJC07 / SJ-07</v>
          </cell>
        </row>
        <row r="1358">
          <cell r="F1358" t="str">
            <v xml:space="preserve">   SJC07.SJC07 /    SJC07.SJC07 / SJ-07</v>
          </cell>
        </row>
        <row r="1359">
          <cell r="F1359" t="str">
            <v xml:space="preserve">      SJC07.SJC07.SJC07 /       SJC07.SJC07.SJC07 / SJ-07 Property</v>
          </cell>
        </row>
        <row r="1360">
          <cell r="F1360" t="str">
            <v xml:space="preserve">         SJC07.SJC07.SJC07.MSJC07TK0923100201SUB /          SJC07.SJC07.SJC07.MSJC07TK0923100201SUB / sjcafy11q12retrocommissioning_100923/SJC07 RCx Commissioning</v>
          </cell>
        </row>
        <row r="1361">
          <cell r="F1361" t="str">
            <v xml:space="preserve">         SJC07.SJC07.SJC07.SJC18100901SUB /          SJC07.SJC07.SJC07.SJC18100901SUB / deploying2000smartpdus_091027/SJ-07 Smart PDU Pilot Phase 2</v>
          </cell>
        </row>
        <row r="1362">
          <cell r="F1362" t="str">
            <v>SJC08 / SJC08 / SJ-08</v>
          </cell>
        </row>
        <row r="1363">
          <cell r="F1363" t="str">
            <v xml:space="preserve">   SJC08.SJC08 /    SJC08.SJC08 / SJ-08</v>
          </cell>
        </row>
        <row r="1364">
          <cell r="F1364" t="str">
            <v xml:space="preserve">      SJC08.SJC08.SJC08 /       SJC08.SJC08.SJC08 / SJ-08 Property</v>
          </cell>
        </row>
        <row r="1365">
          <cell r="F1365" t="str">
            <v xml:space="preserve">         SJC08.SJC08.SJC08.MSJC08DH1022100101SUB /          SJC08.SJC08.SJC08.MSJC08DH1022100101SUB / sjcq1thruq2masterproject_100805/SJC08-2 WWFM Bullpen Reconfigure</v>
          </cell>
        </row>
        <row r="1366">
          <cell r="F1366" t="str">
            <v>SJC09 / SJC09 / SJ-09</v>
          </cell>
        </row>
        <row r="1367">
          <cell r="F1367" t="str">
            <v xml:space="preserve">   SJC09.SJC09 /    SJC09.SJC09 / SJ-09</v>
          </cell>
        </row>
        <row r="1368">
          <cell r="F1368" t="str">
            <v xml:space="preserve">      SJC09.SJC09.SJC09 /       SJC09.SJC09.SJC09 / SJ-09 Property</v>
          </cell>
        </row>
        <row r="1369">
          <cell r="F1369" t="str">
            <v xml:space="preserve">         SJC09.SJC09.SJC09.MSJC09DH0927100101SUB /          SJC09.SJC09.SJC09.MSJC09DH0927100101SUB / sjcq1thruq2masterproject_100805/SJC09 Corp Dev Bullpen Reconfigure</v>
          </cell>
        </row>
        <row r="1370">
          <cell r="F1370" t="str">
            <v>SJC10 / SJC10 / SJ-10</v>
          </cell>
        </row>
        <row r="1371">
          <cell r="F1371" t="str">
            <v xml:space="preserve">   SJC10.SJC10 /    SJC10.SJC10 / SJ-10</v>
          </cell>
        </row>
        <row r="1372">
          <cell r="F1372" t="str">
            <v xml:space="preserve">      SJC10.SJC10.SJC10 /       SJC10.SJC10.SJC10 / SJ-10 Property</v>
          </cell>
        </row>
        <row r="1373">
          <cell r="F1373" t="str">
            <v xml:space="preserve">         SJC10.SJC10.SJC10.MSJC10CN1021100101SUB /          SJC10.SJC10.SJC10.MSJC10CN1021100101SUB / sjcq1thruq2masterproject_100805/SJC10 Chair Replacement</v>
          </cell>
        </row>
        <row r="1374">
          <cell r="F1374" t="str">
            <v xml:space="preserve">         SJC10.SJC10.SJC10.MSJC10DH0915100101SUB /          SJC10.SJC10.SJC10.MSJC10DH0915100101SUB / sjcq1thruq2masterproject_100805/SJC10 New Chair for John Chambers</v>
          </cell>
        </row>
        <row r="1375">
          <cell r="F1375" t="str">
            <v>SJC11 / SJC11 / SJ-11</v>
          </cell>
        </row>
        <row r="1376">
          <cell r="F1376" t="str">
            <v xml:space="preserve">   SJC11.SJC11 /    SJC11.SJC11 / SJ-11</v>
          </cell>
        </row>
        <row r="1377">
          <cell r="F1377" t="str">
            <v xml:space="preserve">      SJC11.SJC11.SJC11 /       SJC11.SJC11.SJC11 / SJ-11 Property</v>
          </cell>
        </row>
        <row r="1378">
          <cell r="F1378" t="str">
            <v>SJC12 / SJC12 / SJ-12</v>
          </cell>
        </row>
        <row r="1379">
          <cell r="F1379" t="str">
            <v xml:space="preserve">   SJC12.SJC12 /    SJC12.SJC12 / SJ-12</v>
          </cell>
        </row>
        <row r="1380">
          <cell r="F1380" t="str">
            <v xml:space="preserve">      SJC12.SJC12.SJC12 /       SJC12.SJC12.SJC12 / SJ-12 Property</v>
          </cell>
        </row>
        <row r="1381">
          <cell r="F1381" t="str">
            <v xml:space="preserve">         SJC12.SJC12.SJC12.MSJC12DH1006100101SUB /          SJC12.SJC12.SJC12.MSJC12DH1006100101SUB / sjcq1thruq2masterproject_100805/SJC12 San Jose Campus Parking Lot Utilization</v>
          </cell>
        </row>
        <row r="1382">
          <cell r="F1382" t="str">
            <v>SJC13 / SJC13 / SJ-13</v>
          </cell>
        </row>
        <row r="1383">
          <cell r="F1383" t="str">
            <v xml:space="preserve">   SJC13.SJC13 /    SJC13.SJC13 / SJ-13</v>
          </cell>
        </row>
        <row r="1384">
          <cell r="F1384" t="str">
            <v xml:space="preserve">      SJC13.SJC13.SJC13 /       SJC13.SJC13.SJC13 / SJ-13 Property</v>
          </cell>
        </row>
        <row r="1385">
          <cell r="F1385" t="str">
            <v xml:space="preserve">         SJC13.SJC13.SJC13.SJC18100902SUB /          SJC13.SJC13.SJC13.SJC18100902SUB / deploying2000smartpdus_091027/SJ-13 Smart PDU Pilot Phase 2</v>
          </cell>
        </row>
        <row r="1386">
          <cell r="F1386" t="str">
            <v>SJC14 / SJC14 / SJ-14</v>
          </cell>
        </row>
        <row r="1387">
          <cell r="F1387" t="str">
            <v xml:space="preserve">   SJC14.SJC14 /    SJC14.SJC14 / SJ-14</v>
          </cell>
        </row>
        <row r="1388">
          <cell r="F1388" t="str">
            <v xml:space="preserve">      SJC14.SJC14.SJC14 /       SJC14.SJC14.SJC14 / SJ-14 Property</v>
          </cell>
        </row>
        <row r="1389">
          <cell r="F1389" t="str">
            <v xml:space="preserve">         SJC14.SJC14.SJC14.MSJC14MF0819100101SUB /          SJC14.SJC14.SJC14.MSJC14MF0819100101SUB / sjcq1thruq2masterproject_100805/SJC14 263-Install RF Chamber</v>
          </cell>
        </row>
        <row r="1390">
          <cell r="F1390" t="str">
            <v>SJC15 / SJC15 / SJ-15</v>
          </cell>
        </row>
        <row r="1391">
          <cell r="F1391" t="str">
            <v xml:space="preserve">   SJC15.SJC15 /    SJC15.SJC15 / SJ-15</v>
          </cell>
        </row>
        <row r="1392">
          <cell r="F1392" t="str">
            <v xml:space="preserve">      SJC15.SJC15.SJC15 /       SJC15.SJC15.SJC15 / SJ-15 Property</v>
          </cell>
        </row>
        <row r="1393">
          <cell r="F1393" t="str">
            <v>SJC16 / SJC16 / SJ-16</v>
          </cell>
        </row>
        <row r="1394">
          <cell r="F1394" t="str">
            <v xml:space="preserve">   SJC16.SJC16 /    SJC16.SJC16 / SJ-16</v>
          </cell>
        </row>
        <row r="1395">
          <cell r="F1395" t="str">
            <v xml:space="preserve">      SJC16.SJC16.SJC16 /       SJC16.SJC16.SJC16 / SJ-16 Property</v>
          </cell>
        </row>
        <row r="1396">
          <cell r="F1396" t="str">
            <v xml:space="preserve">         SJC16.SJC16.SJC16.MSJC16MF0819100101SUB /          SJC16.SJC16.SJC16.MSJC16MF0819100101SUB / sjcq1thruq2masterproject_100805/SJC16 Remedy Conf. Room Noise Rms. 152, 154, 155 &amp; 156</v>
          </cell>
        </row>
        <row r="1397">
          <cell r="F1397" t="str">
            <v>SJC17 / SJC17 / SJ-17</v>
          </cell>
        </row>
        <row r="1398">
          <cell r="F1398" t="str">
            <v xml:space="preserve">   SJC17.SJC17 /    SJC17.SJC17 / SJ-17</v>
          </cell>
        </row>
        <row r="1399">
          <cell r="F1399" t="str">
            <v xml:space="preserve">      SJC17.SJC17.SJC17 /       SJC17.SJC17.SJC17 / SJ-17 Property</v>
          </cell>
        </row>
        <row r="1400">
          <cell r="F1400" t="str">
            <v xml:space="preserve">         SJC17.SJC17.SJC17.MSJC17MF0819100101SUB /          SJC17.SJC17.SJC17.MSJC17MF0819100101SUB / sjcq1thruq2masterproject_100805/SJC17 160-Space Change-data electrical flooring equipment install</v>
          </cell>
        </row>
        <row r="1401">
          <cell r="F1401" t="str">
            <v>SJC18 / SJC18 / SJ-18</v>
          </cell>
        </row>
        <row r="1402">
          <cell r="F1402" t="str">
            <v xml:space="preserve">   SJC18.SJC18 /    SJC18.SJC18 / SJ-18</v>
          </cell>
        </row>
        <row r="1403">
          <cell r="F1403" t="str">
            <v xml:space="preserve">      SJC18.SJC18.SJC18 /       SJC18.SJC18.SJC18 / SJ-18 Property</v>
          </cell>
        </row>
        <row r="1404">
          <cell r="F1404" t="str">
            <v xml:space="preserve">         SJC18.SJC18.SJC18.MSJC18DH0914100101SUB /          SJC18.SJC18.SJC18.MSJC18DH0914100101SUB / sjcq1thruq2masterproject_100805/SJC18 ADBU_WAAS Relocation Project</v>
          </cell>
        </row>
        <row r="1405">
          <cell r="F1405" t="str">
            <v xml:space="preserve">         SJC18.SJC18.SJC18.MSJC18MF0819100101SUB /          SJC18.SJC18.SJC18.MSJC18MF0819100101SUB / sjcq1thruq2masterproject_100805/SJC18 153 &amp; 159-Install 2 Chambers</v>
          </cell>
        </row>
        <row r="1406">
          <cell r="F1406" t="str">
            <v xml:space="preserve">         SJC18.SJC18.SJC18.SJC18100903SUB /          SJC18.SJC18.SJC18.SJC18100903SUB / deploying2000smartpdus_091027/SJ-18 Smart PDU Pilot Phase 2</v>
          </cell>
        </row>
        <row r="1407">
          <cell r="F1407" t="str">
            <v>SJC19 / SJC19 / SJ-19</v>
          </cell>
        </row>
        <row r="1408">
          <cell r="F1408" t="str">
            <v xml:space="preserve">   SJC19.SJC19 /    SJC19.SJC19 / SJ-19</v>
          </cell>
        </row>
        <row r="1409">
          <cell r="F1409" t="str">
            <v xml:space="preserve">      SJC19.SJC19.SJC19 /       SJC19.SJC19.SJC19 / SJ-19 Property</v>
          </cell>
        </row>
        <row r="1410">
          <cell r="F1410" t="str">
            <v xml:space="preserve">         SJC19.SJC19.SJC19.MSJC19MF0907100101SUB /          SJC19.SJC19.SJC19.MSJC19MF0907100101SUB / sjcq1thruq2masterproject_100805/SJC19-2-Lab-HVAC Remediation SEED</v>
          </cell>
        </row>
        <row r="1411">
          <cell r="F1411" t="str">
            <v xml:space="preserve">         SJC19.SJC19.SJC19.SJC19041001SUB /          SJC19.SJC19.SJC19.SJC19041001SUB / SJ-19 Property</v>
          </cell>
        </row>
        <row r="1412">
          <cell r="F1412" t="str">
            <v xml:space="preserve">         SJC19.SJC19.SJC19.sjc19-1cbgconsolidation_100430 /          SJC19.SJC19.SJC19.sjc19-1cbgconsolidation_100430 / SJC1904100ROLLOUT</v>
          </cell>
        </row>
        <row r="1413">
          <cell r="F1413" t="str">
            <v>SJC20 / SJC20 / SJ-20</v>
          </cell>
        </row>
        <row r="1414">
          <cell r="F1414" t="str">
            <v xml:space="preserve">   SJC20.SJC20 /    SJC20.SJC20 / SJ-20</v>
          </cell>
        </row>
        <row r="1415">
          <cell r="F1415" t="str">
            <v xml:space="preserve">      SJC20.SJC20.SJC20 /       SJC20.SJC20.SJC20 / SJ-20 Property</v>
          </cell>
        </row>
        <row r="1416">
          <cell r="F1416" t="str">
            <v xml:space="preserve">         SJC20.SJC20.SJC20.MSJC20PA0806100101SUB /          SJC20.SJC20.SJC20.MSJC20PA0806100101SUB / sjcq1thruq2masterproject_100805/SJC20 CMS Lab Move PH1(equipment)</v>
          </cell>
        </row>
        <row r="1417">
          <cell r="F1417" t="str">
            <v xml:space="preserve">         SJC20.SJC20.SJC20.MSJC20PA0806100201SUB /          SJC20.SJC20.SJC20.MSJC20PA0806100201SUB / sjcq1thruq2masterproject_100805/SJC20 CMS Lab Move PH2 (DATA infrastructure)</v>
          </cell>
        </row>
        <row r="1418">
          <cell r="F1418" t="str">
            <v xml:space="preserve">         SJC20.SJC20.SJC20.MSJC20SB0805100101SUB /          SJC20.SJC20.SJC20.MSJC20SB0805100101SUB / sjcq1thruq2masterproject_100805/SJ-20 AVSM Team Consolidation Move PH 1</v>
          </cell>
        </row>
        <row r="1419">
          <cell r="F1419" t="str">
            <v xml:space="preserve">         SJC20.SJC20.SJC20.MSJC20SB0805100201SUB /          SJC20.SJC20.SJC20.MSJC20SB0805100201SUB / sjcq1thruq2masterproject_100805/SJC20 AVSM Team Consolidation Move PH2</v>
          </cell>
        </row>
        <row r="1420">
          <cell r="F1420" t="str">
            <v>SJC21 / SJC21 / SJ-21</v>
          </cell>
        </row>
        <row r="1421">
          <cell r="F1421" t="str">
            <v xml:space="preserve">   SJC21.SJC21 /    SJC21.SJC21 / SJ-21</v>
          </cell>
        </row>
        <row r="1422">
          <cell r="F1422" t="str">
            <v xml:space="preserve">      SJC21.SJC21.SJC21 /       SJC21.SJC21.SJC21 / SJ-21 Property</v>
          </cell>
        </row>
        <row r="1423">
          <cell r="F1423" t="str">
            <v xml:space="preserve">         SJC21.SJC21.SJC21.MSJC21MF0819100201SUB /          SJC21.SJC21.SJC21.MSJC21MF0819100201SUB / sjcq1thruq2masterproject_100805/SJC21 ETG Enhancement - Various WO's throughout building</v>
          </cell>
        </row>
        <row r="1424">
          <cell r="F1424" t="str">
            <v>SJC22 / SJC22 / SJ-22</v>
          </cell>
        </row>
        <row r="1425">
          <cell r="F1425" t="str">
            <v xml:space="preserve">   SJC22.SJC22 /    SJC22.SJC22 / SJ-22</v>
          </cell>
        </row>
        <row r="1426">
          <cell r="F1426" t="str">
            <v xml:space="preserve">      SJC22.SJC22.SJC22 /       SJC22.SJC22.SJC22 / SJ-22 Property</v>
          </cell>
        </row>
        <row r="1427">
          <cell r="F1427" t="str">
            <v xml:space="preserve">         SJC22.SJC22.SJC22.MSJC22DH0811100101SUB /          SJC22.SJC22.SJC22.MSJC22DH0811100101SUB / sjcq1thruq2masterproject_100805/SJC22 Touchdown Removal</v>
          </cell>
        </row>
        <row r="1428">
          <cell r="F1428" t="str">
            <v xml:space="preserve">         SJC22.SJC22.SJC22.MSJC22DH1006100101SUB /          SJC22.SJC22.SJC22.MSJC22DH1006100101SUB / sjcq1thruq2masterproject_100805/SJC22 Regression Rack Relocation to RTP</v>
          </cell>
        </row>
        <row r="1429">
          <cell r="F1429" t="str">
            <v>SJC23 / SJC23 / SJ-23</v>
          </cell>
        </row>
        <row r="1430">
          <cell r="F1430" t="str">
            <v xml:space="preserve">   SJC23.SJC23 /    SJC23.SJC23 / SJ-23</v>
          </cell>
        </row>
        <row r="1431">
          <cell r="F1431" t="str">
            <v xml:space="preserve">      SJC23.SJC23.SJC23 /       SJC23.SJC23.SJC23 / SJ-23 Property</v>
          </cell>
        </row>
        <row r="1432">
          <cell r="F1432" t="str">
            <v xml:space="preserve">         SJC23.SJC23.SJC23.MSJC23CN1022100101SUB /          SJC23.SJC23.SJC23.MSJC23CN1022100101SUB / sjcq1thruq2masterproject_100805/SJC23 Bullpens-Printer Station</v>
          </cell>
        </row>
        <row r="1433">
          <cell r="F1433" t="str">
            <v xml:space="preserve">         SJC23.SJC23.SJC23.SJC18100904SUB /          SJC23.SJC23.SJC23.SJC18100904SUB / deploying2000smartpdus_091027/SJ-23 Smart PDU Pilot Phase 2</v>
          </cell>
        </row>
        <row r="1434">
          <cell r="F1434" t="str">
            <v>SJC24 / SJC24 / SJ-24</v>
          </cell>
        </row>
        <row r="1435">
          <cell r="F1435" t="str">
            <v xml:space="preserve">   SJC24.SJC24 /    SJC24.SJC24 / SJ-24</v>
          </cell>
        </row>
        <row r="1436">
          <cell r="F1436" t="str">
            <v xml:space="preserve">      SJC24.SJC24.SJC24 /       SJC24.SJC24.SJC24 / SJ-24 Property</v>
          </cell>
        </row>
        <row r="1437">
          <cell r="F1437" t="str">
            <v xml:space="preserve">         SJC24.SJC24.SJC24.MSJC24MF0907100101SUB /          SJC24.SJC24.SJC24.MSJC24MF0907100101SUB / sjcq1thruq2masterproject_100805/SJC24 1-3-Install Aps</v>
          </cell>
        </row>
        <row r="1438">
          <cell r="F1438" t="str">
            <v xml:space="preserve">         SJC24.SJC24.SJC24.SJC24101001SUB /          SJC24.SJC24.SJC24.SJC24101001SUB / sjc24tsbu-astlab_101029/SJC24 TSBU-AST MAC</v>
          </cell>
        </row>
        <row r="1439">
          <cell r="F1439" t="str">
            <v>SJC25 / SJC25 / SJ-25</v>
          </cell>
        </row>
        <row r="1440">
          <cell r="F1440" t="str">
            <v xml:space="preserve">   SJC25.SJC25 /    SJC25.SJC25 / SJ-25</v>
          </cell>
        </row>
        <row r="1441">
          <cell r="F1441" t="str">
            <v xml:space="preserve">      SJC25.SJC25.SJC25 /       SJC25.SJC25.SJC25 / SJ-25 Property</v>
          </cell>
        </row>
        <row r="1442">
          <cell r="F1442" t="str">
            <v xml:space="preserve">         SJC25.SJC25.SJC25.MSJC25MF0819100101SUB /          SJC25.SJC25.SJC25.MSJC25MF0819100101SUB / sjcq1thruq2masterproject_100805/SJC25 Children's Sink in Multipurpose Room Playground Area</v>
          </cell>
        </row>
        <row r="1443">
          <cell r="F1443" t="str">
            <v>SJC28 / SJC28 / Milpitas - 1020 McCarthy Blvd., BLDG E (SJ-28)</v>
          </cell>
        </row>
        <row r="1444">
          <cell r="F1444" t="str">
            <v xml:space="preserve">   SJC28.SJC28 /    SJC28.SJC28 / SJ-28</v>
          </cell>
        </row>
        <row r="1445">
          <cell r="F1445" t="str">
            <v xml:space="preserve">      SJC28.SJC28.9178 /       SJC28.SJC28.9178 / Real Estate Lease</v>
          </cell>
        </row>
        <row r="1446">
          <cell r="F1446" t="str">
            <v>SJC29 / SJC29 / Milpitas -707 Tasman Drive, BLDG C (SJ-29)</v>
          </cell>
        </row>
        <row r="1447">
          <cell r="F1447" t="str">
            <v xml:space="preserve">   SJC29.SJC29 /    SJC29.SJC29 / SJ-29</v>
          </cell>
        </row>
        <row r="1448">
          <cell r="F1448" t="str">
            <v xml:space="preserve">      SJC29.SJC29.9176 /       SJC29.SJC29.9176 / Real Estate Lease</v>
          </cell>
        </row>
        <row r="1449">
          <cell r="F1449" t="str">
            <v>SJC30 / SJC30 / Milpitas - 855 Tasman Drive. BLDG D (SJ-30)</v>
          </cell>
        </row>
        <row r="1450">
          <cell r="F1450" t="str">
            <v xml:space="preserve">   SJC30.SJC30 /    SJC30.SJC30 / SJ-30</v>
          </cell>
        </row>
        <row r="1451">
          <cell r="F1451" t="str">
            <v xml:space="preserve">      SJC30.SJC30.9177 /       SJC30.SJC30.9177 / Real Estate Lease</v>
          </cell>
        </row>
        <row r="1452">
          <cell r="F1452" t="str">
            <v>SJC31 / SJC31 / Milpitas - 870 Alder Drive, BLDG B (SJ-31)</v>
          </cell>
        </row>
        <row r="1453">
          <cell r="F1453" t="str">
            <v xml:space="preserve">   SJC31.SJC31 /    SJC31.SJC31 / SJ-31</v>
          </cell>
        </row>
        <row r="1454">
          <cell r="F1454" t="str">
            <v xml:space="preserve">      SJC31.SJC31.9175 /       SJC31.SJC31.9175 / Real Estate Lease</v>
          </cell>
        </row>
        <row r="1455">
          <cell r="F1455" t="str">
            <v>SJC32 / SJC32 / Milpitas- 900 McCarthy Blvd, BLDG A (SJ-32)</v>
          </cell>
        </row>
        <row r="1456">
          <cell r="F1456" t="str">
            <v xml:space="preserve">   SJC32.SJC32 /    SJC32.SJC32 / SJ-32</v>
          </cell>
        </row>
        <row r="1457">
          <cell r="F1457" t="str">
            <v xml:space="preserve">      SJC32.SJC32.9174 /       SJC32.SJC32.9174 / Real Estate Lease</v>
          </cell>
        </row>
        <row r="1458">
          <cell r="F1458" t="str">
            <v>SJCA / SJCA / SJ-A</v>
          </cell>
        </row>
        <row r="1459">
          <cell r="F1459" t="str">
            <v xml:space="preserve">   SJCA.SJCA /    SJCA.SJCA / SJ-A</v>
          </cell>
        </row>
        <row r="1460">
          <cell r="F1460" t="str">
            <v xml:space="preserve">      SJCA.SJCA.SJCA /       SJCA.SJCA.SJCA / SJ-A Property</v>
          </cell>
        </row>
        <row r="1461">
          <cell r="F1461" t="str">
            <v xml:space="preserve">         SJCA.SJCA.SJCA.MSJCAFM0819100101SUB /          SJCA.SJCA.SJCA.MSJCAFM0819100101SUB / sjcq1thruq2masterproject_100805/SJCA 1-Install Chamber</v>
          </cell>
        </row>
        <row r="1462">
          <cell r="F1462" t="str">
            <v xml:space="preserve">         SJCA.SJCA.SJCA.MSJCATK0923100101SUB /          SJCA.SJCA.SJCA.MSJCATK0923100101SUB / sjcafy11q12retrocommissioning_100923/SJCA Site 1-3 RCx</v>
          </cell>
        </row>
        <row r="1463">
          <cell r="F1463" t="str">
            <v xml:space="preserve">         SJCA.SJCA.SJCA.SJC100901SUB /          SJCA.SJCA.SJCA.SJC100901SUB / sjcabcekreplacenon-codecompliantfire-detectionsys_100824/SJ-A Replace non-code Compliant Fire Detection</v>
          </cell>
        </row>
        <row r="1464">
          <cell r="F1464" t="str">
            <v>SJCB / SJCB / SJ-B</v>
          </cell>
        </row>
        <row r="1465">
          <cell r="F1465" t="str">
            <v xml:space="preserve">   SJCB.SJCB /    SJCB.SJCB / SJ-B</v>
          </cell>
        </row>
        <row r="1466">
          <cell r="F1466" t="str">
            <v xml:space="preserve">      SJCB.SJCB.SJCB /       SJCB.SJCB.SJCB / SJ-B Property</v>
          </cell>
        </row>
        <row r="1467">
          <cell r="F1467" t="str">
            <v xml:space="preserve">         SJCB.SJCB.SJCB.SJC100902SUB /          SJCB.SJCB.SJCB.SJC100902SUB / sjcabcekreplacenon-codecompliantfire-detectionsys_100824/SJ-B Replace non-code Compliant Fire Detection</v>
          </cell>
        </row>
        <row r="1468">
          <cell r="F1468" t="str">
            <v>SJCC / SJCC / SJ-C</v>
          </cell>
        </row>
        <row r="1469">
          <cell r="F1469" t="str">
            <v xml:space="preserve">   SJCC.SJCC /    SJCC.SJCC / SJ-C</v>
          </cell>
        </row>
        <row r="1470">
          <cell r="F1470" t="str">
            <v xml:space="preserve">      SJCC.SJCC.SJCC /       SJCC.SJCC.SJCC / SJ-C Property</v>
          </cell>
        </row>
        <row r="1471">
          <cell r="F1471" t="str">
            <v xml:space="preserve">         SJCC.SJCC.SJCC.MSJCCPA0811100101SUB /          SJCC.SJCC.SJCC.MSJCCPA0811100101SUB / sjcq1thruq2masterproject_100805/SJC SJCC 2nd floor cube build with power &amp; data</v>
          </cell>
        </row>
        <row r="1472">
          <cell r="F1472" t="str">
            <v xml:space="preserve">         SJCC.SJCC.SJCC.SJC100902SUB /          SJCC.SJCC.SJCC.SJC100902SUB / sjcabcekreplacenon-codecompliantfire-detectionsys_100824/SJ-C Replace non-code Compliant Fire Detection</v>
          </cell>
        </row>
        <row r="1473">
          <cell r="F1473" t="str">
            <v>SJCD / SJCD / SJ-D</v>
          </cell>
        </row>
        <row r="1474">
          <cell r="F1474" t="str">
            <v xml:space="preserve">   SJCD.SJCD /    SJCD.SJCD / SJ-D</v>
          </cell>
        </row>
        <row r="1475">
          <cell r="F1475" t="str">
            <v xml:space="preserve">      SJCD.SJCD.SJCD /       SJCD.SJCD.SJCD / SJ-D Property</v>
          </cell>
        </row>
        <row r="1476">
          <cell r="F1476" t="str">
            <v>SJCE / SJCE / SJ-E</v>
          </cell>
        </row>
        <row r="1477">
          <cell r="F1477" t="str">
            <v xml:space="preserve">   SJCE.SJCE /    SJCE.SJCE / SJ-E</v>
          </cell>
        </row>
        <row r="1478">
          <cell r="F1478" t="str">
            <v xml:space="preserve">      SJCE.SJCE.SJCE /       SJCE.SJCE.SJCE / SJ-E Property</v>
          </cell>
        </row>
        <row r="1479">
          <cell r="F1479" t="str">
            <v xml:space="preserve">         SJCE.SJCE.SJCE.SJC100902SUB /          SJCE.SJCE.SJCE.SJC100902SUB / sjcabcekreplacenon-codecompliantfire-detectionsys_100824/SJ-E Replace non-code Compliant Fire Detection</v>
          </cell>
        </row>
        <row r="1480">
          <cell r="F1480" t="str">
            <v>SJCF / SJCF / SJ-F</v>
          </cell>
        </row>
        <row r="1481">
          <cell r="F1481" t="str">
            <v xml:space="preserve">   SJCF.SJCF /    SJCF.SJCF / SJ-F</v>
          </cell>
        </row>
        <row r="1482">
          <cell r="F1482" t="str">
            <v xml:space="preserve">      SJCF.SJCF.SJCF /       SJCF.SJCF.SJCF / SJ-F Property</v>
          </cell>
        </row>
        <row r="1483">
          <cell r="F1483" t="str">
            <v>SJCG / SJCG / SJ-G</v>
          </cell>
        </row>
        <row r="1484">
          <cell r="F1484" t="str">
            <v xml:space="preserve">   SJCG.SJCG /    SJCG.SJCG / SJ-G</v>
          </cell>
        </row>
        <row r="1485">
          <cell r="F1485" t="str">
            <v xml:space="preserve">      SJCG.SJCG.SJCG /       SJCG.SJCG.SJCG / SJ-G Property</v>
          </cell>
        </row>
        <row r="1486">
          <cell r="F1486" t="str">
            <v>SJCH / SJCH / SJ-H</v>
          </cell>
        </row>
        <row r="1487">
          <cell r="F1487" t="str">
            <v xml:space="preserve">   SJCH.SJCH /    SJCH.SJCH / SJ-H</v>
          </cell>
        </row>
        <row r="1488">
          <cell r="F1488" t="str">
            <v xml:space="preserve">      SJCH.SJCH.SJCH /       SJCH.SJCH.SJCH / SJ-H Property</v>
          </cell>
        </row>
        <row r="1489">
          <cell r="F1489" t="str">
            <v xml:space="preserve">         SJCH.SJCH.SJCH.SJC18100905SUB /          SJCH.SJCH.SJCH.SJC18100905SUB / deploying2000smartpdus_091027/SJ-H Smart PDU Pilot Phase 2</v>
          </cell>
        </row>
        <row r="1490">
          <cell r="F1490" t="str">
            <v>SJCI / SJCI / SJ-I</v>
          </cell>
        </row>
        <row r="1491">
          <cell r="F1491" t="str">
            <v xml:space="preserve">   SJCI.SJCI /    SJCI.SJCI / SJ-I</v>
          </cell>
        </row>
        <row r="1492">
          <cell r="F1492" t="str">
            <v xml:space="preserve">      SJCI.SJCI.SJCI /       SJCI.SJCI.SJCI / SJ-I Property</v>
          </cell>
        </row>
        <row r="1493">
          <cell r="F1493" t="str">
            <v>SJCJ / SJCJ / SJ-J</v>
          </cell>
        </row>
        <row r="1494">
          <cell r="F1494" t="str">
            <v xml:space="preserve">   SJCJ.SJCJ /    SJCJ.SJCJ / SJ-J</v>
          </cell>
        </row>
        <row r="1495">
          <cell r="F1495" t="str">
            <v xml:space="preserve">      SJCJ.SJCJ.SJCJ /       SJCJ.SJCJ.SJCJ / SJ-J Property</v>
          </cell>
        </row>
        <row r="1496">
          <cell r="F1496" t="str">
            <v>SJCK / SJCK / SJ-K</v>
          </cell>
        </row>
        <row r="1497">
          <cell r="F1497" t="str">
            <v xml:space="preserve">   SJCK.SJCK /    SJCK.SJCK / SJ-K</v>
          </cell>
        </row>
        <row r="1498">
          <cell r="F1498" t="str">
            <v xml:space="preserve">      SJCK.SJCK.SJCK /       SJCK.SJCK.SJCK / SJ-K Property</v>
          </cell>
        </row>
        <row r="1499">
          <cell r="F1499" t="str">
            <v xml:space="preserve">         SJCK.SJCK.SJCK.SJC100902SUB /          SJCK.SJCK.SJCK.SJC100902SUB / sjcabcekreplacenon-codecompliantfire-detectionsys_100824/SJ-K Replace non-code Compliant Fire Detection</v>
          </cell>
        </row>
        <row r="1500">
          <cell r="F1500" t="str">
            <v>SJCL / SJCL / SJ-L</v>
          </cell>
        </row>
        <row r="1501">
          <cell r="F1501" t="str">
            <v xml:space="preserve">   SJCL.SJCL /    SJCL.SJCL / SJ-L</v>
          </cell>
        </row>
        <row r="1502">
          <cell r="F1502" t="str">
            <v xml:space="preserve">      SJCL.SJCL.SJCL /       SJCL.SJCL.SJCL / SJ-L Property</v>
          </cell>
        </row>
        <row r="1503">
          <cell r="F1503" t="str">
            <v>SJCM / SJCM / SJ-M</v>
          </cell>
        </row>
        <row r="1504">
          <cell r="F1504" t="str">
            <v>SJCMR1 / SJCMR1 / Milpitas- 115/135/155 N. McCarthy Blvd.</v>
          </cell>
        </row>
        <row r="1505">
          <cell r="F1505" t="str">
            <v xml:space="preserve">   SJCMR1.SJCMR1 /    SJCMR1.SJCMR1 / Milpitas- 115/135/155 N. McCarthy Blvd.</v>
          </cell>
        </row>
        <row r="1506">
          <cell r="F1506" t="str">
            <v xml:space="preserve">      SJCMR1.SJCMR1.SJCMR1 /       SJCMR1.SJCMR1.SJCMR1 / Milpitas- 115/135/155 N. McCarthy Blvd. Lease</v>
          </cell>
        </row>
        <row r="1507">
          <cell r="F1507" t="str">
            <v xml:space="preserve">         SJCMR1.SJCMR1.SJCMR1.MSJCMR1CN0811100101SUB /          SJCMR1.SJCMR1.SJCMR1.MSJCMR1CN0811100101SUB / sjcq1thruq2masterproject_100805/SJCMR1 Occupancy - PH1 (Standardization)</v>
          </cell>
        </row>
        <row r="1508">
          <cell r="F1508" t="str">
            <v xml:space="preserve">         SJCMR1.SJCMR1.SJCMR1.MSJCMR1CN0811100201SUB /          SJCMR1.SJCMR1.SJCMR1.MSJCMR1CN0811100201SUB / sjcq1thruq2masterproject_100805/SJCMR1 Occupancy - PH2 (Homan)</v>
          </cell>
        </row>
        <row r="1509">
          <cell r="F1509" t="str">
            <v xml:space="preserve">         SJCMR1.SJCMR1.SJCMR1.MSJCMR1CN0811100301SUB /          SJCMR1.SJCMR1.SJCMR1.MSJCMR1CN0811100301SUB / sjcq1thruq2masterproject_100805/SJCMR1 Occupancy - PH3 (Homan 2)</v>
          </cell>
        </row>
        <row r="1510">
          <cell r="F1510" t="str">
            <v xml:space="preserve">         SJCMR1.SJCMR1.SJCMR1.MSJCMR1CN0811100401SUB /          SJCMR1.SJCMR1.SJCMR1.MSJCMR1CN0811100401SUB / sjcq1thruq2masterproject_100805/SJCMR1 Occupancy - PH4 (GPSIT)</v>
          </cell>
        </row>
        <row r="1511">
          <cell r="F1511" t="str">
            <v xml:space="preserve">         SJCMR1.SJCMR1.SJCMR1.MSJCMR1MF0907100101SUB /          SJCMR1.SJCMR1.SJCMR1.MSJCMR1MF0907100101SUB / sjcq1thruq2masterproject_100805/SJCMR1 1-NOC-Infastructure for expansion (Data and Electrical)</v>
          </cell>
        </row>
        <row r="1512">
          <cell r="F1512" t="str">
            <v>SJCMR2 / SJCMR2 / Milpitas- 115/135/155 N. McCarthy Blvd.</v>
          </cell>
        </row>
        <row r="1513">
          <cell r="F1513" t="str">
            <v xml:space="preserve">   SJCMR2.SJCMR2 /    SJCMR2.SJCMR2 / Milpitas- 115/135/155 N. McCarthy Blvd.</v>
          </cell>
        </row>
        <row r="1514">
          <cell r="F1514" t="str">
            <v xml:space="preserve">      SJCMR2.SJCMR2.SJCMR2 /       SJCMR2.SJCMR2.SJCMR2 / Milpitas- 115/135/155 N. McCarthy Blvd. Lease</v>
          </cell>
        </row>
        <row r="1515">
          <cell r="F1515" t="str">
            <v>SJCMR3 / SJCMR3 / Milpitas- 115/135/155 N. McCarthy Blvd.</v>
          </cell>
        </row>
        <row r="1516">
          <cell r="F1516" t="str">
            <v xml:space="preserve">   SJCMR3.SJCMR3 /    SJCMR3.SJCMR3 / SJ-MCCARTHY RANCH 3</v>
          </cell>
        </row>
        <row r="1517">
          <cell r="F1517" t="str">
            <v xml:space="preserve">      SJCMR3.SJCMR3.9213 /       SJCMR3.SJCMR3.9213 / Real Estate Lease</v>
          </cell>
        </row>
        <row r="1518">
          <cell r="F1518" t="str">
            <v xml:space="preserve">   SJCM.SJCM /    SJCM.SJCM / SJ-M</v>
          </cell>
        </row>
        <row r="1519">
          <cell r="F1519" t="str">
            <v xml:space="preserve">      SJCM.SJCM.SJCM /       SJCM.SJCM.SJCM / SJ-M Property</v>
          </cell>
        </row>
        <row r="1520">
          <cell r="F1520" t="str">
            <v xml:space="preserve">         SJCM.SJCM.SJCM.MSJCMMF0819100101SUB /          SJCM.SJCM.SJCM.MSJCMMF0819100101SUB / sjcq1thruq2masterproject_100805/SJCM 165 -Infrastructure electrical and plumbing for Agilent Machine</v>
          </cell>
        </row>
        <row r="1521">
          <cell r="F1521" t="str">
            <v>SJCN / SJCN / SJ-N</v>
          </cell>
        </row>
        <row r="1522">
          <cell r="F1522" t="str">
            <v xml:space="preserve">   SJCN.SJCN /    SJCN.SJCN / SJ-N</v>
          </cell>
        </row>
        <row r="1523">
          <cell r="F1523" t="str">
            <v xml:space="preserve">      SJCN.SJCN.SJCN /       SJCN.SJCN.SJCN / SJ-N Property</v>
          </cell>
        </row>
        <row r="1524">
          <cell r="F1524" t="str">
            <v>SJCNT01 / SJCNT01 / San Jose - 110 Nortech Parkway (Airespace Acquisition)</v>
          </cell>
        </row>
        <row r="1525">
          <cell r="F1525" t="str">
            <v xml:space="preserve">   SJCNT01.SJCNT01 /    SJCNT01.SJCNT01 / SJ-NORTECH 1</v>
          </cell>
        </row>
        <row r="1526">
          <cell r="F1526" t="str">
            <v xml:space="preserve">      SJCNT01.SJCNT01.9086 /       SJCNT01.SJCNT01.9086 / Real Estate Lease</v>
          </cell>
        </row>
        <row r="1527">
          <cell r="F1527" t="str">
            <v>SJCO / SJCO / SJ-O</v>
          </cell>
        </row>
        <row r="1528">
          <cell r="F1528" t="str">
            <v xml:space="preserve">   SJCO.SJCO /    SJCO.SJCO / SJ-O</v>
          </cell>
        </row>
        <row r="1529">
          <cell r="F1529" t="str">
            <v xml:space="preserve">      SJCO.SJCO.SJCO /       SJCO.SJCO.SJCO / SJ-O Property</v>
          </cell>
        </row>
        <row r="1530">
          <cell r="F1530" t="str">
            <v>SJCP / SJCP / SJ-P</v>
          </cell>
        </row>
        <row r="1531">
          <cell r="F1531" t="str">
            <v>SJCPLM01 / SJCPLM01 / San Jose- 3 W. Plumeria Drive (Nuova Systems Acq)</v>
          </cell>
        </row>
        <row r="1532">
          <cell r="F1532" t="str">
            <v xml:space="preserve">   SJCPLM01.SJCPLM01 /    SJCPLM01.SJCPLM01 / SJ-PLUMERIA DR</v>
          </cell>
        </row>
        <row r="1533">
          <cell r="F1533" t="str">
            <v xml:space="preserve">      SJCPLM01.SJCPLM01.9224 /       SJCPLM01.SJCPLM01.9224 / Real Estate Lease</v>
          </cell>
        </row>
        <row r="1534">
          <cell r="F1534" t="str">
            <v xml:space="preserve">   SJCP.SJCP /    SJCP.SJCP / SJ-P</v>
          </cell>
        </row>
        <row r="1535">
          <cell r="F1535" t="str">
            <v xml:space="preserve">      SJCP.SJCP.SJCP /       SJCP.SJCP.SJCP / SJ-P Property</v>
          </cell>
        </row>
        <row r="1536">
          <cell r="F1536" t="str">
            <v>SJCQ / SJCQ / San Jose- 3571 North First Street (Bldg. Q)</v>
          </cell>
        </row>
        <row r="1537">
          <cell r="F1537" t="str">
            <v xml:space="preserve">   SJCQ.SJCQ /    SJCQ.SJCQ / SJ-Q</v>
          </cell>
        </row>
        <row r="1538">
          <cell r="F1538" t="str">
            <v xml:space="preserve">      SJCQ.SJCQ.9196 /       SJCQ.SJCQ.9196 / Real Estate Lease</v>
          </cell>
        </row>
        <row r="1539">
          <cell r="F1539" t="str">
            <v xml:space="preserve">         SJCQ.SJCQ.9196.MSJCQMF0930100201SUB /          SJCQ.SJCQ.9196.MSJCQMF0930100201SUB / sjcq1thruq2masterproject_100805/SJCQ 1 MPOE-Repair Conduit &amp; SJCQ 1 Playground-Toddler Handrail Replacement &amp; Provide Draining</v>
          </cell>
        </row>
        <row r="1540">
          <cell r="F1540" t="str">
            <v>SJCSYC02 / SJCSYC02 / Milpitas - 755 Sycamore Drive (SYCAMORE 2)</v>
          </cell>
        </row>
        <row r="1541">
          <cell r="F1541" t="str">
            <v xml:space="preserve">   SJCSYC02.SJCSYC02 /    SJCSYC02.SJCSYC02 / SJ-SYCAMORE 02</v>
          </cell>
        </row>
        <row r="1542">
          <cell r="F1542" t="str">
            <v xml:space="preserve">      SJCSYC02.SJCSYC02.7760 /       SJCSYC02.SJCSYC02.7760 / Real Estate Lease</v>
          </cell>
        </row>
        <row r="1543">
          <cell r="F1543" t="str">
            <v>SJCSYC03 / SJCSYC03 / Milpitas- 1545 Barber Lane (Sycamore 3- DP)</v>
          </cell>
        </row>
        <row r="1544">
          <cell r="F1544" t="str">
            <v xml:space="preserve">   SJCSYC03.SJCSYC03 /    SJCSYC03.SJCSYC03 / SJ-SYCAMORE 03</v>
          </cell>
        </row>
        <row r="1545">
          <cell r="F1545" t="str">
            <v xml:space="preserve">      SJCSYC03.SJCSYC03.9202 /       SJCSYC03.SJCSYC03.9202 / Real Estate Lease</v>
          </cell>
        </row>
        <row r="1546">
          <cell r="F1546" t="str">
            <v>SJJ01 / SJJ01 / Sarajevo, Business Center UNITIC, Tower B, 19th Floor</v>
          </cell>
        </row>
        <row r="1547">
          <cell r="F1547" t="str">
            <v xml:space="preserve">   SJJ01.SJJ01 /    SJJ01.SJJ01 / SARAJEVO BUS. CENTRE</v>
          </cell>
        </row>
        <row r="1548">
          <cell r="F1548" t="str">
            <v xml:space="preserve">      SJJ01.SJJ01.EMEA-2083 /       SJJ01.SJJ01.EMEA-2083 / Real Estate Lease</v>
          </cell>
        </row>
        <row r="1549">
          <cell r="F1549" t="str">
            <v>SJN2 / SJN2 / San Juan - Suite 410, 4th Floor, Parque Las Americas</v>
          </cell>
        </row>
        <row r="1550">
          <cell r="F1550" t="str">
            <v xml:space="preserve">   SJN2.SJN2 /    SJN2.SJN2 / SAN JUAN 2</v>
          </cell>
        </row>
        <row r="1551">
          <cell r="F1551" t="str">
            <v xml:space="preserve">      SJN2.SJN2.LATAM-2133 /       SJN2.SJN2.LATAM-2133 / Real Estate Lease</v>
          </cell>
        </row>
        <row r="1552">
          <cell r="F1552" t="str">
            <v>SJOCR02 / SJOCR02 / San Jose - Oficentro Plaza Roble, 1st floor, Bldg 8</v>
          </cell>
        </row>
        <row r="1553">
          <cell r="F1553" t="str">
            <v xml:space="preserve">   SJOCR02.SJOCR02 /    SJOCR02.SJOCR02 / SAN JOSE COSTA RICA 2</v>
          </cell>
        </row>
        <row r="1554">
          <cell r="F1554" t="str">
            <v xml:space="preserve">      SJOCR02.SJOCR02.LATAM-9118 /       SJOCR02.SJOCR02.LATAM-9118 / Real Estate Lease</v>
          </cell>
        </row>
        <row r="1555">
          <cell r="F1555" t="str">
            <v>SJS6-L / SJS6-L / SAN JOSE - SITE 6 - LAND (Parcels 3 &amp; 4)</v>
          </cell>
        </row>
        <row r="1556">
          <cell r="F1556" t="str">
            <v>SJS6-L3 / SJS6-L3 / SAN JOSE - SITE 6 - LAND (Parcels 5-9)</v>
          </cell>
        </row>
        <row r="1557">
          <cell r="F1557" t="str">
            <v xml:space="preserve">   SJS6-L3.SJS6-L3 /    SJS6-L3.SJS6-L3 / SAN JOSE - SITE 6 - LAND (Parcels 5-9)</v>
          </cell>
        </row>
        <row r="1558">
          <cell r="F1558" t="str">
            <v xml:space="preserve">      SJS6-L3.SJS6-L3.SJS6-L3 /       SJS6-L3.SJS6-L3.SJS6-L3 / SAN JOSE - SITE 6 - LAND (Parcels 5-9) Property</v>
          </cell>
        </row>
        <row r="1559">
          <cell r="F1559" t="str">
            <v xml:space="preserve">   SJS6-L.SJS6-L /    SJS6-L.SJS6-L / SAN JOSE - SITE 6 - LAND (Parcels 3 &amp; 4)</v>
          </cell>
        </row>
        <row r="1560">
          <cell r="F1560" t="str">
            <v xml:space="preserve">      SJS6-L.SJS6-L.SJS6-L /       SJS6-L.SJS6-L.SJS6-L / SAN JOSE - SITE 6 - LAND (Parcels 3 &amp; 4) Property</v>
          </cell>
        </row>
        <row r="1561">
          <cell r="F1561" t="str">
            <v>SJS7-L / SJS7-L / SAN JOSE - SITE 7 - LAND</v>
          </cell>
        </row>
        <row r="1562">
          <cell r="F1562" t="str">
            <v xml:space="preserve">   SJS7-L.SJS7-L /    SJS7-L.SJS7-L / SAN JOSE - SITE 7 - LAND</v>
          </cell>
        </row>
        <row r="1563">
          <cell r="F1563" t="str">
            <v xml:space="preserve">      SJS7-L.SJS7-L.SJS7-L /       SJS7-L.SJS7-L.SJS7-L / SAN JOSE - SITE 7 - LAND Property</v>
          </cell>
        </row>
        <row r="1564">
          <cell r="F1564" t="str">
            <v>SKP02 / SKP02 / Skopje - Palata Kuzman Building</v>
          </cell>
        </row>
        <row r="1565">
          <cell r="F1565" t="str">
            <v xml:space="preserve">   SKP02.SKP02 /    SKP02.SKP02 / SKOPJE 2</v>
          </cell>
        </row>
        <row r="1566">
          <cell r="F1566" t="str">
            <v xml:space="preserve">      SKP02.SKP02.EMEA 2123 /       SKP02.SKP02.EMEA 2123 / Real Estate Lease</v>
          </cell>
        </row>
        <row r="1567">
          <cell r="F1567" t="str">
            <v>SLC3 / SLC3 / Salt Lake City - 6340 South 3000 East, Suite 390</v>
          </cell>
        </row>
        <row r="1568">
          <cell r="F1568" t="str">
            <v xml:space="preserve">   SLC3.SLC3 /    SLC3.SLC3 / SALT LAKE CITY 3</v>
          </cell>
        </row>
        <row r="1569">
          <cell r="F1569" t="str">
            <v xml:space="preserve">      SLC3.SLC3.9040 /       SLC3.SLC3.9040 / Real Estate Lease</v>
          </cell>
        </row>
        <row r="1570">
          <cell r="F1570" t="str">
            <v>SLM NH1 / SLM NH1 / SLM NH1</v>
          </cell>
        </row>
        <row r="1571">
          <cell r="F1571" t="str">
            <v xml:space="preserve">   SLM NH1.SLM NH1 /    SLM NH1.SLM NH1 / SALEM NH 1</v>
          </cell>
        </row>
        <row r="1572">
          <cell r="F1572" t="str">
            <v xml:space="preserve">      SLM NH1.SLM NH1.SLM NH1 /       SLM NH1.SLM NH1.SLM NH1 / SALEM NH 1 Property</v>
          </cell>
        </row>
        <row r="1573">
          <cell r="F1573" t="str">
            <v>SLM VA1 / SLM VA1 / Salem - 220 East Main Street, Suite 200</v>
          </cell>
        </row>
        <row r="1574">
          <cell r="F1574" t="str">
            <v xml:space="preserve">   SLM VA1.SLM VA1 /    SLM VA1.SLM VA1 / SALEM VA 1</v>
          </cell>
        </row>
        <row r="1575">
          <cell r="F1575" t="str">
            <v xml:space="preserve">      SLM VA1.SLM VA1.7617 /       SLM VA1.SLM VA1.7617 / Real Estate Lease</v>
          </cell>
        </row>
        <row r="1576">
          <cell r="F1576" t="str">
            <v>SMRA01 / SMRA01 / Samara - Holiday Inn, 99 Alexei Tolstoy St</v>
          </cell>
        </row>
        <row r="1577">
          <cell r="F1577" t="str">
            <v xml:space="preserve">   SMRA01.SMRA01 /    SMRA01.SMRA01 / SAMARA 1</v>
          </cell>
        </row>
        <row r="1578">
          <cell r="F1578" t="str">
            <v xml:space="preserve">      SMRA01.SMRA01.EMEA-2201 /       SMRA01.SMRA01.EMEA-2201 / Real Estate Lease</v>
          </cell>
        </row>
        <row r="1579">
          <cell r="F1579" t="str">
            <v>SNA03 / SNA03 / San Antonio - 18615 Tuscany Stone, Suite 250</v>
          </cell>
        </row>
        <row r="1580">
          <cell r="F1580" t="str">
            <v xml:space="preserve">   SNA03.SNA03 /    SNA03.SNA03 / SAN ANTONIO 3</v>
          </cell>
        </row>
        <row r="1581">
          <cell r="F1581" t="str">
            <v xml:space="preserve">      SNA03.SNA03.9160 /       SNA03.SNA03.9160 / Real Estate Lease</v>
          </cell>
        </row>
        <row r="1582">
          <cell r="F1582" t="str">
            <v xml:space="preserve">         SNA03.SNA03.9160.MSNA03MP100510-01-SUB /          SNA03.SNA03.9160.MSNA03MP100510-01-SUB / ctrlfldq1thruq2masterproject_100805/SNA03 - LCD Screen Install and Electrical Work</v>
          </cell>
        </row>
        <row r="1583">
          <cell r="F1583" t="str">
            <v>SND04 / SND04 / San Diego - 10935 Vista Sorrento Parkway, 1st Floor</v>
          </cell>
        </row>
        <row r="1584">
          <cell r="F1584" t="str">
            <v xml:space="preserve">   SND04.SND04 /    SND04.SND04 / SAN DIEGO 4</v>
          </cell>
        </row>
        <row r="1585">
          <cell r="F1585" t="str">
            <v xml:space="preserve">      SND04.SND04.9048 /       SND04.SND04.9048 / Real Estate Lease</v>
          </cell>
        </row>
        <row r="1586">
          <cell r="F1586" t="str">
            <v>SNG3 / SNG3 / Singapore - Capital Tower , Unit #2601-2901</v>
          </cell>
        </row>
        <row r="1587">
          <cell r="F1587" t="str">
            <v xml:space="preserve">   SNG3.SNG3 /    SNG3.SNG3 / SINGAPORE - CAPITAL TOWER</v>
          </cell>
        </row>
        <row r="1588">
          <cell r="F1588" t="str">
            <v xml:space="preserve">      SNG3.SNG3.APJ-1392 /       SNG3.SNG3.APJ-1392 / Real Estate Lease</v>
          </cell>
        </row>
        <row r="1589">
          <cell r="F1589" t="str">
            <v>SNG5 / SNG5 / Singapore - CPF Bishan Building - Linksys Acq.</v>
          </cell>
        </row>
        <row r="1590">
          <cell r="F1590" t="str">
            <v xml:space="preserve">   SNG5.SNG5 /    SNG5.SNG5 / SINGAPORE - CPF BISHAN</v>
          </cell>
        </row>
        <row r="1591">
          <cell r="F1591" t="str">
            <v xml:space="preserve">      SNG5.SNG5.APJ-1484 /       SNG5.SNG5.APJ-1484 / Real Estate Lease</v>
          </cell>
        </row>
        <row r="1592">
          <cell r="F1592" t="str">
            <v>SNG7 / SNG7 / Singapore - Parakou Building - 120 Robinson Rd. - 10 &amp; 12 F</v>
          </cell>
        </row>
        <row r="1593">
          <cell r="F1593" t="str">
            <v xml:space="preserve">   SNG7.SNG7 /    SNG7.SNG7 / SINGAPORE PARAKOU</v>
          </cell>
        </row>
        <row r="1594">
          <cell r="F1594" t="str">
            <v xml:space="preserve">      SNG7.SNG7.APJ-1516 /       SNG7.SNG7.APJ-1516 / Real Estate Lease</v>
          </cell>
        </row>
        <row r="1595">
          <cell r="F1595" t="str">
            <v xml:space="preserve">      SNG7.SNG7.APJ-1522 /       SNG7.SNG7.APJ-1522 / Real Estate Lease</v>
          </cell>
        </row>
        <row r="1596">
          <cell r="F1596" t="str">
            <v>SNG9 / SNG9 / Singapore - Keypoint - 371 Beach Road, #02-19 - Ironport</v>
          </cell>
        </row>
        <row r="1597">
          <cell r="F1597" t="str">
            <v xml:space="preserve">   SNG9.SNG9 /    SNG9.SNG9 / SINGAPORE - KEYPOINT</v>
          </cell>
        </row>
        <row r="1598">
          <cell r="F1598" t="str">
            <v xml:space="preserve">      SNG9.SNG9.APJ-1587 /       SNG9.SNG9.APJ-1587 / Real Estate Lease</v>
          </cell>
        </row>
        <row r="1599">
          <cell r="F1599" t="str">
            <v>SNT03 / SNT03 / Santiago - El Golf 2001 Building, Office 201</v>
          </cell>
        </row>
        <row r="1600">
          <cell r="F1600" t="str">
            <v xml:space="preserve">   SNT03.SNT03 /    SNT03.SNT03 / SANTIAGO 3</v>
          </cell>
        </row>
        <row r="1601">
          <cell r="F1601" t="str">
            <v xml:space="preserve">      SNT03.SNT03.LATAM-9152 /       SNT03.SNT03.LATAM-9152 / Real Estate Lease</v>
          </cell>
        </row>
        <row r="1602">
          <cell r="F1602" t="str">
            <v xml:space="preserve">      SNT03.SNT03.LATAM-9162 /       SNT03.SNT03.LATAM-9162 / Real Estate Lease</v>
          </cell>
        </row>
        <row r="1603">
          <cell r="F1603" t="str">
            <v>SNY7 / SNY7 / Sunnyvale-840 West California Ave. (Pure Digital Acq.)</v>
          </cell>
        </row>
        <row r="1604">
          <cell r="F1604" t="str">
            <v xml:space="preserve">   SNY7.SNY7 /    SNY7.SNY7 / SUNNYVALE 7</v>
          </cell>
        </row>
        <row r="1605">
          <cell r="F1605" t="str">
            <v xml:space="preserve">      SNY7.SNY7.9254 /       SNY7.SNY7.9254 / Real Estate Lease</v>
          </cell>
        </row>
        <row r="1606">
          <cell r="F1606" t="str">
            <v>SOF2 / SOF2 / Sofia - Mladost 4, Business Park Sofia, Building 11, Floor 4</v>
          </cell>
        </row>
        <row r="1607">
          <cell r="F1607" t="str">
            <v xml:space="preserve">   SOF2.SOF2 /    SOF2.SOF2 / Sofia - Mladost 4, Business Park Sofia, Building 11, Floor 4</v>
          </cell>
        </row>
        <row r="1608">
          <cell r="F1608" t="str">
            <v>SOF3 / SOF3 / Sofia - Mladost 4, Business Park Sofia, Building 11, Floor 4</v>
          </cell>
        </row>
        <row r="1609">
          <cell r="F1609" t="str">
            <v xml:space="preserve">   SOF3.SOF3 /    SOF3.SOF3 / SOFIA 3</v>
          </cell>
        </row>
        <row r="1610">
          <cell r="F1610" t="str">
            <v xml:space="preserve">      SOF3.SOF3.EMEA-2040 /       SOF3.SOF3.EMEA-2040 / Real Estate Lease</v>
          </cell>
        </row>
        <row r="1611">
          <cell r="F1611" t="str">
            <v>SOF4 / SOF4 / PostPath - Sofia, Building House 1</v>
          </cell>
        </row>
        <row r="1612">
          <cell r="F1612" t="str">
            <v xml:space="preserve">   SOF4.SOF4 /    SOF4.SOF4 / SOFIA 4</v>
          </cell>
        </row>
        <row r="1613">
          <cell r="F1613" t="str">
            <v xml:space="preserve">      SOF4.SOF4.EMEA-2192 /       SOF4.SOF4.EMEA-2192 / Real Estate Lease</v>
          </cell>
        </row>
        <row r="1614">
          <cell r="F1614" t="str">
            <v>SOF5 / SOF5 / PostPath - Sofia, 24 Positano Street</v>
          </cell>
        </row>
        <row r="1615">
          <cell r="F1615" t="str">
            <v xml:space="preserve">   SOF5.SOF5 /    SOF5.SOF5 / SOFIA 5</v>
          </cell>
        </row>
        <row r="1616">
          <cell r="F1616" t="str">
            <v xml:space="preserve">      SOF5.SOF5.EMEA-2193 /       SOF5.SOF5.EMEA-2193 / Real Estate Lease</v>
          </cell>
        </row>
        <row r="1617">
          <cell r="F1617" t="str">
            <v>SOL1 / SOL1 / Seoul - Kyungam, 7/F</v>
          </cell>
        </row>
        <row r="1618">
          <cell r="F1618" t="str">
            <v xml:space="preserve">   SOL1.SOL1 /    SOL1.SOL1 / SEOUL - KYUNGAM</v>
          </cell>
        </row>
        <row r="1619">
          <cell r="F1619" t="str">
            <v xml:space="preserve">      SOL1.SOL1.APJ-1258 /       SOL1.SOL1.APJ-1258 / Real Estate Lease</v>
          </cell>
        </row>
        <row r="1620">
          <cell r="F1620" t="str">
            <v>SOL2 / SOL2 / Seoul -  ASEM Tower, 4 &amp; 5/F</v>
          </cell>
        </row>
        <row r="1621">
          <cell r="F1621" t="str">
            <v xml:space="preserve">   SOL2.SOL2 /    SOL2.SOL2 / SEOUL - ASEM</v>
          </cell>
        </row>
        <row r="1622">
          <cell r="F1622" t="str">
            <v xml:space="preserve">      SOL2.SOL2.APJ-1260 /       SOL2.SOL2.APJ-1260 / Real Estate Lease</v>
          </cell>
        </row>
        <row r="1623">
          <cell r="F1623" t="str">
            <v>SOU01 / SOU01 / SOUTHAMPTON 1</v>
          </cell>
        </row>
        <row r="1624">
          <cell r="F1624" t="str">
            <v xml:space="preserve">   SOU01.SOU01 /    SOU01.SOU01 / SOUTHAMPTON 1</v>
          </cell>
        </row>
        <row r="1625">
          <cell r="F1625" t="str">
            <v xml:space="preserve">      SOU01.SOU01.SOU01 /       SOU01.SOU01.SOU01 / SOUTHAMPTON 1 Property</v>
          </cell>
        </row>
        <row r="1626">
          <cell r="F1626" t="str">
            <v>SPA01 / SPA01 / Sophia Antipolis - Part 1st &amp; 2nd Floor - Green Side</v>
          </cell>
        </row>
        <row r="1627">
          <cell r="F1627" t="str">
            <v xml:space="preserve">   SPA01.SPA01 /    SPA01.SPA01 / SOPHIA ANTIPOLIS 1</v>
          </cell>
        </row>
        <row r="1628">
          <cell r="F1628" t="str">
            <v xml:space="preserve">      SPA01.SPA01.EMEA-1170 /       SPA01.SPA01.EMEA-1170 / Real Estate Lease</v>
          </cell>
        </row>
        <row r="1629">
          <cell r="F1629" t="str">
            <v>SPGG01 / SPGG01 / IronPort - Mexico - San Pedro Garza Garcia</v>
          </cell>
        </row>
        <row r="1630">
          <cell r="F1630" t="str">
            <v xml:space="preserve">   SPGG01.SPGG01 /    SPGG01.SPGG01 / SAN PEDRO GARZA GARCIA 1</v>
          </cell>
        </row>
        <row r="1631">
          <cell r="F1631" t="str">
            <v xml:space="preserve">      SPGG01.SPGG01.LATAM-2128 /       SPGG01.SPGG01.LATAM-2128 / Real Estate Lease</v>
          </cell>
        </row>
        <row r="1632">
          <cell r="F1632" t="str">
            <v>SPGG02 / SPGG02 / Nuevo Leon - Avenida Gomez Morin  San Pedro Garza Garcia</v>
          </cell>
        </row>
        <row r="1633">
          <cell r="F1633" t="str">
            <v xml:space="preserve">   SPGG02.SPGG02 /    SPGG02.SPGG02 / SAN PEDRO GARZA GARCIA 2</v>
          </cell>
        </row>
        <row r="1634">
          <cell r="F1634" t="str">
            <v xml:space="preserve">      SPGG02.SPGG02.LATAM-2163 /       SPGG02.SPGG02.LATAM-2163 / Real Estate Lease</v>
          </cell>
        </row>
        <row r="1635">
          <cell r="F1635" t="str">
            <v>SPK02 / SPK02 / Spokane - 12710 East Mirabeau Parkway, Suite 300</v>
          </cell>
        </row>
        <row r="1636">
          <cell r="F1636" t="str">
            <v xml:space="preserve">   SPK02.SPK02 /    SPK02.SPK02 / SPOKANE 2</v>
          </cell>
        </row>
        <row r="1637">
          <cell r="F1637" t="str">
            <v xml:space="preserve">      SPK02.SPK02.9021 /       SPK02.SPK02.9021 / Real Estate Lease</v>
          </cell>
        </row>
        <row r="1638">
          <cell r="F1638" t="str">
            <v>SPL1 / SPL1 / Sao Paulo - Av das Nacoes Unidas, 18th Floor</v>
          </cell>
        </row>
        <row r="1639">
          <cell r="F1639" t="str">
            <v xml:space="preserve">   SPL1.SPL1 /    SPL1.SPL1 / SAO PAULO - CENU W. TOWER</v>
          </cell>
        </row>
        <row r="1640">
          <cell r="F1640" t="str">
            <v xml:space="preserve">      SPL1.SPL1.LATAM-2134 /       SPL1.SPL1.LATAM-2134 / Real Estate Lease</v>
          </cell>
        </row>
        <row r="1641">
          <cell r="F1641" t="str">
            <v xml:space="preserve">      SPL1.SPL1.LATAM-2135 /       SPL1.SPL1.LATAM-2135 / Real Estate Lease</v>
          </cell>
        </row>
        <row r="1642">
          <cell r="F1642" t="str">
            <v xml:space="preserve">      SPL1.SPL1.LATAM-8034 /       SPL1.SPL1.LATAM-8034 / Real Estate Lease</v>
          </cell>
        </row>
        <row r="1643">
          <cell r="F1643" t="str">
            <v xml:space="preserve">      SPL1.SPL1.LATAM-8035 /       SPL1.SPL1.LATAM-8035 / Real Estate Lease</v>
          </cell>
        </row>
        <row r="1644">
          <cell r="F1644" t="str">
            <v xml:space="preserve">      SPL1.SPL1.LATAM-9103 /       SPL1.SPL1.LATAM-9103 / Real Estate Lease</v>
          </cell>
        </row>
        <row r="1645">
          <cell r="F1645" t="str">
            <v xml:space="preserve">      SPL1.SPL1.SPL1 /       SPL1.SPL1.SPL1 / SAO PAULO - CENU W. TOWER Lease</v>
          </cell>
        </row>
        <row r="1646">
          <cell r="F1646" t="str">
            <v>SPR1 / SPR1 / Springfield - 421 South Grand Ave West, Units 1 &amp; 2</v>
          </cell>
        </row>
        <row r="1647">
          <cell r="F1647" t="str">
            <v xml:space="preserve">   SPR1.SPR1 /    SPR1.SPR1 / SPRINGFIELD 1</v>
          </cell>
        </row>
        <row r="1648">
          <cell r="F1648" t="str">
            <v xml:space="preserve">      SPR1.SPR1.7465 /       SPR1.SPR1.7465 / Real Estate Lease</v>
          </cell>
        </row>
        <row r="1649">
          <cell r="F1649" t="str">
            <v>SPT1 / SPT1 / St. Petersburg - 400 Carillon Pkwy, Suite 220</v>
          </cell>
        </row>
        <row r="1650">
          <cell r="F1650" t="str">
            <v xml:space="preserve">   SPT1.SPT1 /    SPT1.SPT1 / ST. PETERSBURG 1</v>
          </cell>
        </row>
        <row r="1651">
          <cell r="F1651" t="str">
            <v xml:space="preserve">      SPT1.SPT1.7505 /       SPT1.SPT1.7505 / Real Estate Lease</v>
          </cell>
        </row>
        <row r="1652">
          <cell r="F1652" t="str">
            <v>STG / STG / Stuttgart - Building A/B/C - Herold Center - Am Wihelmzplatz</v>
          </cell>
        </row>
        <row r="1653">
          <cell r="F1653" t="str">
            <v>STG02 / STG02 / Stuttgart - 4th Floor, City Plaza, Rotebuhlplatz 21-25</v>
          </cell>
        </row>
        <row r="1654">
          <cell r="F1654" t="str">
            <v xml:space="preserve">   STG02.STG02 /    STG02.STG02 / STUTTGART CITY PLAZA</v>
          </cell>
        </row>
        <row r="1655">
          <cell r="F1655" t="str">
            <v xml:space="preserve">      STG02.STG02.EMEA-2184 /       STG02.STG02.EMEA-2184 / Real Estate Lease</v>
          </cell>
        </row>
        <row r="1656">
          <cell r="F1656" t="str">
            <v xml:space="preserve">   STG.STG /    STG.STG / STUTTGART</v>
          </cell>
        </row>
        <row r="1657">
          <cell r="F1657" t="str">
            <v xml:space="preserve">      STG.STG.EMEA-1149 /       STG.STG.EMEA-1149 / Real Estate Lease</v>
          </cell>
        </row>
        <row r="1658">
          <cell r="F1658" t="str">
            <v>STK03 / STK03 / Stockholm - Millenium Building</v>
          </cell>
        </row>
        <row r="1659">
          <cell r="F1659" t="str">
            <v xml:space="preserve">   STK03.STK03 /    STK03.STK03 / STOCKHOLM 3</v>
          </cell>
        </row>
        <row r="1660">
          <cell r="F1660" t="str">
            <v xml:space="preserve">      STK03.STK03.EMEA-2117 /       STK03.STK03.EMEA-2117 / Real Estate Lease</v>
          </cell>
        </row>
        <row r="1661">
          <cell r="F1661" t="str">
            <v>STLD1 / STLD1 / Sydney - St. Leonards, 201 Pac Highway, The Forum, Lvl 1 &amp; 2</v>
          </cell>
        </row>
        <row r="1662">
          <cell r="F1662" t="str">
            <v xml:space="preserve">   STLD1.STLD1 /    STLD1.STLD1 / ST. LEONARDS - THE FORUM</v>
          </cell>
        </row>
        <row r="1663">
          <cell r="F1663" t="str">
            <v xml:space="preserve">      STLD1.STLD1.APJ-1320 /       STLD1.STLD1.APJ-1320 / Real Estate Lease</v>
          </cell>
        </row>
        <row r="1664">
          <cell r="F1664" t="str">
            <v xml:space="preserve">      STLD1.STLD1.APJ-1593 /       STLD1.STLD1.APJ-1593 / Real Estate Lease</v>
          </cell>
        </row>
        <row r="1665">
          <cell r="F1665" t="str">
            <v xml:space="preserve">      STLD1.STLD1.APJ-1594 /       STLD1.STLD1.APJ-1594 / Real Estate Lease</v>
          </cell>
        </row>
        <row r="1666">
          <cell r="F1666" t="str">
            <v>SUB01 / SUB01 / Surabaya - JW Marriott Hotel - Lobby Level</v>
          </cell>
        </row>
        <row r="1667">
          <cell r="F1667" t="str">
            <v xml:space="preserve">   SUB01.SUB01 /    SUB01.SUB01 / SURABAYA 1</v>
          </cell>
        </row>
        <row r="1668">
          <cell r="F1668" t="str">
            <v xml:space="preserve">      SUB01.SUB01.APJ-1461 /       SUB01.SUB01.APJ-1461 / Real Estate Lease</v>
          </cell>
        </row>
        <row r="1669">
          <cell r="F1669" t="str">
            <v>SUF1 / SUF1 / Sioux Falls - 4900 South Minnesota Ave., Suite 104</v>
          </cell>
        </row>
        <row r="1670">
          <cell r="F1670" t="str">
            <v xml:space="preserve">   SUF1.SUF1 /    SUF1.SUF1 / SIOUX FALLS 1</v>
          </cell>
        </row>
        <row r="1671">
          <cell r="F1671" t="str">
            <v xml:space="preserve">      SUF1.SUF1.7541 /       SUF1.SUF1.7541 / Real Estate Lease</v>
          </cell>
        </row>
        <row r="1672">
          <cell r="F1672" t="str">
            <v>SVQ01 / SVQ01 / Seville - Spain  Building Edificio EXPO</v>
          </cell>
        </row>
        <row r="1673">
          <cell r="F1673" t="str">
            <v xml:space="preserve">   SVQ01.SVQ01 /    SVQ01.SVQ01 / SEVILLA 1</v>
          </cell>
        </row>
        <row r="1674">
          <cell r="F1674" t="str">
            <v xml:space="preserve">      SVQ01.SVQ01.EMEA-2090 /       SVQ01.SVQ01.EMEA-2090 / Real Estate Lease</v>
          </cell>
        </row>
        <row r="1675">
          <cell r="F1675" t="str">
            <v>SVTA01 / SVTA01 / SIERRA VISTA 1</v>
          </cell>
        </row>
        <row r="1676">
          <cell r="F1676" t="str">
            <v xml:space="preserve">   SVTA01.SVTA01 /    SVTA01.SVTA01 / SIERRA VISTA 1</v>
          </cell>
        </row>
        <row r="1677">
          <cell r="F1677" t="str">
            <v xml:space="preserve">      SVTA01.SVTA01.9236 /       SVTA01.SVTA01.9236 / Real Estate Lease</v>
          </cell>
        </row>
        <row r="1678">
          <cell r="F1678" t="str">
            <v>SXB01 / SXB01 / Strasbourg - Regus Business Center</v>
          </cell>
        </row>
        <row r="1679">
          <cell r="F1679" t="str">
            <v xml:space="preserve">   SXB01.SXB01 /    SXB01.SXB01 / STRASBOURG 1</v>
          </cell>
        </row>
        <row r="1680">
          <cell r="F1680" t="str">
            <v xml:space="preserve">      SXB01.SXB01.EMEA-1263 /       SXB01.SXB01.EMEA-1263 / Real Estate Lease</v>
          </cell>
        </row>
        <row r="1681">
          <cell r="F1681" t="str">
            <v>SZG02 / SZG02 / Salzburg - 1st Floor, Eberhard Fugger Straße</v>
          </cell>
        </row>
        <row r="1682">
          <cell r="F1682" t="str">
            <v xml:space="preserve">   SZG02.SZG02 /    SZG02.SZG02 / SALZBURG 2</v>
          </cell>
        </row>
        <row r="1683">
          <cell r="F1683" t="str">
            <v xml:space="preserve">      SZG02.SZG02.EMEA-2110 /       SZG02.SZG02.EMEA-2110 / Real Estate Lease</v>
          </cell>
        </row>
        <row r="1684">
          <cell r="F1684" t="str">
            <v>SZN02 / SZN02 / Shenzhen - Shunhing Square Diwang Commercial Center - 10F</v>
          </cell>
        </row>
        <row r="1685">
          <cell r="F1685" t="str">
            <v xml:space="preserve">   SZN02.SZN02 /    SZN02.SZN02 / SHENZHEN SHUN HING DI WANG</v>
          </cell>
        </row>
        <row r="1686">
          <cell r="F1686" t="str">
            <v xml:space="preserve">      SZN02.SZN02.APJ-1501 /       SZN02.SZN02.APJ-1501 / Real Estate Lease</v>
          </cell>
        </row>
        <row r="1687">
          <cell r="F1687" t="str">
            <v>TAE04 / TAE04 / Daegu - Samsung Fire and Marine Building - 16th Floor (part)</v>
          </cell>
        </row>
        <row r="1688">
          <cell r="F1688" t="str">
            <v xml:space="preserve">   TAE04.TAE04 /    TAE04.TAE04 / TAEGU 4</v>
          </cell>
        </row>
        <row r="1689">
          <cell r="F1689" t="str">
            <v xml:space="preserve">      TAE04.TAE04.APJ-1509 /       TAE04.TAE04.APJ-1509 / Real Estate Lease</v>
          </cell>
        </row>
        <row r="1690">
          <cell r="F1690" t="str">
            <v>TAS01 / TAS01 / Tashkent - 6th Floor, 75 Mustakillik Avenue</v>
          </cell>
        </row>
        <row r="1691">
          <cell r="F1691" t="str">
            <v xml:space="preserve">   TAS01.TAS01 /    TAS01.TAS01 / TASHKENT 1</v>
          </cell>
        </row>
        <row r="1692">
          <cell r="F1692" t="str">
            <v xml:space="preserve">      TAS01.TAS01.EMEA-2054 /       TAS01.TAS01.EMEA-2054 / Real Estate Lease</v>
          </cell>
        </row>
        <row r="1693">
          <cell r="F1693" t="str">
            <v>TEW1 / TEW1 / Tewksbury - 30 Interntaional Pl</v>
          </cell>
        </row>
        <row r="1694">
          <cell r="F1694" t="str">
            <v xml:space="preserve">   TEW1.TEW1 /    TEW1.TEW1 / Tewksbury - 30 Interntaional Pl</v>
          </cell>
        </row>
        <row r="1695">
          <cell r="F1695" t="str">
            <v xml:space="preserve">      TEW1.TEW1.TEW1 /       TEW1.TEW1.TEW1 / Real Estate Lease</v>
          </cell>
        </row>
        <row r="1696">
          <cell r="F1696" t="str">
            <v>TEW2 / TEW2 / Tewksbury - 200 Ames Pond</v>
          </cell>
        </row>
        <row r="1697">
          <cell r="F1697" t="str">
            <v xml:space="preserve">   TEW2.TEW2 /    TEW2.TEW2 / Tewksbury - 200 Ames Pond</v>
          </cell>
        </row>
        <row r="1698">
          <cell r="F1698" t="str">
            <v xml:space="preserve">      TEW2.TEW2.TEW2 /       TEW2.TEW2.TEW2 / Real Estate Lease</v>
          </cell>
        </row>
        <row r="1699">
          <cell r="F1699" t="str">
            <v>THT01 / THT01 / Thornton- 500 E. 84th Ave., Suite C10 (Webex Acq.)</v>
          </cell>
        </row>
        <row r="1700">
          <cell r="F1700" t="str">
            <v xml:space="preserve">   THT01.THT01 /    THT01.THT01 / THORNTON 1</v>
          </cell>
        </row>
        <row r="1701">
          <cell r="F1701" t="str">
            <v xml:space="preserve">      THT01.THT01.9188 /       THT01.THT01.9188 / Real Estate Lease</v>
          </cell>
        </row>
        <row r="1702">
          <cell r="F1702" t="str">
            <v>TKY10 / TKY10 / TOKYO FOUR SEEDS BLDG</v>
          </cell>
        </row>
        <row r="1703">
          <cell r="F1703" t="str">
            <v xml:space="preserve">   TKY10.TKY10 /    TKY10.TKY10 / TOKYO FOUR SEEDS BLDG</v>
          </cell>
        </row>
        <row r="1704">
          <cell r="F1704" t="str">
            <v xml:space="preserve">      TKY10.TKY10.APJ-1562 /       TKY10.TKY10.APJ-1562 / Real Estate Lease</v>
          </cell>
        </row>
        <row r="1705">
          <cell r="F1705" t="str">
            <v>TKY2 / TKY2 / Tokyo - Shinjuku Mitsui Building, 8/F, 9/F, 10/F, 12/F</v>
          </cell>
        </row>
        <row r="1706">
          <cell r="F1706" t="str">
            <v xml:space="preserve">   TKY2.TKY2 /    TKY2.TKY2 / TOKYO MITSUI</v>
          </cell>
        </row>
        <row r="1707">
          <cell r="F1707" t="str">
            <v xml:space="preserve">      TKY2.TKY2.APJ-1416 /       TKY2.TKY2.APJ-1416 / Real Estate Lease</v>
          </cell>
        </row>
        <row r="1708">
          <cell r="F1708" t="str">
            <v>TKY7 / TKY7 / Tokyo - Tokyo Mid Town Tower (TMT) - 21, 23-27 Floors</v>
          </cell>
        </row>
        <row r="1709">
          <cell r="F1709" t="str">
            <v xml:space="preserve">   TKY7.TKY7 /    TKY7.TKY7 / TOKYO MID TOWN TOWER</v>
          </cell>
        </row>
        <row r="1710">
          <cell r="F1710" t="str">
            <v xml:space="preserve">      TKY7.TKY7.APJ-1496 /       TKY7.TKY7.APJ-1496 / Real Estate Lease</v>
          </cell>
        </row>
        <row r="1711">
          <cell r="F1711" t="str">
            <v>TLH03 / TLH03 / Tallahassee - 1625 Summit Lake Drive, Suite 223</v>
          </cell>
        </row>
        <row r="1712">
          <cell r="F1712" t="str">
            <v xml:space="preserve">   TLH03.TLH03 /    TLH03.TLH03 / TALLAHASSEE 3</v>
          </cell>
        </row>
        <row r="1713">
          <cell r="F1713" t="str">
            <v xml:space="preserve">      TLH03.TLH03.9144 /       TLH03.TLH03.9144 / Real Estate Lease</v>
          </cell>
        </row>
        <row r="1714">
          <cell r="F1714" t="str">
            <v>TLL03 / TLL03 / TALLIN - Narva mnt 7d -  2nd Foor)</v>
          </cell>
        </row>
        <row r="1715">
          <cell r="F1715" t="str">
            <v xml:space="preserve">   TLL03.TLL03 /    TLL03.TLL03 / TALLINN 3</v>
          </cell>
        </row>
        <row r="1716">
          <cell r="F1716" t="str">
            <v xml:space="preserve">      TLL03.TLL03.EMEA-2079 /       TLL03.TLL03.EMEA-2079 / Real Estate Lease</v>
          </cell>
        </row>
        <row r="1717">
          <cell r="F1717" t="str">
            <v>TLS01 / TLS01 / Toulouse - Rooms 30,34,35,36 - Regus Toulouse</v>
          </cell>
        </row>
        <row r="1718">
          <cell r="F1718" t="str">
            <v xml:space="preserve">   TLS01.TLS01 /    TLS01.TLS01 / TOULOUSE 1</v>
          </cell>
        </row>
        <row r="1719">
          <cell r="F1719" t="str">
            <v xml:space="preserve">      TLS01.TLS01.EMEA-1145 /       TLS01.TLS01.EMEA-1145 / Real Estate Lease</v>
          </cell>
        </row>
        <row r="1720">
          <cell r="F1720" t="str">
            <v>TPE02 / TPE02 / Taipei - Xin Ji Building, Xin Yi Road, 11F &amp; 12F</v>
          </cell>
        </row>
        <row r="1721">
          <cell r="F1721" t="str">
            <v xml:space="preserve">   TPE02.TPE02 /    TPE02.TPE02 / TAIPEI - XIN JI</v>
          </cell>
        </row>
        <row r="1722">
          <cell r="F1722" t="str">
            <v xml:space="preserve">      TPE02.TPE02.APJ-1469 /       TPE02.TPE02.APJ-1469 / Real Estate Lease</v>
          </cell>
        </row>
        <row r="1723">
          <cell r="F1723" t="str">
            <v>TRN02 / TRN02 / Turin - REGUS - Office 406, Via San Francesco D'Assisi</v>
          </cell>
        </row>
        <row r="1724">
          <cell r="F1724" t="str">
            <v xml:space="preserve">   TRN02.TRN02 /    TRN02.TRN02 / TURIN 2</v>
          </cell>
        </row>
        <row r="1725">
          <cell r="F1725" t="str">
            <v xml:space="preserve">      TRN02.TRN02.EMEA-2129 /       TRN02.TRN02.EMEA-2129 / Real Estate Lease</v>
          </cell>
        </row>
        <row r="1726">
          <cell r="F1726" t="str">
            <v xml:space="preserve">      TRN02.TRN02.EMEA-2206 /       TRN02.TRN02.EMEA-2206 / Real Estate Lease</v>
          </cell>
        </row>
        <row r="1727">
          <cell r="F1727" t="str">
            <v>TRN2 / TRN2 / Toronto - 181 Bay St. Ste.3400  Bay Wellington Tower</v>
          </cell>
        </row>
        <row r="1728">
          <cell r="F1728" t="str">
            <v xml:space="preserve">   TRN2.TRN2 /    TRN2.TRN2 / TORONTO 2</v>
          </cell>
        </row>
        <row r="1729">
          <cell r="F1729" t="str">
            <v xml:space="preserve">      TRN2.TRN2.7560 /       TRN2.TRN2.7560 / Real Estate Lease</v>
          </cell>
        </row>
        <row r="1730">
          <cell r="F1730" t="str">
            <v xml:space="preserve">         TRN2.TRN2.7560.MTRN2100710-01-SUB /          TRN2.TRN2.7560.MTRN2100710-01-SUB / canfldq1thruq2masterproject_100816/TRN2 - Toronto 34th Floor Reconfiguration</v>
          </cell>
        </row>
        <row r="1731">
          <cell r="F1731" t="str">
            <v>TUC03 / TUC03 / Tucson - 3430 E. Sunrise Road, Suite 100</v>
          </cell>
        </row>
        <row r="1732">
          <cell r="F1732" t="str">
            <v xml:space="preserve">   TUC03.TUC03 /    TUC03.TUC03 / TUCSON 3</v>
          </cell>
        </row>
        <row r="1733">
          <cell r="F1733" t="str">
            <v xml:space="preserve">      TUC03.TUC03.9137 /       TUC03.TUC03.9137 / Real Estate Lease</v>
          </cell>
        </row>
        <row r="1734">
          <cell r="F1734" t="str">
            <v>TUL / TUL / Tulsa - 7633 East 63rd Place, Suite 110</v>
          </cell>
        </row>
        <row r="1735">
          <cell r="F1735" t="str">
            <v xml:space="preserve">   TUL.TUL /    TUL.TUL / TULSA</v>
          </cell>
        </row>
        <row r="1736">
          <cell r="F1736" t="str">
            <v xml:space="preserve">      TUL.TUL.6033 /       TUL.TUL.6033 / Real Estate Lease</v>
          </cell>
        </row>
        <row r="1737">
          <cell r="F1737" t="str">
            <v>TUN03 / TUN03 / Tunis - 3rd Floor, Chammam Building, Les berges du Lac</v>
          </cell>
        </row>
        <row r="1738">
          <cell r="F1738" t="str">
            <v xml:space="preserve">   TUN03.TUN03 /    TUN03.TUN03 / TUNIS - CHAMMAM BLDG</v>
          </cell>
        </row>
        <row r="1739">
          <cell r="F1739" t="str">
            <v xml:space="preserve">      TUN03.TUN03.EMEA-2165 /       TUN03.TUN03.EMEA-2165 / Real Estate Lease</v>
          </cell>
        </row>
        <row r="1740">
          <cell r="F1740" t="str">
            <v>TYW01 / TYW01 / Newcastle - Design &amp; Works Licence</v>
          </cell>
        </row>
        <row r="1741">
          <cell r="F1741" t="str">
            <v xml:space="preserve">   TYW01.TYW01 /    TYW01.TYW01 / GATESHEAD 1</v>
          </cell>
        </row>
        <row r="1742">
          <cell r="F1742" t="str">
            <v xml:space="preserve">      TYW01.TYW01.EMEA-2097 /       TYW01.TYW01.EMEA-2097 / Real Estate Lease</v>
          </cell>
        </row>
        <row r="1743">
          <cell r="F1743" t="str">
            <v>UIO01 / UIO01 / Quito - 6th Fl, Eurocenter Diursa Building, Avenida Amazonas</v>
          </cell>
        </row>
        <row r="1744">
          <cell r="F1744" t="str">
            <v xml:space="preserve">   UIO01.UIO01 /    UIO01.UIO01 / QUITO - EUROCENTER</v>
          </cell>
        </row>
        <row r="1745">
          <cell r="F1745" t="str">
            <v xml:space="preserve">      UIO01.UIO01.LATAM-2178 /       UIO01.UIO01.LATAM-2178 / Real Estate Lease</v>
          </cell>
        </row>
        <row r="1746">
          <cell r="F1746" t="str">
            <v>URC01 / URC01 / Urumqi - 1 Dongfeng Road, 17G - Hoi Tak Hotel</v>
          </cell>
        </row>
        <row r="1747">
          <cell r="F1747" t="str">
            <v xml:space="preserve">   URC01.URC01 /    URC01.URC01 / URUMQI - HOI TAK HOTEL</v>
          </cell>
        </row>
        <row r="1748">
          <cell r="F1748" t="str">
            <v xml:space="preserve">      URC01.URC01.APJ-1436 /       URC01.URC01.APJ-1436 / Real Estate Lease</v>
          </cell>
        </row>
        <row r="1749">
          <cell r="F1749" t="str">
            <v>UXB4 / UXB4 / STOCKLEY PARK 4</v>
          </cell>
        </row>
        <row r="1750">
          <cell r="F1750" t="str">
            <v xml:space="preserve">   UXB4.UXB4 /    UXB4.UXB4 / STOCKLEY PARK 4</v>
          </cell>
        </row>
        <row r="1751">
          <cell r="F1751" t="str">
            <v xml:space="preserve">      UXB4.UXB4.EMEA-1070 /       UXB4.UXB4.EMEA-1070 / Real Estate Lease</v>
          </cell>
        </row>
        <row r="1752">
          <cell r="F1752" t="str">
            <v>UXB5 / UXB5 / STOCKLEY PARK 5</v>
          </cell>
        </row>
        <row r="1753">
          <cell r="F1753" t="str">
            <v xml:space="preserve">   UXB5.UXB5 /    UXB5.UXB5 / STOCKLEY PARK 5</v>
          </cell>
        </row>
        <row r="1754">
          <cell r="F1754" t="str">
            <v xml:space="preserve">      UXB5.UXB5.EMEA-1063 /       UXB5.UXB5.EMEA-1063 / Real Estate Lease</v>
          </cell>
        </row>
        <row r="1755">
          <cell r="F1755" t="str">
            <v>VGB02 / VGB02 / Virginia Beach - 5700 Cleveland Street, Suite 345</v>
          </cell>
        </row>
        <row r="1756">
          <cell r="F1756" t="str">
            <v xml:space="preserve">   VGB02.VGB02 /    VGB02.VGB02 / VIRGINIA BEACH 2</v>
          </cell>
        </row>
        <row r="1757">
          <cell r="F1757" t="str">
            <v xml:space="preserve">      VGB02.VGB02.8062 /       VGB02.VGB02.8062 / Real Estate Lease</v>
          </cell>
        </row>
        <row r="1758">
          <cell r="F1758" t="str">
            <v>VLC01 / VLC01 / Valencia - Regus, 5th Floor, Avenida Cortes Valencianas 58</v>
          </cell>
        </row>
        <row r="1759">
          <cell r="F1759" t="str">
            <v xml:space="preserve">   VLC01.VLC01 /    VLC01.VLC01 / VALENCIA 1</v>
          </cell>
        </row>
        <row r="1760">
          <cell r="F1760" t="str">
            <v xml:space="preserve">      VLC01.VLC01.EMEA-2153 /       VLC01.VLC01.EMEA-2153 / Real Estate Lease</v>
          </cell>
        </row>
        <row r="1761">
          <cell r="F1761" t="str">
            <v>VMCT / VMCT / Milan - Building Faggio, Via Torri Blanche</v>
          </cell>
        </row>
        <row r="1762">
          <cell r="F1762" t="str">
            <v>VMCT04 / VMCT04 / Vimercate (Milan) - Centro Torri Bianche - Building R</v>
          </cell>
        </row>
        <row r="1763">
          <cell r="F1763" t="str">
            <v xml:space="preserve">   VMCT04.VMCT04 /    VMCT04.VMCT04 / VIMERCATE - ACERO</v>
          </cell>
        </row>
        <row r="1764">
          <cell r="F1764" t="str">
            <v xml:space="preserve">      VMCT04.VMCT04.EMEA-2139 /       VMCT04.VMCT04.EMEA-2139 / Real Estate Lease</v>
          </cell>
        </row>
        <row r="1765">
          <cell r="F1765" t="str">
            <v xml:space="preserve">   VMCT.VMCT /    VMCT.VMCT / VIMERCATE - FAGGIO</v>
          </cell>
        </row>
        <row r="1766">
          <cell r="F1766" t="str">
            <v xml:space="preserve">      VMCT.VMCT.EMEA-2197 /       VMCT.VMCT.EMEA-2197 / Real Estate Lease</v>
          </cell>
        </row>
        <row r="1767">
          <cell r="F1767" t="str">
            <v>VNA A / VNA A / Vienna - 30th and 31st floors - Millenium Tower</v>
          </cell>
        </row>
        <row r="1768">
          <cell r="F1768" t="str">
            <v xml:space="preserve">   VNA A.VNA A /    VNA A.VNA A / VIENNA AU</v>
          </cell>
        </row>
        <row r="1769">
          <cell r="F1769" t="str">
            <v xml:space="preserve">      VNA A.VNA A.EMEA-1075 /       VNA A.VNA A.EMEA-1075 / Real Estate Lease</v>
          </cell>
        </row>
        <row r="1770">
          <cell r="F1770" t="str">
            <v>VNC2 / VNC2 / Vancouver - 595 Burrard Street, 21st floor</v>
          </cell>
        </row>
        <row r="1771">
          <cell r="F1771" t="str">
            <v xml:space="preserve">   VNC2.VNC2 /    VNC2.VNC2 / VANCOUVER 2</v>
          </cell>
        </row>
        <row r="1772">
          <cell r="F1772" t="str">
            <v xml:space="preserve">      VNC2.VNC2.9112 /       VNC2.VNC2.9112 / Real Estate Lease</v>
          </cell>
        </row>
        <row r="1773">
          <cell r="F1773" t="str">
            <v>VNO02 / VNO02 / Vilnius - The Gate</v>
          </cell>
        </row>
        <row r="1774">
          <cell r="F1774" t="str">
            <v xml:space="preserve">   VNO02.VNO02 /    VNO02.VNO02 / VILNIUS 2</v>
          </cell>
        </row>
        <row r="1775">
          <cell r="F1775" t="str">
            <v xml:space="preserve">      VNO02.VNO02.EMEA 2127 /       VNO02.VNO02.EMEA 2127 / Real Estate Lease</v>
          </cell>
        </row>
        <row r="1776">
          <cell r="F1776" t="str">
            <v>WAU1 / WAU1 / WAUSAU 1</v>
          </cell>
        </row>
        <row r="1777">
          <cell r="F1777" t="str">
            <v xml:space="preserve">   WAU1.WAU1 /    WAU1.WAU1 / WAUSAU 1</v>
          </cell>
        </row>
        <row r="1778">
          <cell r="F1778" t="str">
            <v xml:space="preserve">      WAU1.WAU1.7808 /       WAU1.WAU1.7808 / Real Estate Lease</v>
          </cell>
        </row>
        <row r="1779">
          <cell r="F1779" t="str">
            <v>WAW02 / WAW02 / Warsaw - 39B ul. Domaniewska</v>
          </cell>
        </row>
        <row r="1780">
          <cell r="F1780" t="str">
            <v xml:space="preserve">   WAW02.WAW02 /    WAW02.WAW02 / WARSAW PL 2</v>
          </cell>
        </row>
        <row r="1781">
          <cell r="F1781" t="str">
            <v xml:space="preserve">      WAW02.WAW02.EMEA-2062 /       WAW02.WAW02.EMEA-2062 / Real Estate Lease</v>
          </cell>
        </row>
        <row r="1782">
          <cell r="F1782" t="str">
            <v>WCH / WCH / Wichita - 111 South Whittier, Suite 2600</v>
          </cell>
        </row>
        <row r="1783">
          <cell r="F1783" t="str">
            <v xml:space="preserve">   WCH.WCH /    WCH.WCH / WICHITA</v>
          </cell>
        </row>
        <row r="1784">
          <cell r="F1784" t="str">
            <v xml:space="preserve">      WCH.WCH.6103 /       WCH.WCH.6103 / Real Estate Lease</v>
          </cell>
        </row>
        <row r="1785">
          <cell r="F1785" t="str">
            <v>WEM02 / WEM02 / West Des Moines, 1089 Jordan Creek Parkway, Suite 210</v>
          </cell>
        </row>
        <row r="1786">
          <cell r="F1786" t="str">
            <v xml:space="preserve">   WEM02.WEM02 /    WEM02.WEM02 / WEST DES MOINES 2</v>
          </cell>
        </row>
        <row r="1787">
          <cell r="F1787" t="str">
            <v xml:space="preserve">      WEM02.WEM02.9150 /       WEM02.WEM02.9150 / Real Estate Lease</v>
          </cell>
        </row>
        <row r="1788">
          <cell r="F1788" t="str">
            <v>WHN / WHN / Wuhan -  Shangri-La Hotel, 4/F Rm 436</v>
          </cell>
        </row>
        <row r="1789">
          <cell r="F1789" t="str">
            <v xml:space="preserve">   WHN.WHN /    WHN.WHN / WUHAN - SHANGRI-LA HOTEL</v>
          </cell>
        </row>
        <row r="1790">
          <cell r="F1790" t="str">
            <v xml:space="preserve">      WHN.WHN.APJ-1402 /       WHN.WHN.APJ-1402 / Real Estate Lease</v>
          </cell>
        </row>
        <row r="1791">
          <cell r="F1791" t="str">
            <v>WLN2 / WLN2 / Wellington - 22-28 Willeston Street, Level 10</v>
          </cell>
        </row>
        <row r="1792">
          <cell r="F1792" t="str">
            <v xml:space="preserve">   WLN2.WLN2 /    WLN2.WLN2 / WELLINGTON - 22-28 WILLESTON ST</v>
          </cell>
        </row>
        <row r="1793">
          <cell r="F1793" t="str">
            <v xml:space="preserve">      WLN2.WLN2.APJ-1578 /       WLN2.WLN2.APJ-1578 / Real Estate Lease</v>
          </cell>
        </row>
        <row r="1794">
          <cell r="F1794" t="str">
            <v>WLSN01 / WLSN01 / Wallisellen - Richtistrasse 7</v>
          </cell>
        </row>
      </sheetData>
      <sheetData sheetId="1" refreshError="1"/>
      <sheetData sheetId="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Project 2019 Estimate"/>
      <sheetName val="Resources_Usage _Cost"/>
      <sheetName val="Allocation Rate"/>
      <sheetName val="Summary_Forecast by Project"/>
      <sheetName val="ProgProject Budget"/>
      <sheetName val="Forecast Details"/>
      <sheetName val="Sheet5"/>
      <sheetName val="ProgProject Forecast"/>
      <sheetName val="2018 Prog Reallocation"/>
      <sheetName val="2019 Prog Reallocation"/>
      <sheetName val="ProgProject Reallocation "/>
      <sheetName val="UK &amp; Europe WD"/>
      <sheetName val="Pivot"/>
      <sheetName val="Lookups"/>
      <sheetName val="Change log"/>
      <sheetName val="ProgProject_2019_Estimate"/>
      <sheetName val="Resources_Usage__Cost"/>
      <sheetName val="Allocation_Rate"/>
      <sheetName val="Summary_Forecast_by_Project"/>
      <sheetName val="ProgProject_Budget"/>
      <sheetName val="Forecast_Details"/>
      <sheetName val="ProgProject_Forecast"/>
      <sheetName val="2018_Prog_Reallocation"/>
      <sheetName val="2019_Prog_Reallocation"/>
      <sheetName val="ProgProject_Reallocation_"/>
      <sheetName val="UK_&amp;_Europe_WD"/>
      <sheetName val="Change_log"/>
    </sheetNames>
    <sheetDataSet>
      <sheetData sheetId="0"/>
      <sheetData sheetId="1"/>
      <sheetData sheetId="2"/>
      <sheetData sheetId="3">
        <row r="37">
          <cell r="N37">
            <v>2093874.3324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E2" t="str">
            <v>EURO</v>
          </cell>
        </row>
        <row r="3">
          <cell r="E3" t="str">
            <v>PESO</v>
          </cell>
        </row>
        <row r="4">
          <cell r="E4" t="str">
            <v>GBP</v>
          </cell>
        </row>
        <row r="5">
          <cell r="E5" t="str">
            <v>USD</v>
          </cell>
          <cell r="F5" t="str">
            <v>Bangkok</v>
          </cell>
        </row>
        <row r="6">
          <cell r="E6" t="str">
            <v>ZZZ Add above here</v>
          </cell>
          <cell r="F6" t="str">
            <v>Bejing</v>
          </cell>
        </row>
        <row r="7">
          <cell r="F7" t="str">
            <v>Bogata</v>
          </cell>
        </row>
        <row r="8">
          <cell r="F8" t="str">
            <v>Bucharest</v>
          </cell>
        </row>
        <row r="9">
          <cell r="F9" t="str">
            <v>Buenos Aires</v>
          </cell>
        </row>
        <row r="10">
          <cell r="F10" t="str">
            <v>Cape Town</v>
          </cell>
        </row>
        <row r="11">
          <cell r="F11" t="str">
            <v>Chicago</v>
          </cell>
        </row>
        <row r="12">
          <cell r="F12" t="str">
            <v>Cincinnati</v>
          </cell>
        </row>
        <row r="13">
          <cell r="F13" t="str">
            <v>Denver</v>
          </cell>
        </row>
        <row r="14">
          <cell r="F14" t="str">
            <v>Duesseldorf</v>
          </cell>
        </row>
        <row r="15">
          <cell r="F15" t="str">
            <v>Guangzhou</v>
          </cell>
        </row>
        <row r="16">
          <cell r="F16" t="str">
            <v>San Francisco</v>
          </cell>
        </row>
        <row r="17">
          <cell r="F17" t="str">
            <v>HCMC</v>
          </cell>
        </row>
        <row r="18">
          <cell r="F18" t="str">
            <v>Helsinki</v>
          </cell>
        </row>
        <row r="19">
          <cell r="F19" t="str">
            <v>Hong Kong</v>
          </cell>
        </row>
        <row r="20">
          <cell r="F20" t="str">
            <v>Jakarta</v>
          </cell>
        </row>
        <row r="21">
          <cell r="F21" t="str">
            <v>Johannesburg</v>
          </cell>
        </row>
        <row r="22">
          <cell r="F22" t="str">
            <v>KL</v>
          </cell>
        </row>
        <row r="23">
          <cell r="F23" t="str">
            <v>London FT</v>
          </cell>
        </row>
        <row r="24">
          <cell r="F24" t="str">
            <v>London Rose Court</v>
          </cell>
        </row>
        <row r="25">
          <cell r="F25" t="str">
            <v>London SCH (Berger)</v>
          </cell>
        </row>
        <row r="26">
          <cell r="F26" t="str">
            <v>London-AlphaBeta</v>
          </cell>
        </row>
        <row r="27">
          <cell r="F27" t="str">
            <v>London-SBR</v>
          </cell>
        </row>
        <row r="28">
          <cell r="F28" t="str">
            <v>Los Angeles</v>
          </cell>
        </row>
        <row r="29">
          <cell r="F29" t="str">
            <v>Madrid</v>
          </cell>
        </row>
        <row r="30">
          <cell r="F30" t="str">
            <v>Madrid Special Project</v>
          </cell>
        </row>
        <row r="31">
          <cell r="F31" t="str">
            <v>Manchester</v>
          </cell>
        </row>
        <row r="32">
          <cell r="F32" t="str">
            <v>Manilla</v>
          </cell>
        </row>
        <row r="33">
          <cell r="F33" t="str">
            <v>Mexico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s"/>
      <sheetName val="Instructions"/>
      <sheetName val="Justification Report"/>
      <sheetName val="Quotation"/>
      <sheetName val="Contract"/>
      <sheetName val="SEP Form"/>
      <sheetName val="Supporting"/>
      <sheetName val="NCP Justification"/>
      <sheetName val="Director Approval"/>
      <sheetName val="Cost Tracker Update"/>
    </sheetNames>
    <sheetDataSet>
      <sheetData sheetId="0"/>
      <sheetData sheetId="1"/>
      <sheetData sheetId="2">
        <row r="7">
          <cell r="G7" t="str">
            <v>&lt;Project ID&gt;</v>
          </cell>
        </row>
        <row r="8">
          <cell r="C8" t="str">
            <v>&lt;Budget Category Name&gt;</v>
          </cell>
          <cell r="G8" t="str">
            <v>&lt;GL Code&gt;</v>
          </cell>
          <cell r="I8" t="str">
            <v>&lt;ePAF ID&gt;</v>
          </cell>
        </row>
        <row r="9">
          <cell r="G9" t="str">
            <v>&lt;Dept No&gt;</v>
          </cell>
          <cell r="I9" t="str">
            <v>&lt;CIP ID&gt;</v>
          </cell>
        </row>
        <row r="11">
          <cell r="C11" t="str">
            <v>WPR</v>
          </cell>
          <cell r="E11" t="str">
            <v>xxx-xxxxxx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TS"/>
      <sheetName val="CONT."/>
      <sheetName val="RISK REG"/>
      <sheetName val="RISK ASS"/>
      <sheetName val="CHANG."/>
      <sheetName val="VALUE CREAT."/>
      <sheetName val="CR FORM"/>
      <sheetName val="VA FORM"/>
      <sheetName val="MINUTE"/>
      <sheetName val="TABLES"/>
    </sheetNames>
    <sheetDataSet>
      <sheetData sheetId="0">
        <row r="22">
          <cell r="E22" t="str">
            <v>Thomas Maskens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ons"/>
      <sheetName val="Project Summary"/>
      <sheetName val="Tollgate Business Rules"/>
      <sheetName val="Tollgate Scoring Summary"/>
      <sheetName val="Tollgate Define Scoring"/>
      <sheetName val="Tollgate Measure Scoring"/>
      <sheetName val="Tollgate Analyze Scoring"/>
      <sheetName val="Tollgate ImproveControl Scoring"/>
      <sheetName val="Project File Checklist"/>
      <sheetName val="Minutes"/>
      <sheetName val="Issues Log"/>
      <sheetName val="Project Charter"/>
      <sheetName val="Project Charter &lt; $500k"/>
      <sheetName val="Project Schedule"/>
      <sheetName val="ROM, Estimate, Budget"/>
      <sheetName val="Communication Plan"/>
      <sheetName val="FMEA"/>
      <sheetName val="Due Diligence - Checklist"/>
      <sheetName val="Due Dil. - Budget Schedule Adj."/>
      <sheetName val="Due Diligence - Notification"/>
      <sheetName val="Construction WalkThru Checklist"/>
      <sheetName val="Post Move Checklist"/>
      <sheetName val="Client Day One Checklist"/>
      <sheetName val="CW Project Closeout Checklist"/>
      <sheetName val="CW Project Closeout Multi-floor"/>
      <sheetName val="Lessons Learned"/>
      <sheetName val="Additional Forms"/>
      <sheetName val="Misc. 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8">
          <cell r="A18" t="str">
            <v>Define</v>
          </cell>
        </row>
        <row r="19">
          <cell r="A19" t="str">
            <v>Measure</v>
          </cell>
        </row>
        <row r="20">
          <cell r="A20" t="str">
            <v>Analyze</v>
          </cell>
        </row>
        <row r="21">
          <cell r="A21" t="str">
            <v>Improve</v>
          </cell>
        </row>
        <row r="22">
          <cell r="A22" t="str">
            <v>Control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CaPex NAOS"/>
      <sheetName val="Cash Flow - Naos"/>
      <sheetName val="CaPex Insignia"/>
      <sheetName val="Cash Flow - Insignia"/>
    </sheetNames>
    <sheetDataSet>
      <sheetData sheetId="0"/>
      <sheetData sheetId="1">
        <row r="17">
          <cell r="AB17">
            <v>350</v>
          </cell>
        </row>
        <row r="18">
          <cell r="AB18">
            <v>300</v>
          </cell>
        </row>
        <row r="19">
          <cell r="AB19">
            <v>190</v>
          </cell>
        </row>
        <row r="20">
          <cell r="AB20">
            <v>100</v>
          </cell>
        </row>
      </sheetData>
      <sheetData sheetId="2"/>
      <sheetData sheetId="3"/>
      <sheetData sheetId="4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&amp;G CONSTRUCCION"/>
      <sheetName val="P&amp;G"/>
      <sheetName val="DET"/>
      <sheetName val="POLIZAS"/>
      <sheetName val="BASE"/>
      <sheetName val="SUMINISTRO"/>
      <sheetName val="COVID"/>
      <sheetName val="H-N"/>
      <sheetName val="RESUMEN"/>
      <sheetName val="SUMMARY"/>
      <sheetName val="PTO IGT BARRANQUILLA FASE 1"/>
      <sheetName val="PTO IGT BARRANQUILLA FASE 1 CLI"/>
      <sheetName val="FINANCIERA"/>
      <sheetName val="TECHOS"/>
      <sheetName val="OCI"/>
      <sheetName val="GRS"/>
      <sheetName val="MCR"/>
      <sheetName val="PGL"/>
      <sheetName val="IHS"/>
      <sheetName val="RCI"/>
      <sheetName val="ELE"/>
      <sheetName val="VYD"/>
      <sheetName val="AYV"/>
      <sheetName val="SEG"/>
      <sheetName val="MEC"/>
      <sheetName val="MET"/>
      <sheetName val="CRE"/>
      <sheetName val="CAV"/>
      <sheetName val="PAE"/>
      <sheetName val="AAP"/>
      <sheetName val="LMN"/>
      <sheetName val="CMD"/>
      <sheetName val="CMT"/>
      <sheetName val="VRS"/>
      <sheetName val="MOD"/>
      <sheetName val="DEC"/>
    </sheetNames>
    <sheetDataSet>
      <sheetData sheetId="0">
        <row r="69">
          <cell r="A69">
            <v>0.19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rgen"/>
      <sheetName val="Costos Materiales"/>
      <sheetName val="Factor para Fuerza"/>
      <sheetName val="Price Lists"/>
    </sheetNames>
    <sheetDataSet>
      <sheetData sheetId="0"/>
      <sheetData sheetId="1">
        <row r="2">
          <cell r="B2" t="str">
            <v>Cable de cobre aislado # 14 AWG. THHN</v>
          </cell>
        </row>
        <row r="3">
          <cell r="B3" t="str">
            <v>Cable de cobre aislado # 12 AWG. THHN</v>
          </cell>
        </row>
        <row r="4">
          <cell r="B4" t="str">
            <v>Cable de cobre aislado # 10 AWG. THHN</v>
          </cell>
        </row>
        <row r="5">
          <cell r="B5" t="str">
            <v>Cable de cobre aislado # 8 AWG. THHN</v>
          </cell>
        </row>
        <row r="6">
          <cell r="B6" t="str">
            <v>Cable de cobre aislado # 6 AWG. THHN</v>
          </cell>
        </row>
        <row r="7">
          <cell r="B7" t="str">
            <v>Cable de cobre aislado # 4 AWG. THHN</v>
          </cell>
        </row>
        <row r="8">
          <cell r="B8" t="str">
            <v>Cable de cobre aislado # 2 AWG. THHN</v>
          </cell>
        </row>
        <row r="9">
          <cell r="B9" t="str">
            <v>Cable de cobre aislado # 1/0 AWG. THHN</v>
          </cell>
        </row>
        <row r="10">
          <cell r="B10" t="str">
            <v>Cable de cobre aislado # 2/0 AWG. THHN</v>
          </cell>
        </row>
        <row r="11">
          <cell r="B11" t="str">
            <v>Cable de cobre aislado # 3/0 AWG. THHN</v>
          </cell>
        </row>
        <row r="12">
          <cell r="B12" t="str">
            <v>Cable de cobre aislado # 4/0 AWG. THHN</v>
          </cell>
        </row>
        <row r="13">
          <cell r="B13" t="str">
            <v>Cable de cobre aislado # 250 AWG. THHN</v>
          </cell>
        </row>
        <row r="14">
          <cell r="B14" t="str">
            <v>Cable de cobre aislado # 300 AWG. THHN</v>
          </cell>
        </row>
        <row r="15">
          <cell r="B15" t="str">
            <v>Cable de cobre aislado # 350 AWG. THHN</v>
          </cell>
        </row>
        <row r="16">
          <cell r="B16" t="str">
            <v>Cable de cobre aislado # 400 AWG. THHN</v>
          </cell>
        </row>
        <row r="17">
          <cell r="B17" t="str">
            <v>Cable de cobre aislado # 500 AWG. THHN</v>
          </cell>
        </row>
        <row r="18">
          <cell r="B18" t="str">
            <v>Cable de control #16 AWG Flexible</v>
          </cell>
        </row>
        <row r="19">
          <cell r="B19" t="str">
            <v>Cable de cobre aislado # 8 AWG. TIPO SOLDADOR</v>
          </cell>
        </row>
        <row r="20">
          <cell r="B20" t="str">
            <v>Cable de cobre aislado # 6 AWG. TIPO SOLDADOR</v>
          </cell>
        </row>
        <row r="21">
          <cell r="B21" t="str">
            <v>Cable de cobre aislado # 4 AWG. TIPO SOLDADOR</v>
          </cell>
        </row>
        <row r="22">
          <cell r="B22" t="str">
            <v>Cable de cobre aislado # 2 AWG. TIPO SOLDADOR</v>
          </cell>
        </row>
        <row r="23">
          <cell r="B23" t="str">
            <v>Cable de cobre aislado # 1/0 AWG. TIPO SOLDADOR</v>
          </cell>
        </row>
        <row r="24">
          <cell r="B24" t="str">
            <v>Cable de cobre aislado # 2/0 AWG. TIPO SOLDADOR</v>
          </cell>
        </row>
        <row r="25">
          <cell r="B25" t="str">
            <v>Cable de cobre aislado # 3/0 AWG. TIPO SOLDADOR</v>
          </cell>
        </row>
        <row r="26">
          <cell r="B26" t="str">
            <v>Cable de cobre aislado # 4/0 AWG. TIPO SOLDADOR</v>
          </cell>
        </row>
        <row r="27">
          <cell r="B27" t="str">
            <v>Cable Encauchetado 4x10AWG</v>
          </cell>
        </row>
        <row r="28">
          <cell r="B28" t="str">
            <v>Cable Encauchetado 3x10AWG</v>
          </cell>
        </row>
        <row r="29">
          <cell r="B29" t="str">
            <v>Cable Encauchetado 3x12AWG</v>
          </cell>
        </row>
        <row r="30">
          <cell r="B30" t="str">
            <v>Cable de cobre aislado trenzado 3x12 AWG. THWN (TRIPLEX)</v>
          </cell>
        </row>
        <row r="31">
          <cell r="B31" t="str">
            <v>Caja Rawelt 5800 con 3 huecos de 1/2"</v>
          </cell>
        </row>
        <row r="32">
          <cell r="B32" t="str">
            <v>Caja Rawelt 5800 con 3 huecos de 3/4"</v>
          </cell>
        </row>
        <row r="33">
          <cell r="B33" t="str">
            <v>Caja Rawelt 5800 con 4 huecos de 1/2"</v>
          </cell>
        </row>
        <row r="34">
          <cell r="B34" t="str">
            <v>Marquillas plásticas color amarillas</v>
          </cell>
        </row>
        <row r="35">
          <cell r="B35" t="str">
            <v>Prensa estopa de 1/2" plástica</v>
          </cell>
        </row>
        <row r="36">
          <cell r="B36" t="str">
            <v>Prensa estopa de 3/4" plástica</v>
          </cell>
        </row>
        <row r="37">
          <cell r="B37" t="str">
            <v>Prensa estopa de 1" plástica</v>
          </cell>
        </row>
        <row r="38">
          <cell r="B38" t="str">
            <v>VARILLA DE TIERRA 12,7mm X 2,4MTS COBRE (metro)</v>
          </cell>
        </row>
        <row r="39">
          <cell r="B39" t="str">
            <v>VARILLA DE TIERRA 14,28mm X 2,4MTS COBRE (metro)</v>
          </cell>
        </row>
        <row r="40">
          <cell r="B40" t="str">
            <v>N</v>
          </cell>
        </row>
        <row r="41">
          <cell r="B41" t="str">
            <v>Amarre plástico Negro 12 Dexson</v>
          </cell>
        </row>
        <row r="42">
          <cell r="B42" t="str">
            <v>Rollo de Cinta 3M - 18MM Negra de 10metros</v>
          </cell>
        </row>
        <row r="43">
          <cell r="B43" t="str">
            <v>Rollo de Cinta 3M - 18MM Negra de 20metros</v>
          </cell>
        </row>
        <row r="44">
          <cell r="B44" t="str">
            <v>Rollo de Cinta 3M - 18MM Colores de 10metros</v>
          </cell>
        </row>
        <row r="45">
          <cell r="B45" t="str">
            <v>CINTA AISLANTE 3M 19MMx20MTS PROFESIONAL</v>
          </cell>
        </row>
        <row r="46">
          <cell r="B46" t="str">
            <v>CINTA AISLANTE AUTOFUNDENTE 3M 18MMx9,1MTS CON SEPARADOR</v>
          </cell>
        </row>
        <row r="47">
          <cell r="B47" t="str">
            <v>N</v>
          </cell>
        </row>
        <row r="48">
          <cell r="B48" t="str">
            <v>N</v>
          </cell>
        </row>
        <row r="49">
          <cell r="B49" t="str">
            <v>N</v>
          </cell>
        </row>
        <row r="50">
          <cell r="B50" t="str">
            <v>N</v>
          </cell>
        </row>
        <row r="51">
          <cell r="B51" t="str">
            <v>N</v>
          </cell>
        </row>
        <row r="52">
          <cell r="B52" t="str">
            <v>N</v>
          </cell>
        </row>
        <row r="53">
          <cell r="B53" t="str">
            <v>NINGUNO</v>
          </cell>
        </row>
      </sheetData>
      <sheetData sheetId="2"/>
      <sheetData sheetId="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ons"/>
      <sheetName val="EAC Summary"/>
      <sheetName val="Drop-Down Lists"/>
      <sheetName val="Exchange Rates for Currency"/>
    </sheetNames>
    <sheetDataSet>
      <sheetData sheetId="0" refreshError="1"/>
      <sheetData sheetId="1"/>
      <sheetData sheetId="2">
        <row r="3">
          <cell r="B3">
            <v>100000</v>
          </cell>
          <cell r="D3" t="str">
            <v>100000 DUE Diligence</v>
          </cell>
        </row>
        <row r="4">
          <cell r="B4" t="str">
            <v>101000</v>
          </cell>
          <cell r="D4" t="str">
            <v>101000 SC-Architect</v>
          </cell>
        </row>
        <row r="5">
          <cell r="B5">
            <v>102000</v>
          </cell>
          <cell r="D5" t="str">
            <v>102000 SC-MEP</v>
          </cell>
        </row>
        <row r="6">
          <cell r="B6">
            <v>103000</v>
          </cell>
          <cell r="D6" t="str">
            <v>103000 SC-Due Diligence</v>
          </cell>
        </row>
        <row r="7">
          <cell r="B7">
            <v>201000</v>
          </cell>
          <cell r="D7" t="str">
            <v>200000 CONSULTANT SERVICES</v>
          </cell>
        </row>
        <row r="8">
          <cell r="B8">
            <v>202000</v>
          </cell>
          <cell r="D8" t="str">
            <v>201000 CS-Acoustic Consultant</v>
          </cell>
        </row>
        <row r="9">
          <cell r="B9">
            <v>203000</v>
          </cell>
          <cell r="D9" t="str">
            <v>202000 CS-Aquarium Design</v>
          </cell>
        </row>
        <row r="10">
          <cell r="B10">
            <v>204000</v>
          </cell>
          <cell r="D10" t="str">
            <v>203000 CS-Architect</v>
          </cell>
        </row>
        <row r="11">
          <cell r="B11">
            <v>205000</v>
          </cell>
          <cell r="D11" t="str">
            <v>204000 CS-Art Consultant</v>
          </cell>
        </row>
        <row r="12">
          <cell r="B12">
            <v>206000</v>
          </cell>
          <cell r="D12" t="str">
            <v>205000 CS-Broadcast Consultant</v>
          </cell>
        </row>
        <row r="13">
          <cell r="B13">
            <v>207000</v>
          </cell>
          <cell r="D13" t="str">
            <v>206000 CS-Commissioning</v>
          </cell>
        </row>
        <row r="14">
          <cell r="B14">
            <v>208000</v>
          </cell>
          <cell r="D14" t="str">
            <v>207000 CS-Construction Manager</v>
          </cell>
        </row>
        <row r="15">
          <cell r="B15">
            <v>209000</v>
          </cell>
          <cell r="D15" t="str">
            <v>208000 CS-Consultant Reimbursables</v>
          </cell>
        </row>
        <row r="16">
          <cell r="B16">
            <v>210000</v>
          </cell>
          <cell r="D16" t="str">
            <v>209000 CS-Cost Manager / Quantity</v>
          </cell>
        </row>
        <row r="17">
          <cell r="B17">
            <v>211000</v>
          </cell>
          <cell r="D17" t="str">
            <v>210000 CS-Expediter Surveyor</v>
          </cell>
        </row>
        <row r="18">
          <cell r="B18">
            <v>212000</v>
          </cell>
          <cell r="D18" t="str">
            <v>211000 CS-Finance and Accounting</v>
          </cell>
        </row>
        <row r="19">
          <cell r="B19">
            <v>213000</v>
          </cell>
          <cell r="D19" t="str">
            <v>212000 CS-Graphic Design</v>
          </cell>
        </row>
        <row r="20">
          <cell r="B20">
            <v>214000</v>
          </cell>
          <cell r="D20" t="str">
            <v>213000 CS-Insurance and Finance</v>
          </cell>
        </row>
        <row r="21">
          <cell r="B21">
            <v>215000</v>
          </cell>
          <cell r="D21" t="str">
            <v>214000 CS-Kitchen Consultant</v>
          </cell>
        </row>
        <row r="22">
          <cell r="B22">
            <v>216000</v>
          </cell>
          <cell r="D22" t="str">
            <v>215000 CS-LEED Consultant</v>
          </cell>
        </row>
        <row r="23">
          <cell r="B23">
            <v>217000</v>
          </cell>
          <cell r="D23" t="str">
            <v>216000 CS-Legal Services</v>
          </cell>
        </row>
        <row r="24">
          <cell r="B24">
            <v>218000</v>
          </cell>
          <cell r="D24" t="str">
            <v>217000 CS-Lighting Designer</v>
          </cell>
        </row>
        <row r="25">
          <cell r="B25">
            <v>219000</v>
          </cell>
          <cell r="D25" t="str">
            <v>218000 CS-Local Specialist</v>
          </cell>
        </row>
        <row r="26">
          <cell r="B26">
            <v>220000</v>
          </cell>
          <cell r="D26" t="str">
            <v>219000 CS-MEP</v>
          </cell>
        </row>
        <row r="27">
          <cell r="B27">
            <v>221000</v>
          </cell>
          <cell r="D27" t="str">
            <v>220000 CS-Other Consultant Services</v>
          </cell>
        </row>
        <row r="28">
          <cell r="B28">
            <v>222000</v>
          </cell>
          <cell r="D28" t="str">
            <v>221000 CS-Project Manager</v>
          </cell>
        </row>
        <row r="29">
          <cell r="B29">
            <v>223000</v>
          </cell>
          <cell r="D29" t="str">
            <v>222000 CS-Security Consultant</v>
          </cell>
        </row>
        <row r="30">
          <cell r="B30">
            <v>224000</v>
          </cell>
          <cell r="D30" t="str">
            <v>223000 CS-Signage &amp; Environmental Graphics</v>
          </cell>
        </row>
        <row r="31">
          <cell r="B31">
            <v>225000</v>
          </cell>
          <cell r="D31" t="str">
            <v>224000 CS-Space Consultant</v>
          </cell>
        </row>
        <row r="32">
          <cell r="B32">
            <v>226000</v>
          </cell>
          <cell r="D32" t="str">
            <v>225000 CS-Special Inspection</v>
          </cell>
        </row>
        <row r="33">
          <cell r="B33">
            <v>227000</v>
          </cell>
          <cell r="D33" t="str">
            <v>226000 CS-Structural</v>
          </cell>
        </row>
        <row r="34">
          <cell r="B34" t="str">
            <v>300000</v>
          </cell>
          <cell r="D34" t="str">
            <v>227000 CS-Technical Consultant</v>
          </cell>
        </row>
        <row r="35">
          <cell r="B35">
            <v>310000</v>
          </cell>
          <cell r="D35" t="str">
            <v>300000 CONSTRUCTION</v>
          </cell>
        </row>
        <row r="36">
          <cell r="B36">
            <v>320000</v>
          </cell>
          <cell r="D36" t="str">
            <v>310000 CON-General Construction</v>
          </cell>
        </row>
        <row r="37">
          <cell r="B37" t="str">
            <v>390000</v>
          </cell>
          <cell r="D37" t="str">
            <v>320000 CON-Other Construction</v>
          </cell>
        </row>
        <row r="38">
          <cell r="B38" t="str">
            <v>390100</v>
          </cell>
          <cell r="D38" t="str">
            <v>390000 TRADES</v>
          </cell>
        </row>
        <row r="39">
          <cell r="B39" t="str">
            <v>390200</v>
          </cell>
          <cell r="D39" t="str">
            <v>390100 TRA-General Requirements</v>
          </cell>
        </row>
        <row r="40">
          <cell r="B40" t="str">
            <v>390300</v>
          </cell>
          <cell r="D40" t="str">
            <v>390200 TRA-Existing Conditions</v>
          </cell>
        </row>
        <row r="41">
          <cell r="B41" t="str">
            <v>390400</v>
          </cell>
          <cell r="D41" t="str">
            <v>390300 TRA-Concrete</v>
          </cell>
        </row>
        <row r="42">
          <cell r="B42" t="str">
            <v>390500</v>
          </cell>
          <cell r="D42" t="str">
            <v>390400 TRA-Masonry</v>
          </cell>
        </row>
        <row r="43">
          <cell r="B43" t="str">
            <v>390600</v>
          </cell>
          <cell r="D43" t="str">
            <v>390500 TRA-Metals</v>
          </cell>
        </row>
        <row r="44">
          <cell r="B44" t="str">
            <v>390700</v>
          </cell>
          <cell r="D44" t="str">
            <v>390600 TRA-Wood, Plastics, Composites</v>
          </cell>
        </row>
        <row r="45">
          <cell r="B45" t="str">
            <v>390800</v>
          </cell>
          <cell r="D45" t="str">
            <v>390700 TRA-Thermal and Moisture Protection</v>
          </cell>
        </row>
        <row r="46">
          <cell r="B46" t="str">
            <v>390900</v>
          </cell>
          <cell r="D46" t="str">
            <v>390800 TRA-Openings</v>
          </cell>
        </row>
        <row r="47">
          <cell r="B47" t="str">
            <v>391000</v>
          </cell>
          <cell r="D47" t="str">
            <v>390900 TRA-Finishes</v>
          </cell>
        </row>
        <row r="48">
          <cell r="B48" t="str">
            <v>391100</v>
          </cell>
          <cell r="D48" t="str">
            <v>391000 TRA-Specialties</v>
          </cell>
        </row>
        <row r="49">
          <cell r="B49" t="str">
            <v>391200</v>
          </cell>
          <cell r="D49" t="str">
            <v>391100 TRA-Equipment</v>
          </cell>
        </row>
        <row r="50">
          <cell r="B50" t="str">
            <v>391300</v>
          </cell>
          <cell r="D50" t="str">
            <v>391200 TRA-Furnishings</v>
          </cell>
        </row>
        <row r="51">
          <cell r="B51" t="str">
            <v>391400</v>
          </cell>
          <cell r="D51" t="str">
            <v>391300 TRA-Special Construction</v>
          </cell>
        </row>
        <row r="52">
          <cell r="B52" t="str">
            <v>392100</v>
          </cell>
          <cell r="D52" t="str">
            <v>391400 TRA-Conveying Equipment</v>
          </cell>
        </row>
        <row r="53">
          <cell r="B53" t="str">
            <v>392200</v>
          </cell>
          <cell r="D53" t="str">
            <v>392100 TRA-Fire Suppression</v>
          </cell>
        </row>
        <row r="54">
          <cell r="B54" t="str">
            <v>392300</v>
          </cell>
          <cell r="D54" t="str">
            <v>392200 TRA-Plumbing</v>
          </cell>
        </row>
        <row r="55">
          <cell r="B55" t="str">
            <v>392500</v>
          </cell>
          <cell r="D55" t="str">
            <v>392300 TRA-HVAC</v>
          </cell>
        </row>
        <row r="56">
          <cell r="B56" t="str">
            <v>392600</v>
          </cell>
          <cell r="D56" t="str">
            <v>392500 TRA-Integrated Automation</v>
          </cell>
        </row>
        <row r="57">
          <cell r="B57" t="str">
            <v>392700</v>
          </cell>
          <cell r="D57" t="str">
            <v>392600 TRA-Electrical</v>
          </cell>
        </row>
        <row r="58">
          <cell r="B58" t="str">
            <v>392800</v>
          </cell>
          <cell r="D58" t="str">
            <v>392700 TRA-Communications</v>
          </cell>
        </row>
        <row r="59">
          <cell r="B59" t="str">
            <v>393100</v>
          </cell>
          <cell r="D59" t="str">
            <v>392800 TRA-Electronic Safety / Security</v>
          </cell>
        </row>
        <row r="60">
          <cell r="B60" t="str">
            <v>393200</v>
          </cell>
          <cell r="D60" t="str">
            <v>393100 TRA-Earthwork</v>
          </cell>
        </row>
        <row r="61">
          <cell r="B61" t="str">
            <v>393300</v>
          </cell>
          <cell r="D61" t="str">
            <v>393200 TRA-Exterior Improvements</v>
          </cell>
        </row>
        <row r="62">
          <cell r="B62" t="str">
            <v>394000</v>
          </cell>
          <cell r="D62" t="str">
            <v>393300 TRA-Utilities</v>
          </cell>
        </row>
        <row r="63">
          <cell r="B63" t="str">
            <v>394800</v>
          </cell>
          <cell r="D63" t="str">
            <v>394000 TRA-Water and Wastewater Eq</v>
          </cell>
        </row>
        <row r="64">
          <cell r="B64" t="str">
            <v>399000</v>
          </cell>
          <cell r="D64" t="str">
            <v>394800 TRA-Electrical Power Generation</v>
          </cell>
        </row>
        <row r="65">
          <cell r="B65">
            <v>400000</v>
          </cell>
          <cell r="D65" t="str">
            <v>399000 TRA-Other Trade</v>
          </cell>
        </row>
        <row r="66">
          <cell r="B66">
            <v>401000</v>
          </cell>
          <cell r="D66" t="str">
            <v>400000 DIRECTS</v>
          </cell>
        </row>
        <row r="67">
          <cell r="B67" t="str">
            <v>402000</v>
          </cell>
          <cell r="D67" t="str">
            <v>401000 DIR-Aquarium Construction</v>
          </cell>
        </row>
        <row r="68">
          <cell r="B68">
            <v>403000</v>
          </cell>
          <cell r="D68" t="str">
            <v>402000 DIR-Building Management System</v>
          </cell>
        </row>
        <row r="69">
          <cell r="B69" t="str">
            <v>404000</v>
          </cell>
          <cell r="D69" t="str">
            <v>403000 DIR-Direct/Owner</v>
          </cell>
        </row>
        <row r="70">
          <cell r="B70">
            <v>405000</v>
          </cell>
          <cell r="D70" t="str">
            <v>404000 DIR-HVAC Equipment/Services</v>
          </cell>
        </row>
        <row r="71">
          <cell r="B71">
            <v>406000</v>
          </cell>
          <cell r="D71" t="str">
            <v>405000 DIR-Motorized Equipment</v>
          </cell>
        </row>
        <row r="72">
          <cell r="B72">
            <v>407000</v>
          </cell>
          <cell r="D72" t="str">
            <v>406000 DIR-Other Directs</v>
          </cell>
        </row>
        <row r="73">
          <cell r="B73" t="str">
            <v>501000</v>
          </cell>
          <cell r="D73" t="str">
            <v>407000 DIR-UPS</v>
          </cell>
        </row>
        <row r="74">
          <cell r="B74">
            <v>502000</v>
          </cell>
          <cell r="D74" t="str">
            <v>500000 FURNITURE, FIXTURES AND EQUIPMENT</v>
          </cell>
        </row>
        <row r="75">
          <cell r="B75">
            <v>503000</v>
          </cell>
          <cell r="D75" t="str">
            <v>501000 FFE-Ancillary Furniture</v>
          </cell>
        </row>
        <row r="76">
          <cell r="B76">
            <v>504000</v>
          </cell>
          <cell r="D76" t="str">
            <v>502000 FFE-Artwork</v>
          </cell>
        </row>
        <row r="77">
          <cell r="B77">
            <v>505000</v>
          </cell>
          <cell r="D77" t="str">
            <v>503000 FFE-Conference Room Furniture</v>
          </cell>
        </row>
        <row r="78">
          <cell r="B78">
            <v>506000</v>
          </cell>
          <cell r="D78" t="str">
            <v>504000 FFE-Graphics and Signage</v>
          </cell>
        </row>
        <row r="79">
          <cell r="B79">
            <v>507000</v>
          </cell>
          <cell r="D79" t="str">
            <v>505000 FFE-Other FFE</v>
          </cell>
        </row>
        <row r="80">
          <cell r="B80">
            <v>601000</v>
          </cell>
          <cell r="D80" t="str">
            <v>506000 FFE-Smallwares</v>
          </cell>
        </row>
        <row r="81">
          <cell r="B81">
            <v>602000</v>
          </cell>
          <cell r="D81" t="str">
            <v>507000 FFE-Workstations</v>
          </cell>
        </row>
        <row r="82">
          <cell r="B82">
            <v>603000</v>
          </cell>
          <cell r="D82" t="str">
            <v>600000 INFOSYS</v>
          </cell>
        </row>
        <row r="83">
          <cell r="B83">
            <v>604000</v>
          </cell>
          <cell r="D83" t="str">
            <v>601000 ISYS-Audio-Visual Equipment</v>
          </cell>
        </row>
        <row r="84">
          <cell r="B84">
            <v>605000</v>
          </cell>
          <cell r="D84" t="str">
            <v>602000 ISYS-Cables</v>
          </cell>
        </row>
        <row r="85">
          <cell r="B85">
            <v>606000</v>
          </cell>
          <cell r="D85" t="str">
            <v>603000 ISYS-Capital Tech Construction HW</v>
          </cell>
        </row>
        <row r="86">
          <cell r="B86">
            <v>607000</v>
          </cell>
          <cell r="D86" t="str">
            <v>604000 ISYS-Capital Tech Construction SW</v>
          </cell>
        </row>
        <row r="87">
          <cell r="B87">
            <v>608000</v>
          </cell>
          <cell r="D87" t="str">
            <v>605000 ISYS-Communications Equipment</v>
          </cell>
        </row>
        <row r="88">
          <cell r="B88">
            <v>609000</v>
          </cell>
          <cell r="D88" t="str">
            <v>606000 ISYS-Desktop PCs</v>
          </cell>
        </row>
        <row r="89">
          <cell r="B89">
            <v>610000</v>
          </cell>
          <cell r="D89" t="str">
            <v>607000 ISYS-Laptops</v>
          </cell>
        </row>
        <row r="90">
          <cell r="B90">
            <v>611000</v>
          </cell>
          <cell r="D90" t="str">
            <v>608000 ISYS-Multifunction Devices</v>
          </cell>
        </row>
        <row r="91">
          <cell r="B91">
            <v>612000</v>
          </cell>
          <cell r="D91" t="str">
            <v>609000 ISYS-Network Other Equipment</v>
          </cell>
        </row>
        <row r="92">
          <cell r="B92" t="str">
            <v>701000</v>
          </cell>
          <cell r="D92" t="str">
            <v>610000 ISYS-Network Routers</v>
          </cell>
        </row>
        <row r="93">
          <cell r="B93" t="str">
            <v>702000</v>
          </cell>
          <cell r="D93" t="str">
            <v>611000 ISYS-Non-Planned Components</v>
          </cell>
        </row>
        <row r="94">
          <cell r="B94" t="str">
            <v>802000</v>
          </cell>
          <cell r="D94" t="str">
            <v>612000 ISYS-Server Equipment</v>
          </cell>
        </row>
        <row r="95">
          <cell r="B95">
            <v>803000</v>
          </cell>
          <cell r="D95" t="str">
            <v>700000 SECURITY</v>
          </cell>
        </row>
        <row r="96">
          <cell r="B96">
            <v>804000</v>
          </cell>
          <cell r="D96" t="str">
            <v>701000 SEC-Security Equipment</v>
          </cell>
        </row>
        <row r="97">
          <cell r="B97" t="str">
            <v>900000</v>
          </cell>
          <cell r="D97" t="str">
            <v>702000 SEC-Security Services</v>
          </cell>
        </row>
        <row r="98">
          <cell r="D98" t="str">
            <v>800000 BROADCAST</v>
          </cell>
        </row>
        <row r="99">
          <cell r="D99" t="str">
            <v>802000 BRD-Production Equipment</v>
          </cell>
        </row>
        <row r="100">
          <cell r="D100" t="str">
            <v>803000 BRD-Studio Equipment</v>
          </cell>
        </row>
        <row r="101">
          <cell r="D101" t="str">
            <v>804000 BRD-Transmission Equipment</v>
          </cell>
        </row>
        <row r="102">
          <cell r="D102" t="str">
            <v>900000 CONTINGENCY</v>
          </cell>
        </row>
      </sheetData>
      <sheetData sheetId="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1"/>
      <sheetName val="Summary2"/>
      <sheetName val="OnePager"/>
      <sheetName val="AdditionDesc"/>
      <sheetName val="Scope"/>
      <sheetName val="AdditionalScope"/>
      <sheetName val="Financial Input"/>
      <sheetName val="Financial Analysis"/>
      <sheetName val="Scenarios"/>
      <sheetName val="Upside Case"/>
      <sheetName val="Downside Case"/>
      <sheetName val="No Go"/>
      <sheetName val="Depr Tables"/>
      <sheetName val="Settings"/>
      <sheetName val="Costos Materiales"/>
      <sheetName val="Financial_Input"/>
      <sheetName val="Financial_Analysis"/>
      <sheetName val="Upside_Case"/>
      <sheetName val="Downside_Case"/>
      <sheetName val="No_Go"/>
      <sheetName val="Depr_Tables"/>
      <sheetName val="Costos_Materiales"/>
      <sheetName val="Financial_Input1"/>
      <sheetName val="Financial_Analysis1"/>
      <sheetName val="Upside_Case1"/>
      <sheetName val="Downside_Case1"/>
      <sheetName val="No_Go1"/>
      <sheetName val="Depr_Tables1"/>
      <sheetName val="Costos_Materiales1"/>
      <sheetName val="Financial_Input2"/>
      <sheetName val="Financial_Analysis2"/>
      <sheetName val="Upside_Case2"/>
      <sheetName val="Downside_Case2"/>
      <sheetName val="No_Go2"/>
      <sheetName val="Depr_Tables2"/>
      <sheetName val="Costos_Materiales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9">
          <cell r="M29">
            <v>1653000</v>
          </cell>
        </row>
      </sheetData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6F634-5AED-4C56-A099-F83B998E5ED7}">
  <sheetPr>
    <tabColor rgb="FF92D050"/>
  </sheetPr>
  <dimension ref="A1:O267"/>
  <sheetViews>
    <sheetView showGridLines="0" tabSelected="1" view="pageBreakPreview" topLeftCell="A257" zoomScale="183" zoomScaleNormal="70" zoomScaleSheetLayoutView="85" workbookViewId="0">
      <selection activeCell="C212" sqref="C212"/>
    </sheetView>
  </sheetViews>
  <sheetFormatPr baseColWidth="10" defaultColWidth="14.5" defaultRowHeight="15" customHeight="1" outlineLevelRow="1" x14ac:dyDescent="0.2"/>
  <cols>
    <col min="1" max="1" width="12.83203125" customWidth="1"/>
    <col min="2" max="2" width="11.1640625" customWidth="1"/>
    <col min="3" max="3" width="64.1640625" customWidth="1"/>
    <col min="4" max="4" width="15.83203125" customWidth="1"/>
    <col min="5" max="5" width="15.1640625" style="151" customWidth="1"/>
    <col min="6" max="6" width="19.83203125" style="151" customWidth="1"/>
    <col min="7" max="8" width="19.5" style="152" customWidth="1"/>
    <col min="9" max="9" width="23.83203125" style="152" customWidth="1"/>
    <col min="10" max="10" width="26" style="151" customWidth="1"/>
  </cols>
  <sheetData>
    <row r="1" spans="1:10" ht="14.25" customHeight="1" x14ac:dyDescent="0.2">
      <c r="A1" s="1"/>
      <c r="B1" s="1"/>
      <c r="C1" s="1"/>
      <c r="D1" s="1"/>
      <c r="E1" s="1"/>
      <c r="F1" s="2"/>
      <c r="G1" s="56"/>
      <c r="H1" s="56"/>
      <c r="I1" s="56"/>
      <c r="J1" s="1"/>
    </row>
    <row r="2" spans="1:10" ht="14.25" customHeight="1" x14ac:dyDescent="0.2">
      <c r="A2" s="1"/>
      <c r="B2" s="3" t="s">
        <v>11</v>
      </c>
      <c r="C2" s="3"/>
      <c r="D2" s="3"/>
      <c r="E2" s="3"/>
      <c r="F2" s="3"/>
      <c r="G2" s="57"/>
      <c r="H2" s="57"/>
      <c r="I2" s="57"/>
      <c r="J2" s="3"/>
    </row>
    <row r="3" spans="1:10" ht="14.25" customHeight="1" thickBot="1" x14ac:dyDescent="0.25">
      <c r="A3" s="1"/>
      <c r="B3" s="1"/>
      <c r="C3" s="1"/>
      <c r="D3" s="1"/>
      <c r="E3" s="1"/>
      <c r="F3" s="2"/>
      <c r="G3" s="56"/>
      <c r="H3" s="56"/>
      <c r="I3" s="56"/>
      <c r="J3" s="1"/>
    </row>
    <row r="4" spans="1:10" ht="14.25" customHeight="1" x14ac:dyDescent="0.2">
      <c r="A4" s="1"/>
      <c r="B4" s="1"/>
      <c r="C4" s="1"/>
      <c r="D4" s="159" t="s">
        <v>117</v>
      </c>
      <c r="E4" s="160"/>
      <c r="F4" s="160"/>
      <c r="G4" s="161"/>
      <c r="H4" s="161"/>
      <c r="I4" s="162"/>
      <c r="J4" s="4"/>
    </row>
    <row r="5" spans="1:10" ht="14.25" customHeight="1" thickBot="1" x14ac:dyDescent="0.25">
      <c r="A5" s="1"/>
      <c r="B5" s="1"/>
      <c r="C5" s="1"/>
      <c r="D5" s="163" t="s">
        <v>185</v>
      </c>
      <c r="E5" s="164"/>
      <c r="F5" s="164"/>
      <c r="G5" s="164"/>
      <c r="H5" s="164"/>
      <c r="I5" s="165"/>
      <c r="J5" s="4"/>
    </row>
    <row r="6" spans="1:10" ht="14.25" customHeight="1" x14ac:dyDescent="0.2">
      <c r="A6" s="1"/>
      <c r="B6" s="1"/>
      <c r="C6" s="1"/>
      <c r="D6" s="29"/>
      <c r="E6" s="30"/>
      <c r="F6" s="31"/>
      <c r="G6" s="58"/>
      <c r="H6" s="58"/>
      <c r="I6" s="58"/>
      <c r="J6" s="4"/>
    </row>
    <row r="7" spans="1:10" ht="14.25" customHeight="1" x14ac:dyDescent="0.2">
      <c r="A7" s="1"/>
      <c r="B7" s="1"/>
      <c r="C7" s="1"/>
      <c r="D7" s="166" t="s">
        <v>39</v>
      </c>
      <c r="E7" s="166"/>
      <c r="F7" s="167">
        <v>45987</v>
      </c>
      <c r="G7" s="167"/>
      <c r="H7" s="167"/>
      <c r="I7" s="167"/>
      <c r="J7" s="4"/>
    </row>
    <row r="8" spans="1:10" ht="14.25" customHeight="1" x14ac:dyDescent="0.2">
      <c r="A8" s="1"/>
      <c r="B8" s="1"/>
      <c r="C8" s="1"/>
      <c r="D8" s="158" t="s">
        <v>40</v>
      </c>
      <c r="E8" s="158"/>
      <c r="F8" s="168" t="s">
        <v>118</v>
      </c>
      <c r="G8" s="168"/>
      <c r="H8" s="168"/>
      <c r="I8" s="168"/>
      <c r="J8" s="4"/>
    </row>
    <row r="9" spans="1:10" ht="14.25" customHeight="1" x14ac:dyDescent="0.2">
      <c r="A9" s="1"/>
      <c r="B9" s="1"/>
      <c r="C9" s="1"/>
      <c r="D9" s="158" t="s">
        <v>51</v>
      </c>
      <c r="E9" s="158"/>
      <c r="F9" s="137" t="s">
        <v>52</v>
      </c>
      <c r="G9" s="44">
        <v>24.24</v>
      </c>
      <c r="H9" s="44"/>
      <c r="I9" s="44">
        <v>24.24</v>
      </c>
      <c r="J9" s="4"/>
    </row>
    <row r="10" spans="1:10" ht="4.5" customHeight="1" x14ac:dyDescent="0.2">
      <c r="A10" s="1"/>
      <c r="B10" s="1"/>
      <c r="C10" s="1"/>
      <c r="D10" s="1"/>
      <c r="E10" s="1"/>
      <c r="F10" s="2"/>
      <c r="G10" s="56"/>
      <c r="H10" s="56"/>
      <c r="I10" s="56"/>
      <c r="J10" s="4"/>
    </row>
    <row r="11" spans="1:10" ht="4.5" customHeight="1" x14ac:dyDescent="0.2">
      <c r="A11" s="1"/>
      <c r="B11" s="1"/>
      <c r="C11" s="1"/>
      <c r="D11" s="1"/>
      <c r="E11" s="1"/>
      <c r="F11" s="2"/>
      <c r="G11" s="56"/>
      <c r="H11" s="56"/>
      <c r="I11" s="56"/>
      <c r="J11" s="4"/>
    </row>
    <row r="12" spans="1:10" ht="4.5" customHeight="1" x14ac:dyDescent="0.2">
      <c r="A12" s="1"/>
      <c r="B12" s="1"/>
      <c r="C12" s="1"/>
      <c r="D12" s="1"/>
      <c r="E12" s="1"/>
      <c r="F12" s="2"/>
      <c r="G12" s="56"/>
      <c r="H12" s="56"/>
      <c r="I12" s="56"/>
      <c r="J12" s="4"/>
    </row>
    <row r="13" spans="1:10" ht="4.5" customHeight="1" x14ac:dyDescent="0.2">
      <c r="A13" s="1"/>
      <c r="B13" s="1"/>
      <c r="C13" s="1"/>
      <c r="D13" s="1"/>
      <c r="E13" s="1"/>
      <c r="F13" s="2"/>
      <c r="G13" s="56"/>
      <c r="H13" s="56"/>
      <c r="I13" s="56"/>
      <c r="J13" s="4"/>
    </row>
    <row r="14" spans="1:10" ht="4.5" customHeight="1" x14ac:dyDescent="0.2">
      <c r="A14" s="1"/>
      <c r="B14" s="1"/>
      <c r="C14" s="1"/>
      <c r="D14" s="1"/>
      <c r="E14" s="1"/>
      <c r="F14" s="2"/>
      <c r="G14" s="56"/>
      <c r="H14" s="56"/>
      <c r="I14" s="56"/>
      <c r="J14" s="4"/>
    </row>
    <row r="15" spans="1:10" ht="4.5" customHeight="1" x14ac:dyDescent="0.2">
      <c r="A15" s="1"/>
      <c r="B15" s="1"/>
      <c r="C15" s="1"/>
      <c r="D15" s="1"/>
      <c r="E15" s="1"/>
      <c r="F15" s="2"/>
      <c r="G15" s="56"/>
      <c r="H15" s="56"/>
      <c r="I15" s="56"/>
      <c r="J15" s="4"/>
    </row>
    <row r="16" spans="1:10" ht="4.5" customHeight="1" x14ac:dyDescent="0.2">
      <c r="A16" s="1"/>
      <c r="B16" s="1"/>
      <c r="C16" s="1"/>
      <c r="D16" s="1"/>
      <c r="E16" s="1"/>
      <c r="F16" s="2"/>
      <c r="G16" s="56"/>
      <c r="H16" s="56"/>
      <c r="I16" s="56"/>
      <c r="J16" s="4"/>
    </row>
    <row r="17" spans="1:10" ht="4.5" customHeight="1" x14ac:dyDescent="0.2">
      <c r="A17" s="1"/>
      <c r="B17" s="1"/>
      <c r="C17" s="1"/>
      <c r="D17" s="1"/>
      <c r="E17" s="1"/>
      <c r="F17" s="2"/>
      <c r="G17" s="56"/>
      <c r="H17" s="56"/>
      <c r="I17" s="56"/>
      <c r="J17" s="4"/>
    </row>
    <row r="18" spans="1:10" ht="4.5" customHeight="1" x14ac:dyDescent="0.2">
      <c r="A18" s="1"/>
      <c r="B18" s="1"/>
      <c r="C18" s="1"/>
      <c r="D18" s="1"/>
      <c r="E18" s="1"/>
      <c r="F18" s="2"/>
      <c r="G18" s="56"/>
      <c r="H18" s="56"/>
      <c r="I18" s="56"/>
      <c r="J18" s="4"/>
    </row>
    <row r="19" spans="1:10" ht="4.5" customHeight="1" x14ac:dyDescent="0.2">
      <c r="A19" s="1"/>
      <c r="B19" s="1"/>
      <c r="C19" s="1"/>
      <c r="D19" s="1"/>
      <c r="E19" s="1"/>
      <c r="F19" s="2"/>
      <c r="G19" s="56"/>
      <c r="H19" s="56"/>
      <c r="I19" s="56"/>
      <c r="J19" s="4"/>
    </row>
    <row r="20" spans="1:10" ht="4.5" customHeight="1" x14ac:dyDescent="0.2">
      <c r="A20" s="1"/>
      <c r="B20" s="1"/>
      <c r="C20" s="1"/>
      <c r="D20" s="1"/>
      <c r="E20" s="1"/>
      <c r="F20" s="2"/>
      <c r="G20" s="56"/>
      <c r="H20" s="56"/>
      <c r="I20" s="56"/>
      <c r="J20" s="4"/>
    </row>
    <row r="21" spans="1:10" ht="4.5" customHeight="1" x14ac:dyDescent="0.2">
      <c r="A21" s="1"/>
      <c r="B21" s="1"/>
      <c r="C21" s="1"/>
      <c r="D21" s="1"/>
      <c r="E21" s="1"/>
      <c r="F21" s="2"/>
      <c r="G21" s="56"/>
      <c r="H21" s="56"/>
      <c r="I21" s="56"/>
      <c r="J21" s="4"/>
    </row>
    <row r="22" spans="1:10" ht="14.25" customHeight="1" thickBot="1" x14ac:dyDescent="0.25">
      <c r="A22" s="1"/>
      <c r="B22" s="5" t="s">
        <v>12</v>
      </c>
      <c r="C22" s="5"/>
      <c r="D22" s="5"/>
      <c r="E22" s="5"/>
      <c r="F22" s="5"/>
      <c r="G22" s="59"/>
      <c r="H22" s="59"/>
      <c r="I22" s="59"/>
      <c r="J22" s="5"/>
    </row>
    <row r="23" spans="1:10" ht="24.75" customHeight="1" thickBot="1" x14ac:dyDescent="0.25">
      <c r="A23" s="1"/>
      <c r="B23" s="1"/>
      <c r="C23" s="1"/>
      <c r="D23" s="1"/>
      <c r="E23" s="1"/>
      <c r="F23" s="2"/>
      <c r="G23" s="147" t="s">
        <v>169</v>
      </c>
      <c r="H23" s="147"/>
      <c r="I23" s="147" t="s">
        <v>164</v>
      </c>
      <c r="J23" s="148" t="s">
        <v>176</v>
      </c>
    </row>
    <row r="24" spans="1:10" ht="14.25" customHeight="1" x14ac:dyDescent="0.2">
      <c r="A24" s="1"/>
      <c r="B24" s="6" t="s">
        <v>13</v>
      </c>
      <c r="C24" s="6"/>
      <c r="D24" s="6"/>
      <c r="E24" s="6"/>
      <c r="F24" s="6"/>
      <c r="G24" s="60"/>
      <c r="H24" s="60"/>
      <c r="I24" s="60"/>
      <c r="J24" s="6"/>
    </row>
    <row r="25" spans="1:10" ht="4.5" customHeight="1" thickBot="1" x14ac:dyDescent="0.25">
      <c r="A25" s="1"/>
      <c r="B25" s="7"/>
      <c r="C25" s="8"/>
      <c r="D25" s="8"/>
      <c r="E25" s="8"/>
      <c r="F25" s="2"/>
      <c r="G25" s="56"/>
      <c r="H25" s="56"/>
      <c r="I25" s="56"/>
      <c r="J25" s="9"/>
    </row>
    <row r="26" spans="1:10" ht="21" customHeight="1" thickBot="1" x14ac:dyDescent="0.25">
      <c r="A26" s="10"/>
      <c r="B26" s="11" t="s">
        <v>14</v>
      </c>
      <c r="C26" s="11" t="s">
        <v>15</v>
      </c>
      <c r="D26" s="11" t="s">
        <v>16</v>
      </c>
      <c r="E26" s="11" t="s">
        <v>8</v>
      </c>
      <c r="F26" s="11" t="s">
        <v>17</v>
      </c>
      <c r="G26" s="61" t="s">
        <v>18</v>
      </c>
      <c r="H26" s="61" t="s">
        <v>170</v>
      </c>
      <c r="I26" s="61" t="s">
        <v>18</v>
      </c>
      <c r="J26" s="61" t="s">
        <v>171</v>
      </c>
    </row>
    <row r="27" spans="1:10" ht="34.5" customHeight="1" thickBot="1" x14ac:dyDescent="0.25">
      <c r="A27" s="10"/>
      <c r="B27" s="2"/>
      <c r="C27" s="2"/>
      <c r="D27" s="2"/>
      <c r="E27" s="2"/>
      <c r="F27" s="2"/>
      <c r="G27" s="56"/>
      <c r="H27" s="56"/>
      <c r="I27" s="56"/>
      <c r="J27" s="1"/>
    </row>
    <row r="28" spans="1:10" ht="14.25" customHeight="1" x14ac:dyDescent="0.2">
      <c r="A28" s="10"/>
      <c r="B28" s="90">
        <v>1</v>
      </c>
      <c r="C28" s="91" t="s">
        <v>6</v>
      </c>
      <c r="D28" s="91"/>
      <c r="E28" s="92"/>
      <c r="F28" s="93"/>
      <c r="G28" s="93"/>
      <c r="H28" s="104">
        <f>SUM(H31:H44)</f>
        <v>1903896</v>
      </c>
      <c r="I28" s="104"/>
      <c r="J28" s="105">
        <f>SUM(J30:J43)</f>
        <v>5163363.6602100004</v>
      </c>
    </row>
    <row r="29" spans="1:10" ht="14.25" customHeight="1" x14ac:dyDescent="0.2">
      <c r="A29" s="10"/>
      <c r="B29" s="94"/>
      <c r="C29" s="37"/>
      <c r="D29" s="37"/>
      <c r="E29" s="37"/>
      <c r="F29" s="39"/>
      <c r="G29" s="63"/>
      <c r="H29" s="63"/>
      <c r="I29" s="63"/>
      <c r="J29" s="107"/>
    </row>
    <row r="30" spans="1:10" ht="16.75" customHeight="1" outlineLevel="1" x14ac:dyDescent="0.2">
      <c r="A30" s="10"/>
      <c r="B30" s="95">
        <f>B28+0.01</f>
        <v>1.01</v>
      </c>
      <c r="C30" s="28" t="s">
        <v>41</v>
      </c>
      <c r="D30" s="28"/>
      <c r="E30" s="46" t="s">
        <v>4</v>
      </c>
      <c r="F30" s="45">
        <f>I9</f>
        <v>24.24</v>
      </c>
      <c r="G30" s="62"/>
      <c r="H30" s="62"/>
      <c r="I30" s="62">
        <v>1100</v>
      </c>
      <c r="J30" s="108">
        <f>+I30*F30</f>
        <v>26664</v>
      </c>
    </row>
    <row r="31" spans="1:10" ht="28.25" customHeight="1" outlineLevel="1" x14ac:dyDescent="0.2">
      <c r="A31" s="10"/>
      <c r="B31" s="95">
        <f>B30+0.01</f>
        <v>1.02</v>
      </c>
      <c r="C31" s="47" t="s">
        <v>54</v>
      </c>
      <c r="D31" s="47"/>
      <c r="E31" s="46" t="s">
        <v>4</v>
      </c>
      <c r="F31" s="48">
        <f>F30</f>
        <v>24.24</v>
      </c>
      <c r="G31" s="62"/>
      <c r="H31" s="62"/>
      <c r="I31" s="62">
        <v>27764</v>
      </c>
      <c r="J31" s="108">
        <f t="shared" ref="J31:J37" si="0">+I31*F31</f>
        <v>672999.36</v>
      </c>
    </row>
    <row r="32" spans="1:10" ht="22.75" customHeight="1" outlineLevel="1" x14ac:dyDescent="0.2">
      <c r="A32" s="10"/>
      <c r="B32" s="95">
        <f t="shared" ref="B32:B33" si="1">B31+0.01</f>
        <v>1.03</v>
      </c>
      <c r="C32" s="47" t="s">
        <v>124</v>
      </c>
      <c r="D32" s="47"/>
      <c r="E32" s="46" t="s">
        <v>4</v>
      </c>
      <c r="F32" s="48">
        <f>F31</f>
        <v>24.24</v>
      </c>
      <c r="G32" s="62"/>
      <c r="H32" s="62"/>
      <c r="I32" s="62">
        <v>15425</v>
      </c>
      <c r="J32" s="108">
        <f t="shared" si="0"/>
        <v>373902</v>
      </c>
    </row>
    <row r="33" spans="1:10" ht="25.25" customHeight="1" outlineLevel="1" x14ac:dyDescent="0.2">
      <c r="A33" s="10"/>
      <c r="B33" s="95">
        <f t="shared" si="1"/>
        <v>1.04</v>
      </c>
      <c r="C33" s="47" t="s">
        <v>53</v>
      </c>
      <c r="D33" s="47"/>
      <c r="E33" s="49" t="s">
        <v>43</v>
      </c>
      <c r="F33" s="48">
        <v>1</v>
      </c>
      <c r="G33" s="62"/>
      <c r="H33" s="62"/>
      <c r="I33" s="62">
        <v>425256</v>
      </c>
      <c r="J33" s="108">
        <f t="shared" si="0"/>
        <v>425256</v>
      </c>
    </row>
    <row r="34" spans="1:10" ht="29.5" customHeight="1" outlineLevel="1" x14ac:dyDescent="0.2">
      <c r="A34" s="10"/>
      <c r="B34" s="95">
        <f>B33+0.01</f>
        <v>1.05</v>
      </c>
      <c r="C34" s="50" t="s">
        <v>123</v>
      </c>
      <c r="D34" s="50"/>
      <c r="E34" s="51" t="s">
        <v>42</v>
      </c>
      <c r="F34" s="52">
        <f>4.387*3</f>
        <v>13.160999999999998</v>
      </c>
      <c r="G34" s="62"/>
      <c r="H34" s="62"/>
      <c r="I34" s="62">
        <v>23907.5</v>
      </c>
      <c r="J34" s="108">
        <f t="shared" si="0"/>
        <v>314646.60749999993</v>
      </c>
    </row>
    <row r="35" spans="1:10" ht="31.75" customHeight="1" outlineLevel="1" x14ac:dyDescent="0.2">
      <c r="A35" s="10"/>
      <c r="B35" s="95">
        <f t="shared" ref="B35" si="2">B34+0.01</f>
        <v>1.06</v>
      </c>
      <c r="C35" s="53" t="s">
        <v>130</v>
      </c>
      <c r="D35" s="53"/>
      <c r="E35" s="54" t="s">
        <v>34</v>
      </c>
      <c r="F35" s="34">
        <f>(1.62+2.16+4.44)+2.75</f>
        <v>10.97</v>
      </c>
      <c r="G35" s="62"/>
      <c r="H35" s="62"/>
      <c r="I35" s="62">
        <v>69269.342999999993</v>
      </c>
      <c r="J35" s="108">
        <f t="shared" si="0"/>
        <v>759884.69270999997</v>
      </c>
    </row>
    <row r="36" spans="1:10" ht="31.75" customHeight="1" outlineLevel="1" x14ac:dyDescent="0.2">
      <c r="A36" s="10"/>
      <c r="B36" s="95">
        <f>B35+0.01</f>
        <v>1.07</v>
      </c>
      <c r="C36" s="28" t="s">
        <v>129</v>
      </c>
      <c r="D36" s="28"/>
      <c r="E36" s="33" t="s">
        <v>128</v>
      </c>
      <c r="F36" s="45">
        <v>1</v>
      </c>
      <c r="G36" s="149"/>
      <c r="H36" s="149"/>
      <c r="I36" s="149">
        <v>256321</v>
      </c>
      <c r="J36" s="108">
        <f t="shared" si="0"/>
        <v>256321</v>
      </c>
    </row>
    <row r="37" spans="1:10" ht="26.5" customHeight="1" outlineLevel="1" x14ac:dyDescent="0.2">
      <c r="A37" s="10"/>
      <c r="B37" s="95">
        <f>B36+0.01</f>
        <v>1.08</v>
      </c>
      <c r="C37" s="28" t="s">
        <v>55</v>
      </c>
      <c r="D37" s="28"/>
      <c r="E37" s="51" t="s">
        <v>37</v>
      </c>
      <c r="F37" s="34">
        <v>1</v>
      </c>
      <c r="G37" s="62"/>
      <c r="H37" s="62"/>
      <c r="I37" s="62">
        <v>240236</v>
      </c>
      <c r="J37" s="108">
        <f t="shared" si="0"/>
        <v>240236</v>
      </c>
    </row>
    <row r="38" spans="1:10" ht="26.5" customHeight="1" outlineLevel="1" x14ac:dyDescent="0.2">
      <c r="A38" s="10"/>
      <c r="B38" s="95"/>
      <c r="C38" s="28"/>
      <c r="D38" s="28"/>
      <c r="E38" s="51"/>
      <c r="F38" s="34"/>
      <c r="G38" s="62"/>
      <c r="H38" s="62"/>
      <c r="I38" s="62"/>
      <c r="J38" s="108"/>
    </row>
    <row r="39" spans="1:10" ht="14.25" customHeight="1" outlineLevel="1" x14ac:dyDescent="0.2">
      <c r="A39" s="10"/>
      <c r="B39" s="95"/>
      <c r="C39" s="55" t="s">
        <v>32</v>
      </c>
      <c r="D39" s="28"/>
      <c r="E39" s="54" t="s">
        <v>38</v>
      </c>
      <c r="F39" s="34"/>
      <c r="G39" s="62"/>
      <c r="H39" s="62"/>
      <c r="I39" s="62"/>
      <c r="J39" s="108"/>
    </row>
    <row r="40" spans="1:10" ht="49.25" customHeight="1" outlineLevel="1" x14ac:dyDescent="0.2">
      <c r="A40" s="10"/>
      <c r="B40" s="95">
        <f>B37+0.01</f>
        <v>1.0900000000000001</v>
      </c>
      <c r="C40" s="28" t="s">
        <v>150</v>
      </c>
      <c r="D40" s="28"/>
      <c r="E40" s="54" t="s">
        <v>34</v>
      </c>
      <c r="F40" s="34">
        <f>104+82</f>
        <v>186</v>
      </c>
      <c r="G40" s="62">
        <v>10236</v>
      </c>
      <c r="H40" s="62">
        <f>G40*F40</f>
        <v>1903896</v>
      </c>
      <c r="I40" s="62"/>
      <c r="J40" s="108"/>
    </row>
    <row r="41" spans="1:10" ht="29.5" customHeight="1" outlineLevel="1" x14ac:dyDescent="0.2">
      <c r="A41" s="10"/>
      <c r="B41" s="95">
        <f>B40+0.01</f>
        <v>1.1000000000000001</v>
      </c>
      <c r="C41" s="28" t="s">
        <v>105</v>
      </c>
      <c r="D41" s="28"/>
      <c r="E41" s="51" t="s">
        <v>57</v>
      </c>
      <c r="F41" s="34">
        <v>15</v>
      </c>
      <c r="G41" s="62"/>
      <c r="H41" s="62"/>
      <c r="I41" s="62">
        <v>120010</v>
      </c>
      <c r="J41" s="108">
        <f t="shared" ref="J41:J42" si="3">+I41*F41</f>
        <v>1800150</v>
      </c>
    </row>
    <row r="42" spans="1:10" ht="29.5" customHeight="1" outlineLevel="1" x14ac:dyDescent="0.2">
      <c r="A42" s="10"/>
      <c r="B42" s="95">
        <f>B41+0.01</f>
        <v>1.1100000000000001</v>
      </c>
      <c r="C42" s="28" t="s">
        <v>56</v>
      </c>
      <c r="D42" s="28"/>
      <c r="E42" s="54" t="s">
        <v>4</v>
      </c>
      <c r="F42" s="45">
        <f>I9</f>
        <v>24.24</v>
      </c>
      <c r="G42" s="62"/>
      <c r="H42" s="62"/>
      <c r="I42" s="62">
        <v>12100</v>
      </c>
      <c r="J42" s="108">
        <f t="shared" si="3"/>
        <v>293304</v>
      </c>
    </row>
    <row r="43" spans="1:10" ht="14.25" customHeight="1" x14ac:dyDescent="0.2">
      <c r="A43" s="10"/>
      <c r="B43" s="95"/>
      <c r="C43" s="28"/>
      <c r="D43" s="28"/>
      <c r="E43" s="54"/>
      <c r="F43" s="34"/>
      <c r="G43" s="62"/>
      <c r="H43" s="62"/>
      <c r="I43" s="62"/>
      <c r="J43" s="108"/>
    </row>
    <row r="44" spans="1:10" ht="14.25" customHeight="1" thickBot="1" x14ac:dyDescent="0.25">
      <c r="A44" s="10"/>
      <c r="B44" s="95"/>
      <c r="C44" s="28"/>
      <c r="D44" s="28"/>
      <c r="E44" s="54"/>
      <c r="F44" s="34"/>
      <c r="G44" s="62"/>
      <c r="H44" s="62"/>
      <c r="I44" s="62"/>
      <c r="J44" s="108"/>
    </row>
    <row r="45" spans="1:10" ht="14.25" customHeight="1" x14ac:dyDescent="0.2">
      <c r="A45" s="10"/>
      <c r="B45" s="96">
        <v>2</v>
      </c>
      <c r="C45" s="75" t="s">
        <v>44</v>
      </c>
      <c r="D45" s="75"/>
      <c r="E45" s="76"/>
      <c r="F45" s="77"/>
      <c r="G45" s="77"/>
      <c r="H45" s="110">
        <f>SUM(H47:H79)</f>
        <v>7030172.9261268005</v>
      </c>
      <c r="I45" s="110"/>
      <c r="J45" s="105">
        <f>SUM(J47:J79)</f>
        <v>1757543.2315316997</v>
      </c>
    </row>
    <row r="46" spans="1:10" ht="14.25" customHeight="1" x14ac:dyDescent="0.2">
      <c r="A46" s="10"/>
      <c r="B46" s="94"/>
      <c r="C46" s="37"/>
      <c r="D46" s="37"/>
      <c r="E46" s="38"/>
      <c r="F46" s="39"/>
      <c r="G46" s="111"/>
      <c r="H46" s="111"/>
      <c r="I46" s="111"/>
      <c r="J46" s="108"/>
    </row>
    <row r="47" spans="1:10" ht="14.25" customHeight="1" outlineLevel="1" x14ac:dyDescent="0.2">
      <c r="A47" s="10"/>
      <c r="B47" s="95"/>
      <c r="C47" s="35"/>
      <c r="D47" s="36"/>
      <c r="E47" s="33"/>
      <c r="F47" s="34"/>
      <c r="G47" s="62"/>
      <c r="H47" s="62"/>
      <c r="I47" s="62"/>
      <c r="J47" s="108"/>
    </row>
    <row r="48" spans="1:10" ht="19.75" customHeight="1" outlineLevel="1" x14ac:dyDescent="0.2">
      <c r="A48" s="10"/>
      <c r="B48" s="95"/>
      <c r="C48" s="35" t="s">
        <v>162</v>
      </c>
      <c r="D48" s="36"/>
      <c r="E48" s="33"/>
      <c r="F48" s="34"/>
      <c r="G48" s="62"/>
      <c r="H48" s="62"/>
      <c r="I48" s="62"/>
      <c r="J48" s="108"/>
    </row>
    <row r="49" spans="1:10" ht="14.25" customHeight="1" outlineLevel="1" x14ac:dyDescent="0.2">
      <c r="A49" s="10"/>
      <c r="B49" s="95"/>
      <c r="C49" s="35"/>
      <c r="D49" s="36"/>
      <c r="E49" s="33"/>
      <c r="F49" s="34"/>
      <c r="G49" s="62"/>
      <c r="H49" s="62"/>
      <c r="I49" s="62"/>
      <c r="J49" s="108"/>
    </row>
    <row r="50" spans="1:10" ht="30" customHeight="1" outlineLevel="1" x14ac:dyDescent="0.2">
      <c r="A50" s="10"/>
      <c r="B50" s="97">
        <f>B45+0.01</f>
        <v>2.0099999999999998</v>
      </c>
      <c r="C50" s="79" t="s">
        <v>113</v>
      </c>
      <c r="D50" s="79"/>
      <c r="E50" s="80" t="s">
        <v>4</v>
      </c>
      <c r="F50" s="78">
        <v>12.98</v>
      </c>
      <c r="G50" s="62"/>
      <c r="H50" s="62"/>
      <c r="I50" s="62">
        <v>21164.572</v>
      </c>
      <c r="J50" s="108">
        <f t="shared" ref="J50:J60" si="4">+I50*F50</f>
        <v>274716.14455999999</v>
      </c>
    </row>
    <row r="51" spans="1:10" ht="37.75" customHeight="1" outlineLevel="1" x14ac:dyDescent="0.2">
      <c r="A51" s="10"/>
      <c r="B51" s="97">
        <f>B50+0.01</f>
        <v>2.0199999999999996</v>
      </c>
      <c r="C51" s="79" t="s">
        <v>45</v>
      </c>
      <c r="D51" s="79"/>
      <c r="E51" s="80" t="s">
        <v>4</v>
      </c>
      <c r="F51" s="78">
        <v>2.04</v>
      </c>
      <c r="G51" s="62"/>
      <c r="H51" s="62"/>
      <c r="I51" s="62">
        <v>25733.135999999999</v>
      </c>
      <c r="J51" s="108">
        <f t="shared" si="4"/>
        <v>52495.597439999998</v>
      </c>
    </row>
    <row r="52" spans="1:10" ht="37.75" customHeight="1" outlineLevel="1" x14ac:dyDescent="0.2">
      <c r="A52" s="10"/>
      <c r="B52" s="97">
        <f>B51+0.01</f>
        <v>2.0299999999999994</v>
      </c>
      <c r="C52" s="79" t="s">
        <v>46</v>
      </c>
      <c r="D52" s="79"/>
      <c r="E52" s="80" t="s">
        <v>4</v>
      </c>
      <c r="F52" s="78">
        <v>2.04</v>
      </c>
      <c r="G52" s="62"/>
      <c r="H52" s="62"/>
      <c r="I52" s="62">
        <v>28879.850999999995</v>
      </c>
      <c r="J52" s="108">
        <f t="shared" si="4"/>
        <v>58914.896039999992</v>
      </c>
    </row>
    <row r="53" spans="1:10" ht="30.5" customHeight="1" outlineLevel="1" x14ac:dyDescent="0.2">
      <c r="A53" s="10"/>
      <c r="B53" s="97">
        <f t="shared" ref="B53:B76" si="5">B52+0.01</f>
        <v>2.0399999999999991</v>
      </c>
      <c r="C53" s="79" t="s">
        <v>106</v>
      </c>
      <c r="D53" s="79"/>
      <c r="E53" s="80" t="s">
        <v>2</v>
      </c>
      <c r="F53" s="78">
        <v>5.5</v>
      </c>
      <c r="G53" s="62"/>
      <c r="H53" s="62"/>
      <c r="I53" s="62">
        <v>7319.025999999998</v>
      </c>
      <c r="J53" s="108">
        <f t="shared" si="4"/>
        <v>40254.642999999989</v>
      </c>
    </row>
    <row r="54" spans="1:10" ht="37.75" customHeight="1" outlineLevel="1" x14ac:dyDescent="0.2">
      <c r="A54" s="10"/>
      <c r="B54" s="97">
        <f>B53+0.01</f>
        <v>2.0499999999999989</v>
      </c>
      <c r="C54" s="79" t="s">
        <v>107</v>
      </c>
      <c r="D54" s="79"/>
      <c r="E54" s="80" t="s">
        <v>2</v>
      </c>
      <c r="F54" s="78">
        <v>6.81</v>
      </c>
      <c r="G54" s="62"/>
      <c r="H54" s="62"/>
      <c r="I54" s="62">
        <v>10489.049999999996</v>
      </c>
      <c r="J54" s="108">
        <f t="shared" si="4"/>
        <v>71430.430499999973</v>
      </c>
    </row>
    <row r="55" spans="1:10" ht="37.75" customHeight="1" outlineLevel="1" x14ac:dyDescent="0.2">
      <c r="A55" s="10"/>
      <c r="B55" s="97">
        <f t="shared" si="5"/>
        <v>2.0599999999999987</v>
      </c>
      <c r="C55" s="79" t="s">
        <v>108</v>
      </c>
      <c r="D55" s="79"/>
      <c r="E55" s="80" t="s">
        <v>4</v>
      </c>
      <c r="F55" s="78">
        <v>23.9</v>
      </c>
      <c r="G55" s="62"/>
      <c r="H55" s="62"/>
      <c r="I55" s="62">
        <v>21164.572</v>
      </c>
      <c r="J55" s="108">
        <f t="shared" si="4"/>
        <v>505833.2708</v>
      </c>
    </row>
    <row r="56" spans="1:10" ht="37.75" customHeight="1" outlineLevel="1" x14ac:dyDescent="0.2">
      <c r="A56" s="10"/>
      <c r="B56" s="97">
        <f t="shared" si="5"/>
        <v>2.0699999999999985</v>
      </c>
      <c r="C56" s="79" t="s">
        <v>108</v>
      </c>
      <c r="D56" s="79"/>
      <c r="E56" s="80" t="s">
        <v>2</v>
      </c>
      <c r="F56" s="78">
        <f>F55*60%</f>
        <v>14.339999999999998</v>
      </c>
      <c r="G56" s="62"/>
      <c r="H56" s="62"/>
      <c r="I56" s="62">
        <v>21164.771999999997</v>
      </c>
      <c r="J56" s="108">
        <f t="shared" si="4"/>
        <v>303502.83047999995</v>
      </c>
    </row>
    <row r="57" spans="1:10" ht="37.75" customHeight="1" outlineLevel="1" x14ac:dyDescent="0.2">
      <c r="A57" s="10"/>
      <c r="B57" s="97">
        <f>B55+0.01</f>
        <v>2.0699999999999985</v>
      </c>
      <c r="C57" s="79" t="s">
        <v>109</v>
      </c>
      <c r="D57" s="79"/>
      <c r="E57" s="80" t="s">
        <v>4</v>
      </c>
      <c r="F57" s="78">
        <v>12.66</v>
      </c>
      <c r="G57" s="62"/>
      <c r="H57" s="62"/>
      <c r="I57" s="62">
        <v>16829.097999999998</v>
      </c>
      <c r="J57" s="108">
        <f t="shared" si="4"/>
        <v>213056.38067999997</v>
      </c>
    </row>
    <row r="58" spans="1:10" ht="37.75" customHeight="1" outlineLevel="1" x14ac:dyDescent="0.2">
      <c r="A58" s="10"/>
      <c r="B58" s="97">
        <f t="shared" si="5"/>
        <v>2.0799999999999983</v>
      </c>
      <c r="C58" s="79" t="s">
        <v>110</v>
      </c>
      <c r="D58" s="79"/>
      <c r="E58" s="80" t="s">
        <v>2</v>
      </c>
      <c r="F58" s="78">
        <v>6.58</v>
      </c>
      <c r="G58" s="62"/>
      <c r="H58" s="62"/>
      <c r="I58" s="62">
        <v>10489.049999999996</v>
      </c>
      <c r="J58" s="108">
        <f t="shared" si="4"/>
        <v>69017.948999999979</v>
      </c>
    </row>
    <row r="59" spans="1:10" ht="26.5" customHeight="1" outlineLevel="1" x14ac:dyDescent="0.2">
      <c r="A59" s="10"/>
      <c r="B59" s="97">
        <f t="shared" si="5"/>
        <v>2.0899999999999981</v>
      </c>
      <c r="C59" s="79" t="s">
        <v>111</v>
      </c>
      <c r="D59" s="79"/>
      <c r="E59" s="80" t="s">
        <v>1</v>
      </c>
      <c r="F59" s="81">
        <v>2</v>
      </c>
      <c r="G59" s="62"/>
      <c r="H59" s="62"/>
      <c r="I59" s="62">
        <v>16572.698999999993</v>
      </c>
      <c r="J59" s="108">
        <f t="shared" si="4"/>
        <v>33145.397999999986</v>
      </c>
    </row>
    <row r="60" spans="1:10" ht="21.5" customHeight="1" outlineLevel="1" x14ac:dyDescent="0.2">
      <c r="A60" s="10"/>
      <c r="B60" s="97">
        <f t="shared" si="5"/>
        <v>2.0999999999999979</v>
      </c>
      <c r="C60" s="79" t="s">
        <v>112</v>
      </c>
      <c r="D60" s="79"/>
      <c r="E60" s="80" t="s">
        <v>2</v>
      </c>
      <c r="F60" s="81">
        <v>5</v>
      </c>
      <c r="G60" s="62"/>
      <c r="H60" s="62"/>
      <c r="I60" s="62">
        <v>12190.606999999996</v>
      </c>
      <c r="J60" s="108">
        <f t="shared" si="4"/>
        <v>60953.034999999982</v>
      </c>
    </row>
    <row r="61" spans="1:10" ht="22.25" customHeight="1" outlineLevel="1" x14ac:dyDescent="0.2">
      <c r="A61" s="10"/>
      <c r="B61" s="97">
        <f t="shared" si="5"/>
        <v>2.1099999999999977</v>
      </c>
      <c r="C61" s="79" t="s">
        <v>119</v>
      </c>
      <c r="D61" s="79"/>
      <c r="E61" s="80" t="s">
        <v>2</v>
      </c>
      <c r="F61" s="78">
        <v>28.05</v>
      </c>
      <c r="G61" s="62"/>
      <c r="H61" s="62"/>
      <c r="I61" s="62">
        <v>2646.0839939999987</v>
      </c>
      <c r="J61" s="108">
        <f>+I61*F61</f>
        <v>74222.656031699968</v>
      </c>
    </row>
    <row r="62" spans="1:10" ht="22.25" customHeight="1" outlineLevel="1" x14ac:dyDescent="0.2">
      <c r="A62" s="10"/>
      <c r="B62" s="97"/>
      <c r="C62" s="79"/>
      <c r="D62" s="79"/>
      <c r="E62" s="80"/>
      <c r="F62" s="78"/>
      <c r="G62" s="62"/>
      <c r="H62" s="62"/>
      <c r="I62" s="62"/>
      <c r="J62" s="108"/>
    </row>
    <row r="63" spans="1:10" ht="22.25" customHeight="1" outlineLevel="1" x14ac:dyDescent="0.2">
      <c r="A63" s="10"/>
      <c r="B63" s="97"/>
      <c r="C63" s="35" t="s">
        <v>163</v>
      </c>
      <c r="D63" s="79"/>
      <c r="E63" s="80"/>
      <c r="F63" s="78"/>
      <c r="G63" s="62"/>
      <c r="H63" s="62"/>
      <c r="I63" s="62"/>
      <c r="J63" s="108"/>
    </row>
    <row r="64" spans="1:10" ht="22.25" customHeight="1" outlineLevel="1" x14ac:dyDescent="0.2">
      <c r="A64" s="10"/>
      <c r="B64" s="97"/>
      <c r="C64" s="79"/>
      <c r="D64" s="79"/>
      <c r="E64" s="80"/>
      <c r="F64" s="78"/>
      <c r="G64" s="62"/>
      <c r="H64" s="62"/>
      <c r="I64" s="62"/>
      <c r="J64" s="108"/>
    </row>
    <row r="65" spans="1:10" ht="22.25" customHeight="1" outlineLevel="1" x14ac:dyDescent="0.2">
      <c r="A65" s="10"/>
      <c r="B65" s="97">
        <f>B61+0.01</f>
        <v>2.1199999999999974</v>
      </c>
      <c r="C65" s="79" t="s">
        <v>113</v>
      </c>
      <c r="D65" s="79"/>
      <c r="E65" s="80" t="s">
        <v>4</v>
      </c>
      <c r="F65" s="78">
        <v>12.98</v>
      </c>
      <c r="G65" s="62">
        <v>84658.288</v>
      </c>
      <c r="H65" s="62">
        <f>G65*F65</f>
        <v>1098864.5782399999</v>
      </c>
      <c r="I65" s="62"/>
      <c r="J65" s="108"/>
    </row>
    <row r="66" spans="1:10" ht="22.25" customHeight="1" outlineLevel="1" x14ac:dyDescent="0.2">
      <c r="A66" s="10"/>
      <c r="B66" s="97">
        <f t="shared" si="5"/>
        <v>2.1299999999999972</v>
      </c>
      <c r="C66" s="79" t="s">
        <v>45</v>
      </c>
      <c r="D66" s="79"/>
      <c r="E66" s="80" t="s">
        <v>4</v>
      </c>
      <c r="F66" s="78">
        <v>2.04</v>
      </c>
      <c r="G66" s="62">
        <v>102932.54400000001</v>
      </c>
      <c r="H66" s="62">
        <f t="shared" ref="H66:H76" si="6">G66*F66</f>
        <v>209982.38976000002</v>
      </c>
      <c r="I66" s="62"/>
      <c r="J66" s="108"/>
    </row>
    <row r="67" spans="1:10" ht="31.25" customHeight="1" outlineLevel="1" x14ac:dyDescent="0.2">
      <c r="A67" s="10"/>
      <c r="B67" s="97">
        <f t="shared" si="5"/>
        <v>2.139999999999997</v>
      </c>
      <c r="C67" s="79" t="s">
        <v>46</v>
      </c>
      <c r="D67" s="79"/>
      <c r="E67" s="80" t="s">
        <v>4</v>
      </c>
      <c r="F67" s="78">
        <v>2.04</v>
      </c>
      <c r="G67" s="62">
        <v>115519.40399999998</v>
      </c>
      <c r="H67" s="62">
        <f t="shared" si="6"/>
        <v>235659.58415999997</v>
      </c>
      <c r="I67" s="62"/>
      <c r="J67" s="108"/>
    </row>
    <row r="68" spans="1:10" ht="22.25" customHeight="1" outlineLevel="1" x14ac:dyDescent="0.2">
      <c r="A68" s="10"/>
      <c r="B68" s="97">
        <f t="shared" si="5"/>
        <v>2.1499999999999968</v>
      </c>
      <c r="C68" s="79" t="s">
        <v>106</v>
      </c>
      <c r="D68" s="79"/>
      <c r="E68" s="80" t="s">
        <v>2</v>
      </c>
      <c r="F68" s="78">
        <v>5.5</v>
      </c>
      <c r="G68" s="62">
        <v>29276.104000000007</v>
      </c>
      <c r="H68" s="62">
        <f t="shared" si="6"/>
        <v>161018.57200000004</v>
      </c>
      <c r="I68" s="62"/>
      <c r="J68" s="108"/>
    </row>
    <row r="69" spans="1:10" ht="22.25" customHeight="1" outlineLevel="1" x14ac:dyDescent="0.2">
      <c r="A69" s="10"/>
      <c r="B69" s="97">
        <f t="shared" si="5"/>
        <v>2.1599999999999966</v>
      </c>
      <c r="C69" s="79" t="s">
        <v>107</v>
      </c>
      <c r="D69" s="79"/>
      <c r="E69" s="80" t="s">
        <v>2</v>
      </c>
      <c r="F69" s="78">
        <v>6.81</v>
      </c>
      <c r="G69" s="62">
        <v>41956.200000000004</v>
      </c>
      <c r="H69" s="62">
        <f t="shared" si="6"/>
        <v>285721.72200000001</v>
      </c>
      <c r="I69" s="62"/>
      <c r="J69" s="108"/>
    </row>
    <row r="70" spans="1:10" ht="22.25" customHeight="1" outlineLevel="1" x14ac:dyDescent="0.2">
      <c r="A70" s="10"/>
      <c r="B70" s="97">
        <f t="shared" si="5"/>
        <v>2.1699999999999964</v>
      </c>
      <c r="C70" s="79" t="s">
        <v>108</v>
      </c>
      <c r="D70" s="79"/>
      <c r="E70" s="80" t="s">
        <v>4</v>
      </c>
      <c r="F70" s="78">
        <v>23.9</v>
      </c>
      <c r="G70" s="62">
        <v>84658.288</v>
      </c>
      <c r="H70" s="62">
        <f t="shared" si="6"/>
        <v>2023333.0832</v>
      </c>
      <c r="I70" s="62"/>
      <c r="J70" s="108"/>
    </row>
    <row r="71" spans="1:10" ht="22.25" customHeight="1" outlineLevel="1" x14ac:dyDescent="0.2">
      <c r="A71" s="10"/>
      <c r="B71" s="97">
        <f t="shared" si="5"/>
        <v>2.1799999999999962</v>
      </c>
      <c r="C71" s="79" t="s">
        <v>108</v>
      </c>
      <c r="D71" s="79"/>
      <c r="E71" s="80" t="s">
        <v>2</v>
      </c>
      <c r="F71" s="78">
        <v>14.339999999999998</v>
      </c>
      <c r="G71" s="62">
        <v>84659.088000000003</v>
      </c>
      <c r="H71" s="62">
        <f t="shared" si="6"/>
        <v>1214011.3219199998</v>
      </c>
      <c r="I71" s="62"/>
      <c r="J71" s="108"/>
    </row>
    <row r="72" spans="1:10" ht="22.25" customHeight="1" outlineLevel="1" x14ac:dyDescent="0.2">
      <c r="A72" s="10"/>
      <c r="B72" s="97">
        <f t="shared" si="5"/>
        <v>2.1899999999999959</v>
      </c>
      <c r="C72" s="79" t="s">
        <v>109</v>
      </c>
      <c r="D72" s="79"/>
      <c r="E72" s="80" t="s">
        <v>4</v>
      </c>
      <c r="F72" s="78">
        <v>12.66</v>
      </c>
      <c r="G72" s="62">
        <v>67316.391999999993</v>
      </c>
      <c r="H72" s="62">
        <f t="shared" si="6"/>
        <v>852225.52271999989</v>
      </c>
      <c r="I72" s="62"/>
      <c r="J72" s="108"/>
    </row>
    <row r="73" spans="1:10" ht="33.5" customHeight="1" outlineLevel="1" x14ac:dyDescent="0.2">
      <c r="A73" s="10"/>
      <c r="B73" s="97">
        <f t="shared" si="5"/>
        <v>2.1999999999999957</v>
      </c>
      <c r="C73" s="79" t="s">
        <v>110</v>
      </c>
      <c r="D73" s="79"/>
      <c r="E73" s="80" t="s">
        <v>2</v>
      </c>
      <c r="F73" s="78">
        <v>6.58</v>
      </c>
      <c r="G73" s="62">
        <v>41956.200000000004</v>
      </c>
      <c r="H73" s="62">
        <f t="shared" si="6"/>
        <v>276071.79600000003</v>
      </c>
      <c r="I73" s="62"/>
      <c r="J73" s="108"/>
    </row>
    <row r="74" spans="1:10" ht="22.25" customHeight="1" outlineLevel="1" x14ac:dyDescent="0.2">
      <c r="A74" s="10"/>
      <c r="B74" s="97">
        <f t="shared" si="5"/>
        <v>2.2099999999999955</v>
      </c>
      <c r="C74" s="79" t="s">
        <v>111</v>
      </c>
      <c r="D74" s="79"/>
      <c r="E74" s="80" t="s">
        <v>1</v>
      </c>
      <c r="F74" s="78">
        <v>2</v>
      </c>
      <c r="G74" s="62">
        <v>66290.796000000002</v>
      </c>
      <c r="H74" s="62">
        <f t="shared" si="6"/>
        <v>132581.592</v>
      </c>
      <c r="I74" s="62"/>
      <c r="J74" s="108"/>
    </row>
    <row r="75" spans="1:10" ht="22.25" customHeight="1" outlineLevel="1" x14ac:dyDescent="0.2">
      <c r="A75" s="10"/>
      <c r="B75" s="97">
        <f t="shared" si="5"/>
        <v>2.2199999999999953</v>
      </c>
      <c r="C75" s="79" t="s">
        <v>112</v>
      </c>
      <c r="D75" s="79"/>
      <c r="E75" s="80" t="s">
        <v>2</v>
      </c>
      <c r="F75" s="78">
        <v>5</v>
      </c>
      <c r="G75" s="62">
        <v>48762.428</v>
      </c>
      <c r="H75" s="62">
        <f t="shared" si="6"/>
        <v>243812.14</v>
      </c>
      <c r="I75" s="62"/>
      <c r="J75" s="108"/>
    </row>
    <row r="76" spans="1:10" ht="22.25" customHeight="1" outlineLevel="1" x14ac:dyDescent="0.2">
      <c r="A76" s="10"/>
      <c r="B76" s="97">
        <f t="shared" si="5"/>
        <v>2.2299999999999951</v>
      </c>
      <c r="C76" s="79" t="s">
        <v>119</v>
      </c>
      <c r="D76" s="79"/>
      <c r="E76" s="80" t="s">
        <v>2</v>
      </c>
      <c r="F76" s="78">
        <v>28.05</v>
      </c>
      <c r="G76" s="62">
        <v>10584.335976000002</v>
      </c>
      <c r="H76" s="62">
        <f t="shared" si="6"/>
        <v>296890.62412680004</v>
      </c>
      <c r="I76" s="62"/>
      <c r="J76" s="108"/>
    </row>
    <row r="77" spans="1:10" ht="22.25" customHeight="1" outlineLevel="1" x14ac:dyDescent="0.2">
      <c r="A77" s="10"/>
      <c r="B77" s="97"/>
      <c r="C77" s="79"/>
      <c r="D77" s="79"/>
      <c r="E77" s="80"/>
      <c r="F77" s="78"/>
      <c r="G77" s="62"/>
      <c r="H77" s="62"/>
      <c r="I77" s="62"/>
      <c r="J77" s="108"/>
    </row>
    <row r="78" spans="1:10" ht="22.25" customHeight="1" outlineLevel="1" x14ac:dyDescent="0.2">
      <c r="A78" s="10"/>
      <c r="B78" s="97"/>
      <c r="C78" s="79"/>
      <c r="D78" s="79"/>
      <c r="E78" s="80"/>
      <c r="F78" s="78"/>
      <c r="G78" s="62"/>
      <c r="H78" s="62"/>
      <c r="I78" s="62"/>
      <c r="J78" s="108"/>
    </row>
    <row r="79" spans="1:10" ht="15" customHeight="1" x14ac:dyDescent="0.2">
      <c r="A79" s="10"/>
      <c r="B79" s="98"/>
      <c r="C79" s="74"/>
      <c r="D79" s="74"/>
      <c r="E79" s="150"/>
      <c r="F79" s="150"/>
      <c r="G79" s="149"/>
      <c r="H79" s="149"/>
      <c r="I79" s="149"/>
      <c r="J79" s="108"/>
    </row>
    <row r="80" spans="1:10" ht="14.25" customHeight="1" x14ac:dyDescent="0.2">
      <c r="A80" s="10"/>
      <c r="B80" s="96">
        <v>3</v>
      </c>
      <c r="C80" s="75" t="s">
        <v>36</v>
      </c>
      <c r="D80" s="75"/>
      <c r="E80" s="76"/>
      <c r="F80" s="77"/>
      <c r="G80" s="102"/>
      <c r="H80" s="102">
        <f>SUM(H81:H95)</f>
        <v>1104240</v>
      </c>
      <c r="I80" s="102"/>
      <c r="J80" s="109">
        <f>SUM(J81:J95)</f>
        <v>315985.47079000005</v>
      </c>
    </row>
    <row r="81" spans="1:10" ht="14.25" customHeight="1" x14ac:dyDescent="0.2">
      <c r="A81" s="10"/>
      <c r="B81" s="94"/>
      <c r="C81" s="37"/>
      <c r="D81" s="37"/>
      <c r="E81" s="38"/>
      <c r="F81" s="39"/>
      <c r="G81" s="63"/>
      <c r="H81" s="63"/>
      <c r="I81" s="63"/>
      <c r="J81" s="108"/>
    </row>
    <row r="82" spans="1:10" ht="13.25" customHeight="1" outlineLevel="1" x14ac:dyDescent="0.2">
      <c r="A82" s="10"/>
      <c r="B82" s="99"/>
      <c r="C82" s="35" t="s">
        <v>164</v>
      </c>
      <c r="D82" s="36"/>
      <c r="E82" s="82"/>
      <c r="F82" s="73"/>
      <c r="G82" s="62"/>
      <c r="H82" s="62"/>
      <c r="I82" s="62"/>
      <c r="J82" s="108"/>
    </row>
    <row r="83" spans="1:10" ht="14.25" customHeight="1" outlineLevel="1" x14ac:dyDescent="0.2">
      <c r="A83" s="10"/>
      <c r="B83" s="99">
        <f>+B80+0.01</f>
        <v>3.01</v>
      </c>
      <c r="C83" s="36" t="s">
        <v>47</v>
      </c>
      <c r="D83" s="36"/>
      <c r="E83" s="54" t="s">
        <v>34</v>
      </c>
      <c r="F83" s="73">
        <f>F50</f>
        <v>12.98</v>
      </c>
      <c r="G83" s="62"/>
      <c r="H83" s="62"/>
      <c r="I83" s="62">
        <v>6460</v>
      </c>
      <c r="J83" s="108">
        <f t="shared" ref="J83:J87" si="7">I83*F83</f>
        <v>83850.8</v>
      </c>
    </row>
    <row r="84" spans="1:10" ht="14.25" customHeight="1" outlineLevel="1" x14ac:dyDescent="0.2">
      <c r="A84" s="10"/>
      <c r="B84" s="99">
        <f>+B83+0.01</f>
        <v>3.0199999999999996</v>
      </c>
      <c r="C84" s="36" t="s">
        <v>48</v>
      </c>
      <c r="D84" s="36"/>
      <c r="E84" s="54" t="s">
        <v>2</v>
      </c>
      <c r="F84" s="73">
        <f>F58</f>
        <v>6.58</v>
      </c>
      <c r="G84" s="62"/>
      <c r="H84" s="62"/>
      <c r="I84" s="62">
        <v>3716.0932500000035</v>
      </c>
      <c r="J84" s="108">
        <f t="shared" si="7"/>
        <v>24451.893585000023</v>
      </c>
    </row>
    <row r="85" spans="1:10" ht="14.25" customHeight="1" outlineLevel="1" x14ac:dyDescent="0.2">
      <c r="A85" s="10"/>
      <c r="B85" s="99">
        <f t="shared" ref="B85:B86" si="8">+B84+0.01</f>
        <v>3.0299999999999994</v>
      </c>
      <c r="C85" s="36" t="s">
        <v>132</v>
      </c>
      <c r="D85" s="36"/>
      <c r="E85" s="54" t="s">
        <v>34</v>
      </c>
      <c r="F85" s="121">
        <f>F55</f>
        <v>23.9</v>
      </c>
      <c r="G85" s="62"/>
      <c r="H85" s="62"/>
      <c r="I85" s="62">
        <v>6460</v>
      </c>
      <c r="J85" s="108">
        <f t="shared" si="7"/>
        <v>154394</v>
      </c>
    </row>
    <row r="86" spans="1:10" ht="14.25" customHeight="1" outlineLevel="1" x14ac:dyDescent="0.2">
      <c r="A86" s="10"/>
      <c r="B86" s="99">
        <f t="shared" si="8"/>
        <v>3.0399999999999991</v>
      </c>
      <c r="C86" s="70" t="s">
        <v>35</v>
      </c>
      <c r="D86" s="36"/>
      <c r="E86" s="54" t="s">
        <v>2</v>
      </c>
      <c r="F86" s="73">
        <f>F85*60%</f>
        <v>14.339999999999998</v>
      </c>
      <c r="G86" s="62"/>
      <c r="H86" s="62"/>
      <c r="I86" s="62">
        <v>3716.0932500000035</v>
      </c>
      <c r="J86" s="108">
        <f t="shared" si="7"/>
        <v>53288.777205000042</v>
      </c>
    </row>
    <row r="87" spans="1:10" ht="14.25" customHeight="1" outlineLevel="1" x14ac:dyDescent="0.2">
      <c r="A87" s="10"/>
      <c r="B87" s="99"/>
      <c r="C87" s="36"/>
      <c r="D87" s="36"/>
      <c r="E87" s="54"/>
      <c r="F87" s="73"/>
      <c r="G87" s="62"/>
      <c r="H87" s="62"/>
      <c r="I87" s="62"/>
      <c r="J87" s="108">
        <f t="shared" si="7"/>
        <v>0</v>
      </c>
    </row>
    <row r="88" spans="1:10" ht="14.25" customHeight="1" outlineLevel="1" x14ac:dyDescent="0.2">
      <c r="A88" s="10"/>
      <c r="B88" s="99"/>
      <c r="C88" s="35" t="s">
        <v>165</v>
      </c>
      <c r="D88" s="36"/>
      <c r="E88" s="54"/>
      <c r="F88" s="73"/>
      <c r="G88" s="62"/>
      <c r="H88" s="62"/>
      <c r="I88" s="62"/>
      <c r="J88" s="108"/>
    </row>
    <row r="89" spans="1:10" ht="14.25" customHeight="1" outlineLevel="1" x14ac:dyDescent="0.2">
      <c r="A89" s="10"/>
      <c r="B89" s="99"/>
      <c r="C89" s="36"/>
      <c r="D89" s="36"/>
      <c r="E89" s="54"/>
      <c r="F89" s="73"/>
      <c r="G89" s="62"/>
      <c r="H89" s="62"/>
      <c r="I89" s="62"/>
      <c r="J89" s="108"/>
    </row>
    <row r="90" spans="1:10" ht="14.25" customHeight="1" outlineLevel="1" x14ac:dyDescent="0.2">
      <c r="A90" s="10"/>
      <c r="B90" s="99">
        <f>+B86+0.01</f>
        <v>3.0499999999999989</v>
      </c>
      <c r="C90" s="36" t="s">
        <v>47</v>
      </c>
      <c r="D90" s="36"/>
      <c r="E90" s="54" t="s">
        <v>34</v>
      </c>
      <c r="F90" s="73">
        <v>12.98</v>
      </c>
      <c r="G90" s="62">
        <v>22000</v>
      </c>
      <c r="H90" s="62">
        <f>G90*F90</f>
        <v>285560</v>
      </c>
      <c r="I90" s="62"/>
      <c r="J90" s="108"/>
    </row>
    <row r="91" spans="1:10" ht="14.25" customHeight="1" outlineLevel="1" x14ac:dyDescent="0.2">
      <c r="A91" s="10"/>
      <c r="B91" s="99">
        <f>+B90+0.01</f>
        <v>3.0599999999999987</v>
      </c>
      <c r="C91" s="36" t="s">
        <v>48</v>
      </c>
      <c r="D91" s="36"/>
      <c r="E91" s="54" t="s">
        <v>2</v>
      </c>
      <c r="F91" s="73">
        <v>6.58</v>
      </c>
      <c r="G91" s="62">
        <v>14000</v>
      </c>
      <c r="H91" s="62">
        <f t="shared" ref="H91:H93" si="9">G91*F91</f>
        <v>92120</v>
      </c>
      <c r="I91" s="62"/>
      <c r="J91" s="108"/>
    </row>
    <row r="92" spans="1:10" ht="14.25" customHeight="1" outlineLevel="1" x14ac:dyDescent="0.2">
      <c r="A92" s="10"/>
      <c r="B92" s="99">
        <f t="shared" ref="B92:B93" si="10">+B91+0.01</f>
        <v>3.0699999999999985</v>
      </c>
      <c r="C92" s="36" t="s">
        <v>132</v>
      </c>
      <c r="D92" s="36"/>
      <c r="E92" s="54" t="s">
        <v>34</v>
      </c>
      <c r="F92" s="121">
        <v>23.9</v>
      </c>
      <c r="G92" s="62">
        <v>22000</v>
      </c>
      <c r="H92" s="62">
        <f t="shared" si="9"/>
        <v>525800</v>
      </c>
      <c r="I92" s="62"/>
      <c r="J92" s="108"/>
    </row>
    <row r="93" spans="1:10" ht="14.25" customHeight="1" outlineLevel="1" x14ac:dyDescent="0.2">
      <c r="A93" s="10"/>
      <c r="B93" s="99">
        <f t="shared" si="10"/>
        <v>3.0799999999999983</v>
      </c>
      <c r="C93" s="70" t="s">
        <v>35</v>
      </c>
      <c r="D93" s="36"/>
      <c r="E93" s="54" t="s">
        <v>2</v>
      </c>
      <c r="F93" s="73">
        <v>14.339999999999998</v>
      </c>
      <c r="G93" s="62">
        <v>14000</v>
      </c>
      <c r="H93" s="62">
        <f t="shared" si="9"/>
        <v>200759.99999999997</v>
      </c>
      <c r="I93" s="62"/>
      <c r="J93" s="108"/>
    </row>
    <row r="94" spans="1:10" ht="14.25" customHeight="1" outlineLevel="1" x14ac:dyDescent="0.2">
      <c r="A94" s="10"/>
      <c r="B94" s="99"/>
      <c r="C94" s="36"/>
      <c r="D94" s="36"/>
      <c r="E94" s="54"/>
      <c r="F94" s="73"/>
      <c r="G94" s="62"/>
      <c r="H94" s="62"/>
      <c r="I94" s="62"/>
      <c r="J94" s="108"/>
    </row>
    <row r="95" spans="1:10" ht="14.25" customHeight="1" x14ac:dyDescent="0.2">
      <c r="A95" s="10"/>
      <c r="B95" s="99"/>
      <c r="C95" s="36"/>
      <c r="D95" s="36"/>
      <c r="E95" s="54"/>
      <c r="F95" s="73"/>
      <c r="G95" s="62"/>
      <c r="H95" s="62"/>
      <c r="I95" s="62"/>
      <c r="J95" s="108"/>
    </row>
    <row r="96" spans="1:10" ht="14.25" customHeight="1" x14ac:dyDescent="0.2">
      <c r="A96" s="10"/>
      <c r="B96" s="96">
        <v>4</v>
      </c>
      <c r="C96" s="75" t="s">
        <v>33</v>
      </c>
      <c r="D96" s="75"/>
      <c r="E96" s="76"/>
      <c r="F96" s="77"/>
      <c r="G96" s="102"/>
      <c r="H96" s="102">
        <f>SUM(H97:H130)</f>
        <v>1957941.2542800002</v>
      </c>
      <c r="I96" s="102"/>
      <c r="J96" s="109">
        <f>SUM(J97:J130)</f>
        <v>872113.46132000012</v>
      </c>
    </row>
    <row r="97" spans="1:10" ht="14.25" customHeight="1" x14ac:dyDescent="0.2">
      <c r="A97" s="10"/>
      <c r="B97" s="94"/>
      <c r="C97" s="37"/>
      <c r="D97" s="37"/>
      <c r="E97" s="38"/>
      <c r="F97" s="39"/>
      <c r="G97" s="63"/>
      <c r="H97" s="63"/>
      <c r="I97" s="63"/>
      <c r="J97" s="108"/>
    </row>
    <row r="98" spans="1:10" ht="23.5" customHeight="1" x14ac:dyDescent="0.2">
      <c r="A98" s="10"/>
      <c r="B98" s="94"/>
      <c r="C98" s="37" t="s">
        <v>164</v>
      </c>
      <c r="D98" s="37"/>
      <c r="E98" s="38"/>
      <c r="F98" s="39"/>
      <c r="G98" s="63"/>
      <c r="H98" s="63"/>
      <c r="I98" s="63"/>
      <c r="J98" s="108"/>
    </row>
    <row r="99" spans="1:10" ht="30.5" customHeight="1" outlineLevel="1" x14ac:dyDescent="0.2">
      <c r="A99" s="10"/>
      <c r="B99" s="95">
        <f>B96+0.01</f>
        <v>4.01</v>
      </c>
      <c r="C99" s="36" t="s">
        <v>58</v>
      </c>
      <c r="D99" s="36"/>
      <c r="E99" s="33" t="s">
        <v>2</v>
      </c>
      <c r="F99" s="34">
        <v>15</v>
      </c>
      <c r="G99" s="63"/>
      <c r="H99" s="103"/>
      <c r="I99" s="103">
        <v>3010.0620000000004</v>
      </c>
      <c r="J99" s="108">
        <f>I99*F99</f>
        <v>45150.930000000008</v>
      </c>
    </row>
    <row r="100" spans="1:10" ht="30.5" customHeight="1" outlineLevel="1" x14ac:dyDescent="0.2">
      <c r="A100" s="10"/>
      <c r="B100" s="95">
        <f>B99+0.01</f>
        <v>4.0199999999999996</v>
      </c>
      <c r="C100" s="36" t="s">
        <v>59</v>
      </c>
      <c r="D100" s="36"/>
      <c r="E100" s="33" t="s">
        <v>0</v>
      </c>
      <c r="F100" s="34">
        <v>24</v>
      </c>
      <c r="G100" s="63"/>
      <c r="H100" s="103"/>
      <c r="I100" s="103">
        <v>816.28800000000001</v>
      </c>
      <c r="J100" s="108">
        <f t="shared" ref="J100:J111" si="11">I100*F100</f>
        <v>19590.912</v>
      </c>
    </row>
    <row r="101" spans="1:10" ht="30.5" customHeight="1" outlineLevel="1" x14ac:dyDescent="0.2">
      <c r="A101" s="10"/>
      <c r="B101" s="95">
        <f t="shared" ref="B101:B111" si="12">B99+0.01</f>
        <v>4.0199999999999996</v>
      </c>
      <c r="C101" s="36" t="s">
        <v>60</v>
      </c>
      <c r="D101" s="36"/>
      <c r="E101" s="33" t="s">
        <v>2</v>
      </c>
      <c r="F101" s="34">
        <v>7</v>
      </c>
      <c r="G101" s="63"/>
      <c r="H101" s="103"/>
      <c r="I101" s="103">
        <v>3469.2240000000006</v>
      </c>
      <c r="J101" s="108">
        <f t="shared" si="11"/>
        <v>24284.568000000003</v>
      </c>
    </row>
    <row r="102" spans="1:10" ht="30.5" customHeight="1" outlineLevel="1" x14ac:dyDescent="0.2">
      <c r="A102" s="10"/>
      <c r="B102" s="95">
        <f t="shared" si="12"/>
        <v>4.0299999999999994</v>
      </c>
      <c r="C102" s="36" t="s">
        <v>61</v>
      </c>
      <c r="D102" s="36"/>
      <c r="E102" s="33" t="s">
        <v>0</v>
      </c>
      <c r="F102" s="34">
        <v>9</v>
      </c>
      <c r="G102" s="63"/>
      <c r="H102" s="103"/>
      <c r="I102" s="103">
        <v>1045.8689999999999</v>
      </c>
      <c r="J102" s="108">
        <f t="shared" si="11"/>
        <v>9412.8209999999999</v>
      </c>
    </row>
    <row r="103" spans="1:10" ht="30.5" customHeight="1" outlineLevel="1" x14ac:dyDescent="0.2">
      <c r="A103" s="10"/>
      <c r="B103" s="95">
        <f t="shared" si="12"/>
        <v>4.0299999999999994</v>
      </c>
      <c r="C103" s="36" t="s">
        <v>62</v>
      </c>
      <c r="D103" s="36"/>
      <c r="E103" s="33" t="s">
        <v>0</v>
      </c>
      <c r="F103" s="34">
        <v>5</v>
      </c>
      <c r="G103" s="63"/>
      <c r="H103" s="103"/>
      <c r="I103" s="103">
        <v>12206.056500000001</v>
      </c>
      <c r="J103" s="108">
        <f t="shared" si="11"/>
        <v>61030.282500000001</v>
      </c>
    </row>
    <row r="104" spans="1:10" ht="30.5" customHeight="1" outlineLevel="1" x14ac:dyDescent="0.2">
      <c r="A104" s="10"/>
      <c r="B104" s="95">
        <f t="shared" si="12"/>
        <v>4.0399999999999991</v>
      </c>
      <c r="C104" s="36" t="s">
        <v>63</v>
      </c>
      <c r="D104" s="36"/>
      <c r="E104" s="33" t="s">
        <v>0</v>
      </c>
      <c r="F104" s="34">
        <v>5</v>
      </c>
      <c r="G104" s="63"/>
      <c r="H104" s="103"/>
      <c r="I104" s="103">
        <v>15356.418</v>
      </c>
      <c r="J104" s="108">
        <f t="shared" si="11"/>
        <v>76782.09</v>
      </c>
    </row>
    <row r="105" spans="1:10" ht="30.5" customHeight="1" outlineLevel="1" x14ac:dyDescent="0.2">
      <c r="A105" s="10"/>
      <c r="B105" s="95">
        <f t="shared" si="12"/>
        <v>4.0399999999999991</v>
      </c>
      <c r="C105" s="36" t="s">
        <v>64</v>
      </c>
      <c r="D105" s="36"/>
      <c r="E105" s="33" t="s">
        <v>75</v>
      </c>
      <c r="F105" s="34">
        <v>1</v>
      </c>
      <c r="G105" s="63"/>
      <c r="H105" s="103"/>
      <c r="I105" s="103">
        <v>147314</v>
      </c>
      <c r="J105" s="108">
        <f t="shared" si="11"/>
        <v>147314</v>
      </c>
    </row>
    <row r="106" spans="1:10" ht="30.5" customHeight="1" outlineLevel="1" x14ac:dyDescent="0.2">
      <c r="A106" s="10"/>
      <c r="B106" s="95">
        <f t="shared" si="12"/>
        <v>4.0499999999999989</v>
      </c>
      <c r="C106" s="36" t="s">
        <v>65</v>
      </c>
      <c r="D106" s="36"/>
      <c r="E106" s="33" t="s">
        <v>2</v>
      </c>
      <c r="F106" s="34">
        <v>13</v>
      </c>
      <c r="G106" s="63"/>
      <c r="H106" s="103"/>
      <c r="I106" s="103">
        <v>6402.2488200000007</v>
      </c>
      <c r="J106" s="108">
        <f t="shared" si="11"/>
        <v>83229.234660000016</v>
      </c>
    </row>
    <row r="107" spans="1:10" ht="30.5" customHeight="1" outlineLevel="1" x14ac:dyDescent="0.2">
      <c r="A107" s="10"/>
      <c r="B107" s="95">
        <f t="shared" si="12"/>
        <v>4.0499999999999989</v>
      </c>
      <c r="C107" s="36" t="s">
        <v>66</v>
      </c>
      <c r="D107" s="36"/>
      <c r="E107" s="33" t="s">
        <v>0</v>
      </c>
      <c r="F107" s="34">
        <v>14</v>
      </c>
      <c r="G107" s="63"/>
      <c r="H107" s="103"/>
      <c r="I107" s="103">
        <v>4081.4400000000005</v>
      </c>
      <c r="J107" s="108">
        <f t="shared" si="11"/>
        <v>57140.160000000003</v>
      </c>
    </row>
    <row r="108" spans="1:10" ht="30.5" customHeight="1" outlineLevel="1" x14ac:dyDescent="0.2">
      <c r="A108" s="10"/>
      <c r="B108" s="95">
        <f t="shared" si="12"/>
        <v>4.0599999999999987</v>
      </c>
      <c r="C108" s="36" t="s">
        <v>67</v>
      </c>
      <c r="D108" s="36"/>
      <c r="E108" s="33" t="s">
        <v>0</v>
      </c>
      <c r="F108" s="34">
        <v>2</v>
      </c>
      <c r="G108" s="63"/>
      <c r="H108" s="103"/>
      <c r="I108" s="103">
        <v>17334.13077</v>
      </c>
      <c r="J108" s="108">
        <f t="shared" si="11"/>
        <v>34668.26154</v>
      </c>
    </row>
    <row r="109" spans="1:10" ht="30.5" customHeight="1" outlineLevel="1" x14ac:dyDescent="0.2">
      <c r="A109" s="10"/>
      <c r="B109" s="95">
        <f t="shared" si="12"/>
        <v>4.0599999999999987</v>
      </c>
      <c r="C109" s="36" t="s">
        <v>64</v>
      </c>
      <c r="D109" s="36"/>
      <c r="E109" s="33" t="s">
        <v>0</v>
      </c>
      <c r="F109" s="34">
        <v>1</v>
      </c>
      <c r="G109" s="63"/>
      <c r="H109" s="103"/>
      <c r="I109" s="103">
        <v>47191.65</v>
      </c>
      <c r="J109" s="108">
        <f t="shared" si="11"/>
        <v>47191.65</v>
      </c>
    </row>
    <row r="110" spans="1:10" ht="30.5" customHeight="1" outlineLevel="1" x14ac:dyDescent="0.2">
      <c r="A110" s="10"/>
      <c r="B110" s="95">
        <f t="shared" si="12"/>
        <v>4.0699999999999985</v>
      </c>
      <c r="C110" s="36" t="s">
        <v>68</v>
      </c>
      <c r="D110" s="36"/>
      <c r="E110" s="33" t="s">
        <v>0</v>
      </c>
      <c r="F110" s="34">
        <v>6</v>
      </c>
      <c r="G110" s="63"/>
      <c r="H110" s="103"/>
      <c r="I110" s="103">
        <v>2657.5276200000003</v>
      </c>
      <c r="J110" s="108">
        <f t="shared" si="11"/>
        <v>15945.165720000001</v>
      </c>
    </row>
    <row r="111" spans="1:10" ht="30.5" customHeight="1" outlineLevel="1" x14ac:dyDescent="0.2">
      <c r="A111" s="10"/>
      <c r="B111" s="95">
        <f t="shared" si="12"/>
        <v>4.0699999999999985</v>
      </c>
      <c r="C111" s="36" t="s">
        <v>69</v>
      </c>
      <c r="D111" s="36"/>
      <c r="E111" s="33" t="s">
        <v>0</v>
      </c>
      <c r="F111" s="34">
        <v>5</v>
      </c>
      <c r="G111" s="103"/>
      <c r="H111" s="103"/>
      <c r="I111" s="103">
        <v>3011.8476300000002</v>
      </c>
      <c r="J111" s="108">
        <f t="shared" si="11"/>
        <v>15059.238150000001</v>
      </c>
    </row>
    <row r="112" spans="1:10" ht="22.25" customHeight="1" outlineLevel="1" x14ac:dyDescent="0.2">
      <c r="A112" s="10"/>
      <c r="B112" s="95"/>
      <c r="C112" s="35" t="s">
        <v>70</v>
      </c>
      <c r="D112" s="36"/>
      <c r="E112" s="33"/>
      <c r="F112" s="34"/>
      <c r="G112" s="103"/>
      <c r="H112" s="103"/>
      <c r="I112" s="103"/>
      <c r="J112" s="108"/>
    </row>
    <row r="113" spans="1:10" ht="30.5" customHeight="1" outlineLevel="1" x14ac:dyDescent="0.2">
      <c r="A113" s="10"/>
      <c r="B113" s="95">
        <f>B111+0.01</f>
        <v>4.0799999999999983</v>
      </c>
      <c r="C113" s="36" t="s">
        <v>71</v>
      </c>
      <c r="D113" s="36"/>
      <c r="E113" s="33" t="s">
        <v>0</v>
      </c>
      <c r="F113" s="34">
        <v>1</v>
      </c>
      <c r="G113" s="103"/>
      <c r="H113" s="103"/>
      <c r="I113" s="103">
        <v>64952.291249999995</v>
      </c>
      <c r="J113" s="108">
        <f>I113*F113</f>
        <v>64952.291249999995</v>
      </c>
    </row>
    <row r="114" spans="1:10" ht="30.5" customHeight="1" outlineLevel="1" x14ac:dyDescent="0.2">
      <c r="A114" s="10"/>
      <c r="B114" s="95">
        <f>B113+0.01</f>
        <v>4.0899999999999981</v>
      </c>
      <c r="C114" s="36" t="s">
        <v>72</v>
      </c>
      <c r="D114" s="36"/>
      <c r="E114" s="33" t="s">
        <v>0</v>
      </c>
      <c r="F114" s="34">
        <v>1</v>
      </c>
      <c r="G114" s="103"/>
      <c r="H114" s="103"/>
      <c r="I114" s="103">
        <v>61081.300500000005</v>
      </c>
      <c r="J114" s="108">
        <f>I114*F114</f>
        <v>61081.300500000005</v>
      </c>
    </row>
    <row r="115" spans="1:10" ht="30.5" customHeight="1" outlineLevel="1" x14ac:dyDescent="0.2">
      <c r="A115" s="10"/>
      <c r="B115" s="95">
        <f>B114+0.01</f>
        <v>4.0999999999999979</v>
      </c>
      <c r="C115" s="36" t="s">
        <v>73</v>
      </c>
      <c r="D115" s="36"/>
      <c r="E115" s="33" t="s">
        <v>0</v>
      </c>
      <c r="F115" s="34">
        <v>1</v>
      </c>
      <c r="G115" s="103"/>
      <c r="H115" s="103"/>
      <c r="I115" s="103">
        <v>54640.278000000006</v>
      </c>
      <c r="J115" s="108">
        <f>I115*F115</f>
        <v>54640.278000000006</v>
      </c>
    </row>
    <row r="116" spans="1:10" ht="30" customHeight="1" outlineLevel="1" x14ac:dyDescent="0.2">
      <c r="A116" s="10"/>
      <c r="B116" s="95">
        <f>B115+0.01</f>
        <v>4.1099999999999977</v>
      </c>
      <c r="C116" s="36" t="s">
        <v>74</v>
      </c>
      <c r="D116" s="36"/>
      <c r="E116" s="33" t="s">
        <v>0</v>
      </c>
      <c r="F116" s="34">
        <v>1</v>
      </c>
      <c r="G116" s="103"/>
      <c r="H116" s="103"/>
      <c r="I116" s="103">
        <v>54640.278000000006</v>
      </c>
      <c r="J116" s="108">
        <f>I116*F116</f>
        <v>54640.278000000006</v>
      </c>
    </row>
    <row r="117" spans="1:10" ht="30" customHeight="1" outlineLevel="1" x14ac:dyDescent="0.2">
      <c r="A117" s="10"/>
      <c r="B117" s="95"/>
      <c r="C117" s="36"/>
      <c r="D117" s="36"/>
      <c r="E117" s="33"/>
      <c r="F117" s="34"/>
      <c r="G117" s="103"/>
      <c r="H117" s="103"/>
      <c r="I117" s="103"/>
      <c r="J117" s="108"/>
    </row>
    <row r="118" spans="1:10" ht="30" customHeight="1" outlineLevel="1" x14ac:dyDescent="0.2">
      <c r="A118" s="10"/>
      <c r="B118" s="95"/>
      <c r="C118" s="37" t="s">
        <v>166</v>
      </c>
      <c r="D118" s="36"/>
      <c r="E118" s="33"/>
      <c r="F118" s="34"/>
      <c r="G118" s="103"/>
      <c r="H118" s="103"/>
      <c r="I118" s="103"/>
      <c r="J118" s="108"/>
    </row>
    <row r="119" spans="1:10" ht="30" customHeight="1" outlineLevel="1" x14ac:dyDescent="0.2">
      <c r="A119" s="10"/>
      <c r="B119" s="95">
        <f>B116+0.01</f>
        <v>4.1199999999999974</v>
      </c>
      <c r="C119" s="36" t="s">
        <v>58</v>
      </c>
      <c r="D119" s="36"/>
      <c r="E119" s="33" t="s">
        <v>2</v>
      </c>
      <c r="F119" s="34">
        <v>15</v>
      </c>
      <c r="G119" s="103">
        <v>12040.248000000001</v>
      </c>
      <c r="H119" s="103">
        <f t="shared" ref="H119:H130" si="13">G119*F119</f>
        <v>180603.72000000003</v>
      </c>
      <c r="I119" s="103"/>
      <c r="J119" s="108"/>
    </row>
    <row r="120" spans="1:10" ht="30" customHeight="1" outlineLevel="1" x14ac:dyDescent="0.2">
      <c r="A120" s="10"/>
      <c r="B120" s="95">
        <f>B119+0.01</f>
        <v>4.1299999999999972</v>
      </c>
      <c r="C120" s="36" t="s">
        <v>59</v>
      </c>
      <c r="D120" s="36"/>
      <c r="E120" s="33" t="s">
        <v>0</v>
      </c>
      <c r="F120" s="34">
        <v>24</v>
      </c>
      <c r="G120" s="103">
        <v>3265.152</v>
      </c>
      <c r="H120" s="103">
        <f t="shared" si="13"/>
        <v>78363.648000000001</v>
      </c>
      <c r="I120" s="103"/>
      <c r="J120" s="108"/>
    </row>
    <row r="121" spans="1:10" ht="30" customHeight="1" outlineLevel="1" x14ac:dyDescent="0.2">
      <c r="A121" s="10"/>
      <c r="B121" s="95">
        <f t="shared" ref="B121:B130" si="14">B120+0.01</f>
        <v>4.139999999999997</v>
      </c>
      <c r="C121" s="36" t="s">
        <v>60</v>
      </c>
      <c r="D121" s="36"/>
      <c r="E121" s="33" t="s">
        <v>2</v>
      </c>
      <c r="F121" s="34">
        <v>7</v>
      </c>
      <c r="G121" s="103">
        <v>13876.896000000002</v>
      </c>
      <c r="H121" s="103">
        <f t="shared" si="13"/>
        <v>97138.272000000012</v>
      </c>
      <c r="I121" s="103"/>
      <c r="J121" s="108"/>
    </row>
    <row r="122" spans="1:10" ht="30" customHeight="1" outlineLevel="1" x14ac:dyDescent="0.2">
      <c r="A122" s="10"/>
      <c r="B122" s="95">
        <f t="shared" si="14"/>
        <v>4.1499999999999968</v>
      </c>
      <c r="C122" s="36" t="s">
        <v>61</v>
      </c>
      <c r="D122" s="36"/>
      <c r="E122" s="33" t="s">
        <v>0</v>
      </c>
      <c r="F122" s="34">
        <v>9</v>
      </c>
      <c r="G122" s="103">
        <v>4183.4759999999997</v>
      </c>
      <c r="H122" s="103">
        <f t="shared" si="13"/>
        <v>37651.284</v>
      </c>
      <c r="I122" s="103"/>
      <c r="J122" s="108"/>
    </row>
    <row r="123" spans="1:10" ht="30" customHeight="1" outlineLevel="1" x14ac:dyDescent="0.2">
      <c r="A123" s="10"/>
      <c r="B123" s="95">
        <f t="shared" si="14"/>
        <v>4.1599999999999966</v>
      </c>
      <c r="C123" s="36" t="s">
        <v>62</v>
      </c>
      <c r="D123" s="36"/>
      <c r="E123" s="33" t="s">
        <v>0</v>
      </c>
      <c r="F123" s="34">
        <v>5</v>
      </c>
      <c r="G123" s="103">
        <v>48824.226000000002</v>
      </c>
      <c r="H123" s="103">
        <f t="shared" si="13"/>
        <v>244121.13</v>
      </c>
      <c r="I123" s="103"/>
      <c r="J123" s="108"/>
    </row>
    <row r="124" spans="1:10" ht="30" customHeight="1" outlineLevel="1" x14ac:dyDescent="0.2">
      <c r="A124" s="10"/>
      <c r="B124" s="95">
        <f t="shared" si="14"/>
        <v>4.1699999999999964</v>
      </c>
      <c r="C124" s="36" t="s">
        <v>63</v>
      </c>
      <c r="D124" s="36"/>
      <c r="E124" s="33" t="s">
        <v>0</v>
      </c>
      <c r="F124" s="34">
        <v>5</v>
      </c>
      <c r="G124" s="103">
        <v>61425.671999999999</v>
      </c>
      <c r="H124" s="103">
        <f t="shared" si="13"/>
        <v>307128.36</v>
      </c>
      <c r="I124" s="103"/>
      <c r="J124" s="108"/>
    </row>
    <row r="125" spans="1:10" ht="30" customHeight="1" outlineLevel="1" x14ac:dyDescent="0.2">
      <c r="A125" s="10"/>
      <c r="B125" s="95">
        <f t="shared" si="14"/>
        <v>4.1799999999999962</v>
      </c>
      <c r="C125" s="36" t="s">
        <v>65</v>
      </c>
      <c r="D125" s="36"/>
      <c r="E125" s="33" t="s">
        <v>2</v>
      </c>
      <c r="F125" s="34">
        <v>13</v>
      </c>
      <c r="G125" s="103">
        <v>25608.995280000003</v>
      </c>
      <c r="H125" s="103">
        <f t="shared" si="13"/>
        <v>332916.93864000007</v>
      </c>
      <c r="I125" s="103"/>
      <c r="J125" s="108"/>
    </row>
    <row r="126" spans="1:10" ht="30" customHeight="1" outlineLevel="1" x14ac:dyDescent="0.2">
      <c r="A126" s="10"/>
      <c r="B126" s="95">
        <f t="shared" si="14"/>
        <v>4.1899999999999959</v>
      </c>
      <c r="C126" s="36" t="s">
        <v>66</v>
      </c>
      <c r="D126" s="36"/>
      <c r="E126" s="33" t="s">
        <v>0</v>
      </c>
      <c r="F126" s="34">
        <v>14</v>
      </c>
      <c r="G126" s="103">
        <v>16325.760000000002</v>
      </c>
      <c r="H126" s="103">
        <f t="shared" si="13"/>
        <v>228560.64000000001</v>
      </c>
      <c r="I126" s="103"/>
      <c r="J126" s="108"/>
    </row>
    <row r="127" spans="1:10" ht="30" customHeight="1" outlineLevel="1" x14ac:dyDescent="0.2">
      <c r="A127" s="10"/>
      <c r="B127" s="95">
        <f t="shared" si="14"/>
        <v>4.1999999999999957</v>
      </c>
      <c r="C127" s="36" t="s">
        <v>67</v>
      </c>
      <c r="D127" s="36"/>
      <c r="E127" s="33" t="s">
        <v>0</v>
      </c>
      <c r="F127" s="34">
        <v>2</v>
      </c>
      <c r="G127" s="103">
        <v>69336.523079999999</v>
      </c>
      <c r="H127" s="103">
        <f t="shared" si="13"/>
        <v>138673.04616</v>
      </c>
      <c r="I127" s="103"/>
      <c r="J127" s="108"/>
    </row>
    <row r="128" spans="1:10" ht="30" customHeight="1" outlineLevel="1" x14ac:dyDescent="0.2">
      <c r="A128" s="10"/>
      <c r="B128" s="95">
        <f t="shared" si="14"/>
        <v>4.2099999999999955</v>
      </c>
      <c r="C128" s="36" t="s">
        <v>64</v>
      </c>
      <c r="D128" s="36"/>
      <c r="E128" s="33" t="s">
        <v>0</v>
      </c>
      <c r="F128" s="34">
        <v>1</v>
      </c>
      <c r="G128" s="103">
        <v>188766.6</v>
      </c>
      <c r="H128" s="103">
        <f t="shared" si="13"/>
        <v>188766.6</v>
      </c>
      <c r="I128" s="103"/>
      <c r="J128" s="108"/>
    </row>
    <row r="129" spans="1:10" ht="30" customHeight="1" outlineLevel="1" x14ac:dyDescent="0.2">
      <c r="A129" s="10"/>
      <c r="B129" s="95">
        <f t="shared" si="14"/>
        <v>4.2199999999999953</v>
      </c>
      <c r="C129" s="36" t="s">
        <v>68</v>
      </c>
      <c r="D129" s="36"/>
      <c r="E129" s="33" t="s">
        <v>0</v>
      </c>
      <c r="F129" s="34">
        <v>6</v>
      </c>
      <c r="G129" s="103">
        <v>10630.110480000001</v>
      </c>
      <c r="H129" s="103">
        <f t="shared" si="13"/>
        <v>63780.662880000003</v>
      </c>
      <c r="I129" s="103"/>
      <c r="J129" s="108"/>
    </row>
    <row r="130" spans="1:10" ht="30" customHeight="1" outlineLevel="1" x14ac:dyDescent="0.2">
      <c r="A130" s="10"/>
      <c r="B130" s="95">
        <f t="shared" si="14"/>
        <v>4.2299999999999951</v>
      </c>
      <c r="C130" s="36" t="s">
        <v>69</v>
      </c>
      <c r="D130" s="36"/>
      <c r="E130" s="33" t="s">
        <v>0</v>
      </c>
      <c r="F130" s="34">
        <v>5</v>
      </c>
      <c r="G130" s="103">
        <v>12047.390520000001</v>
      </c>
      <c r="H130" s="103">
        <f t="shared" si="13"/>
        <v>60236.952600000004</v>
      </c>
      <c r="I130" s="103"/>
      <c r="J130" s="108"/>
    </row>
    <row r="131" spans="1:10" ht="30" customHeight="1" outlineLevel="1" x14ac:dyDescent="0.2">
      <c r="A131" s="10"/>
      <c r="B131" s="95"/>
      <c r="C131" s="36"/>
      <c r="D131" s="36"/>
      <c r="E131" s="33"/>
      <c r="F131" s="34"/>
      <c r="G131" s="103"/>
      <c r="H131" s="103"/>
      <c r="I131" s="103"/>
      <c r="J131" s="108"/>
    </row>
    <row r="132" spans="1:10" ht="14.25" customHeight="1" x14ac:dyDescent="0.2">
      <c r="A132" s="10"/>
      <c r="B132" s="95"/>
      <c r="C132" s="36"/>
      <c r="D132" s="36"/>
      <c r="E132" s="33"/>
      <c r="F132" s="34"/>
      <c r="G132" s="103"/>
      <c r="H132" s="103"/>
      <c r="I132" s="103"/>
      <c r="J132" s="108"/>
    </row>
    <row r="133" spans="1:10" ht="14.25" customHeight="1" x14ac:dyDescent="0.2">
      <c r="A133" s="10"/>
      <c r="B133" s="96">
        <v>5</v>
      </c>
      <c r="C133" s="83" t="s">
        <v>88</v>
      </c>
      <c r="D133" s="84"/>
      <c r="E133" s="76"/>
      <c r="F133" s="77"/>
      <c r="G133" s="102"/>
      <c r="H133" s="102">
        <f>SUM(H134:H167)</f>
        <v>10932349.638208</v>
      </c>
      <c r="I133" s="102"/>
      <c r="J133" s="109">
        <f>SUM(J134:J167)</f>
        <v>8509437.3558720015</v>
      </c>
    </row>
    <row r="134" spans="1:10" ht="14.25" customHeight="1" x14ac:dyDescent="0.2">
      <c r="A134" s="10"/>
      <c r="B134" s="95"/>
      <c r="C134" s="35"/>
      <c r="D134" s="36"/>
      <c r="E134" s="33"/>
      <c r="F134" s="34"/>
      <c r="G134" s="103"/>
      <c r="H134" s="103"/>
      <c r="I134" s="103"/>
      <c r="J134" s="108"/>
    </row>
    <row r="135" spans="1:10" ht="25.25" customHeight="1" outlineLevel="1" x14ac:dyDescent="0.2">
      <c r="A135" s="10"/>
      <c r="B135" s="95"/>
      <c r="C135" s="35" t="s">
        <v>78</v>
      </c>
      <c r="D135" s="36"/>
      <c r="E135" s="85"/>
      <c r="F135" s="86"/>
      <c r="G135" s="103"/>
      <c r="H135" s="103"/>
      <c r="I135" s="103"/>
      <c r="J135" s="108"/>
    </row>
    <row r="136" spans="1:10" ht="53.5" customHeight="1" outlineLevel="1" x14ac:dyDescent="0.2">
      <c r="A136" s="10"/>
      <c r="B136" s="95">
        <f>B133+0.01</f>
        <v>5.01</v>
      </c>
      <c r="C136" s="36" t="s">
        <v>79</v>
      </c>
      <c r="D136" s="36"/>
      <c r="E136" s="85" t="s">
        <v>87</v>
      </c>
      <c r="F136" s="86">
        <v>3</v>
      </c>
      <c r="G136" s="103">
        <v>1257</v>
      </c>
      <c r="H136" s="103">
        <f>G136*F136</f>
        <v>3771</v>
      </c>
      <c r="I136" s="103">
        <v>251534</v>
      </c>
      <c r="J136" s="108">
        <f>+I136*F136</f>
        <v>754602</v>
      </c>
    </row>
    <row r="137" spans="1:10" ht="53.5" customHeight="1" outlineLevel="1" x14ac:dyDescent="0.2">
      <c r="A137" s="10"/>
      <c r="B137" s="95">
        <f>B136+0.01</f>
        <v>5.0199999999999996</v>
      </c>
      <c r="C137" s="36" t="s">
        <v>80</v>
      </c>
      <c r="D137" s="36"/>
      <c r="E137" s="85" t="s">
        <v>87</v>
      </c>
      <c r="F137" s="86">
        <v>6</v>
      </c>
      <c r="G137" s="103">
        <v>225243.92140800005</v>
      </c>
      <c r="H137" s="103">
        <f t="shared" ref="H137:H146" si="15">G137*F137</f>
        <v>1351463.5284480003</v>
      </c>
      <c r="I137" s="103">
        <v>56310.980352000013</v>
      </c>
      <c r="J137" s="108">
        <f>+I137*F137</f>
        <v>337865.88211200008</v>
      </c>
    </row>
    <row r="138" spans="1:10" ht="53.5" customHeight="1" outlineLevel="1" x14ac:dyDescent="0.2">
      <c r="A138" s="10"/>
      <c r="B138" s="95">
        <f t="shared" ref="B138:B167" si="16">B137+0.01</f>
        <v>5.0299999999999994</v>
      </c>
      <c r="C138" s="36" t="s">
        <v>81</v>
      </c>
      <c r="D138" s="36"/>
      <c r="E138" s="85" t="s">
        <v>87</v>
      </c>
      <c r="F138" s="86">
        <v>1</v>
      </c>
      <c r="G138" s="103">
        <v>266543.35488</v>
      </c>
      <c r="H138" s="103">
        <f t="shared" si="15"/>
        <v>266543.35488</v>
      </c>
      <c r="I138" s="103">
        <v>66635.83872</v>
      </c>
      <c r="J138" s="108">
        <f t="shared" ref="J138:J153" si="17">+I138*F138</f>
        <v>66635.83872</v>
      </c>
    </row>
    <row r="139" spans="1:10" ht="53.5" customHeight="1" outlineLevel="1" x14ac:dyDescent="0.2">
      <c r="A139" s="10"/>
      <c r="B139" s="95">
        <f t="shared" si="16"/>
        <v>5.0399999999999991</v>
      </c>
      <c r="C139" s="36" t="s">
        <v>82</v>
      </c>
      <c r="D139" s="36"/>
      <c r="E139" s="85" t="s">
        <v>2</v>
      </c>
      <c r="F139" s="86">
        <v>255</v>
      </c>
      <c r="G139" s="103">
        <v>12043.52512</v>
      </c>
      <c r="H139" s="103">
        <f t="shared" si="15"/>
        <v>3071098.9056000002</v>
      </c>
      <c r="I139" s="103">
        <v>3010.8812800000001</v>
      </c>
      <c r="J139" s="108">
        <f t="shared" si="17"/>
        <v>767774.72640000004</v>
      </c>
    </row>
    <row r="140" spans="1:10" ht="53.5" customHeight="1" outlineLevel="1" x14ac:dyDescent="0.2">
      <c r="A140" s="10"/>
      <c r="B140" s="95">
        <f t="shared" si="16"/>
        <v>5.0499999999999989</v>
      </c>
      <c r="C140" s="36" t="s">
        <v>83</v>
      </c>
      <c r="D140" s="36"/>
      <c r="E140" s="85" t="s">
        <v>2</v>
      </c>
      <c r="F140" s="86">
        <v>30</v>
      </c>
      <c r="G140" s="103">
        <v>22651.25632</v>
      </c>
      <c r="H140" s="103">
        <f t="shared" si="15"/>
        <v>679537.68960000004</v>
      </c>
      <c r="I140" s="103">
        <v>5662.8140800000001</v>
      </c>
      <c r="J140" s="108">
        <f t="shared" si="17"/>
        <v>169884.42240000001</v>
      </c>
    </row>
    <row r="141" spans="1:10" ht="53.5" customHeight="1" outlineLevel="1" x14ac:dyDescent="0.2">
      <c r="A141" s="10"/>
      <c r="B141" s="95">
        <f t="shared" si="16"/>
        <v>5.0599999999999987</v>
      </c>
      <c r="C141" s="36" t="s">
        <v>84</v>
      </c>
      <c r="D141" s="36"/>
      <c r="E141" s="85" t="s">
        <v>2</v>
      </c>
      <c r="F141" s="86">
        <v>44</v>
      </c>
      <c r="G141" s="103">
        <v>26015.728640000001</v>
      </c>
      <c r="H141" s="103">
        <f t="shared" si="15"/>
        <v>1144692.0601600001</v>
      </c>
      <c r="I141" s="103">
        <v>6503.9321600000003</v>
      </c>
      <c r="J141" s="108">
        <f t="shared" si="17"/>
        <v>286173.01504000003</v>
      </c>
    </row>
    <row r="142" spans="1:10" ht="53.5" customHeight="1" outlineLevel="1" x14ac:dyDescent="0.2">
      <c r="A142" s="10"/>
      <c r="B142" s="95">
        <f t="shared" si="16"/>
        <v>5.0699999999999985</v>
      </c>
      <c r="C142" s="36" t="s">
        <v>85</v>
      </c>
      <c r="D142" s="36"/>
      <c r="E142" s="85" t="s">
        <v>2</v>
      </c>
      <c r="F142" s="86">
        <v>20</v>
      </c>
      <c r="G142" s="103">
        <v>32337.507840000002</v>
      </c>
      <c r="H142" s="103">
        <f t="shared" si="15"/>
        <v>646750.1568</v>
      </c>
      <c r="I142" s="103">
        <v>8084.3769600000005</v>
      </c>
      <c r="J142" s="108">
        <f t="shared" si="17"/>
        <v>161687.5392</v>
      </c>
    </row>
    <row r="143" spans="1:10" ht="53.5" customHeight="1" outlineLevel="1" x14ac:dyDescent="0.2">
      <c r="A143" s="10"/>
      <c r="B143" s="95">
        <f t="shared" si="16"/>
        <v>5.0799999999999983</v>
      </c>
      <c r="C143" s="36" t="s">
        <v>86</v>
      </c>
      <c r="D143" s="36"/>
      <c r="E143" s="85" t="s">
        <v>2</v>
      </c>
      <c r="F143" s="86">
        <v>3</v>
      </c>
      <c r="G143" s="103">
        <v>143807.61894400002</v>
      </c>
      <c r="H143" s="103">
        <f t="shared" si="15"/>
        <v>431422.85683200008</v>
      </c>
      <c r="I143" s="103">
        <v>35951.904736000004</v>
      </c>
      <c r="J143" s="108">
        <f t="shared" si="17"/>
        <v>107855.71420800002</v>
      </c>
    </row>
    <row r="144" spans="1:10" ht="32.5" customHeight="1" outlineLevel="1" x14ac:dyDescent="0.2">
      <c r="A144" s="10"/>
      <c r="B144" s="95"/>
      <c r="C144" s="55" t="s">
        <v>31</v>
      </c>
      <c r="D144" s="28"/>
      <c r="E144" s="85"/>
      <c r="F144" s="86"/>
      <c r="G144" s="103"/>
      <c r="H144" s="103"/>
      <c r="I144" s="103"/>
      <c r="J144" s="108"/>
    </row>
    <row r="145" spans="1:10" ht="97.25" customHeight="1" outlineLevel="1" x14ac:dyDescent="0.2">
      <c r="A145" s="10"/>
      <c r="B145" s="95">
        <f>B143+0.01</f>
        <v>5.0899999999999981</v>
      </c>
      <c r="C145" s="28" t="s">
        <v>89</v>
      </c>
      <c r="D145" s="28"/>
      <c r="E145" s="85" t="s">
        <v>3</v>
      </c>
      <c r="F145" s="86">
        <v>1</v>
      </c>
      <c r="G145" s="103">
        <v>2400361.3469440001</v>
      </c>
      <c r="H145" s="103">
        <f t="shared" si="15"/>
        <v>2400361.3469440001</v>
      </c>
      <c r="I145" s="103">
        <v>600090.33673600003</v>
      </c>
      <c r="J145" s="108">
        <f t="shared" si="17"/>
        <v>600090.33673600003</v>
      </c>
    </row>
    <row r="146" spans="1:10" ht="75" customHeight="1" outlineLevel="1" x14ac:dyDescent="0.2">
      <c r="A146" s="10"/>
      <c r="B146" s="95">
        <f t="shared" si="16"/>
        <v>5.0999999999999979</v>
      </c>
      <c r="C146" s="28" t="s">
        <v>90</v>
      </c>
      <c r="D146" s="28"/>
      <c r="E146" s="85" t="s">
        <v>3</v>
      </c>
      <c r="F146" s="86">
        <v>1</v>
      </c>
      <c r="G146" s="103">
        <v>936708.7389440001</v>
      </c>
      <c r="H146" s="103">
        <f t="shared" si="15"/>
        <v>936708.7389440001</v>
      </c>
      <c r="I146" s="103">
        <v>234177.18473600002</v>
      </c>
      <c r="J146" s="108">
        <f t="shared" si="17"/>
        <v>234177.18473600002</v>
      </c>
    </row>
    <row r="147" spans="1:10" ht="34.25" customHeight="1" outlineLevel="1" x14ac:dyDescent="0.2">
      <c r="A147" s="10"/>
      <c r="B147" s="95"/>
      <c r="C147" s="55" t="s">
        <v>95</v>
      </c>
      <c r="D147" s="28"/>
      <c r="E147" s="85"/>
      <c r="F147" s="86"/>
      <c r="G147" s="103"/>
      <c r="H147" s="103"/>
      <c r="I147" s="103"/>
      <c r="J147" s="108"/>
    </row>
    <row r="148" spans="1:10" ht="75" customHeight="1" outlineLevel="1" x14ac:dyDescent="0.2">
      <c r="A148" s="10"/>
      <c r="B148" s="95">
        <f>B146+0.01</f>
        <v>5.1099999999999977</v>
      </c>
      <c r="C148" s="28" t="s">
        <v>96</v>
      </c>
      <c r="D148" s="28"/>
      <c r="E148" s="85" t="s">
        <v>2</v>
      </c>
      <c r="F148" s="86">
        <v>10</v>
      </c>
      <c r="G148" s="103"/>
      <c r="H148" s="103"/>
      <c r="I148" s="103">
        <v>167125.34080000001</v>
      </c>
      <c r="J148" s="108">
        <f t="shared" si="17"/>
        <v>1671253.4080000001</v>
      </c>
    </row>
    <row r="149" spans="1:10" ht="38.5" customHeight="1" outlineLevel="1" x14ac:dyDescent="0.2">
      <c r="A149" s="10"/>
      <c r="B149" s="95"/>
      <c r="C149" s="55" t="s">
        <v>30</v>
      </c>
      <c r="D149" s="28"/>
      <c r="E149" s="85"/>
      <c r="F149" s="86"/>
      <c r="G149" s="103"/>
      <c r="H149" s="103"/>
      <c r="I149" s="103"/>
      <c r="J149" s="108"/>
    </row>
    <row r="150" spans="1:10" ht="60.5" customHeight="1" outlineLevel="1" x14ac:dyDescent="0.2">
      <c r="A150" s="10"/>
      <c r="B150" s="95">
        <f>B148+0.01</f>
        <v>5.1199999999999974</v>
      </c>
      <c r="C150" s="28" t="s">
        <v>91</v>
      </c>
      <c r="D150" s="28"/>
      <c r="E150" s="85" t="s">
        <v>3</v>
      </c>
      <c r="F150" s="86">
        <v>1</v>
      </c>
      <c r="G150" s="103"/>
      <c r="H150" s="103"/>
      <c r="I150" s="103">
        <v>258781.76368</v>
      </c>
      <c r="J150" s="108">
        <f t="shared" si="17"/>
        <v>258781.76368</v>
      </c>
    </row>
    <row r="151" spans="1:10" ht="88.25" customHeight="1" outlineLevel="1" x14ac:dyDescent="0.2">
      <c r="A151" s="10"/>
      <c r="B151" s="95">
        <f t="shared" si="16"/>
        <v>5.1299999999999972</v>
      </c>
      <c r="C151" s="28" t="s">
        <v>92</v>
      </c>
      <c r="D151" s="28"/>
      <c r="E151" s="85" t="s">
        <v>3</v>
      </c>
      <c r="F151" s="86">
        <v>5</v>
      </c>
      <c r="G151" s="103"/>
      <c r="H151" s="103"/>
      <c r="I151" s="103">
        <v>219964.43216000003</v>
      </c>
      <c r="J151" s="108">
        <f t="shared" si="17"/>
        <v>1099822.1608000002</v>
      </c>
    </row>
    <row r="152" spans="1:10" ht="88.25" customHeight="1" outlineLevel="1" x14ac:dyDescent="0.2">
      <c r="A152" s="10"/>
      <c r="B152" s="95">
        <f t="shared" si="16"/>
        <v>5.139999999999997</v>
      </c>
      <c r="C152" s="28" t="s">
        <v>93</v>
      </c>
      <c r="D152" s="28"/>
      <c r="E152" s="85" t="s">
        <v>3</v>
      </c>
      <c r="F152" s="86">
        <v>1</v>
      </c>
      <c r="G152" s="103"/>
      <c r="H152" s="103"/>
      <c r="I152" s="103">
        <v>281908.49280000001</v>
      </c>
      <c r="J152" s="108">
        <f t="shared" si="17"/>
        <v>281908.49280000001</v>
      </c>
    </row>
    <row r="153" spans="1:10" ht="60.5" customHeight="1" outlineLevel="1" x14ac:dyDescent="0.2">
      <c r="A153" s="10"/>
      <c r="B153" s="95">
        <f t="shared" si="16"/>
        <v>5.1499999999999968</v>
      </c>
      <c r="C153" s="28" t="s">
        <v>94</v>
      </c>
      <c r="D153" s="28"/>
      <c r="E153" s="85" t="s">
        <v>2</v>
      </c>
      <c r="F153" s="86">
        <v>35</v>
      </c>
      <c r="G153" s="103"/>
      <c r="H153" s="103"/>
      <c r="I153" s="103">
        <v>15054.4064</v>
      </c>
      <c r="J153" s="108">
        <f t="shared" si="17"/>
        <v>526904.22400000005</v>
      </c>
    </row>
    <row r="154" spans="1:10" ht="33" customHeight="1" outlineLevel="1" x14ac:dyDescent="0.2">
      <c r="A154" s="10"/>
      <c r="B154" s="95"/>
      <c r="C154" s="55" t="s">
        <v>136</v>
      </c>
      <c r="D154" s="28"/>
      <c r="E154" s="85"/>
      <c r="F154" s="86"/>
      <c r="G154" s="103"/>
      <c r="H154" s="103"/>
      <c r="I154" s="103"/>
      <c r="J154" s="108"/>
    </row>
    <row r="155" spans="1:10" ht="60.5" customHeight="1" outlineLevel="1" x14ac:dyDescent="0.2">
      <c r="A155" s="10"/>
      <c r="B155" s="95">
        <f>B153+0.01</f>
        <v>5.1599999999999966</v>
      </c>
      <c r="C155" s="28" t="s">
        <v>137</v>
      </c>
      <c r="D155" s="28"/>
      <c r="E155" s="85" t="s">
        <v>2</v>
      </c>
      <c r="F155" s="86">
        <v>40</v>
      </c>
      <c r="G155" s="103"/>
      <c r="H155" s="103"/>
      <c r="I155" s="103">
        <v>9212.1180800000002</v>
      </c>
      <c r="J155" s="108">
        <f t="shared" ref="J155:J162" si="18">+I155*F155</f>
        <v>368484.72320000001</v>
      </c>
    </row>
    <row r="156" spans="1:10" ht="60.5" customHeight="1" outlineLevel="1" x14ac:dyDescent="0.2">
      <c r="A156" s="10"/>
      <c r="B156" s="95">
        <f t="shared" si="16"/>
        <v>5.1699999999999964</v>
      </c>
      <c r="C156" s="28" t="s">
        <v>138</v>
      </c>
      <c r="D156" s="28"/>
      <c r="E156" s="85" t="s">
        <v>3</v>
      </c>
      <c r="F156" s="86">
        <v>2</v>
      </c>
      <c r="G156" s="103"/>
      <c r="H156" s="103"/>
      <c r="I156" s="103">
        <v>82303.672000000006</v>
      </c>
      <c r="J156" s="108">
        <f t="shared" si="18"/>
        <v>164607.34400000001</v>
      </c>
    </row>
    <row r="157" spans="1:10" ht="60.5" customHeight="1" outlineLevel="1" x14ac:dyDescent="0.2">
      <c r="A157" s="10"/>
      <c r="B157" s="95">
        <f t="shared" si="16"/>
        <v>5.1799999999999962</v>
      </c>
      <c r="C157" s="28" t="s">
        <v>139</v>
      </c>
      <c r="D157" s="28"/>
      <c r="E157" s="85" t="s">
        <v>3</v>
      </c>
      <c r="F157" s="86">
        <v>1</v>
      </c>
      <c r="G157" s="103"/>
      <c r="H157" s="103"/>
      <c r="I157" s="103">
        <v>17599.190399999999</v>
      </c>
      <c r="J157" s="108">
        <f t="shared" si="18"/>
        <v>17599.190399999999</v>
      </c>
    </row>
    <row r="158" spans="1:10" ht="60.5" customHeight="1" outlineLevel="1" x14ac:dyDescent="0.2">
      <c r="A158" s="10"/>
      <c r="B158" s="95">
        <f t="shared" si="16"/>
        <v>5.1899999999999959</v>
      </c>
      <c r="C158" s="28" t="s">
        <v>140</v>
      </c>
      <c r="D158" s="28"/>
      <c r="E158" s="85" t="s">
        <v>3</v>
      </c>
      <c r="F158" s="86">
        <v>1</v>
      </c>
      <c r="G158" s="103"/>
      <c r="H158" s="103"/>
      <c r="I158" s="103">
        <v>84668.98176000001</v>
      </c>
      <c r="J158" s="108">
        <f t="shared" si="18"/>
        <v>84668.98176000001</v>
      </c>
    </row>
    <row r="159" spans="1:10" ht="60.5" customHeight="1" outlineLevel="1" x14ac:dyDescent="0.2">
      <c r="A159" s="10"/>
      <c r="B159" s="95">
        <f t="shared" si="16"/>
        <v>5.1999999999999957</v>
      </c>
      <c r="C159" s="28" t="s">
        <v>141</v>
      </c>
      <c r="D159" s="28"/>
      <c r="E159" s="85" t="s">
        <v>3</v>
      </c>
      <c r="F159" s="86">
        <v>1</v>
      </c>
      <c r="G159" s="103"/>
      <c r="H159" s="103"/>
      <c r="I159" s="103">
        <v>59221.141759999999</v>
      </c>
      <c r="J159" s="108">
        <f t="shared" si="18"/>
        <v>59221.141759999999</v>
      </c>
    </row>
    <row r="160" spans="1:10" ht="60.5" customHeight="1" outlineLevel="1" x14ac:dyDescent="0.2">
      <c r="A160" s="10"/>
      <c r="B160" s="95">
        <f t="shared" si="16"/>
        <v>5.2099999999999955</v>
      </c>
      <c r="C160" s="28" t="s">
        <v>142</v>
      </c>
      <c r="D160" s="28"/>
      <c r="E160" s="85" t="s">
        <v>3</v>
      </c>
      <c r="F160" s="86">
        <v>1</v>
      </c>
      <c r="G160" s="103"/>
      <c r="H160" s="103"/>
      <c r="I160" s="103">
        <v>3107.3152</v>
      </c>
      <c r="J160" s="108">
        <f t="shared" si="18"/>
        <v>3107.3152</v>
      </c>
    </row>
    <row r="161" spans="1:10" ht="60.5" customHeight="1" outlineLevel="1" x14ac:dyDescent="0.2">
      <c r="A161" s="10"/>
      <c r="B161" s="95">
        <f t="shared" si="16"/>
        <v>5.2199999999999953</v>
      </c>
      <c r="C161" s="28" t="s">
        <v>143</v>
      </c>
      <c r="D161" s="28"/>
      <c r="E161" s="85" t="s">
        <v>3</v>
      </c>
      <c r="F161" s="86">
        <v>1</v>
      </c>
      <c r="G161" s="103"/>
      <c r="H161" s="103"/>
      <c r="I161" s="103">
        <v>3107.3152</v>
      </c>
      <c r="J161" s="108">
        <f t="shared" si="18"/>
        <v>3107.3152</v>
      </c>
    </row>
    <row r="162" spans="1:10" ht="60.5" customHeight="1" outlineLevel="1" x14ac:dyDescent="0.2">
      <c r="A162" s="10"/>
      <c r="B162" s="95">
        <f t="shared" si="16"/>
        <v>5.2299999999999951</v>
      </c>
      <c r="C162" s="28" t="s">
        <v>144</v>
      </c>
      <c r="D162" s="28"/>
      <c r="E162" s="85" t="s">
        <v>3</v>
      </c>
      <c r="F162" s="86">
        <v>1</v>
      </c>
      <c r="G162" s="103"/>
      <c r="H162" s="103"/>
      <c r="I162" s="103">
        <v>83683.212800000008</v>
      </c>
      <c r="J162" s="108">
        <f t="shared" si="18"/>
        <v>83683.212800000008</v>
      </c>
    </row>
    <row r="163" spans="1:10" ht="60.5" customHeight="1" outlineLevel="1" x14ac:dyDescent="0.2">
      <c r="A163" s="10"/>
      <c r="B163" s="95">
        <f t="shared" si="16"/>
        <v>5.2399999999999949</v>
      </c>
      <c r="C163" s="28" t="s">
        <v>145</v>
      </c>
      <c r="D163" s="28"/>
      <c r="E163" s="85" t="s">
        <v>3</v>
      </c>
      <c r="F163" s="86">
        <v>1</v>
      </c>
      <c r="G163" s="103"/>
      <c r="H163" s="103"/>
      <c r="I163" s="103">
        <v>4107.3152</v>
      </c>
      <c r="J163" s="108">
        <f>+I163*F163</f>
        <v>4107.3152</v>
      </c>
    </row>
    <row r="164" spans="1:10" ht="60.5" customHeight="1" outlineLevel="1" x14ac:dyDescent="0.2">
      <c r="A164" s="10"/>
      <c r="B164" s="95"/>
      <c r="C164" s="55" t="s">
        <v>146</v>
      </c>
      <c r="D164" s="28"/>
      <c r="E164" s="85"/>
      <c r="F164" s="86"/>
      <c r="G164" s="103"/>
      <c r="H164" s="103"/>
      <c r="I164" s="103"/>
      <c r="J164" s="108"/>
    </row>
    <row r="165" spans="1:10" ht="55.75" customHeight="1" outlineLevel="1" x14ac:dyDescent="0.2">
      <c r="A165" s="10"/>
      <c r="B165" s="95">
        <f>B163+0.01</f>
        <v>5.2499999999999947</v>
      </c>
      <c r="C165" s="28" t="s">
        <v>147</v>
      </c>
      <c r="D165" s="28"/>
      <c r="E165" s="85" t="s">
        <v>3</v>
      </c>
      <c r="F165" s="86">
        <v>2</v>
      </c>
      <c r="G165" s="103"/>
      <c r="H165" s="103"/>
      <c r="I165" s="103">
        <v>19501.081600000001</v>
      </c>
      <c r="J165" s="108">
        <f>I165*F165</f>
        <v>39002.163200000003</v>
      </c>
    </row>
    <row r="166" spans="1:10" ht="57" customHeight="1" outlineLevel="1" x14ac:dyDescent="0.2">
      <c r="A166" s="10"/>
      <c r="B166" s="95">
        <f t="shared" si="16"/>
        <v>5.2599999999999945</v>
      </c>
      <c r="C166" s="28" t="s">
        <v>148</v>
      </c>
      <c r="D166" s="28"/>
      <c r="E166" s="85" t="s">
        <v>3</v>
      </c>
      <c r="F166" s="86">
        <v>2</v>
      </c>
      <c r="G166" s="103"/>
      <c r="H166" s="103"/>
      <c r="I166" s="103">
        <v>15617.668159999999</v>
      </c>
      <c r="J166" s="108">
        <f t="shared" ref="J166:J167" si="19">I166*F166</f>
        <v>31235.336319999999</v>
      </c>
    </row>
    <row r="167" spans="1:10" ht="46.25" customHeight="1" outlineLevel="1" x14ac:dyDescent="0.2">
      <c r="A167" s="10"/>
      <c r="B167" s="95">
        <f t="shared" si="16"/>
        <v>5.2699999999999942</v>
      </c>
      <c r="C167" s="28" t="s">
        <v>149</v>
      </c>
      <c r="D167" s="28"/>
      <c r="E167" s="46" t="s">
        <v>2</v>
      </c>
      <c r="F167" s="46">
        <v>10</v>
      </c>
      <c r="G167" s="149"/>
      <c r="H167" s="103"/>
      <c r="I167" s="149">
        <v>32519.660800000001</v>
      </c>
      <c r="J167" s="108">
        <f t="shared" si="19"/>
        <v>325196.60800000001</v>
      </c>
    </row>
    <row r="168" spans="1:10" ht="15" customHeight="1" x14ac:dyDescent="0.2">
      <c r="A168" s="10"/>
      <c r="B168" s="98"/>
      <c r="C168" s="74"/>
      <c r="D168" s="74"/>
      <c r="G168" s="151"/>
      <c r="H168" s="151"/>
      <c r="I168" s="151"/>
    </row>
    <row r="169" spans="1:10" ht="14.25" customHeight="1" x14ac:dyDescent="0.2">
      <c r="A169" s="10"/>
      <c r="B169" s="95"/>
      <c r="C169" s="36"/>
      <c r="D169" s="36"/>
      <c r="E169" s="33"/>
      <c r="F169" s="34"/>
      <c r="G169" s="103"/>
      <c r="H169" s="103"/>
      <c r="I169" s="103"/>
      <c r="J169" s="108"/>
    </row>
    <row r="170" spans="1:10" ht="14.25" customHeight="1" x14ac:dyDescent="0.2">
      <c r="A170" s="10"/>
      <c r="B170" s="96">
        <v>6</v>
      </c>
      <c r="C170" s="75" t="s">
        <v>7</v>
      </c>
      <c r="D170" s="75"/>
      <c r="E170" s="76"/>
      <c r="F170" s="77"/>
      <c r="G170" s="102"/>
      <c r="H170" s="102"/>
      <c r="I170" s="102"/>
      <c r="J170" s="115">
        <f>SUM(J172:J175)</f>
        <v>1348270</v>
      </c>
    </row>
    <row r="171" spans="1:10" ht="14.25" customHeight="1" x14ac:dyDescent="0.2">
      <c r="A171" s="10"/>
      <c r="B171" s="94"/>
      <c r="C171" s="37"/>
      <c r="D171" s="37"/>
      <c r="E171" s="38"/>
      <c r="F171" s="39"/>
      <c r="G171" s="63"/>
      <c r="H171" s="63"/>
      <c r="I171" s="63"/>
      <c r="J171" s="107"/>
    </row>
    <row r="172" spans="1:10" ht="31.75" customHeight="1" outlineLevel="1" x14ac:dyDescent="0.2">
      <c r="A172" s="10"/>
      <c r="B172" s="100">
        <f>+B170+0.01</f>
        <v>6.01</v>
      </c>
      <c r="C172" s="40" t="s">
        <v>127</v>
      </c>
      <c r="D172" s="87" t="s">
        <v>116</v>
      </c>
      <c r="E172" s="42" t="s">
        <v>10</v>
      </c>
      <c r="F172" s="43">
        <v>6</v>
      </c>
      <c r="G172" s="112"/>
      <c r="H172" s="112"/>
      <c r="I172" s="112">
        <v>98175</v>
      </c>
      <c r="J172" s="108">
        <f>+I172*F172</f>
        <v>589050</v>
      </c>
    </row>
    <row r="173" spans="1:10" ht="42.5" customHeight="1" outlineLevel="1" x14ac:dyDescent="0.2">
      <c r="A173" s="10"/>
      <c r="B173" s="100">
        <f>+B170+0.01</f>
        <v>6.01</v>
      </c>
      <c r="C173" s="40" t="s">
        <v>76</v>
      </c>
      <c r="D173" s="88" t="s">
        <v>116</v>
      </c>
      <c r="E173" s="54" t="s">
        <v>9</v>
      </c>
      <c r="F173" s="34">
        <v>4</v>
      </c>
      <c r="G173" s="103"/>
      <c r="H173" s="103"/>
      <c r="I173" s="103">
        <v>104720</v>
      </c>
      <c r="J173" s="108">
        <f t="shared" ref="J173:J174" si="20">+I173*F173</f>
        <v>418880</v>
      </c>
    </row>
    <row r="174" spans="1:10" ht="28.75" customHeight="1" outlineLevel="1" x14ac:dyDescent="0.2">
      <c r="A174" s="10"/>
      <c r="B174" s="100">
        <f t="shared" ref="B174" si="21">+B172+0.01</f>
        <v>6.02</v>
      </c>
      <c r="C174" s="40" t="s">
        <v>77</v>
      </c>
      <c r="D174" s="88" t="s">
        <v>116</v>
      </c>
      <c r="E174" s="54" t="s">
        <v>9</v>
      </c>
      <c r="F174" s="34">
        <v>4</v>
      </c>
      <c r="G174" s="103"/>
      <c r="H174" s="103"/>
      <c r="I174" s="103">
        <v>85085</v>
      </c>
      <c r="J174" s="108">
        <f t="shared" si="20"/>
        <v>340340</v>
      </c>
    </row>
    <row r="175" spans="1:10" ht="14.25" customHeight="1" x14ac:dyDescent="0.2">
      <c r="A175" s="10"/>
      <c r="B175" s="95"/>
      <c r="C175" s="28"/>
      <c r="D175" s="28"/>
      <c r="E175" s="54"/>
      <c r="F175" s="34"/>
      <c r="G175" s="103"/>
      <c r="H175" s="103"/>
      <c r="I175" s="103"/>
      <c r="J175" s="108"/>
    </row>
    <row r="176" spans="1:10" ht="16.75" customHeight="1" x14ac:dyDescent="0.2">
      <c r="A176" s="10"/>
      <c r="B176" s="95"/>
      <c r="C176" s="55"/>
      <c r="D176" s="36"/>
      <c r="E176" s="54"/>
      <c r="F176" s="34"/>
      <c r="G176" s="103"/>
      <c r="H176" s="103"/>
      <c r="I176" s="103"/>
      <c r="J176" s="108"/>
    </row>
    <row r="177" spans="1:10" ht="14.25" customHeight="1" x14ac:dyDescent="0.2">
      <c r="A177" s="10"/>
      <c r="B177" s="95"/>
      <c r="C177" s="55"/>
      <c r="D177" s="28"/>
      <c r="E177" s="33"/>
      <c r="F177" s="34"/>
      <c r="G177" s="62"/>
      <c r="H177" s="62"/>
      <c r="I177" s="62"/>
      <c r="J177" s="108"/>
    </row>
    <row r="178" spans="1:10" ht="14.25" customHeight="1" x14ac:dyDescent="0.2">
      <c r="A178" s="10"/>
      <c r="B178" s="96">
        <v>7</v>
      </c>
      <c r="C178" s="75" t="s">
        <v>50</v>
      </c>
      <c r="D178" s="75"/>
      <c r="E178" s="76"/>
      <c r="F178" s="77"/>
      <c r="G178" s="102"/>
      <c r="H178" s="102"/>
      <c r="I178" s="102"/>
      <c r="J178" s="115">
        <f>SUM(J179:J190)</f>
        <v>38076685.671400003</v>
      </c>
    </row>
    <row r="179" spans="1:10" ht="13.75" customHeight="1" x14ac:dyDescent="0.2">
      <c r="A179" s="10"/>
      <c r="B179" s="95"/>
      <c r="C179" s="119"/>
      <c r="D179" s="28"/>
      <c r="E179" s="33"/>
      <c r="F179" s="34"/>
      <c r="G179" s="103"/>
      <c r="H179" s="103"/>
      <c r="I179" s="103"/>
      <c r="J179" s="108"/>
    </row>
    <row r="180" spans="1:10" ht="14.25" customHeight="1" outlineLevel="1" x14ac:dyDescent="0.2">
      <c r="A180" s="10"/>
      <c r="B180" s="95"/>
      <c r="C180" s="55"/>
      <c r="D180" s="28"/>
      <c r="E180" s="33"/>
      <c r="F180" s="34"/>
      <c r="G180" s="103"/>
      <c r="H180" s="103"/>
      <c r="I180" s="103"/>
      <c r="J180" s="108"/>
    </row>
    <row r="181" spans="1:10" ht="99" customHeight="1" outlineLevel="1" x14ac:dyDescent="0.2">
      <c r="A181" s="10"/>
      <c r="B181" s="95">
        <f>+B178+0.01</f>
        <v>7.01</v>
      </c>
      <c r="C181" s="55" t="s">
        <v>126</v>
      </c>
      <c r="D181" s="28"/>
      <c r="E181" s="33" t="s">
        <v>1</v>
      </c>
      <c r="F181" s="34">
        <v>1</v>
      </c>
      <c r="G181" s="103"/>
      <c r="H181" s="103"/>
      <c r="I181" s="103">
        <v>14447760.250000002</v>
      </c>
      <c r="J181" s="108">
        <f>I181*F181</f>
        <v>14447760.250000002</v>
      </c>
    </row>
    <row r="182" spans="1:10" ht="44.5" customHeight="1" outlineLevel="1" x14ac:dyDescent="0.2">
      <c r="A182" s="10"/>
      <c r="B182" s="95">
        <f>+B181+0.01</f>
        <v>7.02</v>
      </c>
      <c r="C182" s="123" t="s">
        <v>120</v>
      </c>
      <c r="D182" s="28"/>
      <c r="E182" s="33" t="s">
        <v>1</v>
      </c>
      <c r="F182" s="34">
        <v>1</v>
      </c>
      <c r="G182" s="103"/>
      <c r="H182" s="103"/>
      <c r="I182" s="103">
        <v>7553780.8500000006</v>
      </c>
      <c r="J182" s="108">
        <f t="shared" ref="J182:J189" si="22">I182*F182</f>
        <v>7553780.8500000006</v>
      </c>
    </row>
    <row r="183" spans="1:10" ht="40.75" customHeight="1" outlineLevel="1" x14ac:dyDescent="0.2">
      <c r="A183" s="10"/>
      <c r="B183" s="95">
        <f t="shared" ref="B183:B186" si="23">+B182+0.01</f>
        <v>7.0299999999999994</v>
      </c>
      <c r="C183" s="50" t="s">
        <v>151</v>
      </c>
      <c r="D183" s="28"/>
      <c r="E183" s="33" t="s">
        <v>1</v>
      </c>
      <c r="F183" s="34">
        <v>1</v>
      </c>
      <c r="G183" s="103"/>
      <c r="H183" s="103"/>
      <c r="I183" s="103">
        <v>3642947.0000000005</v>
      </c>
      <c r="J183" s="108">
        <f t="shared" si="22"/>
        <v>3642947.0000000005</v>
      </c>
    </row>
    <row r="184" spans="1:10" ht="34.75" customHeight="1" outlineLevel="1" x14ac:dyDescent="0.2">
      <c r="A184" s="10"/>
      <c r="B184" s="95">
        <f t="shared" si="23"/>
        <v>7.0399999999999991</v>
      </c>
      <c r="C184" s="123" t="s">
        <v>121</v>
      </c>
      <c r="D184" s="28"/>
      <c r="E184" s="33" t="s">
        <v>1</v>
      </c>
      <c r="F184" s="34">
        <v>1</v>
      </c>
      <c r="G184" s="103"/>
      <c r="H184" s="103"/>
      <c r="I184" s="103">
        <v>4255705.0844000001</v>
      </c>
      <c r="J184" s="108">
        <f t="shared" si="22"/>
        <v>4255705.0844000001</v>
      </c>
    </row>
    <row r="185" spans="1:10" ht="29.5" customHeight="1" outlineLevel="1" x14ac:dyDescent="0.2">
      <c r="A185" s="10"/>
      <c r="B185" s="95">
        <f t="shared" si="23"/>
        <v>7.0499999999999989</v>
      </c>
      <c r="C185" s="123" t="s">
        <v>125</v>
      </c>
      <c r="D185" s="28"/>
      <c r="E185" s="33" t="s">
        <v>1</v>
      </c>
      <c r="F185" s="34">
        <v>1</v>
      </c>
      <c r="G185" s="103"/>
      <c r="H185" s="103"/>
      <c r="I185" s="103">
        <v>859632</v>
      </c>
      <c r="J185" s="108">
        <f t="shared" si="22"/>
        <v>859632</v>
      </c>
    </row>
    <row r="186" spans="1:10" ht="34.25" customHeight="1" outlineLevel="1" x14ac:dyDescent="0.2">
      <c r="A186" s="10"/>
      <c r="B186" s="120">
        <f t="shared" si="23"/>
        <v>7.0599999999999987</v>
      </c>
      <c r="C186" s="50" t="s">
        <v>122</v>
      </c>
      <c r="D186" s="28"/>
      <c r="E186" s="33" t="s">
        <v>1</v>
      </c>
      <c r="F186" s="34">
        <v>1</v>
      </c>
      <c r="G186" s="103"/>
      <c r="H186" s="103"/>
      <c r="I186" s="103">
        <v>7004604.2989999996</v>
      </c>
      <c r="J186" s="108">
        <f t="shared" si="22"/>
        <v>7004604.2989999996</v>
      </c>
    </row>
    <row r="187" spans="1:10" ht="13.75" customHeight="1" outlineLevel="1" x14ac:dyDescent="0.2">
      <c r="A187" s="10"/>
      <c r="B187" s="95"/>
      <c r="C187" s="36"/>
      <c r="D187" s="28"/>
      <c r="E187" s="33"/>
      <c r="F187" s="34"/>
      <c r="G187" s="103"/>
      <c r="H187" s="103"/>
      <c r="I187" s="103"/>
      <c r="J187" s="108"/>
    </row>
    <row r="188" spans="1:10" ht="18" customHeight="1" outlineLevel="1" x14ac:dyDescent="0.2">
      <c r="A188" s="10"/>
      <c r="B188" s="95"/>
      <c r="C188" s="35" t="s">
        <v>29</v>
      </c>
      <c r="D188" s="28"/>
      <c r="E188" s="33"/>
      <c r="F188" s="34"/>
      <c r="G188" s="103"/>
      <c r="H188" s="103"/>
      <c r="I188" s="103"/>
      <c r="J188" s="108"/>
    </row>
    <row r="189" spans="1:10" ht="18" customHeight="1" outlineLevel="1" x14ac:dyDescent="0.2">
      <c r="A189" s="10"/>
      <c r="B189" s="95">
        <f>+B186+0.01</f>
        <v>7.0699999999999985</v>
      </c>
      <c r="C189" s="50" t="s">
        <v>104</v>
      </c>
      <c r="D189" s="50"/>
      <c r="E189" s="89" t="s">
        <v>2</v>
      </c>
      <c r="F189" s="34">
        <f>0.74+0.12+0.12+0.74+4.85+3.04+0.74</f>
        <v>10.35</v>
      </c>
      <c r="G189" s="113"/>
      <c r="H189" s="113"/>
      <c r="I189" s="113">
        <v>30169.68</v>
      </c>
      <c r="J189" s="108">
        <f t="shared" si="22"/>
        <v>312256.18799999997</v>
      </c>
    </row>
    <row r="190" spans="1:10" ht="18" customHeight="1" x14ac:dyDescent="0.2">
      <c r="A190" s="10"/>
      <c r="B190" s="95"/>
      <c r="C190" s="36"/>
      <c r="D190" s="28"/>
      <c r="E190" s="33"/>
      <c r="F190" s="34"/>
      <c r="G190" s="103"/>
      <c r="H190" s="103"/>
      <c r="I190" s="103"/>
      <c r="J190" s="108"/>
    </row>
    <row r="191" spans="1:10" ht="13.75" customHeight="1" x14ac:dyDescent="0.2">
      <c r="A191" s="10"/>
      <c r="B191" s="96">
        <v>8</v>
      </c>
      <c r="C191" s="75" t="s">
        <v>5</v>
      </c>
      <c r="D191" s="75"/>
      <c r="E191" s="76"/>
      <c r="F191" s="77"/>
      <c r="G191" s="102"/>
      <c r="H191" s="102"/>
      <c r="I191" s="102"/>
      <c r="J191" s="109">
        <f>SUM(J193:J201)</f>
        <v>2120215.9500000002</v>
      </c>
    </row>
    <row r="192" spans="1:10" ht="14.25" customHeight="1" x14ac:dyDescent="0.2">
      <c r="A192" s="10"/>
      <c r="B192" s="94"/>
      <c r="C192" s="37"/>
      <c r="D192" s="37"/>
      <c r="E192" s="38"/>
      <c r="F192" s="39"/>
      <c r="G192" s="63"/>
      <c r="H192" s="63"/>
      <c r="I192" s="63"/>
      <c r="J192" s="106"/>
    </row>
    <row r="193" spans="1:15" ht="31.75" customHeight="1" outlineLevel="1" x14ac:dyDescent="0.2">
      <c r="A193" s="10"/>
      <c r="B193" s="101">
        <f>+B191+0.01</f>
        <v>8.01</v>
      </c>
      <c r="C193" s="70" t="s">
        <v>131</v>
      </c>
      <c r="D193" s="70"/>
      <c r="E193" s="71" t="s">
        <v>1</v>
      </c>
      <c r="F193" s="72">
        <v>1</v>
      </c>
      <c r="G193" s="118"/>
      <c r="H193" s="118"/>
      <c r="I193" s="118">
        <v>209900</v>
      </c>
      <c r="J193" s="116">
        <f t="shared" ref="J193:J200" si="24">I193*F193</f>
        <v>209900</v>
      </c>
    </row>
    <row r="194" spans="1:15" ht="40.75" customHeight="1" outlineLevel="1" x14ac:dyDescent="0.2">
      <c r="A194" s="10"/>
      <c r="B194" s="101">
        <f t="shared" ref="B194:B201" si="25">+B193+0.01</f>
        <v>8.02</v>
      </c>
      <c r="C194" s="28" t="s">
        <v>97</v>
      </c>
      <c r="D194" s="28"/>
      <c r="E194" s="54" t="s">
        <v>1</v>
      </c>
      <c r="F194" s="72">
        <v>1</v>
      </c>
      <c r="G194" s="113"/>
      <c r="H194" s="113"/>
      <c r="I194" s="113">
        <v>389900</v>
      </c>
      <c r="J194" s="116">
        <f t="shared" si="24"/>
        <v>389900</v>
      </c>
    </row>
    <row r="195" spans="1:15" ht="24.5" customHeight="1" outlineLevel="1" x14ac:dyDescent="0.2">
      <c r="A195" s="10"/>
      <c r="B195" s="101">
        <f t="shared" si="25"/>
        <v>8.0299999999999994</v>
      </c>
      <c r="C195" s="28" t="s">
        <v>102</v>
      </c>
      <c r="D195" s="28"/>
      <c r="E195" s="54" t="s">
        <v>1</v>
      </c>
      <c r="F195" s="34">
        <v>1</v>
      </c>
      <c r="G195" s="113"/>
      <c r="H195" s="113"/>
      <c r="I195" s="113">
        <v>93254</v>
      </c>
      <c r="J195" s="116">
        <f t="shared" si="24"/>
        <v>93254</v>
      </c>
    </row>
    <row r="196" spans="1:15" ht="24.5" customHeight="1" outlineLevel="1" x14ac:dyDescent="0.2">
      <c r="A196" s="10"/>
      <c r="B196" s="101">
        <f t="shared" si="25"/>
        <v>8.0399999999999991</v>
      </c>
      <c r="C196" s="28" t="s">
        <v>103</v>
      </c>
      <c r="D196" s="28"/>
      <c r="E196" s="54" t="s">
        <v>1</v>
      </c>
      <c r="F196" s="34">
        <v>1</v>
      </c>
      <c r="G196" s="113"/>
      <c r="H196" s="113"/>
      <c r="I196" s="113">
        <v>22563</v>
      </c>
      <c r="J196" s="116">
        <f t="shared" si="24"/>
        <v>22563</v>
      </c>
    </row>
    <row r="197" spans="1:15" ht="39" customHeight="1" outlineLevel="1" x14ac:dyDescent="0.2">
      <c r="A197" s="10"/>
      <c r="B197" s="101">
        <f t="shared" si="25"/>
        <v>8.0499999999999989</v>
      </c>
      <c r="C197" s="28" t="s">
        <v>98</v>
      </c>
      <c r="D197" s="28"/>
      <c r="E197" s="54" t="s">
        <v>1</v>
      </c>
      <c r="F197" s="34">
        <v>1</v>
      </c>
      <c r="G197" s="113"/>
      <c r="H197" s="113"/>
      <c r="I197" s="113">
        <v>579900</v>
      </c>
      <c r="J197" s="116">
        <f t="shared" si="24"/>
        <v>579900</v>
      </c>
    </row>
    <row r="198" spans="1:15" ht="39" customHeight="1" outlineLevel="1" x14ac:dyDescent="0.2">
      <c r="A198" s="10"/>
      <c r="B198" s="101">
        <f t="shared" si="25"/>
        <v>8.0599999999999987</v>
      </c>
      <c r="C198" s="50" t="s">
        <v>161</v>
      </c>
      <c r="D198" s="50"/>
      <c r="E198" s="49" t="s">
        <v>1</v>
      </c>
      <c r="F198" s="52">
        <v>1</v>
      </c>
      <c r="G198" s="113"/>
      <c r="H198" s="113"/>
      <c r="I198" s="113">
        <v>529198.94999999995</v>
      </c>
      <c r="J198" s="116">
        <f>I198*F198</f>
        <v>529198.94999999995</v>
      </c>
    </row>
    <row r="199" spans="1:15" ht="39" customHeight="1" outlineLevel="1" x14ac:dyDescent="0.2">
      <c r="A199" s="10"/>
      <c r="B199" s="101">
        <f t="shared" si="25"/>
        <v>8.0699999999999985</v>
      </c>
      <c r="C199" s="28" t="s">
        <v>99</v>
      </c>
      <c r="D199" s="28"/>
      <c r="E199" s="54" t="s">
        <v>1</v>
      </c>
      <c r="F199" s="34">
        <v>1</v>
      </c>
      <c r="G199" s="113"/>
      <c r="H199" s="113"/>
      <c r="I199" s="113">
        <v>94300</v>
      </c>
      <c r="J199" s="116">
        <f t="shared" si="24"/>
        <v>94300</v>
      </c>
    </row>
    <row r="200" spans="1:15" ht="39" customHeight="1" outlineLevel="1" x14ac:dyDescent="0.2">
      <c r="A200" s="10"/>
      <c r="B200" s="101">
        <f t="shared" si="25"/>
        <v>8.0799999999999983</v>
      </c>
      <c r="C200" s="28" t="s">
        <v>100</v>
      </c>
      <c r="D200" s="28"/>
      <c r="E200" s="54" t="s">
        <v>1</v>
      </c>
      <c r="F200" s="34">
        <v>1</v>
      </c>
      <c r="G200" s="113"/>
      <c r="H200" s="113"/>
      <c r="I200" s="113">
        <v>106900</v>
      </c>
      <c r="J200" s="116">
        <f t="shared" si="24"/>
        <v>106900</v>
      </c>
    </row>
    <row r="201" spans="1:15" ht="39" customHeight="1" outlineLevel="1" x14ac:dyDescent="0.2">
      <c r="A201" s="10"/>
      <c r="B201" s="101">
        <f t="shared" si="25"/>
        <v>8.0899999999999981</v>
      </c>
      <c r="C201" s="28" t="s">
        <v>101</v>
      </c>
      <c r="D201" s="28"/>
      <c r="E201" s="54" t="s">
        <v>1</v>
      </c>
      <c r="F201" s="34">
        <v>1</v>
      </c>
      <c r="G201" s="113"/>
      <c r="H201" s="113"/>
      <c r="I201" s="113">
        <v>94300</v>
      </c>
      <c r="J201" s="116">
        <f>I201*F201</f>
        <v>94300</v>
      </c>
    </row>
    <row r="202" spans="1:15" ht="17.5" customHeight="1" x14ac:dyDescent="0.2">
      <c r="A202" s="10"/>
      <c r="B202" s="96">
        <v>9</v>
      </c>
      <c r="C202" s="75" t="s">
        <v>159</v>
      </c>
      <c r="D202" s="124"/>
      <c r="E202" s="125"/>
      <c r="F202" s="126"/>
      <c r="G202" s="102"/>
      <c r="H202" s="102">
        <f>SUM(H203:H205)</f>
        <v>179423.99999999997</v>
      </c>
      <c r="I202" s="102"/>
      <c r="J202" s="109">
        <f>SUM(J203:J205)</f>
        <v>44855.999999999993</v>
      </c>
      <c r="K202" s="1"/>
      <c r="L202" s="1"/>
      <c r="M202" s="1"/>
      <c r="N202" s="1"/>
      <c r="O202" s="1"/>
    </row>
    <row r="203" spans="1:15" ht="33.75" customHeight="1" outlineLevel="1" x14ac:dyDescent="0.2">
      <c r="A203" s="10"/>
      <c r="B203" s="101">
        <f>+B202+0.01</f>
        <v>9.01</v>
      </c>
      <c r="C203" s="70" t="s">
        <v>172</v>
      </c>
      <c r="D203" s="70"/>
      <c r="E203" s="54" t="s">
        <v>1</v>
      </c>
      <c r="F203" s="72">
        <f>2.67*0.7</f>
        <v>1.8689999999999998</v>
      </c>
      <c r="G203" s="142">
        <v>96000</v>
      </c>
      <c r="H203" s="114">
        <f>G203*F203</f>
        <v>179423.99999999997</v>
      </c>
      <c r="I203" s="114"/>
      <c r="J203" s="143"/>
    </row>
    <row r="204" spans="1:15" ht="33.75" customHeight="1" outlineLevel="1" x14ac:dyDescent="0.2">
      <c r="A204" s="10"/>
      <c r="B204" s="101">
        <f>+B203+0.01</f>
        <v>9.02</v>
      </c>
      <c r="C204" s="70" t="s">
        <v>173</v>
      </c>
      <c r="D204" s="70"/>
      <c r="E204" s="54" t="s">
        <v>1</v>
      </c>
      <c r="F204" s="72">
        <v>1.8689999999999998</v>
      </c>
      <c r="G204" s="114"/>
      <c r="H204" s="114"/>
      <c r="I204" s="114">
        <v>24000</v>
      </c>
      <c r="J204" s="143">
        <f>I204*F204</f>
        <v>44855.999999999993</v>
      </c>
    </row>
    <row r="205" spans="1:15" ht="15.5" customHeight="1" x14ac:dyDescent="0.2">
      <c r="A205" s="10"/>
      <c r="B205" s="95"/>
      <c r="C205" s="36"/>
      <c r="D205" s="36"/>
      <c r="E205" s="33"/>
      <c r="F205" s="73"/>
      <c r="G205" s="103"/>
      <c r="H205" s="103"/>
      <c r="I205" s="103"/>
      <c r="J205" s="108"/>
    </row>
    <row r="206" spans="1:15" ht="17.5" customHeight="1" x14ac:dyDescent="0.2">
      <c r="A206" s="10"/>
      <c r="B206" s="96">
        <v>10</v>
      </c>
      <c r="C206" s="75" t="s">
        <v>156</v>
      </c>
      <c r="D206" s="124"/>
      <c r="E206" s="125"/>
      <c r="F206" s="126"/>
      <c r="G206" s="102"/>
      <c r="H206" s="102">
        <f>SUM(H208:H211)</f>
        <v>2335339.7760000001</v>
      </c>
      <c r="I206" s="102"/>
      <c r="J206" s="109">
        <f>SUM(J208:J211)</f>
        <v>583834.94399999978</v>
      </c>
      <c r="K206" s="1"/>
      <c r="L206" s="1"/>
      <c r="M206" s="1"/>
      <c r="N206" s="1"/>
      <c r="O206" s="1"/>
    </row>
    <row r="207" spans="1:15" ht="15" customHeight="1" x14ac:dyDescent="0.2">
      <c r="B207" s="74"/>
      <c r="C207" s="74"/>
      <c r="D207" s="74"/>
      <c r="E207" s="150"/>
      <c r="F207" s="150"/>
      <c r="G207" s="149"/>
      <c r="H207" s="149"/>
      <c r="I207" s="149"/>
      <c r="J207" s="150"/>
    </row>
    <row r="208" spans="1:15" ht="33.75" customHeight="1" outlineLevel="1" x14ac:dyDescent="0.2">
      <c r="A208" s="10"/>
      <c r="B208" s="139"/>
      <c r="C208" s="141" t="s">
        <v>167</v>
      </c>
      <c r="D208" s="70"/>
      <c r="E208" s="71"/>
      <c r="F208" s="72"/>
      <c r="G208" s="114"/>
      <c r="H208" s="114"/>
      <c r="I208" s="114"/>
      <c r="J208" s="140"/>
    </row>
    <row r="209" spans="1:10" ht="33.75" customHeight="1" outlineLevel="1" x14ac:dyDescent="0.2">
      <c r="A209" s="10"/>
      <c r="B209" s="139">
        <f>+B206+0.01</f>
        <v>10.01</v>
      </c>
      <c r="C209" s="70" t="s">
        <v>181</v>
      </c>
      <c r="D209" s="70"/>
      <c r="E209" s="71" t="s">
        <v>4</v>
      </c>
      <c r="F209" s="72">
        <v>24.24</v>
      </c>
      <c r="G209" s="114"/>
      <c r="H209" s="114"/>
      <c r="I209" s="114">
        <v>24085.599999999991</v>
      </c>
      <c r="J209" s="144">
        <f>I209*F209</f>
        <v>583834.94399999978</v>
      </c>
    </row>
    <row r="210" spans="1:10" ht="33.75" customHeight="1" outlineLevel="1" x14ac:dyDescent="0.2">
      <c r="A210" s="10"/>
      <c r="B210" s="139"/>
      <c r="C210" s="141" t="s">
        <v>166</v>
      </c>
      <c r="D210" s="70"/>
      <c r="E210" s="71"/>
      <c r="F210" s="72"/>
      <c r="G210" s="114"/>
      <c r="H210" s="114"/>
      <c r="I210" s="114"/>
      <c r="J210" s="143"/>
    </row>
    <row r="211" spans="1:10" ht="33.75" customHeight="1" outlineLevel="1" x14ac:dyDescent="0.2">
      <c r="A211" s="10"/>
      <c r="B211" s="139">
        <f>+B209+0.01</f>
        <v>10.02</v>
      </c>
      <c r="C211" s="70" t="s">
        <v>168</v>
      </c>
      <c r="D211" s="70"/>
      <c r="E211" s="71" t="s">
        <v>4</v>
      </c>
      <c r="F211" s="72">
        <v>24.24</v>
      </c>
      <c r="G211" s="114">
        <v>96342.400000000009</v>
      </c>
      <c r="H211" s="114">
        <f>G211*F211</f>
        <v>2335339.7760000001</v>
      </c>
      <c r="I211" s="114"/>
      <c r="J211" s="144"/>
    </row>
    <row r="212" spans="1:10" ht="15.5" customHeight="1" x14ac:dyDescent="0.2">
      <c r="A212" s="10"/>
      <c r="B212" s="132"/>
      <c r="C212" s="133"/>
      <c r="D212" s="133"/>
      <c r="E212" s="134"/>
      <c r="F212" s="135"/>
      <c r="G212" s="136"/>
      <c r="H212" s="136"/>
      <c r="I212" s="136"/>
      <c r="J212" s="26"/>
    </row>
    <row r="213" spans="1:10" ht="15.5" customHeight="1" x14ac:dyDescent="0.2">
      <c r="A213" s="10"/>
      <c r="B213" s="132"/>
      <c r="C213" s="133"/>
      <c r="D213" s="133"/>
      <c r="E213" s="134"/>
      <c r="F213" s="135"/>
      <c r="G213" s="136"/>
      <c r="H213" s="136"/>
      <c r="I213" s="136"/>
      <c r="J213" s="26"/>
    </row>
    <row r="214" spans="1:10" ht="15.5" customHeight="1" x14ac:dyDescent="0.2">
      <c r="A214" s="10"/>
      <c r="B214" s="132"/>
      <c r="C214" s="133"/>
      <c r="D214" s="133"/>
      <c r="E214" s="134"/>
      <c r="F214" s="135"/>
      <c r="G214" s="136"/>
      <c r="H214" s="136"/>
      <c r="I214" s="136"/>
      <c r="J214" s="26"/>
    </row>
    <row r="215" spans="1:10" ht="14.25" customHeight="1" x14ac:dyDescent="0.2">
      <c r="A215" s="10"/>
      <c r="B215" s="15"/>
      <c r="C215" s="15" t="s">
        <v>174</v>
      </c>
      <c r="D215" s="15"/>
      <c r="E215" s="15"/>
      <c r="F215" s="16" t="s">
        <v>20</v>
      </c>
      <c r="G215" s="64"/>
      <c r="H215" s="64">
        <f>SUM(H23:H211)/2</f>
        <v>25443363.594614796</v>
      </c>
      <c r="I215" s="64"/>
      <c r="J215" s="17">
        <f>SUM(J23:J206)/2</f>
        <v>58500388.273123696</v>
      </c>
    </row>
    <row r="216" spans="1:10" ht="15.5" customHeight="1" x14ac:dyDescent="0.2">
      <c r="A216" s="10"/>
      <c r="B216" s="132"/>
      <c r="C216" s="133"/>
      <c r="D216" s="133"/>
      <c r="E216" s="134"/>
      <c r="F216" s="135"/>
      <c r="G216" s="136"/>
      <c r="H216" s="136"/>
      <c r="I216" s="136"/>
      <c r="J216" s="26"/>
    </row>
    <row r="217" spans="1:10" ht="14.25" customHeight="1" x14ac:dyDescent="0.2">
      <c r="A217" s="10"/>
      <c r="B217" s="15"/>
      <c r="C217" s="15" t="s">
        <v>175</v>
      </c>
      <c r="D217" s="15"/>
      <c r="E217" s="15"/>
      <c r="F217" s="16" t="s">
        <v>20</v>
      </c>
      <c r="G217" s="64"/>
      <c r="H217" s="64">
        <f>H215</f>
        <v>25443363.594614796</v>
      </c>
      <c r="I217" s="64"/>
      <c r="J217" s="17">
        <f>SUM(J28:J211)/2</f>
        <v>58792305.745123699</v>
      </c>
    </row>
    <row r="218" spans="1:10" ht="4.5" customHeight="1" x14ac:dyDescent="0.2">
      <c r="A218" s="10"/>
      <c r="B218" s="1"/>
      <c r="C218" s="1"/>
      <c r="D218" s="1"/>
      <c r="E218" s="1"/>
      <c r="F218" s="2"/>
      <c r="G218" s="56"/>
      <c r="H218" s="56"/>
      <c r="I218" s="56"/>
      <c r="J218" s="1"/>
    </row>
    <row r="219" spans="1:10" ht="14.25" customHeight="1" x14ac:dyDescent="0.2">
      <c r="A219" s="10"/>
      <c r="B219" s="18" t="s">
        <v>21</v>
      </c>
      <c r="C219" s="18"/>
      <c r="D219" s="18"/>
      <c r="E219" s="18"/>
      <c r="F219" s="18"/>
      <c r="G219" s="65"/>
      <c r="H219" s="65"/>
      <c r="I219" s="65"/>
      <c r="J219" s="18"/>
    </row>
    <row r="220" spans="1:10" ht="15" customHeight="1" x14ac:dyDescent="0.2">
      <c r="A220" s="10"/>
      <c r="B220" s="7"/>
      <c r="C220" s="1"/>
      <c r="D220" s="1"/>
      <c r="E220" s="1"/>
      <c r="F220" s="2"/>
      <c r="G220" s="56"/>
      <c r="H220" s="56"/>
      <c r="I220" s="56"/>
      <c r="J220" s="1"/>
    </row>
    <row r="221" spans="1:10" ht="14.25" customHeight="1" x14ac:dyDescent="0.2">
      <c r="A221" s="10"/>
      <c r="B221" s="2">
        <v>1</v>
      </c>
      <c r="C221" s="1" t="s">
        <v>22</v>
      </c>
      <c r="D221" s="1"/>
      <c r="E221" s="1"/>
      <c r="F221" s="2" t="s">
        <v>19</v>
      </c>
      <c r="G221" s="41">
        <v>0.05</v>
      </c>
      <c r="H221" s="145">
        <f>+H217*G221</f>
        <v>1272168.1797307399</v>
      </c>
      <c r="I221" s="41">
        <v>0.05</v>
      </c>
      <c r="J221" s="26">
        <f>+J217*I221</f>
        <v>2939615.287256185</v>
      </c>
    </row>
    <row r="222" spans="1:10" ht="14.25" customHeight="1" x14ac:dyDescent="0.2">
      <c r="A222" s="10"/>
      <c r="B222" s="9">
        <v>2</v>
      </c>
      <c r="C222" s="1" t="s">
        <v>23</v>
      </c>
      <c r="D222" s="1"/>
      <c r="E222" s="1"/>
      <c r="F222" s="2" t="s">
        <v>19</v>
      </c>
      <c r="G222" s="41">
        <v>0.01</v>
      </c>
      <c r="H222" s="145">
        <f>+H217*G222</f>
        <v>254433.63594614796</v>
      </c>
      <c r="I222" s="41">
        <v>0.01</v>
      </c>
      <c r="J222" s="26">
        <f>+J217*I222</f>
        <v>587923.05745123699</v>
      </c>
    </row>
    <row r="223" spans="1:10" ht="14.25" customHeight="1" x14ac:dyDescent="0.2">
      <c r="A223" s="10"/>
      <c r="B223" s="19">
        <v>3</v>
      </c>
      <c r="C223" s="12" t="s">
        <v>24</v>
      </c>
      <c r="D223" s="12"/>
      <c r="E223" s="12"/>
      <c r="F223" s="20" t="s">
        <v>19</v>
      </c>
      <c r="G223" s="41">
        <v>0.04</v>
      </c>
      <c r="H223" s="145">
        <f>+H217*G223</f>
        <v>1017734.5437845918</v>
      </c>
      <c r="I223" s="41">
        <v>0.04</v>
      </c>
      <c r="J223" s="27">
        <f>+J217*I223</f>
        <v>2351692.229804948</v>
      </c>
    </row>
    <row r="224" spans="1:10" ht="14.25" customHeight="1" x14ac:dyDescent="0.2">
      <c r="A224" s="10"/>
      <c r="B224" s="2"/>
      <c r="C224" s="1" t="s">
        <v>25</v>
      </c>
      <c r="D224" s="1"/>
      <c r="E224" s="1"/>
      <c r="F224" s="2"/>
      <c r="G224" s="41"/>
      <c r="H224" s="145">
        <f>+SUM(H221:H223)</f>
        <v>2544336.3594614798</v>
      </c>
      <c r="I224" s="41"/>
      <c r="J224" s="26">
        <f>+SUM(J221:J223)</f>
        <v>5879230.5745123699</v>
      </c>
    </row>
    <row r="225" spans="1:15" ht="16.5" customHeight="1" x14ac:dyDescent="0.2">
      <c r="A225" s="10"/>
      <c r="B225" s="1"/>
      <c r="C225" s="1"/>
      <c r="D225" s="1"/>
      <c r="E225" s="1"/>
      <c r="F225" s="2" t="s">
        <v>26</v>
      </c>
      <c r="G225" s="41">
        <v>0.19</v>
      </c>
      <c r="H225" s="145">
        <f>+H223*G225</f>
        <v>193369.56331907245</v>
      </c>
      <c r="I225" s="41">
        <v>0.19</v>
      </c>
      <c r="J225" s="21">
        <f>+J223*I225</f>
        <v>446821.52366294013</v>
      </c>
    </row>
    <row r="226" spans="1:15" ht="16.5" customHeight="1" x14ac:dyDescent="0.2">
      <c r="A226" s="10"/>
      <c r="B226" s="1"/>
      <c r="C226" s="1"/>
      <c r="D226" s="1"/>
      <c r="E226" s="1"/>
      <c r="F226" s="2"/>
      <c r="G226" s="56"/>
      <c r="H226" s="145"/>
      <c r="I226" s="56"/>
      <c r="J226" s="21"/>
    </row>
    <row r="227" spans="1:15" ht="14.25" customHeight="1" x14ac:dyDescent="0.2">
      <c r="A227" s="10"/>
      <c r="B227" s="15"/>
      <c r="C227" s="15" t="s">
        <v>27</v>
      </c>
      <c r="D227" s="15"/>
      <c r="E227" s="15"/>
      <c r="F227" s="16" t="s">
        <v>20</v>
      </c>
      <c r="G227" s="64"/>
      <c r="H227" s="146">
        <f>H225+H224+H217</f>
        <v>28181069.517395347</v>
      </c>
      <c r="I227" s="64"/>
      <c r="J227" s="17">
        <f>J225+J224+J217</f>
        <v>65118357.843299009</v>
      </c>
    </row>
    <row r="228" spans="1:15" ht="4.5" customHeight="1" x14ac:dyDescent="0.2">
      <c r="A228" s="10"/>
      <c r="B228" s="22"/>
      <c r="C228" s="22"/>
      <c r="D228" s="22"/>
      <c r="E228" s="22"/>
      <c r="F228" s="22"/>
      <c r="G228" s="67"/>
      <c r="H228" s="67"/>
      <c r="I228" s="67"/>
      <c r="J228" s="22"/>
    </row>
    <row r="229" spans="1:15" ht="16.75" customHeight="1" x14ac:dyDescent="0.2">
      <c r="A229" s="1"/>
      <c r="B229" s="2"/>
      <c r="C229" s="1"/>
      <c r="D229" s="1"/>
      <c r="E229" s="1"/>
      <c r="F229" s="2"/>
      <c r="G229" s="56"/>
      <c r="H229" s="56"/>
      <c r="I229" s="56"/>
      <c r="J229" s="26"/>
    </row>
    <row r="230" spans="1:15" ht="17.5" customHeight="1" x14ac:dyDescent="0.2">
      <c r="A230" s="10"/>
      <c r="B230" s="96">
        <v>11</v>
      </c>
      <c r="C230" s="75" t="s">
        <v>152</v>
      </c>
      <c r="D230" s="124"/>
      <c r="E230" s="125"/>
      <c r="F230" s="126"/>
      <c r="G230" s="102"/>
      <c r="H230" s="102"/>
      <c r="I230" s="102"/>
      <c r="J230" s="109">
        <f>SUM(J232:J234)</f>
        <v>9607511</v>
      </c>
      <c r="K230" s="1"/>
      <c r="L230" s="1"/>
      <c r="M230" s="1"/>
      <c r="N230" s="1"/>
      <c r="O230" s="1"/>
    </row>
    <row r="231" spans="1:15" ht="17.5" customHeight="1" x14ac:dyDescent="0.2">
      <c r="A231" s="10"/>
      <c r="B231" s="94"/>
      <c r="C231" s="37"/>
      <c r="D231" s="40"/>
      <c r="E231" s="42"/>
      <c r="F231" s="43"/>
      <c r="G231" s="63"/>
      <c r="H231" s="63"/>
      <c r="I231" s="63"/>
      <c r="J231" s="106"/>
      <c r="K231" s="1"/>
      <c r="L231" s="1"/>
      <c r="M231" s="1"/>
      <c r="N231" s="1"/>
      <c r="O231" s="1"/>
    </row>
    <row r="232" spans="1:15" ht="43.75" customHeight="1" outlineLevel="1" x14ac:dyDescent="0.2">
      <c r="A232" s="10"/>
      <c r="B232" s="120">
        <f>+B230+0.01</f>
        <v>11.01</v>
      </c>
      <c r="C232" s="50" t="s">
        <v>153</v>
      </c>
      <c r="D232" s="28"/>
      <c r="E232" s="33" t="s">
        <v>1</v>
      </c>
      <c r="F232" s="52">
        <v>5</v>
      </c>
      <c r="G232" s="127">
        <v>850850</v>
      </c>
      <c r="H232" s="127"/>
      <c r="I232" s="127">
        <v>850850</v>
      </c>
      <c r="J232" s="108">
        <f>I232*F232</f>
        <v>4254250</v>
      </c>
      <c r="K232" s="1"/>
      <c r="L232" s="1"/>
      <c r="M232" s="128"/>
      <c r="N232" s="1"/>
      <c r="O232" s="1"/>
    </row>
    <row r="233" spans="1:15" ht="43.75" customHeight="1" outlineLevel="1" x14ac:dyDescent="0.2">
      <c r="A233" s="10"/>
      <c r="B233" s="120">
        <f>+B232+0.01</f>
        <v>11.02</v>
      </c>
      <c r="C233" s="50" t="s">
        <v>157</v>
      </c>
      <c r="D233" s="28"/>
      <c r="E233" s="33" t="s">
        <v>1</v>
      </c>
      <c r="F233" s="52">
        <v>2</v>
      </c>
      <c r="G233" s="127">
        <v>850850</v>
      </c>
      <c r="H233" s="127"/>
      <c r="I233" s="127">
        <v>850850</v>
      </c>
      <c r="J233" s="108">
        <f>I233*F233</f>
        <v>1701700</v>
      </c>
      <c r="K233" s="1"/>
      <c r="L233" s="1"/>
      <c r="M233" s="128"/>
      <c r="N233" s="1"/>
      <c r="O233" s="1"/>
    </row>
    <row r="234" spans="1:15" ht="43.75" customHeight="1" outlineLevel="1" x14ac:dyDescent="0.2">
      <c r="A234" s="10"/>
      <c r="B234" s="120">
        <f>+B233+0.01</f>
        <v>11.03</v>
      </c>
      <c r="C234" s="50" t="s">
        <v>158</v>
      </c>
      <c r="D234" s="28"/>
      <c r="E234" s="33" t="s">
        <v>1</v>
      </c>
      <c r="F234" s="52">
        <v>9</v>
      </c>
      <c r="G234" s="127">
        <v>405729</v>
      </c>
      <c r="H234" s="127"/>
      <c r="I234" s="127">
        <v>405729</v>
      </c>
      <c r="J234" s="108">
        <f>I234*F234</f>
        <v>3651561</v>
      </c>
      <c r="K234" s="1"/>
      <c r="L234" s="1"/>
      <c r="M234" s="128"/>
      <c r="N234" s="1"/>
      <c r="O234" s="1"/>
    </row>
    <row r="235" spans="1:15" ht="14.25" customHeight="1" x14ac:dyDescent="0.2">
      <c r="A235" s="10"/>
      <c r="B235" s="94"/>
      <c r="C235" s="40"/>
      <c r="D235" s="40"/>
      <c r="E235" s="42"/>
      <c r="F235" s="43"/>
      <c r="G235" s="63"/>
      <c r="H235" s="63"/>
      <c r="I235" s="63"/>
      <c r="J235" s="108"/>
      <c r="K235" s="1"/>
      <c r="L235" s="1"/>
      <c r="M235" s="1"/>
      <c r="N235" s="1"/>
      <c r="O235" s="1"/>
    </row>
    <row r="236" spans="1:15" ht="16.75" customHeight="1" x14ac:dyDescent="0.2">
      <c r="A236" s="1"/>
      <c r="B236" s="2"/>
      <c r="C236" s="1"/>
      <c r="D236" s="1"/>
      <c r="E236" s="1"/>
      <c r="F236" s="2"/>
      <c r="G236" s="56"/>
      <c r="H236" s="56"/>
      <c r="I236" s="56"/>
      <c r="J236" s="26"/>
    </row>
    <row r="237" spans="1:15" ht="16.75" customHeight="1" x14ac:dyDescent="0.2">
      <c r="A237" s="1"/>
      <c r="B237" s="2"/>
      <c r="C237" s="1"/>
      <c r="D237" s="1"/>
      <c r="E237" s="1"/>
      <c r="F237" s="2"/>
      <c r="G237" s="56"/>
      <c r="H237" s="56"/>
      <c r="I237" s="56"/>
      <c r="J237" s="26"/>
    </row>
    <row r="238" spans="1:15" ht="14.25" customHeight="1" x14ac:dyDescent="0.2">
      <c r="A238" s="1"/>
      <c r="B238" s="129"/>
      <c r="C238" s="129" t="s">
        <v>154</v>
      </c>
      <c r="D238" s="129"/>
      <c r="E238" s="129"/>
      <c r="F238" s="130" t="s">
        <v>20</v>
      </c>
      <c r="G238" s="131"/>
      <c r="H238" s="131"/>
      <c r="I238" s="131"/>
      <c r="J238" s="17">
        <f>SUM(J230:J235)/2</f>
        <v>9607511</v>
      </c>
      <c r="K238" s="1"/>
      <c r="L238" s="1"/>
      <c r="M238" s="1"/>
      <c r="N238" s="1"/>
      <c r="O238" s="1"/>
    </row>
    <row r="239" spans="1:15" ht="24" customHeight="1" x14ac:dyDescent="0.2">
      <c r="A239" s="1"/>
      <c r="B239" s="2"/>
      <c r="C239" s="13"/>
      <c r="D239" s="13"/>
      <c r="E239" s="13"/>
      <c r="F239" s="14" t="s">
        <v>26</v>
      </c>
      <c r="G239" s="41">
        <v>0.19</v>
      </c>
      <c r="H239" s="41"/>
      <c r="I239" s="41">
        <v>0.19</v>
      </c>
      <c r="J239" s="21">
        <f>J238*19%</f>
        <v>1825427.09</v>
      </c>
      <c r="K239" s="1"/>
      <c r="L239" s="1"/>
      <c r="M239" s="1"/>
      <c r="N239" s="1"/>
      <c r="O239" s="1"/>
    </row>
    <row r="240" spans="1:15" ht="14.25" customHeight="1" x14ac:dyDescent="0.2">
      <c r="A240" s="1"/>
      <c r="B240" s="129"/>
      <c r="C240" s="129" t="s">
        <v>155</v>
      </c>
      <c r="D240" s="129"/>
      <c r="E240" s="129"/>
      <c r="F240" s="130" t="s">
        <v>20</v>
      </c>
      <c r="G240" s="131"/>
      <c r="H240" s="131"/>
      <c r="I240" s="131"/>
      <c r="J240" s="17">
        <f>SUM(J238:J239)</f>
        <v>11432938.09</v>
      </c>
      <c r="K240" s="1"/>
      <c r="L240" s="1"/>
      <c r="M240" s="1"/>
      <c r="N240" s="1"/>
      <c r="O240" s="1"/>
    </row>
    <row r="241" spans="1:10" ht="16.75" customHeight="1" x14ac:dyDescent="0.2">
      <c r="A241" s="1"/>
      <c r="B241" s="2"/>
      <c r="C241" s="1"/>
      <c r="D241" s="1"/>
      <c r="E241" s="1"/>
      <c r="F241" s="2"/>
      <c r="G241" s="56"/>
      <c r="H241" s="56"/>
      <c r="I241" s="56"/>
      <c r="J241" s="26"/>
    </row>
    <row r="242" spans="1:10" ht="24" customHeight="1" x14ac:dyDescent="0.2">
      <c r="A242" s="1"/>
      <c r="B242" s="2"/>
      <c r="C242" s="13"/>
      <c r="D242" s="13"/>
      <c r="E242" s="13"/>
      <c r="F242" s="14"/>
      <c r="G242" s="66"/>
      <c r="H242" s="66"/>
      <c r="I242" s="66"/>
      <c r="J242" s="21"/>
    </row>
    <row r="243" spans="1:10" ht="14.25" customHeight="1" x14ac:dyDescent="0.2">
      <c r="A243" s="1"/>
      <c r="B243" s="23"/>
      <c r="C243" s="23" t="s">
        <v>179</v>
      </c>
      <c r="D243" s="23"/>
      <c r="E243" s="23"/>
      <c r="F243" s="24" t="s">
        <v>28</v>
      </c>
      <c r="G243" s="68"/>
      <c r="H243" s="68"/>
      <c r="I243" s="68"/>
      <c r="J243" s="25">
        <f>J227+J240+H227</f>
        <v>104732365.45069435</v>
      </c>
    </row>
    <row r="244" spans="1:10" ht="14.25" customHeight="1" x14ac:dyDescent="0.2">
      <c r="A244" s="1"/>
      <c r="B244" s="23"/>
      <c r="C244" s="23" t="s">
        <v>49</v>
      </c>
      <c r="D244" s="23"/>
      <c r="E244" s="23"/>
      <c r="F244" s="24" t="s">
        <v>28</v>
      </c>
      <c r="G244" s="68"/>
      <c r="H244" s="68"/>
      <c r="I244" s="68"/>
      <c r="J244" s="25">
        <f>+J243/I9</f>
        <v>4320642.1390550481</v>
      </c>
    </row>
    <row r="245" spans="1:10" ht="14.25" customHeight="1" x14ac:dyDescent="0.2">
      <c r="A245" s="1"/>
      <c r="B245" s="1"/>
      <c r="C245" s="1"/>
      <c r="D245" s="1"/>
      <c r="E245" s="1"/>
      <c r="F245" s="2"/>
      <c r="G245" s="56"/>
      <c r="H245" s="56"/>
      <c r="I245" s="56"/>
      <c r="J245" s="1"/>
    </row>
    <row r="246" spans="1:10" ht="14.25" customHeight="1" x14ac:dyDescent="0.2">
      <c r="A246" s="1"/>
      <c r="B246" s="10"/>
      <c r="C246" s="154"/>
      <c r="D246" s="10"/>
      <c r="E246"/>
      <c r="F246" s="9"/>
      <c r="G246" s="69"/>
      <c r="H246" s="69"/>
      <c r="I246" s="69"/>
      <c r="J246" s="21"/>
    </row>
    <row r="247" spans="1:10" ht="14.25" customHeight="1" x14ac:dyDescent="0.2">
      <c r="A247" s="1"/>
      <c r="B247" s="10"/>
      <c r="C247" s="10"/>
      <c r="D247" s="10"/>
      <c r="E247" s="138"/>
      <c r="F247" s="9"/>
      <c r="G247" s="69"/>
      <c r="H247" s="69"/>
      <c r="I247" s="69"/>
      <c r="J247" s="21"/>
    </row>
    <row r="248" spans="1:10" ht="14.25" customHeight="1" x14ac:dyDescent="0.2">
      <c r="A248" s="1"/>
      <c r="B248" s="129"/>
      <c r="C248" s="129" t="s">
        <v>182</v>
      </c>
      <c r="D248" s="129"/>
      <c r="E248" s="129"/>
      <c r="F248" s="130"/>
      <c r="G248" s="131"/>
      <c r="H248" s="131"/>
      <c r="I248" s="156"/>
      <c r="J248" s="17">
        <v>3430766.8000000003</v>
      </c>
    </row>
    <row r="249" spans="1:10" ht="14.25" customHeight="1" x14ac:dyDescent="0.2">
      <c r="A249" s="1"/>
      <c r="B249" s="129"/>
      <c r="C249" s="129" t="s">
        <v>177</v>
      </c>
      <c r="D249" s="129"/>
      <c r="E249" s="129"/>
      <c r="F249" s="130"/>
      <c r="G249" s="131"/>
      <c r="H249" s="131"/>
      <c r="I249" s="131"/>
      <c r="J249" s="17">
        <f>J248*19%</f>
        <v>651845.69200000004</v>
      </c>
    </row>
    <row r="250" spans="1:10" ht="14.25" customHeight="1" x14ac:dyDescent="0.2">
      <c r="A250" s="1"/>
      <c r="B250" s="129"/>
      <c r="C250" s="129" t="s">
        <v>178</v>
      </c>
      <c r="D250" s="129"/>
      <c r="E250" s="129"/>
      <c r="F250" s="130"/>
      <c r="G250" s="131"/>
      <c r="H250" s="131"/>
      <c r="I250" s="131"/>
      <c r="J250" s="17">
        <f>J249+J248</f>
        <v>4082612.4920000006</v>
      </c>
    </row>
    <row r="251" spans="1:10" ht="14.2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</row>
    <row r="252" spans="1:10" ht="14.2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</row>
    <row r="253" spans="1:10" ht="14.25" customHeight="1" x14ac:dyDescent="0.2">
      <c r="A253" s="1"/>
      <c r="B253" s="129"/>
      <c r="C253" s="129" t="s">
        <v>179</v>
      </c>
      <c r="D253" s="129"/>
      <c r="E253" s="129"/>
      <c r="F253" s="130" t="s">
        <v>28</v>
      </c>
      <c r="G253" s="129"/>
      <c r="H253" s="129"/>
      <c r="I253" s="129"/>
      <c r="J253" s="155">
        <f>J243</f>
        <v>104732365.45069435</v>
      </c>
    </row>
    <row r="254" spans="1:10" ht="15" customHeight="1" x14ac:dyDescent="0.2">
      <c r="B254" s="129"/>
      <c r="C254" s="129" t="s">
        <v>183</v>
      </c>
      <c r="D254" s="129"/>
      <c r="E254" s="129"/>
      <c r="F254" s="129"/>
      <c r="G254" s="129"/>
      <c r="H254" s="129"/>
      <c r="I254" s="129"/>
      <c r="J254" s="155">
        <f>J250</f>
        <v>4082612.4920000006</v>
      </c>
    </row>
    <row r="255" spans="1:10" ht="15" customHeight="1" x14ac:dyDescent="0.2">
      <c r="J255" s="153"/>
    </row>
    <row r="256" spans="1:10" ht="15" customHeight="1" x14ac:dyDescent="0.2">
      <c r="B256" s="23"/>
      <c r="C256" s="23" t="s">
        <v>184</v>
      </c>
      <c r="D256" s="23"/>
      <c r="E256" s="23"/>
      <c r="F256" s="24" t="s">
        <v>28</v>
      </c>
      <c r="G256" s="68"/>
      <c r="H256" s="68"/>
      <c r="I256" s="68"/>
      <c r="J256" s="25">
        <f>J253-J254</f>
        <v>100649752.95869435</v>
      </c>
    </row>
    <row r="257" spans="2:10" ht="15" customHeight="1" x14ac:dyDescent="0.2">
      <c r="J257" s="153"/>
    </row>
    <row r="258" spans="2:10" ht="15" customHeight="1" x14ac:dyDescent="0.2">
      <c r="E258" s="157" t="s">
        <v>180</v>
      </c>
      <c r="J258" s="153"/>
    </row>
    <row r="259" spans="2:10" ht="15" customHeight="1" x14ac:dyDescent="0.2">
      <c r="J259" s="153"/>
    </row>
    <row r="260" spans="2:10" ht="15" customHeight="1" x14ac:dyDescent="0.2">
      <c r="J260" s="153"/>
    </row>
    <row r="261" spans="2:10" ht="15" customHeight="1" x14ac:dyDescent="0.2">
      <c r="J261" s="153"/>
    </row>
    <row r="262" spans="2:10" ht="15" customHeight="1" x14ac:dyDescent="0.2">
      <c r="C262" s="32" t="s">
        <v>115</v>
      </c>
      <c r="J262" s="153"/>
    </row>
    <row r="263" spans="2:10" ht="22.75" customHeight="1" x14ac:dyDescent="0.2">
      <c r="B263" s="122">
        <v>1</v>
      </c>
      <c r="C263" s="117" t="s">
        <v>114</v>
      </c>
    </row>
    <row r="264" spans="2:10" ht="22.75" customHeight="1" x14ac:dyDescent="0.2">
      <c r="B264" s="122">
        <v>2</v>
      </c>
      <c r="C264" s="117" t="s">
        <v>134</v>
      </c>
      <c r="J264" s="153"/>
    </row>
    <row r="265" spans="2:10" ht="15" customHeight="1" x14ac:dyDescent="0.2">
      <c r="B265" s="122">
        <v>3</v>
      </c>
      <c r="C265" s="117" t="s">
        <v>133</v>
      </c>
    </row>
    <row r="266" spans="2:10" ht="15" customHeight="1" x14ac:dyDescent="0.2">
      <c r="B266" s="122">
        <v>4</v>
      </c>
      <c r="C266" s="117" t="s">
        <v>135</v>
      </c>
    </row>
    <row r="267" spans="2:10" ht="15" customHeight="1" x14ac:dyDescent="0.2">
      <c r="B267" s="122">
        <v>5</v>
      </c>
      <c r="C267" s="117" t="s">
        <v>160</v>
      </c>
    </row>
  </sheetData>
  <autoFilter ref="I2:I246" xr:uid="{00000000-0009-0000-0000-000004000000}"/>
  <mergeCells count="7">
    <mergeCell ref="D9:E9"/>
    <mergeCell ref="D4:I4"/>
    <mergeCell ref="D5:I5"/>
    <mergeCell ref="D7:E7"/>
    <mergeCell ref="F7:I7"/>
    <mergeCell ref="D8:E8"/>
    <mergeCell ref="F8:I8"/>
  </mergeCells>
  <printOptions horizontalCentered="1"/>
  <pageMargins left="0.70866141732283472" right="0.70866141732283472" top="0.74803149606299213" bottom="0.74803149606299213" header="0" footer="0"/>
  <pageSetup scale="29" orientation="portrait" r:id="rId1"/>
  <rowBreaks count="2" manualBreakCount="2">
    <brk id="134" max="9" man="1"/>
    <brk id="169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v7</vt:lpstr>
      <vt:lpstr>'v7'!Área_de_impresión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Hernando</dc:creator>
  <cp:lastModifiedBy>PATRICIA OLIVARES BOLIVAR</cp:lastModifiedBy>
  <cp:lastPrinted>2025-11-05T21:08:34Z</cp:lastPrinted>
  <dcterms:created xsi:type="dcterms:W3CDTF">2023-07-18T19:48:27Z</dcterms:created>
  <dcterms:modified xsi:type="dcterms:W3CDTF">2025-11-27T15:36:04Z</dcterms:modified>
</cp:coreProperties>
</file>