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mc:AlternateContent xmlns:mc="http://schemas.openxmlformats.org/markup-compatibility/2006">
    <mc:Choice Requires="x15">
      <x15ac:absPath xmlns:x15ac="http://schemas.microsoft.com/office/spreadsheetml/2010/11/ac" url="https://d.docs.live.net/fdecfbeb0fa147e8/Documentos/Liliana Escobar O/EDURI/contratacion/Cancha de jesuralen/"/>
    </mc:Choice>
  </mc:AlternateContent>
  <xr:revisionPtr revIDLastSave="0" documentId="8_{5B5821F7-948F-4433-A5F0-B626053599F3}" xr6:coauthVersionLast="44" xr6:coauthVersionMax="44" xr10:uidLastSave="{00000000-0000-0000-0000-000000000000}"/>
  <bookViews>
    <workbookView xWindow="-120" yWindow="-120" windowWidth="20730" windowHeight="11040" firstSheet="29" activeTab="34" xr2:uid="{00000000-000D-0000-FFFF-FFFF00000000}"/>
  </bookViews>
  <sheets>
    <sheet name="CANTIDADES" sheetId="1" r:id="rId1"/>
    <sheet name="COTIZACIÓN" sheetId="2" r:id="rId2"/>
    <sheet name="A.I.U" sheetId="38" r:id="rId3"/>
    <sheet name="1.1" sheetId="27" r:id="rId4"/>
    <sheet name="1.2" sheetId="28" r:id="rId5"/>
    <sheet name="1.3" sheetId="4" r:id="rId6"/>
    <sheet name="2.1" sheetId="5" r:id="rId7"/>
    <sheet name="2.2" sheetId="6" r:id="rId8"/>
    <sheet name="2.3" sheetId="7" r:id="rId9"/>
    <sheet name="2.4" sheetId="8" r:id="rId10"/>
    <sheet name="2.5" sheetId="9" r:id="rId11"/>
    <sheet name="2.6" sheetId="11" r:id="rId12"/>
    <sheet name="3.1 " sheetId="29" r:id="rId13"/>
    <sheet name="3.2." sheetId="13" r:id="rId14"/>
    <sheet name="3.3." sheetId="14" r:id="rId15"/>
    <sheet name="3.4." sheetId="17" r:id="rId16"/>
    <sheet name="3.5" sheetId="18" r:id="rId17"/>
    <sheet name="4.1" sheetId="19" r:id="rId18"/>
    <sheet name="4.2" sheetId="21" r:id="rId19"/>
    <sheet name="4.3" sheetId="22" r:id="rId20"/>
    <sheet name="5" sheetId="24" r:id="rId21"/>
    <sheet name="6.1.01" sheetId="36" r:id="rId22"/>
    <sheet name="6.1.02" sheetId="39" r:id="rId23"/>
    <sheet name="6.1.04" sheetId="42" r:id="rId24"/>
    <sheet name="6.1.06" sheetId="43" r:id="rId25"/>
    <sheet name="6.1.07" sheetId="44" r:id="rId26"/>
    <sheet name="6.1.09" sheetId="45" r:id="rId27"/>
    <sheet name="6.1.10" sheetId="40" r:id="rId28"/>
    <sheet name="6.1.11" sheetId="46" r:id="rId29"/>
    <sheet name="6.1.12" sheetId="47" r:id="rId30"/>
    <sheet name="APU auxi mortero 1_4" sheetId="32" r:id="rId31"/>
    <sheet name="APU concreto 21 MPa" sheetId="35" r:id="rId32"/>
    <sheet name="JORNALES" sheetId="37" r:id="rId33"/>
    <sheet name="INSUMOS" sheetId="48" r:id="rId34"/>
    <sheet name="EQUIPOS" sheetId="49" r:id="rId35"/>
    <sheet name="Hoja1" sheetId="63" r:id="rId36"/>
    <sheet name="P_PMT" sheetId="60" r:id="rId37"/>
    <sheet name="P_PMA" sheetId="61" r:id="rId38"/>
  </sheets>
  <externalReferences>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s>
  <definedNames>
    <definedName name="\b">[1]insumos!#REF!</definedName>
    <definedName name="\i">[1]insumos!#REF!</definedName>
    <definedName name="\m">[1]insumos!#REF!</definedName>
    <definedName name="\r">[1]insumos!#REF!</definedName>
    <definedName name="\t">[1]insumos!#REF!</definedName>
    <definedName name="\x">[1]insumos!#REF!</definedName>
    <definedName name="________AFC1">[2]INV!$A$25:$D$28</definedName>
    <definedName name="________AFC3">[2]INV!$F$25:$I$28</definedName>
    <definedName name="________AFC5">[2]INV!$K$25:$N$28</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MA2">#REF!</definedName>
    <definedName name="________SBC1">[2]INV!$A$12:$D$15</definedName>
    <definedName name="________SBC3">[2]INV!$F$12:$I$15</definedName>
    <definedName name="________SBC5">[2]INV!$K$12:$N$15</definedName>
    <definedName name="_______AFC1">[2]INV!$A$25:$D$28</definedName>
    <definedName name="_______AFC3">[2]INV!$F$25:$I$28</definedName>
    <definedName name="_______AFC5">[2]INV!$K$25:$N$28</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MA2">#REF!</definedName>
    <definedName name="_______SBC1">[2]INV!$A$12:$D$15</definedName>
    <definedName name="_______SBC3">[2]INV!$F$12:$I$15</definedName>
    <definedName name="_______SBC5">[2]INV!$K$12:$N$15</definedName>
    <definedName name="______AFC1">[2]INV!$A$25:$D$28</definedName>
    <definedName name="______AFC3">[2]INV!$F$25:$I$28</definedName>
    <definedName name="______AFC5">[2]INV!$K$25:$N$28</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COD1">#REF!</definedName>
    <definedName name="______MA2">#REF!</definedName>
    <definedName name="______SBC1">[2]INV!$A$12:$D$15</definedName>
    <definedName name="______SBC3">[2]INV!$F$12:$I$15</definedName>
    <definedName name="______SBC5">[2]INV!$K$12:$N$15</definedName>
    <definedName name="_____AFC1">[2]INV!$A$25:$D$28</definedName>
    <definedName name="_____AFC3">[2]INV!$F$25:$I$28</definedName>
    <definedName name="_____AFC5">[2]INV!$K$25:$N$28</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MA2">#REF!</definedName>
    <definedName name="_____PJ50">#REF!</definedName>
    <definedName name="_____pj51">#REF!</definedName>
    <definedName name="_____SBC1">[2]INV!$A$12:$D$15</definedName>
    <definedName name="_____SBC3">[2]INV!$F$12:$I$15</definedName>
    <definedName name="_____SBC5">[2]INV!$K$12:$N$15</definedName>
    <definedName name="____AFC1">[2]INV!$A$25:$D$28</definedName>
    <definedName name="____AFC3">[2]INV!$F$25:$I$28</definedName>
    <definedName name="____AFC5">[2]INV!$K$25:$N$28</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MA2">#REF!</definedName>
    <definedName name="____PJ50">#REF!</definedName>
    <definedName name="____pj51">#REF!</definedName>
    <definedName name="____SBC1">[2]INV!$A$12:$D$15</definedName>
    <definedName name="____SBC3">[2]INV!$F$12:$I$15</definedName>
    <definedName name="____SBC5">[2]INV!$K$12:$N$15</definedName>
    <definedName name="____TYW6">#REF!</definedName>
    <definedName name="___AFC1">[2]INV!$A$25:$D$28</definedName>
    <definedName name="___AFC3">[2]INV!$F$25:$I$28</definedName>
    <definedName name="___AFC5">[2]INV!$K$25:$N$28</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COD1">#REF!</definedName>
    <definedName name="___EST12">#REF!</definedName>
    <definedName name="___MA2">#REF!</definedName>
    <definedName name="___PJ50">#REF!</definedName>
    <definedName name="___pj51">#REF!</definedName>
    <definedName name="___SBC1">[2]INV!$A$12:$D$15</definedName>
    <definedName name="___SBC3">[2]INV!$F$12:$I$15</definedName>
    <definedName name="___SBC5">[2]INV!$K$12:$N$15</definedName>
    <definedName name="___TYW6">#REF!</definedName>
    <definedName name="__AFC1">[2]INV!$A$25:$D$28</definedName>
    <definedName name="__AFC3">[2]INV!$F$25:$I$28</definedName>
    <definedName name="__AFC5">[2]INV!$K$25:$N$28</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COD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MA2">#REF!</definedName>
    <definedName name="__PJ50">#REF!</definedName>
    <definedName name="__pj51">#REF!</definedName>
    <definedName name="__SBC1">[2]INV!$A$12:$D$15</definedName>
    <definedName name="__SBC3">[2]INV!$F$12:$I$15</definedName>
    <definedName name="__SBC5">[2]INV!$K$12:$N$15</definedName>
    <definedName name="__TYW6">#REF!</definedName>
    <definedName name="_a1" localSheetId="37" hidden="1">{"TAB1",#N/A,TRUE,"GENERAL";"TAB2",#N/A,TRUE,"GENERAL";"TAB3",#N/A,TRUE,"GENERAL";"TAB4",#N/A,TRUE,"GENERAL";"TAB5",#N/A,TRUE,"GENERAL"}</definedName>
    <definedName name="_a1" hidden="1">{"TAB1",#N/A,TRUE,"GENERAL";"TAB2",#N/A,TRUE,"GENERAL";"TAB3",#N/A,TRUE,"GENERAL";"TAB4",#N/A,TRUE,"GENERAL";"TAB5",#N/A,TRUE,"GENERAL"}</definedName>
    <definedName name="_a3" localSheetId="37" hidden="1">{"TAB1",#N/A,TRUE,"GENERAL";"TAB2",#N/A,TRUE,"GENERAL";"TAB3",#N/A,TRUE,"GENERAL";"TAB4",#N/A,TRUE,"GENERAL";"TAB5",#N/A,TRUE,"GENERAL"}</definedName>
    <definedName name="_a3" hidden="1">{"TAB1",#N/A,TRUE,"GENERAL";"TAB2",#N/A,TRUE,"GENERAL";"TAB3",#N/A,TRUE,"GENERAL";"TAB4",#N/A,TRUE,"GENERAL";"TAB5",#N/A,TRUE,"GENERAL"}</definedName>
    <definedName name="_a4" localSheetId="37" hidden="1">{"via1",#N/A,TRUE,"general";"via2",#N/A,TRUE,"general";"via3",#N/A,TRUE,"general"}</definedName>
    <definedName name="_a4" hidden="1">{"via1",#N/A,TRUE,"general";"via2",#N/A,TRUE,"general";"via3",#N/A,TRUE,"general"}</definedName>
    <definedName name="_a5" localSheetId="37" hidden="1">{"TAB1",#N/A,TRUE,"GENERAL";"TAB2",#N/A,TRUE,"GENERAL";"TAB3",#N/A,TRUE,"GENERAL";"TAB4",#N/A,TRUE,"GENERAL";"TAB5",#N/A,TRUE,"GENERAL"}</definedName>
    <definedName name="_a5" hidden="1">{"TAB1",#N/A,TRUE,"GENERAL";"TAB2",#N/A,TRUE,"GENERAL";"TAB3",#N/A,TRUE,"GENERAL";"TAB4",#N/A,TRUE,"GENERAL";"TAB5",#N/A,TRUE,"GENERAL"}</definedName>
    <definedName name="_a6" localSheetId="37" hidden="1">{"TAB1",#N/A,TRUE,"GENERAL";"TAB2",#N/A,TRUE,"GENERAL";"TAB3",#N/A,TRUE,"GENERAL";"TAB4",#N/A,TRUE,"GENERAL";"TAB5",#N/A,TRUE,"GENERAL"}</definedName>
    <definedName name="_a6" hidden="1">{"TAB1",#N/A,TRUE,"GENERAL";"TAB2",#N/A,TRUE,"GENERAL";"TAB3",#N/A,TRUE,"GENERAL";"TAB4",#N/A,TRUE,"GENERAL";"TAB5",#N/A,TRUE,"GENERAL"}</definedName>
    <definedName name="_AFC1">[2]INV!$A$25:$D$28</definedName>
    <definedName name="_AFC3">[2]INV!$F$25:$I$28</definedName>
    <definedName name="_AFC5">[2]INV!$K$25:$N$28</definedName>
    <definedName name="_APU221">#REF!</definedName>
    <definedName name="_APU465">[3]!absc</definedName>
    <definedName name="_b2" localSheetId="37" hidden="1">{"TAB1",#N/A,TRUE,"GENERAL";"TAB2",#N/A,TRUE,"GENERAL";"TAB3",#N/A,TRUE,"GENERAL";"TAB4",#N/A,TRUE,"GENERAL";"TAB5",#N/A,TRUE,"GENERAL"}</definedName>
    <definedName name="_b2" hidden="1">{"TAB1",#N/A,TRUE,"GENERAL";"TAB2",#N/A,TRUE,"GENERAL";"TAB3",#N/A,TRUE,"GENERAL";"TAB4",#N/A,TRUE,"GENERAL";"TAB5",#N/A,TRUE,"GENERAL"}</definedName>
    <definedName name="_b3" localSheetId="37" hidden="1">{"TAB1",#N/A,TRUE,"GENERAL";"TAB2",#N/A,TRUE,"GENERAL";"TAB3",#N/A,TRUE,"GENERAL";"TAB4",#N/A,TRUE,"GENERAL";"TAB5",#N/A,TRUE,"GENERAL"}</definedName>
    <definedName name="_b3" hidden="1">{"TAB1",#N/A,TRUE,"GENERAL";"TAB2",#N/A,TRUE,"GENERAL";"TAB3",#N/A,TRUE,"GENERAL";"TAB4",#N/A,TRUE,"GENERAL";"TAB5",#N/A,TRUE,"GENERAL"}</definedName>
    <definedName name="_b4" localSheetId="37" hidden="1">{"TAB1",#N/A,TRUE,"GENERAL";"TAB2",#N/A,TRUE,"GENERAL";"TAB3",#N/A,TRUE,"GENERAL";"TAB4",#N/A,TRUE,"GENERAL";"TAB5",#N/A,TRUE,"GENERAL"}</definedName>
    <definedName name="_b4" hidden="1">{"TAB1",#N/A,TRUE,"GENERAL";"TAB2",#N/A,TRUE,"GENERAL";"TAB3",#N/A,TRUE,"GENERAL";"TAB4",#N/A,TRUE,"GENERAL";"TAB5",#N/A,TRUE,"GENERAL"}</definedName>
    <definedName name="_b5" localSheetId="37" hidden="1">{"TAB1",#N/A,TRUE,"GENERAL";"TAB2",#N/A,TRUE,"GENERAL";"TAB3",#N/A,TRUE,"GENERAL";"TAB4",#N/A,TRUE,"GENERAL";"TAB5",#N/A,TRUE,"GENERAL"}</definedName>
    <definedName name="_b5" hidden="1">{"TAB1",#N/A,TRUE,"GENERAL";"TAB2",#N/A,TRUE,"GENERAL";"TAB3",#N/A,TRUE,"GENERAL";"TAB4",#N/A,TRUE,"GENERAL";"TAB5",#N/A,TRUE,"GENERAL"}</definedName>
    <definedName name="_b6" localSheetId="37" hidden="1">{"TAB1",#N/A,TRUE,"GENERAL";"TAB2",#N/A,TRUE,"GENERAL";"TAB3",#N/A,TRUE,"GENERAL";"TAB4",#N/A,TRUE,"GENERAL";"TAB5",#N/A,TRUE,"GENERAL"}</definedName>
    <definedName name="_b6" hidden="1">{"TAB1",#N/A,TRUE,"GENERAL";"TAB2",#N/A,TRUE,"GENERAL";"TAB3",#N/A,TRUE,"GENERAL";"TAB4",#N/A,TRUE,"GENERAL";"TAB5",#N/A,TRUE,"GENERAL"}</definedName>
    <definedName name="_b7" localSheetId="37" hidden="1">{"via1",#N/A,TRUE,"general";"via2",#N/A,TRUE,"general";"via3",#N/A,TRUE,"general"}</definedName>
    <definedName name="_b7" hidden="1">{"via1",#N/A,TRUE,"general";"via2",#N/A,TRUE,"general";"via3",#N/A,TRUE,"general"}</definedName>
    <definedName name="_b8" localSheetId="37" hidden="1">{"via1",#N/A,TRUE,"general";"via2",#N/A,TRUE,"general";"via3",#N/A,TRUE,"general"}</definedName>
    <definedName name="_b8" hidden="1">{"via1",#N/A,TRUE,"general";"via2",#N/A,TRUE,"general";"via3",#N/A,TRUE,"general"}</definedName>
    <definedName name="_bb9" localSheetId="37" hidden="1">{"TAB1",#N/A,TRUE,"GENERAL";"TAB2",#N/A,TRUE,"GENERAL";"TAB3",#N/A,TRUE,"GENERAL";"TAB4",#N/A,TRUE,"GENERAL";"TAB5",#N/A,TRUE,"GENERAL"}</definedName>
    <definedName name="_bb9" hidden="1">{"TAB1",#N/A,TRUE,"GENERAL";"TAB2",#N/A,TRUE,"GENERAL";"TAB3",#N/A,TRUE,"GENERAL";"TAB4",#N/A,TRUE,"GENERAL";"TAB5",#N/A,TRUE,"GENERAL"}</definedName>
    <definedName name="_bgb5" localSheetId="37"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CO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g2" localSheetId="37" hidden="1">{"TAB1",#N/A,TRUE,"GENERAL";"TAB2",#N/A,TRUE,"GENERAL";"TAB3",#N/A,TRUE,"GENERAL";"TAB4",#N/A,TRUE,"GENERAL";"TAB5",#N/A,TRUE,"GENERAL"}</definedName>
    <definedName name="_g2" hidden="1">{"TAB1",#N/A,TRUE,"GENERAL";"TAB2",#N/A,TRUE,"GENERAL";"TAB3",#N/A,TRUE,"GENERAL";"TAB4",#N/A,TRUE,"GENERAL";"TAB5",#N/A,TRUE,"GENERAL"}</definedName>
    <definedName name="_g3" localSheetId="37" hidden="1">{"via1",#N/A,TRUE,"general";"via2",#N/A,TRUE,"general";"via3",#N/A,TRUE,"general"}</definedName>
    <definedName name="_g3" hidden="1">{"via1",#N/A,TRUE,"general";"via2",#N/A,TRUE,"general";"via3",#N/A,TRUE,"general"}</definedName>
    <definedName name="_g4" localSheetId="37" hidden="1">{"via1",#N/A,TRUE,"general";"via2",#N/A,TRUE,"general";"via3",#N/A,TRUE,"general"}</definedName>
    <definedName name="_g4" hidden="1">{"via1",#N/A,TRUE,"general";"via2",#N/A,TRUE,"general";"via3",#N/A,TRUE,"general"}</definedName>
    <definedName name="_g5" localSheetId="37" hidden="1">{"via1",#N/A,TRUE,"general";"via2",#N/A,TRUE,"general";"via3",#N/A,TRUE,"general"}</definedName>
    <definedName name="_g5" hidden="1">{"via1",#N/A,TRUE,"general";"via2",#N/A,TRUE,"general";"via3",#N/A,TRUE,"general"}</definedName>
    <definedName name="_g6" localSheetId="37" hidden="1">{"via1",#N/A,TRUE,"general";"via2",#N/A,TRUE,"general";"via3",#N/A,TRUE,"general"}</definedName>
    <definedName name="_g6" hidden="1">{"via1",#N/A,TRUE,"general";"via2",#N/A,TRUE,"general";"via3",#N/A,TRUE,"general"}</definedName>
    <definedName name="_g7" localSheetId="37" hidden="1">{"TAB1",#N/A,TRUE,"GENERAL";"TAB2",#N/A,TRUE,"GENERAL";"TAB3",#N/A,TRUE,"GENERAL";"TAB4",#N/A,TRUE,"GENERAL";"TAB5",#N/A,TRUE,"GENERAL"}</definedName>
    <definedName name="_g7" hidden="1">{"TAB1",#N/A,TRUE,"GENERAL";"TAB2",#N/A,TRUE,"GENERAL";"TAB3",#N/A,TRUE,"GENERAL";"TAB4",#N/A,TRUE,"GENERAL";"TAB5",#N/A,TRUE,"GENERAL"}</definedName>
    <definedName name="_GR1" localSheetId="37" hidden="1">{"TAB1",#N/A,TRUE,"GENERAL";"TAB2",#N/A,TRUE,"GENERAL";"TAB3",#N/A,TRUE,"GENERAL";"TAB4",#N/A,TRUE,"GENERAL";"TAB5",#N/A,TRUE,"GENERAL"}</definedName>
    <definedName name="_GR1" hidden="1">{"TAB1",#N/A,TRUE,"GENERAL";"TAB2",#N/A,TRUE,"GENERAL";"TAB3",#N/A,TRUE,"GENERAL";"TAB4",#N/A,TRUE,"GENERAL";"TAB5",#N/A,TRUE,"GENERAL"}</definedName>
    <definedName name="_gtr4" localSheetId="37" hidden="1">{"via1",#N/A,TRUE,"general";"via2",#N/A,TRUE,"general";"via3",#N/A,TRUE,"general"}</definedName>
    <definedName name="_gtr4" hidden="1">{"via1",#N/A,TRUE,"general";"via2",#N/A,TRUE,"general";"via3",#N/A,TRUE,"general"}</definedName>
    <definedName name="_h2" localSheetId="37" hidden="1">{"via1",#N/A,TRUE,"general";"via2",#N/A,TRUE,"general";"via3",#N/A,TRUE,"general"}</definedName>
    <definedName name="_h2" hidden="1">{"via1",#N/A,TRUE,"general";"via2",#N/A,TRUE,"general";"via3",#N/A,TRUE,"general"}</definedName>
    <definedName name="_h3" localSheetId="37" hidden="1">{"via1",#N/A,TRUE,"general";"via2",#N/A,TRUE,"general";"via3",#N/A,TRUE,"general"}</definedName>
    <definedName name="_h3" hidden="1">{"via1",#N/A,TRUE,"general";"via2",#N/A,TRUE,"general";"via3",#N/A,TRUE,"general"}</definedName>
    <definedName name="_h4" localSheetId="37" hidden="1">{"TAB1",#N/A,TRUE,"GENERAL";"TAB2",#N/A,TRUE,"GENERAL";"TAB3",#N/A,TRUE,"GENERAL";"TAB4",#N/A,TRUE,"GENERAL";"TAB5",#N/A,TRUE,"GENERAL"}</definedName>
    <definedName name="_h4" hidden="1">{"TAB1",#N/A,TRUE,"GENERAL";"TAB2",#N/A,TRUE,"GENERAL";"TAB3",#N/A,TRUE,"GENERAL";"TAB4",#N/A,TRUE,"GENERAL";"TAB5",#N/A,TRUE,"GENERAL"}</definedName>
    <definedName name="_h5" localSheetId="37" hidden="1">{"TAB1",#N/A,TRUE,"GENERAL";"TAB2",#N/A,TRUE,"GENERAL";"TAB3",#N/A,TRUE,"GENERAL";"TAB4",#N/A,TRUE,"GENERAL";"TAB5",#N/A,TRUE,"GENERAL"}</definedName>
    <definedName name="_h5" hidden="1">{"TAB1",#N/A,TRUE,"GENERAL";"TAB2",#N/A,TRUE,"GENERAL";"TAB3",#N/A,TRUE,"GENERAL";"TAB4",#N/A,TRUE,"GENERAL";"TAB5",#N/A,TRUE,"GENERAL"}</definedName>
    <definedName name="_h6" localSheetId="37" hidden="1">{"via1",#N/A,TRUE,"general";"via2",#N/A,TRUE,"general";"via3",#N/A,TRUE,"general"}</definedName>
    <definedName name="_h6" hidden="1">{"via1",#N/A,TRUE,"general";"via2",#N/A,TRUE,"general";"via3",#N/A,TRUE,"general"}</definedName>
    <definedName name="_h7" localSheetId="37" hidden="1">{"TAB1",#N/A,TRUE,"GENERAL";"TAB2",#N/A,TRUE,"GENERAL";"TAB3",#N/A,TRUE,"GENERAL";"TAB4",#N/A,TRUE,"GENERAL";"TAB5",#N/A,TRUE,"GENERAL"}</definedName>
    <definedName name="_h7" hidden="1">{"TAB1",#N/A,TRUE,"GENERAL";"TAB2",#N/A,TRUE,"GENERAL";"TAB3",#N/A,TRUE,"GENERAL";"TAB4",#N/A,TRUE,"GENERAL";"TAB5",#N/A,TRUE,"GENERAL"}</definedName>
    <definedName name="_h8" localSheetId="37" hidden="1">{"via1",#N/A,TRUE,"general";"via2",#N/A,TRUE,"general";"via3",#N/A,TRUE,"general"}</definedName>
    <definedName name="_h8" hidden="1">{"via1",#N/A,TRUE,"general";"via2",#N/A,TRUE,"general";"via3",#N/A,TRUE,"general"}</definedName>
    <definedName name="_hfh7" localSheetId="37" hidden="1">{"via1",#N/A,TRUE,"general";"via2",#N/A,TRUE,"general";"via3",#N/A,TRUE,"general"}</definedName>
    <definedName name="_hfh7" hidden="1">{"via1",#N/A,TRUE,"general";"via2",#N/A,TRUE,"general";"via3",#N/A,TRUE,"general"}</definedName>
    <definedName name="_i4" localSheetId="37" hidden="1">{"via1",#N/A,TRUE,"general";"via2",#N/A,TRUE,"general";"via3",#N/A,TRUE,"general"}</definedName>
    <definedName name="_i4" hidden="1">{"via1",#N/A,TRUE,"general";"via2",#N/A,TRUE,"general";"via3",#N/A,TRUE,"general"}</definedName>
    <definedName name="_i5" localSheetId="37" hidden="1">{"TAB1",#N/A,TRUE,"GENERAL";"TAB2",#N/A,TRUE,"GENERAL";"TAB3",#N/A,TRUE,"GENERAL";"TAB4",#N/A,TRUE,"GENERAL";"TAB5",#N/A,TRUE,"GENERAL"}</definedName>
    <definedName name="_i5" hidden="1">{"TAB1",#N/A,TRUE,"GENERAL";"TAB2",#N/A,TRUE,"GENERAL";"TAB3",#N/A,TRUE,"GENERAL";"TAB4",#N/A,TRUE,"GENERAL";"TAB5",#N/A,TRUE,"GENERAL"}</definedName>
    <definedName name="_i6" localSheetId="37" hidden="1">{"TAB1",#N/A,TRUE,"GENERAL";"TAB2",#N/A,TRUE,"GENERAL";"TAB3",#N/A,TRUE,"GENERAL";"TAB4",#N/A,TRUE,"GENERAL";"TAB5",#N/A,TRUE,"GENERAL"}</definedName>
    <definedName name="_i6" hidden="1">{"TAB1",#N/A,TRUE,"GENERAL";"TAB2",#N/A,TRUE,"GENERAL";"TAB3",#N/A,TRUE,"GENERAL";"TAB4",#N/A,TRUE,"GENERAL";"TAB5",#N/A,TRUE,"GENERAL"}</definedName>
    <definedName name="_i7" localSheetId="37" hidden="1">{"via1",#N/A,TRUE,"general";"via2",#N/A,TRUE,"general";"via3",#N/A,TRUE,"general"}</definedName>
    <definedName name="_i7" hidden="1">{"via1",#N/A,TRUE,"general";"via2",#N/A,TRUE,"general";"via3",#N/A,TRUE,"general"}</definedName>
    <definedName name="_i77" localSheetId="37" hidden="1">{"TAB1",#N/A,TRUE,"GENERAL";"TAB2",#N/A,TRUE,"GENERAL";"TAB3",#N/A,TRUE,"GENERAL";"TAB4",#N/A,TRUE,"GENERAL";"TAB5",#N/A,TRUE,"GENERAL"}</definedName>
    <definedName name="_i77" hidden="1">{"TAB1",#N/A,TRUE,"GENERAL";"TAB2",#N/A,TRUE,"GENERAL";"TAB3",#N/A,TRUE,"GENERAL";"TAB4",#N/A,TRUE,"GENERAL";"TAB5",#N/A,TRUE,"GENERAL"}</definedName>
    <definedName name="_i8" localSheetId="37" hidden="1">{"via1",#N/A,TRUE,"general";"via2",#N/A,TRUE,"general";"via3",#N/A,TRUE,"general"}</definedName>
    <definedName name="_i8" hidden="1">{"via1",#N/A,TRUE,"general";"via2",#N/A,TRUE,"general";"via3",#N/A,TRUE,"general"}</definedName>
    <definedName name="_i9" localSheetId="37" hidden="1">{"TAB1",#N/A,TRUE,"GENERAL";"TAB2",#N/A,TRUE,"GENERAL";"TAB3",#N/A,TRUE,"GENERAL";"TAB4",#N/A,TRUE,"GENERAL";"TAB5",#N/A,TRUE,"GENERAL"}</definedName>
    <definedName name="_i9" hidden="1">{"TAB1",#N/A,TRUE,"GENERAL";"TAB2",#N/A,TRUE,"GENERAL";"TAB3",#N/A,TRUE,"GENERAL";"TAB4",#N/A,TRUE,"GENERAL";"TAB5",#N/A,TRUE,"GENERAL"}</definedName>
    <definedName name="_k3" localSheetId="37" hidden="1">{"TAB1",#N/A,TRUE,"GENERAL";"TAB2",#N/A,TRUE,"GENERAL";"TAB3",#N/A,TRUE,"GENERAL";"TAB4",#N/A,TRUE,"GENERAL";"TAB5",#N/A,TRUE,"GENERAL"}</definedName>
    <definedName name="_k3" hidden="1">{"TAB1",#N/A,TRUE,"GENERAL";"TAB2",#N/A,TRUE,"GENERAL";"TAB3",#N/A,TRUE,"GENERAL";"TAB4",#N/A,TRUE,"GENERAL";"TAB5",#N/A,TRUE,"GENERAL"}</definedName>
    <definedName name="_k4" localSheetId="37" hidden="1">{"via1",#N/A,TRUE,"general";"via2",#N/A,TRUE,"general";"via3",#N/A,TRUE,"general"}</definedName>
    <definedName name="_k4" hidden="1">{"via1",#N/A,TRUE,"general";"via2",#N/A,TRUE,"general";"via3",#N/A,TRUE,"general"}</definedName>
    <definedName name="_k5" localSheetId="37" hidden="1">{"via1",#N/A,TRUE,"general";"via2",#N/A,TRUE,"general";"via3",#N/A,TRUE,"general"}</definedName>
    <definedName name="_k5" hidden="1">{"via1",#N/A,TRUE,"general";"via2",#N/A,TRUE,"general";"via3",#N/A,TRUE,"general"}</definedName>
    <definedName name="_k6" localSheetId="37" hidden="1">{"TAB1",#N/A,TRUE,"GENERAL";"TAB2",#N/A,TRUE,"GENERAL";"TAB3",#N/A,TRUE,"GENERAL";"TAB4",#N/A,TRUE,"GENERAL";"TAB5",#N/A,TRUE,"GENERAL"}</definedName>
    <definedName name="_k6" hidden="1">{"TAB1",#N/A,TRUE,"GENERAL";"TAB2",#N/A,TRUE,"GENERAL";"TAB3",#N/A,TRUE,"GENERAL";"TAB4",#N/A,TRUE,"GENERAL";"TAB5",#N/A,TRUE,"GENERAL"}</definedName>
    <definedName name="_k7" localSheetId="37" hidden="1">{"via1",#N/A,TRUE,"general";"via2",#N/A,TRUE,"general";"via3",#N/A,TRUE,"general"}</definedName>
    <definedName name="_k7" hidden="1">{"via1",#N/A,TRUE,"general";"via2",#N/A,TRUE,"general";"via3",#N/A,TRUE,"general"}</definedName>
    <definedName name="_k8" localSheetId="37" hidden="1">{"via1",#N/A,TRUE,"general";"via2",#N/A,TRUE,"general";"via3",#N/A,TRUE,"general"}</definedName>
    <definedName name="_k8" hidden="1">{"via1",#N/A,TRUE,"general";"via2",#N/A,TRUE,"general";"via3",#N/A,TRUE,"general"}</definedName>
    <definedName name="_k9" localSheetId="37" hidden="1">{"TAB1",#N/A,TRUE,"GENERAL";"TAB2",#N/A,TRUE,"GENERAL";"TAB3",#N/A,TRUE,"GENERAL";"TAB4",#N/A,TRUE,"GENERAL";"TAB5",#N/A,TRUE,"GENERAL"}</definedName>
    <definedName name="_k9" hidden="1">{"TAB1",#N/A,TRUE,"GENERAL";"TAB2",#N/A,TRUE,"GENERAL";"TAB3",#N/A,TRUE,"GENERAL";"TAB4",#N/A,TRUE,"GENERAL";"TAB5",#N/A,TRUE,"GENERAL"}</definedName>
    <definedName name="_Key1" hidden="1">[1]insumos!#REF!</definedName>
    <definedName name="_kjk6" localSheetId="37" hidden="1">{"TAB1",#N/A,TRUE,"GENERAL";"TAB2",#N/A,TRUE,"GENERAL";"TAB3",#N/A,TRUE,"GENERAL";"TAB4",#N/A,TRUE,"GENERAL";"TAB5",#N/A,TRUE,"GENERAL"}</definedName>
    <definedName name="_kjk6" hidden="1">{"TAB1",#N/A,TRUE,"GENERAL";"TAB2",#N/A,TRUE,"GENERAL";"TAB3",#N/A,TRUE,"GENERAL";"TAB4",#N/A,TRUE,"GENERAL";"TAB5",#N/A,TRUE,"GENERAL"}</definedName>
    <definedName name="_m3" localSheetId="37" hidden="1">{"via1",#N/A,TRUE,"general";"via2",#N/A,TRUE,"general";"via3",#N/A,TRUE,"general"}</definedName>
    <definedName name="_m3" hidden="1">{"via1",#N/A,TRUE,"general";"via2",#N/A,TRUE,"general";"via3",#N/A,TRUE,"general"}</definedName>
    <definedName name="_m4" localSheetId="37" hidden="1">{"TAB1",#N/A,TRUE,"GENERAL";"TAB2",#N/A,TRUE,"GENERAL";"TAB3",#N/A,TRUE,"GENERAL";"TAB4",#N/A,TRUE,"GENERAL";"TAB5",#N/A,TRUE,"GENERAL"}</definedName>
    <definedName name="_m4" hidden="1">{"TAB1",#N/A,TRUE,"GENERAL";"TAB2",#N/A,TRUE,"GENERAL";"TAB3",#N/A,TRUE,"GENERAL";"TAB4",#N/A,TRUE,"GENERAL";"TAB5",#N/A,TRUE,"GENERAL"}</definedName>
    <definedName name="_m5" localSheetId="37" hidden="1">{"via1",#N/A,TRUE,"general";"via2",#N/A,TRUE,"general";"via3",#N/A,TRUE,"general"}</definedName>
    <definedName name="_m5" hidden="1">{"via1",#N/A,TRUE,"general";"via2",#N/A,TRUE,"general";"via3",#N/A,TRUE,"general"}</definedName>
    <definedName name="_m6" localSheetId="37" hidden="1">{"TAB1",#N/A,TRUE,"GENERAL";"TAB2",#N/A,TRUE,"GENERAL";"TAB3",#N/A,TRUE,"GENERAL";"TAB4",#N/A,TRUE,"GENERAL";"TAB5",#N/A,TRUE,"GENERAL"}</definedName>
    <definedName name="_m6" hidden="1">{"TAB1",#N/A,TRUE,"GENERAL";"TAB2",#N/A,TRUE,"GENERAL";"TAB3",#N/A,TRUE,"GENERAL";"TAB4",#N/A,TRUE,"GENERAL";"TAB5",#N/A,TRUE,"GENERAL"}</definedName>
    <definedName name="_m7" localSheetId="37" hidden="1">{"TAB1",#N/A,TRUE,"GENERAL";"TAB2",#N/A,TRUE,"GENERAL";"TAB3",#N/A,TRUE,"GENERAL";"TAB4",#N/A,TRUE,"GENERAL";"TAB5",#N/A,TRUE,"GENERAL"}</definedName>
    <definedName name="_m7" hidden="1">{"TAB1",#N/A,TRUE,"GENERAL";"TAB2",#N/A,TRUE,"GENERAL";"TAB3",#N/A,TRUE,"GENERAL";"TAB4",#N/A,TRUE,"GENERAL";"TAB5",#N/A,TRUE,"GENERAL"}</definedName>
    <definedName name="_m8" localSheetId="37" hidden="1">{"via1",#N/A,TRUE,"general";"via2",#N/A,TRUE,"general";"via3",#N/A,TRUE,"general"}</definedName>
    <definedName name="_m8" hidden="1">{"via1",#N/A,TRUE,"general";"via2",#N/A,TRUE,"general";"via3",#N/A,TRUE,"general"}</definedName>
    <definedName name="_m9" localSheetId="37" hidden="1">{"via1",#N/A,TRUE,"general";"via2",#N/A,TRUE,"general";"via3",#N/A,TRUE,"general"}</definedName>
    <definedName name="_m9" hidden="1">{"via1",#N/A,TRUE,"general";"via2",#N/A,TRUE,"general";"via3",#N/A,TRUE,"general"}</definedName>
    <definedName name="_MA2">#REF!</definedName>
    <definedName name="_n3" localSheetId="37" hidden="1">{"TAB1",#N/A,TRUE,"GENERAL";"TAB2",#N/A,TRUE,"GENERAL";"TAB3",#N/A,TRUE,"GENERAL";"TAB4",#N/A,TRUE,"GENERAL";"TAB5",#N/A,TRUE,"GENERAL"}</definedName>
    <definedName name="_n3" hidden="1">{"TAB1",#N/A,TRUE,"GENERAL";"TAB2",#N/A,TRUE,"GENERAL";"TAB3",#N/A,TRUE,"GENERAL";"TAB4",#N/A,TRUE,"GENERAL";"TAB5",#N/A,TRUE,"GENERAL"}</definedName>
    <definedName name="_n4" localSheetId="37" hidden="1">{"via1",#N/A,TRUE,"general";"via2",#N/A,TRUE,"general";"via3",#N/A,TRUE,"general"}</definedName>
    <definedName name="_n4" hidden="1">{"via1",#N/A,TRUE,"general";"via2",#N/A,TRUE,"general";"via3",#N/A,TRUE,"general"}</definedName>
    <definedName name="_n5" localSheetId="37" hidden="1">{"TAB1",#N/A,TRUE,"GENERAL";"TAB2",#N/A,TRUE,"GENERAL";"TAB3",#N/A,TRUE,"GENERAL";"TAB4",#N/A,TRUE,"GENERAL";"TAB5",#N/A,TRUE,"GENERAL"}</definedName>
    <definedName name="_n5" hidden="1">{"TAB1",#N/A,TRUE,"GENERAL";"TAB2",#N/A,TRUE,"GENERAL";"TAB3",#N/A,TRUE,"GENERAL";"TAB4",#N/A,TRUE,"GENERAL";"TAB5",#N/A,TRUE,"GENERAL"}</definedName>
    <definedName name="_nyn7" localSheetId="37" hidden="1">{"via1",#N/A,TRUE,"general";"via2",#N/A,TRUE,"general";"via3",#N/A,TRUE,"general"}</definedName>
    <definedName name="_nyn7" hidden="1">{"via1",#N/A,TRUE,"general";"via2",#N/A,TRUE,"general";"via3",#N/A,TRUE,"general"}</definedName>
    <definedName name="_o4" localSheetId="37" hidden="1">{"via1",#N/A,TRUE,"general";"via2",#N/A,TRUE,"general";"via3",#N/A,TRUE,"general"}</definedName>
    <definedName name="_o4" hidden="1">{"via1",#N/A,TRUE,"general";"via2",#N/A,TRUE,"general";"via3",#N/A,TRUE,"general"}</definedName>
    <definedName name="_o5" localSheetId="37" hidden="1">{"TAB1",#N/A,TRUE,"GENERAL";"TAB2",#N/A,TRUE,"GENERAL";"TAB3",#N/A,TRUE,"GENERAL";"TAB4",#N/A,TRUE,"GENERAL";"TAB5",#N/A,TRUE,"GENERAL"}</definedName>
    <definedName name="_o5" hidden="1">{"TAB1",#N/A,TRUE,"GENERAL";"TAB2",#N/A,TRUE,"GENERAL";"TAB3",#N/A,TRUE,"GENERAL";"TAB4",#N/A,TRUE,"GENERAL";"TAB5",#N/A,TRUE,"GENERAL"}</definedName>
    <definedName name="_o6" localSheetId="37" hidden="1">{"TAB1",#N/A,TRUE,"GENERAL";"TAB2",#N/A,TRUE,"GENERAL";"TAB3",#N/A,TRUE,"GENERAL";"TAB4",#N/A,TRUE,"GENERAL";"TAB5",#N/A,TRUE,"GENERAL"}</definedName>
    <definedName name="_o6" hidden="1">{"TAB1",#N/A,TRUE,"GENERAL";"TAB2",#N/A,TRUE,"GENERAL";"TAB3",#N/A,TRUE,"GENERAL";"TAB4",#N/A,TRUE,"GENERAL";"TAB5",#N/A,TRUE,"GENERAL"}</definedName>
    <definedName name="_o7" localSheetId="37" hidden="1">{"TAB1",#N/A,TRUE,"GENERAL";"TAB2",#N/A,TRUE,"GENERAL";"TAB3",#N/A,TRUE,"GENERAL";"TAB4",#N/A,TRUE,"GENERAL";"TAB5",#N/A,TRUE,"GENERAL"}</definedName>
    <definedName name="_o7" hidden="1">{"TAB1",#N/A,TRUE,"GENERAL";"TAB2",#N/A,TRUE,"GENERAL";"TAB3",#N/A,TRUE,"GENERAL";"TAB4",#N/A,TRUE,"GENERAL";"TAB5",#N/A,TRUE,"GENERAL"}</definedName>
    <definedName name="_o8" localSheetId="37" hidden="1">{"via1",#N/A,TRUE,"general";"via2",#N/A,TRUE,"general";"via3",#N/A,TRUE,"general"}</definedName>
    <definedName name="_o8" hidden="1">{"via1",#N/A,TRUE,"general";"via2",#N/A,TRUE,"general";"via3",#N/A,TRUE,"general"}</definedName>
    <definedName name="_o9" localSheetId="37"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p6" localSheetId="37" hidden="1">{"via1",#N/A,TRUE,"general";"via2",#N/A,TRUE,"general";"via3",#N/A,TRUE,"general"}</definedName>
    <definedName name="_p6" hidden="1">{"via1",#N/A,TRUE,"general";"via2",#N/A,TRUE,"general";"via3",#N/A,TRUE,"general"}</definedName>
    <definedName name="_p7" localSheetId="37" hidden="1">{"via1",#N/A,TRUE,"general";"via2",#N/A,TRUE,"general";"via3",#N/A,TRUE,"general"}</definedName>
    <definedName name="_p7" hidden="1">{"via1",#N/A,TRUE,"general";"via2",#N/A,TRUE,"general";"via3",#N/A,TRUE,"general"}</definedName>
    <definedName name="_p8" localSheetId="37" hidden="1">{"TAB1",#N/A,TRUE,"GENERAL";"TAB2",#N/A,TRUE,"GENERAL";"TAB3",#N/A,TRUE,"GENERAL";"TAB4",#N/A,TRUE,"GENERAL";"TAB5",#N/A,TRUE,"GENERAL"}</definedName>
    <definedName name="_p8" hidden="1">{"TAB1",#N/A,TRUE,"GENERAL";"TAB2",#N/A,TRUE,"GENERAL";"TAB3",#N/A,TRUE,"GENERAL";"TAB4",#N/A,TRUE,"GENERAL";"TAB5",#N/A,TRUE,"GENERAL"}</definedName>
    <definedName name="_PJ50">#REF!</definedName>
    <definedName name="_pj51">#REF!</definedName>
    <definedName name="_PRE1">#REF!</definedName>
    <definedName name="_r" localSheetId="37" hidden="1">{"TAB1",#N/A,TRUE,"GENERAL";"TAB2",#N/A,TRUE,"GENERAL";"TAB3",#N/A,TRUE,"GENERAL";"TAB4",#N/A,TRUE,"GENERAL";"TAB5",#N/A,TRUE,"GENERAL"}</definedName>
    <definedName name="_r" hidden="1">{"TAB1",#N/A,TRUE,"GENERAL";"TAB2",#N/A,TRUE,"GENERAL";"TAB3",#N/A,TRUE,"GENERAL";"TAB4",#N/A,TRUE,"GENERAL";"TAB5",#N/A,TRUE,"GENERAL"}</definedName>
    <definedName name="_r4r" localSheetId="37" hidden="1">{"via1",#N/A,TRUE,"general";"via2",#N/A,TRUE,"general";"via3",#N/A,TRUE,"general"}</definedName>
    <definedName name="_r4r" hidden="1">{"via1",#N/A,TRUE,"general";"via2",#N/A,TRUE,"general";"via3",#N/A,TRUE,"general"}</definedName>
    <definedName name="_rtu6" localSheetId="37" hidden="1">{"via1",#N/A,TRUE,"general";"via2",#N/A,TRUE,"general";"via3",#N/A,TRUE,"general"}</definedName>
    <definedName name="_rtu6" hidden="1">{"via1",#N/A,TRUE,"general";"via2",#N/A,TRUE,"general";"via3",#N/A,TRUE,"general"}</definedName>
    <definedName name="_s1" localSheetId="37" hidden="1">{"via1",#N/A,TRUE,"general";"via2",#N/A,TRUE,"general";"via3",#N/A,TRUE,"general"}</definedName>
    <definedName name="_s1" hidden="1">{"via1",#N/A,TRUE,"general";"via2",#N/A,TRUE,"general";"via3",#N/A,TRUE,"general"}</definedName>
    <definedName name="_s2" localSheetId="37" hidden="1">{"TAB1",#N/A,TRUE,"GENERAL";"TAB2",#N/A,TRUE,"GENERAL";"TAB3",#N/A,TRUE,"GENERAL";"TAB4",#N/A,TRUE,"GENERAL";"TAB5",#N/A,TRUE,"GENERAL"}</definedName>
    <definedName name="_s2" hidden="1">{"TAB1",#N/A,TRUE,"GENERAL";"TAB2",#N/A,TRUE,"GENERAL";"TAB3",#N/A,TRUE,"GENERAL";"TAB4",#N/A,TRUE,"GENERAL";"TAB5",#N/A,TRUE,"GENERAL"}</definedName>
    <definedName name="_s3" localSheetId="37" hidden="1">{"TAB1",#N/A,TRUE,"GENERAL";"TAB2",#N/A,TRUE,"GENERAL";"TAB3",#N/A,TRUE,"GENERAL";"TAB4",#N/A,TRUE,"GENERAL";"TAB5",#N/A,TRUE,"GENERAL"}</definedName>
    <definedName name="_s3" hidden="1">{"TAB1",#N/A,TRUE,"GENERAL";"TAB2",#N/A,TRUE,"GENERAL";"TAB3",#N/A,TRUE,"GENERAL";"TAB4",#N/A,TRUE,"GENERAL";"TAB5",#N/A,TRUE,"GENERAL"}</definedName>
    <definedName name="_s4" localSheetId="37" hidden="1">{"via1",#N/A,TRUE,"general";"via2",#N/A,TRUE,"general";"via3",#N/A,TRUE,"general"}</definedName>
    <definedName name="_s4" hidden="1">{"via1",#N/A,TRUE,"general";"via2",#N/A,TRUE,"general";"via3",#N/A,TRUE,"general"}</definedName>
    <definedName name="_s5" localSheetId="37" hidden="1">{"via1",#N/A,TRUE,"general";"via2",#N/A,TRUE,"general";"via3",#N/A,TRUE,"general"}</definedName>
    <definedName name="_s5" hidden="1">{"via1",#N/A,TRUE,"general";"via2",#N/A,TRUE,"general";"via3",#N/A,TRUE,"general"}</definedName>
    <definedName name="_s6" localSheetId="37" hidden="1">{"TAB1",#N/A,TRUE,"GENERAL";"TAB2",#N/A,TRUE,"GENERAL";"TAB3",#N/A,TRUE,"GENERAL";"TAB4",#N/A,TRUE,"GENERAL";"TAB5",#N/A,TRUE,"GENERAL"}</definedName>
    <definedName name="_s6" hidden="1">{"TAB1",#N/A,TRUE,"GENERAL";"TAB2",#N/A,TRUE,"GENERAL";"TAB3",#N/A,TRUE,"GENERAL";"TAB4",#N/A,TRUE,"GENERAL";"TAB5",#N/A,TRUE,"GENERAL"}</definedName>
    <definedName name="_s7" localSheetId="37" hidden="1">{"via1",#N/A,TRUE,"general";"via2",#N/A,TRUE,"general";"via3",#N/A,TRUE,"general"}</definedName>
    <definedName name="_s7" hidden="1">{"via1",#N/A,TRUE,"general";"via2",#N/A,TRUE,"general";"via3",#N/A,TRUE,"general"}</definedName>
    <definedName name="_SBC1">[2]INV!$A$12:$D$15</definedName>
    <definedName name="_SBC3">[2]INV!$F$12:$I$15</definedName>
    <definedName name="_SBC5">[2]INV!$K$12:$N$15</definedName>
    <definedName name="_Sort" hidden="1">[1]insumos!#REF!</definedName>
    <definedName name="_t3" localSheetId="37" hidden="1">{"TAB1",#N/A,TRUE,"GENERAL";"TAB2",#N/A,TRUE,"GENERAL";"TAB3",#N/A,TRUE,"GENERAL";"TAB4",#N/A,TRUE,"GENERAL";"TAB5",#N/A,TRUE,"GENERAL"}</definedName>
    <definedName name="_t3" hidden="1">{"TAB1",#N/A,TRUE,"GENERAL";"TAB2",#N/A,TRUE,"GENERAL";"TAB3",#N/A,TRUE,"GENERAL";"TAB4",#N/A,TRUE,"GENERAL";"TAB5",#N/A,TRUE,"GENERAL"}</definedName>
    <definedName name="_t4" localSheetId="37" hidden="1">{"via1",#N/A,TRUE,"general";"via2",#N/A,TRUE,"general";"via3",#N/A,TRUE,"general"}</definedName>
    <definedName name="_t4" hidden="1">{"via1",#N/A,TRUE,"general";"via2",#N/A,TRUE,"general";"via3",#N/A,TRUE,"general"}</definedName>
    <definedName name="_t5" localSheetId="37" hidden="1">{"TAB1",#N/A,TRUE,"GENERAL";"TAB2",#N/A,TRUE,"GENERAL";"TAB3",#N/A,TRUE,"GENERAL";"TAB4",#N/A,TRUE,"GENERAL";"TAB5",#N/A,TRUE,"GENERAL"}</definedName>
    <definedName name="_t5" hidden="1">{"TAB1",#N/A,TRUE,"GENERAL";"TAB2",#N/A,TRUE,"GENERAL";"TAB3",#N/A,TRUE,"GENERAL";"TAB4",#N/A,TRUE,"GENERAL";"TAB5",#N/A,TRUE,"GENERAL"}</definedName>
    <definedName name="_t6" localSheetId="37" hidden="1">{"via1",#N/A,TRUE,"general";"via2",#N/A,TRUE,"general";"via3",#N/A,TRUE,"general"}</definedName>
    <definedName name="_t6" hidden="1">{"via1",#N/A,TRUE,"general";"via2",#N/A,TRUE,"general";"via3",#N/A,TRUE,"general"}</definedName>
    <definedName name="_t66" localSheetId="37" hidden="1">{"TAB1",#N/A,TRUE,"GENERAL";"TAB2",#N/A,TRUE,"GENERAL";"TAB3",#N/A,TRUE,"GENERAL";"TAB4",#N/A,TRUE,"GENERAL";"TAB5",#N/A,TRUE,"GENERAL"}</definedName>
    <definedName name="_t66" hidden="1">{"TAB1",#N/A,TRUE,"GENERAL";"TAB2",#N/A,TRUE,"GENERAL";"TAB3",#N/A,TRUE,"GENERAL";"TAB4",#N/A,TRUE,"GENERAL";"TAB5",#N/A,TRUE,"GENERAL"}</definedName>
    <definedName name="_t7" localSheetId="37" hidden="1">{"via1",#N/A,TRUE,"general";"via2",#N/A,TRUE,"general";"via3",#N/A,TRUE,"general"}</definedName>
    <definedName name="_t7" hidden="1">{"via1",#N/A,TRUE,"general";"via2",#N/A,TRUE,"general";"via3",#N/A,TRUE,"general"}</definedName>
    <definedName name="_t77" localSheetId="37" hidden="1">{"TAB1",#N/A,TRUE,"GENERAL";"TAB2",#N/A,TRUE,"GENERAL";"TAB3",#N/A,TRUE,"GENERAL";"TAB4",#N/A,TRUE,"GENERAL";"TAB5",#N/A,TRUE,"GENERAL"}</definedName>
    <definedName name="_t77" hidden="1">{"TAB1",#N/A,TRUE,"GENERAL";"TAB2",#N/A,TRUE,"GENERAL";"TAB3",#N/A,TRUE,"GENERAL";"TAB4",#N/A,TRUE,"GENERAL";"TAB5",#N/A,TRUE,"GENERAL"}</definedName>
    <definedName name="_t8" localSheetId="37" hidden="1">{"TAB1",#N/A,TRUE,"GENERAL";"TAB2",#N/A,TRUE,"GENERAL";"TAB3",#N/A,TRUE,"GENERAL";"TAB4",#N/A,TRUE,"GENERAL";"TAB5",#N/A,TRUE,"GENERAL"}</definedName>
    <definedName name="_t8" hidden="1">{"TAB1",#N/A,TRUE,"GENERAL";"TAB2",#N/A,TRUE,"GENERAL";"TAB3",#N/A,TRUE,"GENERAL";"TAB4",#N/A,TRUE,"GENERAL";"TAB5",#N/A,TRUE,"GENERAL"}</definedName>
    <definedName name="_t88" localSheetId="37" hidden="1">{"via1",#N/A,TRUE,"general";"via2",#N/A,TRUE,"general";"via3",#N/A,TRUE,"general"}</definedName>
    <definedName name="_t88" hidden="1">{"via1",#N/A,TRUE,"general";"via2",#N/A,TRUE,"general";"via3",#N/A,TRUE,"general"}</definedName>
    <definedName name="_t9" localSheetId="37" hidden="1">{"TAB1",#N/A,TRUE,"GENERAL";"TAB2",#N/A,TRUE,"GENERAL";"TAB3",#N/A,TRUE,"GENERAL";"TAB4",#N/A,TRUE,"GENERAL";"TAB5",#N/A,TRUE,"GENERAL"}</definedName>
    <definedName name="_t9" hidden="1">{"TAB1",#N/A,TRUE,"GENERAL";"TAB2",#N/A,TRUE,"GENERAL";"TAB3",#N/A,TRUE,"GENERAL";"TAB4",#N/A,TRUE,"GENERAL";"TAB5",#N/A,TRUE,"GENERAL"}</definedName>
    <definedName name="_t99" localSheetId="37" hidden="1">{"via1",#N/A,TRUE,"general";"via2",#N/A,TRUE,"general";"via3",#N/A,TRUE,"general"}</definedName>
    <definedName name="_t99" hidden="1">{"via1",#N/A,TRUE,"general";"via2",#N/A,TRUE,"general";"via3",#N/A,TRUE,"general"}</definedName>
    <definedName name="_TYW6">#REF!</definedName>
    <definedName name="_u4" localSheetId="37" hidden="1">{"TAB1",#N/A,TRUE,"GENERAL";"TAB2",#N/A,TRUE,"GENERAL";"TAB3",#N/A,TRUE,"GENERAL";"TAB4",#N/A,TRUE,"GENERAL";"TAB5",#N/A,TRUE,"GENERAL"}</definedName>
    <definedName name="_u4" hidden="1">{"TAB1",#N/A,TRUE,"GENERAL";"TAB2",#N/A,TRUE,"GENERAL";"TAB3",#N/A,TRUE,"GENERAL";"TAB4",#N/A,TRUE,"GENERAL";"TAB5",#N/A,TRUE,"GENERAL"}</definedName>
    <definedName name="_u5" localSheetId="37" hidden="1">{"TAB1",#N/A,TRUE,"GENERAL";"TAB2",#N/A,TRUE,"GENERAL";"TAB3",#N/A,TRUE,"GENERAL";"TAB4",#N/A,TRUE,"GENERAL";"TAB5",#N/A,TRUE,"GENERAL"}</definedName>
    <definedName name="_u5" hidden="1">{"TAB1",#N/A,TRUE,"GENERAL";"TAB2",#N/A,TRUE,"GENERAL";"TAB3",#N/A,TRUE,"GENERAL";"TAB4",#N/A,TRUE,"GENERAL";"TAB5",#N/A,TRUE,"GENERAL"}</definedName>
    <definedName name="_u6" localSheetId="37" hidden="1">{"TAB1",#N/A,TRUE,"GENERAL";"TAB2",#N/A,TRUE,"GENERAL";"TAB3",#N/A,TRUE,"GENERAL";"TAB4",#N/A,TRUE,"GENERAL";"TAB5",#N/A,TRUE,"GENERAL"}</definedName>
    <definedName name="_u6" hidden="1">{"TAB1",#N/A,TRUE,"GENERAL";"TAB2",#N/A,TRUE,"GENERAL";"TAB3",#N/A,TRUE,"GENERAL";"TAB4",#N/A,TRUE,"GENERAL";"TAB5",#N/A,TRUE,"GENERAL"}</definedName>
    <definedName name="_u7" localSheetId="37" hidden="1">{"via1",#N/A,TRUE,"general";"via2",#N/A,TRUE,"general";"via3",#N/A,TRUE,"general"}</definedName>
    <definedName name="_u7" hidden="1">{"via1",#N/A,TRUE,"general";"via2",#N/A,TRUE,"general";"via3",#N/A,TRUE,"general"}</definedName>
    <definedName name="_u8" localSheetId="37" hidden="1">{"TAB1",#N/A,TRUE,"GENERAL";"TAB2",#N/A,TRUE,"GENERAL";"TAB3",#N/A,TRUE,"GENERAL";"TAB4",#N/A,TRUE,"GENERAL";"TAB5",#N/A,TRUE,"GENERAL"}</definedName>
    <definedName name="_u8" hidden="1">{"TAB1",#N/A,TRUE,"GENERAL";"TAB2",#N/A,TRUE,"GENERAL";"TAB3",#N/A,TRUE,"GENERAL";"TAB4",#N/A,TRUE,"GENERAL";"TAB5",#N/A,TRUE,"GENERAL"}</definedName>
    <definedName name="_u9" localSheetId="37" hidden="1">{"TAB1",#N/A,TRUE,"GENERAL";"TAB2",#N/A,TRUE,"GENERAL";"TAB3",#N/A,TRUE,"GENERAL";"TAB4",#N/A,TRUE,"GENERAL";"TAB5",#N/A,TRUE,"GENERAL"}</definedName>
    <definedName name="_u9" hidden="1">{"TAB1",#N/A,TRUE,"GENERAL";"TAB2",#N/A,TRUE,"GENERAL";"TAB3",#N/A,TRUE,"GENERAL";"TAB4",#N/A,TRUE,"GENERAL";"TAB5",#N/A,TRUE,"GENERAL"}</definedName>
    <definedName name="_ur7" localSheetId="37" hidden="1">{"TAB1",#N/A,TRUE,"GENERAL";"TAB2",#N/A,TRUE,"GENERAL";"TAB3",#N/A,TRUE,"GENERAL";"TAB4",#N/A,TRUE,"GENERAL";"TAB5",#N/A,TRUE,"GENERAL"}</definedName>
    <definedName name="_ur7" hidden="1">{"TAB1",#N/A,TRUE,"GENERAL";"TAB2",#N/A,TRUE,"GENERAL";"TAB3",#N/A,TRUE,"GENERAL";"TAB4",#N/A,TRUE,"GENERAL";"TAB5",#N/A,TRUE,"GENERAL"}</definedName>
    <definedName name="_v2" localSheetId="37" hidden="1">{"via1",#N/A,TRUE,"general";"via2",#N/A,TRUE,"general";"via3",#N/A,TRUE,"general"}</definedName>
    <definedName name="_v2" hidden="1">{"via1",#N/A,TRUE,"general";"via2",#N/A,TRUE,"general";"via3",#N/A,TRUE,"general"}</definedName>
    <definedName name="_v3" localSheetId="37" hidden="1">{"TAB1",#N/A,TRUE,"GENERAL";"TAB2",#N/A,TRUE,"GENERAL";"TAB3",#N/A,TRUE,"GENERAL";"TAB4",#N/A,TRUE,"GENERAL";"TAB5",#N/A,TRUE,"GENERAL"}</definedName>
    <definedName name="_v3" hidden="1">{"TAB1",#N/A,TRUE,"GENERAL";"TAB2",#N/A,TRUE,"GENERAL";"TAB3",#N/A,TRUE,"GENERAL";"TAB4",#N/A,TRUE,"GENERAL";"TAB5",#N/A,TRUE,"GENERAL"}</definedName>
    <definedName name="_v4" localSheetId="37" hidden="1">{"TAB1",#N/A,TRUE,"GENERAL";"TAB2",#N/A,TRUE,"GENERAL";"TAB3",#N/A,TRUE,"GENERAL";"TAB4",#N/A,TRUE,"GENERAL";"TAB5",#N/A,TRUE,"GENERAL"}</definedName>
    <definedName name="_v4" hidden="1">{"TAB1",#N/A,TRUE,"GENERAL";"TAB2",#N/A,TRUE,"GENERAL";"TAB3",#N/A,TRUE,"GENERAL";"TAB4",#N/A,TRUE,"GENERAL";"TAB5",#N/A,TRUE,"GENERAL"}</definedName>
    <definedName name="_v5" localSheetId="37" hidden="1">{"TAB1",#N/A,TRUE,"GENERAL";"TAB2",#N/A,TRUE,"GENERAL";"TAB3",#N/A,TRUE,"GENERAL";"TAB4",#N/A,TRUE,"GENERAL";"TAB5",#N/A,TRUE,"GENERAL"}</definedName>
    <definedName name="_v5" hidden="1">{"TAB1",#N/A,TRUE,"GENERAL";"TAB2",#N/A,TRUE,"GENERAL";"TAB3",#N/A,TRUE,"GENERAL";"TAB4",#N/A,TRUE,"GENERAL";"TAB5",#N/A,TRUE,"GENERAL"}</definedName>
    <definedName name="_v6" localSheetId="37" hidden="1">{"TAB1",#N/A,TRUE,"GENERAL";"TAB2",#N/A,TRUE,"GENERAL";"TAB3",#N/A,TRUE,"GENERAL";"TAB4",#N/A,TRUE,"GENERAL";"TAB5",#N/A,TRUE,"GENERAL"}</definedName>
    <definedName name="_v6" hidden="1">{"TAB1",#N/A,TRUE,"GENERAL";"TAB2",#N/A,TRUE,"GENERAL";"TAB3",#N/A,TRUE,"GENERAL";"TAB4",#N/A,TRUE,"GENERAL";"TAB5",#N/A,TRUE,"GENERAL"}</definedName>
    <definedName name="_v7" localSheetId="37" hidden="1">{"via1",#N/A,TRUE,"general";"via2",#N/A,TRUE,"general";"via3",#N/A,TRUE,"general"}</definedName>
    <definedName name="_v7" hidden="1">{"via1",#N/A,TRUE,"general";"via2",#N/A,TRUE,"general";"via3",#N/A,TRUE,"general"}</definedName>
    <definedName name="_v8" localSheetId="37" hidden="1">{"TAB1",#N/A,TRUE,"GENERAL";"TAB2",#N/A,TRUE,"GENERAL";"TAB3",#N/A,TRUE,"GENERAL";"TAB4",#N/A,TRUE,"GENERAL";"TAB5",#N/A,TRUE,"GENERAL"}</definedName>
    <definedName name="_v8" hidden="1">{"TAB1",#N/A,TRUE,"GENERAL";"TAB2",#N/A,TRUE,"GENERAL";"TAB3",#N/A,TRUE,"GENERAL";"TAB4",#N/A,TRUE,"GENERAL";"TAB5",#N/A,TRUE,"GENERAL"}</definedName>
    <definedName name="_v9" localSheetId="37" hidden="1">{"TAB1",#N/A,TRUE,"GENERAL";"TAB2",#N/A,TRUE,"GENERAL";"TAB3",#N/A,TRUE,"GENERAL";"TAB4",#N/A,TRUE,"GENERAL";"TAB5",#N/A,TRUE,"GENERAL"}</definedName>
    <definedName name="_v9" hidden="1">{"TAB1",#N/A,TRUE,"GENERAL";"TAB2",#N/A,TRUE,"GENERAL";"TAB3",#N/A,TRUE,"GENERAL";"TAB4",#N/A,TRUE,"GENERAL";"TAB5",#N/A,TRUE,"GENERAL"}</definedName>
    <definedName name="_vfv4" localSheetId="37" hidden="1">{"via1",#N/A,TRUE,"general";"via2",#N/A,TRUE,"general";"via3",#N/A,TRUE,"general"}</definedName>
    <definedName name="_vfv4" hidden="1">{"via1",#N/A,TRUE,"general";"via2",#N/A,TRUE,"general";"via3",#N/A,TRUE,"general"}</definedName>
    <definedName name="_x1" localSheetId="37" hidden="1">{"TAB1",#N/A,TRUE,"GENERAL";"TAB2",#N/A,TRUE,"GENERAL";"TAB3",#N/A,TRUE,"GENERAL";"TAB4",#N/A,TRUE,"GENERAL";"TAB5",#N/A,TRUE,"GENERAL"}</definedName>
    <definedName name="_x1" hidden="1">{"TAB1",#N/A,TRUE,"GENERAL";"TAB2",#N/A,TRUE,"GENERAL";"TAB3",#N/A,TRUE,"GENERAL";"TAB4",#N/A,TRUE,"GENERAL";"TAB5",#N/A,TRUE,"GENERAL"}</definedName>
    <definedName name="_x2" localSheetId="37" hidden="1">{"via1",#N/A,TRUE,"general";"via2",#N/A,TRUE,"general";"via3",#N/A,TRUE,"general"}</definedName>
    <definedName name="_x2" hidden="1">{"via1",#N/A,TRUE,"general";"via2",#N/A,TRUE,"general";"via3",#N/A,TRUE,"general"}</definedName>
    <definedName name="_x3" localSheetId="37" hidden="1">{"via1",#N/A,TRUE,"general";"via2",#N/A,TRUE,"general";"via3",#N/A,TRUE,"general"}</definedName>
    <definedName name="_x3" hidden="1">{"via1",#N/A,TRUE,"general";"via2",#N/A,TRUE,"general";"via3",#N/A,TRUE,"general"}</definedName>
    <definedName name="_x4" localSheetId="37" hidden="1">{"via1",#N/A,TRUE,"general";"via2",#N/A,TRUE,"general";"via3",#N/A,TRUE,"general"}</definedName>
    <definedName name="_x4" hidden="1">{"via1",#N/A,TRUE,"general";"via2",#N/A,TRUE,"general";"via3",#N/A,TRUE,"general"}</definedName>
    <definedName name="_x5" localSheetId="37" hidden="1">{"TAB1",#N/A,TRUE,"GENERAL";"TAB2",#N/A,TRUE,"GENERAL";"TAB3",#N/A,TRUE,"GENERAL";"TAB4",#N/A,TRUE,"GENERAL";"TAB5",#N/A,TRUE,"GENERAL"}</definedName>
    <definedName name="_x5" hidden="1">{"TAB1",#N/A,TRUE,"GENERAL";"TAB2",#N/A,TRUE,"GENERAL";"TAB3",#N/A,TRUE,"GENERAL";"TAB4",#N/A,TRUE,"GENERAL";"TAB5",#N/A,TRUE,"GENERAL"}</definedName>
    <definedName name="_x6" localSheetId="37" hidden="1">{"TAB1",#N/A,TRUE,"GENERAL";"TAB2",#N/A,TRUE,"GENERAL";"TAB3",#N/A,TRUE,"GENERAL";"TAB4",#N/A,TRUE,"GENERAL";"TAB5",#N/A,TRUE,"GENERAL"}</definedName>
    <definedName name="_x6" hidden="1">{"TAB1",#N/A,TRUE,"GENERAL";"TAB2",#N/A,TRUE,"GENERAL";"TAB3",#N/A,TRUE,"GENERAL";"TAB4",#N/A,TRUE,"GENERAL";"TAB5",#N/A,TRUE,"GENERAL"}</definedName>
    <definedName name="_x7" localSheetId="37" hidden="1">{"TAB1",#N/A,TRUE,"GENERAL";"TAB2",#N/A,TRUE,"GENERAL";"TAB3",#N/A,TRUE,"GENERAL";"TAB4",#N/A,TRUE,"GENERAL";"TAB5",#N/A,TRUE,"GENERAL"}</definedName>
    <definedName name="_x7" hidden="1">{"TAB1",#N/A,TRUE,"GENERAL";"TAB2",#N/A,TRUE,"GENERAL";"TAB3",#N/A,TRUE,"GENERAL";"TAB4",#N/A,TRUE,"GENERAL";"TAB5",#N/A,TRUE,"GENERAL"}</definedName>
    <definedName name="_x8" localSheetId="37" hidden="1">{"via1",#N/A,TRUE,"general";"via2",#N/A,TRUE,"general";"via3",#N/A,TRUE,"general"}</definedName>
    <definedName name="_x8" hidden="1">{"via1",#N/A,TRUE,"general";"via2",#N/A,TRUE,"general";"via3",#N/A,TRUE,"general"}</definedName>
    <definedName name="_x9" localSheetId="37" hidden="1">{"TAB1",#N/A,TRUE,"GENERAL";"TAB2",#N/A,TRUE,"GENERAL";"TAB3",#N/A,TRUE,"GENERAL";"TAB4",#N/A,TRUE,"GENERAL";"TAB5",#N/A,TRUE,"GENERAL"}</definedName>
    <definedName name="_x9" hidden="1">{"TAB1",#N/A,TRUE,"GENERAL";"TAB2",#N/A,TRUE,"GENERAL";"TAB3",#N/A,TRUE,"GENERAL";"TAB4",#N/A,TRUE,"GENERAL";"TAB5",#N/A,TRUE,"GENERAL"}</definedName>
    <definedName name="_y2" localSheetId="37" hidden="1">{"TAB1",#N/A,TRUE,"GENERAL";"TAB2",#N/A,TRUE,"GENERAL";"TAB3",#N/A,TRUE,"GENERAL";"TAB4",#N/A,TRUE,"GENERAL";"TAB5",#N/A,TRUE,"GENERAL"}</definedName>
    <definedName name="_y2" hidden="1">{"TAB1",#N/A,TRUE,"GENERAL";"TAB2",#N/A,TRUE,"GENERAL";"TAB3",#N/A,TRUE,"GENERAL";"TAB4",#N/A,TRUE,"GENERAL";"TAB5",#N/A,TRUE,"GENERAL"}</definedName>
    <definedName name="_y3" localSheetId="37" hidden="1">{"via1",#N/A,TRUE,"general";"via2",#N/A,TRUE,"general";"via3",#N/A,TRUE,"general"}</definedName>
    <definedName name="_y3" hidden="1">{"via1",#N/A,TRUE,"general";"via2",#N/A,TRUE,"general";"via3",#N/A,TRUE,"general"}</definedName>
    <definedName name="_y4" localSheetId="37" hidden="1">{"via1",#N/A,TRUE,"general";"via2",#N/A,TRUE,"general";"via3",#N/A,TRUE,"general"}</definedName>
    <definedName name="_y4" hidden="1">{"via1",#N/A,TRUE,"general";"via2",#N/A,TRUE,"general";"via3",#N/A,TRUE,"general"}</definedName>
    <definedName name="_y5" localSheetId="37" hidden="1">{"TAB1",#N/A,TRUE,"GENERAL";"TAB2",#N/A,TRUE,"GENERAL";"TAB3",#N/A,TRUE,"GENERAL";"TAB4",#N/A,TRUE,"GENERAL";"TAB5",#N/A,TRUE,"GENERAL"}</definedName>
    <definedName name="_y5" hidden="1">{"TAB1",#N/A,TRUE,"GENERAL";"TAB2",#N/A,TRUE,"GENERAL";"TAB3",#N/A,TRUE,"GENERAL";"TAB4",#N/A,TRUE,"GENERAL";"TAB5",#N/A,TRUE,"GENERAL"}</definedName>
    <definedName name="_y6" localSheetId="37" hidden="1">{"via1",#N/A,TRUE,"general";"via2",#N/A,TRUE,"general";"via3",#N/A,TRUE,"general"}</definedName>
    <definedName name="_y6" hidden="1">{"via1",#N/A,TRUE,"general";"via2",#N/A,TRUE,"general";"via3",#N/A,TRUE,"general"}</definedName>
    <definedName name="_y7" localSheetId="37" hidden="1">{"via1",#N/A,TRUE,"general";"via2",#N/A,TRUE,"general";"via3",#N/A,TRUE,"general"}</definedName>
    <definedName name="_y7" hidden="1">{"via1",#N/A,TRUE,"general";"via2",#N/A,TRUE,"general";"via3",#N/A,TRUE,"general"}</definedName>
    <definedName name="_y8" localSheetId="37" hidden="1">{"via1",#N/A,TRUE,"general";"via2",#N/A,TRUE,"general";"via3",#N/A,TRUE,"general"}</definedName>
    <definedName name="_y8" hidden="1">{"via1",#N/A,TRUE,"general";"via2",#N/A,TRUE,"general";"via3",#N/A,TRUE,"general"}</definedName>
    <definedName name="_y9" localSheetId="37" hidden="1">{"TAB1",#N/A,TRUE,"GENERAL";"TAB2",#N/A,TRUE,"GENERAL";"TAB3",#N/A,TRUE,"GENERAL";"TAB4",#N/A,TRUE,"GENERAL";"TAB5",#N/A,TRUE,"GENERAL"}</definedName>
    <definedName name="_y9" hidden="1">{"TAB1",#N/A,TRUE,"GENERAL";"TAB2",#N/A,TRUE,"GENERAL";"TAB3",#N/A,TRUE,"GENERAL";"TAB4",#N/A,TRUE,"GENERAL";"TAB5",#N/A,TRUE,"GENERAL"}</definedName>
    <definedName name="_z1" localSheetId="37" hidden="1">{"TAB1",#N/A,TRUE,"GENERAL";"TAB2",#N/A,TRUE,"GENERAL";"TAB3",#N/A,TRUE,"GENERAL";"TAB4",#N/A,TRUE,"GENERAL";"TAB5",#N/A,TRUE,"GENERAL"}</definedName>
    <definedName name="_z1" hidden="1">{"TAB1",#N/A,TRUE,"GENERAL";"TAB2",#N/A,TRUE,"GENERAL";"TAB3",#N/A,TRUE,"GENERAL";"TAB4",#N/A,TRUE,"GENERAL";"TAB5",#N/A,TRUE,"GENERAL"}</definedName>
    <definedName name="_z2" localSheetId="37" hidden="1">{"via1",#N/A,TRUE,"general";"via2",#N/A,TRUE,"general";"via3",#N/A,TRUE,"general"}</definedName>
    <definedName name="_z2" hidden="1">{"via1",#N/A,TRUE,"general";"via2",#N/A,TRUE,"general";"via3",#N/A,TRUE,"general"}</definedName>
    <definedName name="_z3" localSheetId="37" hidden="1">{"via1",#N/A,TRUE,"general";"via2",#N/A,TRUE,"general";"via3",#N/A,TRUE,"general"}</definedName>
    <definedName name="_z3" hidden="1">{"via1",#N/A,TRUE,"general";"via2",#N/A,TRUE,"general";"via3",#N/A,TRUE,"general"}</definedName>
    <definedName name="_z4" localSheetId="37" hidden="1">{"TAB1",#N/A,TRUE,"GENERAL";"TAB2",#N/A,TRUE,"GENERAL";"TAB3",#N/A,TRUE,"GENERAL";"TAB4",#N/A,TRUE,"GENERAL";"TAB5",#N/A,TRUE,"GENERAL"}</definedName>
    <definedName name="_z4" hidden="1">{"TAB1",#N/A,TRUE,"GENERAL";"TAB2",#N/A,TRUE,"GENERAL";"TAB3",#N/A,TRUE,"GENERAL";"TAB4",#N/A,TRUE,"GENERAL";"TAB5",#N/A,TRUE,"GENERAL"}</definedName>
    <definedName name="_z5" localSheetId="37" hidden="1">{"via1",#N/A,TRUE,"general";"via2",#N/A,TRUE,"general";"via3",#N/A,TRUE,"general"}</definedName>
    <definedName name="_z5" hidden="1">{"via1",#N/A,TRUE,"general";"via2",#N/A,TRUE,"general";"via3",#N/A,TRUE,"general"}</definedName>
    <definedName name="_z6" localSheetId="37" hidden="1">{"TAB1",#N/A,TRUE,"GENERAL";"TAB2",#N/A,TRUE,"GENERAL";"TAB3",#N/A,TRUE,"GENERAL";"TAB4",#N/A,TRUE,"GENERAL";"TAB5",#N/A,TRUE,"GENERAL"}</definedName>
    <definedName name="_z6" hidden="1">{"TAB1",#N/A,TRUE,"GENERAL";"TAB2",#N/A,TRUE,"GENERAL";"TAB3",#N/A,TRUE,"GENERAL";"TAB4",#N/A,TRUE,"GENERAL";"TAB5",#N/A,TRUE,"GENERAL"}</definedName>
    <definedName name="A">#REF!</definedName>
    <definedName name="A_impresión_IM">#REF!</definedName>
    <definedName name="a2a" localSheetId="37"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aaas" localSheetId="37" hidden="1">{"TAB1",#N/A,TRUE,"GENERAL";"TAB2",#N/A,TRUE,"GENERAL";"TAB3",#N/A,TRUE,"GENERAL";"TAB4",#N/A,TRUE,"GENERAL";"TAB5",#N/A,TRUE,"GENERAL"}</definedName>
    <definedName name="aaaaas" hidden="1">{"TAB1",#N/A,TRUE,"GENERAL";"TAB2",#N/A,TRUE,"GENERAL";"TAB3",#N/A,TRUE,"GENERAL";"TAB4",#N/A,TRUE,"GENERAL";"TAB5",#N/A,TRUE,"GENERAL"}</definedName>
    <definedName name="AAC">[2]AASHTO!$A$14:$F$17</definedName>
    <definedName name="AAREA">#REF!</definedName>
    <definedName name="aas" localSheetId="37"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G">[2]AASHTO!$A$2:$F$5</definedName>
    <definedName name="absc">#N/A</definedName>
    <definedName name="absc_">[4]!absc</definedName>
    <definedName name="absc_1">[4]!absc</definedName>
    <definedName name="absc1">[5]!absc</definedName>
    <definedName name="AC">#REF!</definedName>
    <definedName name="AccessDatabase" hidden="1">"C:\C-314\VOLUMENES\volfin4.mdb"</definedName>
    <definedName name="Acefy4200">'[5]APUS BASIC'!$G$340</definedName>
    <definedName name="Acero_corrugado">'[5]LISTADO DE MATERIALES Y EQUIPOS'!$B$14</definedName>
    <definedName name="Acopla_sanitario_grival">'[5]LISTADO DE MATERIALES Y EQUIPOS'!$B$70</definedName>
    <definedName name="Adaptador_pvc">'[5]LISTADO DE MATERIALES Y EQUIPOS'!$B$125</definedName>
    <definedName name="ADFGSDB" localSheetId="37" hidden="1">{"via1",#N/A,TRUE,"general";"via2",#N/A,TRUE,"general";"via3",#N/A,TRUE,"general"}</definedName>
    <definedName name="ADFGSDB" hidden="1">{"via1",#N/A,TRUE,"general";"via2",#N/A,TRUE,"general";"via3",#N/A,TRUE,"general"}</definedName>
    <definedName name="administrador">[6]Informacion!$B$15</definedName>
    <definedName name="adoc1">[5]!absc</definedName>
    <definedName name="ADOC125">[7]!absc</definedName>
    <definedName name="adoq">[8]!absc</definedName>
    <definedName name="ADSAD" localSheetId="37" hidden="1">{"TAB1",#N/A,TRUE,"GENERAL";"TAB2",#N/A,TRUE,"GENERAL";"TAB3",#N/A,TRUE,"GENERAL";"TAB4",#N/A,TRUE,"GENERAL";"TAB5",#N/A,TRUE,"GENERAL"}</definedName>
    <definedName name="ADSAD" hidden="1">{"TAB1",#N/A,TRUE,"GENERAL";"TAB2",#N/A,TRUE,"GENERAL";"TAB3",#N/A,TRUE,"GENERAL";"TAB4",#N/A,TRUE,"GENERAL";"TAB5",#N/A,TRUE,"GENERAL"}</definedName>
    <definedName name="aefa" localSheetId="37" hidden="1">{"via1",#N/A,TRUE,"general";"via2",#N/A,TRUE,"general";"via3",#N/A,TRUE,"general"}</definedName>
    <definedName name="aefa" hidden="1">{"via1",#N/A,TRUE,"general";"via2",#N/A,TRUE,"general";"via3",#N/A,TRUE,"general"}</definedName>
    <definedName name="afdsw" localSheetId="37" hidden="1">{"TAB1",#N/A,TRUE,"GENERAL";"TAB2",#N/A,TRUE,"GENERAL";"TAB3",#N/A,TRUE,"GENERAL";"TAB4",#N/A,TRUE,"GENERAL";"TAB5",#N/A,TRUE,"GENERAL"}</definedName>
    <definedName name="afdsw" hidden="1">{"TAB1",#N/A,TRUE,"GENERAL";"TAB2",#N/A,TRUE,"GENERAL";"TAB3",#N/A,TRUE,"GENERAL";"TAB4",#N/A,TRUE,"GENERAL";"TAB5",#N/A,TRUE,"GENERAL"}</definedName>
    <definedName name="agdsgg" localSheetId="37" hidden="1">{"via1",#N/A,TRUE,"general";"via2",#N/A,TRUE,"general";"via3",#N/A,TRUE,"general"}</definedName>
    <definedName name="agdsgg" hidden="1">{"via1",#N/A,TRUE,"general";"via2",#N/A,TRUE,"general";"via3",#N/A,TRUE,"general"}</definedName>
    <definedName name="Agregado_Grueso">'[5]LISTADO DE MATERIALES Y EQUIPOS'!$B$10</definedName>
    <definedName name="Agua">'[5]LISTADO DE MATERIALES Y EQUIPOS'!$B$18</definedName>
    <definedName name="Aire_Acondicionado_Inverter_12000_btu">'[5]LISTADO DE MATERIALES Y EQUIPOS'!$B$118</definedName>
    <definedName name="Aire_Acondicionado_Inverter_9000_btu">'[5]LISTADO DE MATERIALES Y EQUIPOS'!$B$117</definedName>
    <definedName name="AjustDelAIU">#REF!</definedName>
    <definedName name="Alambre_de_pua_calibre_14">'[5]LISTADO DE MATERIALES Y EQUIPOS'!$B$16</definedName>
    <definedName name="Alambre_negro">'[5]LISTADO DE MATERIALES Y EQUIPOS'!$B$15</definedName>
    <definedName name="alc">[9]!absc</definedName>
    <definedName name="Andamios">'[5]LISTADO DE MATERIALES Y EQUIPOS'!$B$44</definedName>
    <definedName name="angulo_6_metros_3__16_x_2_pulgadas_g___50">'[5]LISTADO DE MATERIALES Y EQUIPOS'!$B$53</definedName>
    <definedName name="Antic">[9]BASES!$B$33</definedName>
    <definedName name="ANTICIPO">[10]BASES!$B$33</definedName>
    <definedName name="Anticorrosivo">'[5]LISTADO DE MATERIALES Y EQUIPOS'!$B$60</definedName>
    <definedName name="AÑOWUIE">'[11]Res-Accide-10'!$R$2:$R$7</definedName>
    <definedName name="ap">[12]Planilla!$D$58</definedName>
    <definedName name="APU">[5]!absc</definedName>
    <definedName name="APU221.1">#REF!</definedName>
    <definedName name="APU221.2">#REF!</definedName>
    <definedName name="aqaq" localSheetId="37" hidden="1">{"TAB1",#N/A,TRUE,"GENERAL";"TAB2",#N/A,TRUE,"GENERAL";"TAB3",#N/A,TRUE,"GENERAL";"TAB4",#N/A,TRUE,"GENERAL";"TAB5",#N/A,TRUE,"GENERAL"}</definedName>
    <definedName name="aqaq" hidden="1">{"TAB1",#N/A,TRUE,"GENERAL";"TAB2",#N/A,TRUE,"GENERAL";"TAB3",#N/A,TRUE,"GENERAL";"TAB4",#N/A,TRUE,"GENERAL";"TAB5",#N/A,TRUE,"GENERAL"}</definedName>
    <definedName name="_xlnm.Print_Area" localSheetId="3">'1.1'!$A$1:$AN$41</definedName>
    <definedName name="_xlnm.Print_Area" localSheetId="4">'1.2'!$A$1:$AN$40</definedName>
    <definedName name="_xlnm.Print_Area" localSheetId="5">'1.3'!$A$1:$AN$45</definedName>
    <definedName name="_xlnm.Print_Area" localSheetId="6">'2.1'!$A$1:$AN$38</definedName>
    <definedName name="_xlnm.Print_Area" localSheetId="7">'2.2'!$A$1:$AN$37</definedName>
    <definedName name="_xlnm.Print_Area" localSheetId="8">'2.3'!$A$1:$AN$37</definedName>
    <definedName name="_xlnm.Print_Area" localSheetId="9">'2.4'!$A$1:$AN$38</definedName>
    <definedName name="_xlnm.Print_Area" localSheetId="10">'2.5'!$A$1:$AN$37</definedName>
    <definedName name="_xlnm.Print_Area" localSheetId="11">'2.6'!$A$1:$AN$37</definedName>
    <definedName name="_xlnm.Print_Area" localSheetId="12">'3.1 '!$A$1:$AN$45</definedName>
    <definedName name="_xlnm.Print_Area" localSheetId="13">'3.2.'!$A$1:$AN$38</definedName>
    <definedName name="_xlnm.Print_Area" localSheetId="14">'3.3.'!$A$1:$AN$38</definedName>
    <definedName name="_xlnm.Print_Area" localSheetId="15">'3.4.'!$A$1:$AN$38</definedName>
    <definedName name="_xlnm.Print_Area" localSheetId="16">'3.5'!$A$1:$AN$38</definedName>
    <definedName name="_xlnm.Print_Area" localSheetId="17">'4.1'!$A$1:$AN$38</definedName>
    <definedName name="_xlnm.Print_Area" localSheetId="18">'4.2'!$A$1:$AN$39</definedName>
    <definedName name="_xlnm.Print_Area" localSheetId="19">'4.3'!$A$1:$AN$40</definedName>
    <definedName name="_xlnm.Print_Area" localSheetId="20">'5'!$A$1:$AN$38</definedName>
    <definedName name="_xlnm.Print_Area" localSheetId="21">'6.1.01'!$A$1:$AN$40</definedName>
    <definedName name="_xlnm.Print_Area" localSheetId="22">'6.1.02'!$A$1:$AN$39</definedName>
    <definedName name="_xlnm.Print_Area" localSheetId="23">'6.1.04'!$A$1:$AN$39</definedName>
    <definedName name="_xlnm.Print_Area" localSheetId="24">'6.1.06'!$A$1:$AN$40</definedName>
    <definedName name="_xlnm.Print_Area" localSheetId="25">'6.1.07'!$A$1:$AN$40</definedName>
    <definedName name="_xlnm.Print_Area" localSheetId="26">'6.1.09'!$A$1:$AN$38</definedName>
    <definedName name="_xlnm.Print_Area" localSheetId="27">'6.1.10'!$A$1:$AN$41</definedName>
    <definedName name="_xlnm.Print_Area" localSheetId="28">'6.1.11'!$A$1:$AN$40</definedName>
    <definedName name="_xlnm.Print_Area" localSheetId="29">'6.1.12'!$A$1:$AN$38</definedName>
    <definedName name="_xlnm.Print_Area" localSheetId="2">A.I.U!$A$1:$H$56</definedName>
    <definedName name="_xlnm.Print_Area" localSheetId="30">'APU auxi mortero 1_4'!$A$1:$AN$38</definedName>
    <definedName name="_xlnm.Print_Area" localSheetId="31">'APU concreto 21 MPa'!$A$1:$AN$36</definedName>
    <definedName name="_xlnm.Print_Area" localSheetId="1">COTIZACIÓN!$A$1:$H$43</definedName>
    <definedName name="_xlnm.Print_Area" localSheetId="33">INSUMOS!$A$1:$D$55</definedName>
    <definedName name="_xlnm.Print_Area" localSheetId="32">JORNALES!$A$1:$F$18</definedName>
    <definedName name="_xlnm.Print_Area" localSheetId="37">P_PMA!$A$1:$I$42</definedName>
    <definedName name="_xlnm.Print_Area" localSheetId="36">P_PMT!$A$1:$J$18</definedName>
    <definedName name="_xlnm.Print_Area">#REF!</definedName>
    <definedName name="Arena">'[5]LISTADO DE MATERIALES Y EQUIPOS'!$B$9</definedName>
    <definedName name="ASB">[2]AASHTO!$A$8:$F$11</definedName>
    <definedName name="asd">#REF!</definedName>
    <definedName name="ASDA" localSheetId="37" hidden="1">{"via1",#N/A,TRUE,"general";"via2",#N/A,TRUE,"general";"via3",#N/A,TRUE,"general"}</definedName>
    <definedName name="ASDA" hidden="1">{"via1",#N/A,TRUE,"general";"via2",#N/A,TRUE,"general";"via3",#N/A,TRUE,"general"}</definedName>
    <definedName name="asdasd" localSheetId="37" hidden="1">{"TAB1",#N/A,TRUE,"GENERAL";"TAB2",#N/A,TRUE,"GENERAL";"TAB3",#N/A,TRUE,"GENERAL";"TAB4",#N/A,TRUE,"GENERAL";"TAB5",#N/A,TRUE,"GENERAL"}</definedName>
    <definedName name="asdasd" hidden="1">{"TAB1",#N/A,TRUE,"GENERAL";"TAB2",#N/A,TRUE,"GENERAL";"TAB3",#N/A,TRUE,"GENERAL";"TAB4",#N/A,TRUE,"GENERAL";"TAB5",#N/A,TRUE,"GENERAL"}</definedName>
    <definedName name="asdf" localSheetId="37" hidden="1">{"via1",#N/A,TRUE,"general";"via2",#N/A,TRUE,"general";"via3",#N/A,TRUE,"general"}</definedName>
    <definedName name="asdf" hidden="1">{"via1",#N/A,TRUE,"general";"via2",#N/A,TRUE,"general";"via3",#N/A,TRUE,"general"}</definedName>
    <definedName name="asdfa" localSheetId="37" hidden="1">{"via1",#N/A,TRUE,"general";"via2",#N/A,TRUE,"general";"via3",#N/A,TRUE,"general"}</definedName>
    <definedName name="asdfa" hidden="1">{"via1",#N/A,TRUE,"general";"via2",#N/A,TRUE,"general";"via3",#N/A,TRUE,"general"}</definedName>
    <definedName name="asdfñk">[13]!absc</definedName>
    <definedName name="asfasd" localSheetId="37" hidden="1">{"via1",#N/A,TRUE,"general";"via2",#N/A,TRUE,"general";"via3",#N/A,TRUE,"general"}</definedName>
    <definedName name="asfasd" hidden="1">{"via1",#N/A,TRUE,"general";"via2",#N/A,TRUE,"general";"via3",#N/A,TRUE,"general"}</definedName>
    <definedName name="asfasdl" localSheetId="37" hidden="1">{"via1",#N/A,TRUE,"general";"via2",#N/A,TRUE,"general";"via3",#N/A,TRUE,"general"}</definedName>
    <definedName name="asfasdl" hidden="1">{"via1",#N/A,TRUE,"general";"via2",#N/A,TRUE,"general";"via3",#N/A,TRUE,"general"}</definedName>
    <definedName name="asff" localSheetId="37" hidden="1">{"TAB1",#N/A,TRUE,"GENERAL";"TAB2",#N/A,TRUE,"GENERAL";"TAB3",#N/A,TRUE,"GENERAL";"TAB4",#N/A,TRUE,"GENERAL";"TAB5",#N/A,TRUE,"GENERAL"}</definedName>
    <definedName name="asff" hidden="1">{"TAB1",#N/A,TRUE,"GENERAL";"TAB2",#N/A,TRUE,"GENERAL";"TAB3",#N/A,TRUE,"GENERAL";"TAB4",#N/A,TRUE,"GENERAL";"TAB5",#N/A,TRUE,"GENERAL"}</definedName>
    <definedName name="asfghjoi" localSheetId="37" hidden="1">{"via1",#N/A,TRUE,"general";"via2",#N/A,TRUE,"general";"via3",#N/A,TRUE,"general"}</definedName>
    <definedName name="asfghjoi" hidden="1">{"via1",#N/A,TRUE,"general";"via2",#N/A,TRUE,"general";"via3",#N/A,TRUE,"general"}</definedName>
    <definedName name="asojkdr" localSheetId="37"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uto1">#REF!</definedName>
    <definedName name="auto2">#REF!</definedName>
    <definedName name="Ayudante">'[5]LISTADO DE MATERIALES Y EQUIPOS'!$B$6</definedName>
    <definedName name="azaz" localSheetId="37" hidden="1">{"TAB1",#N/A,TRUE,"GENERAL";"TAB2",#N/A,TRUE,"GENERAL";"TAB3",#N/A,TRUE,"GENERAL";"TAB4",#N/A,TRUE,"GENERAL";"TAB5",#N/A,TRUE,"GENERAL"}</definedName>
    <definedName name="azaz" hidden="1">{"TAB1",#N/A,TRUE,"GENERAL";"TAB2",#N/A,TRUE,"GENERAL";"TAB3",#N/A,TRUE,"GENERAL";"TAB4",#N/A,TRUE,"GENERAL";"TAB5",#N/A,TRUE,"GENERAL"}</definedName>
    <definedName name="B">#REF!</definedName>
    <definedName name="_xlnm.Database">#REF!</definedName>
    <definedName name="bbbbbb" localSheetId="37" hidden="1">{"via1",#N/A,TRUE,"general";"via2",#N/A,TRUE,"general";"via3",#N/A,TRUE,"general"}</definedName>
    <definedName name="bbbbbb" hidden="1">{"via1",#N/A,TRUE,"general";"via2",#N/A,TRUE,"general";"via3",#N/A,TRUE,"general"}</definedName>
    <definedName name="bbbbbh" localSheetId="37" hidden="1">{"TAB1",#N/A,TRUE,"GENERAL";"TAB2",#N/A,TRUE,"GENERAL";"TAB3",#N/A,TRUE,"GENERAL";"TAB4",#N/A,TRUE,"GENERAL";"TAB5",#N/A,TRUE,"GENERAL"}</definedName>
    <definedName name="bbbbbh" hidden="1">{"TAB1",#N/A,TRUE,"GENERAL";"TAB2",#N/A,TRUE,"GENERAL";"TAB3",#N/A,TRUE,"GENERAL";"TAB4",#N/A,TRUE,"GENERAL";"TAB5",#N/A,TRUE,"GENERAL"}</definedName>
    <definedName name="bbd" localSheetId="37" hidden="1">{"TAB1",#N/A,TRUE,"GENERAL";"TAB2",#N/A,TRUE,"GENERAL";"TAB3",#N/A,TRUE,"GENERAL";"TAB4",#N/A,TRUE,"GENERAL";"TAB5",#N/A,TRUE,"GENERAL"}</definedName>
    <definedName name="bbd" hidden="1">{"TAB1",#N/A,TRUE,"GENERAL";"TAB2",#N/A,TRUE,"GENERAL";"TAB3",#N/A,TRUE,"GENERAL";"TAB4",#N/A,TRUE,"GENERAL";"TAB5",#N/A,TRUE,"GENERAL"}</definedName>
    <definedName name="BCXBDFG" localSheetId="37" hidden="1">{"TAB1",#N/A,TRUE,"GENERAL";"TAB2",#N/A,TRUE,"GENERAL";"TAB3",#N/A,TRUE,"GENERAL";"TAB4",#N/A,TRUE,"GENERAL";"TAB5",#N/A,TRUE,"GENERAL"}</definedName>
    <definedName name="BCXBDFG" hidden="1">{"TAB1",#N/A,TRUE,"GENERAL";"TAB2",#N/A,TRUE,"GENERAL";"TAB3",#N/A,TRUE,"GENERAL";"TAB4",#N/A,TRUE,"GENERAL";"TAB5",#N/A,TRUE,"GENERAL"}</definedName>
    <definedName name="BDFB" localSheetId="37" hidden="1">{"via1",#N/A,TRUE,"general";"via2",#N/A,TRUE,"general";"via3",#N/A,TRUE,"general"}</definedName>
    <definedName name="BDFB" hidden="1">{"via1",#N/A,TRUE,"general";"via2",#N/A,TRUE,"general";"via3",#N/A,TRUE,"general"}</definedName>
    <definedName name="BDFGDG" localSheetId="37" hidden="1">{"TAB1",#N/A,TRUE,"GENERAL";"TAB2",#N/A,TRUE,"GENERAL";"TAB3",#N/A,TRUE,"GENERAL";"TAB4",#N/A,TRUE,"GENERAL";"TAB5",#N/A,TRUE,"GENERAL"}</definedName>
    <definedName name="BDFGDG" hidden="1">{"TAB1",#N/A,TRUE,"GENERAL";"TAB2",#N/A,TRUE,"GENERAL";"TAB3",#N/A,TRUE,"GENERAL";"TAB4",#N/A,TRUE,"GENERAL";"TAB5",#N/A,TRUE,"GENERAL"}</definedName>
    <definedName name="be" localSheetId="37" hidden="1">{"TAB1",#N/A,TRUE,"GENERAL";"TAB2",#N/A,TRUE,"GENERAL";"TAB3",#N/A,TRUE,"GENERAL";"TAB4",#N/A,TRUE,"GENERAL";"TAB5",#N/A,TRUE,"GENERAL"}</definedName>
    <definedName name="be" hidden="1">{"TAB1",#N/A,TRUE,"GENERAL";"TAB2",#N/A,TRUE,"GENERAL";"TAB3",#N/A,TRUE,"GENERAL";"TAB4",#N/A,TRUE,"GENERAL";"TAB5",#N/A,TRUE,"GENERAL"}</definedName>
    <definedName name="bfnfv" localSheetId="37" hidden="1">{"TAB1",#N/A,TRUE,"GENERAL";"TAB2",#N/A,TRUE,"GENERAL";"TAB3",#N/A,TRUE,"GENERAL";"TAB4",#N/A,TRUE,"GENERAL";"TAB5",#N/A,TRUE,"GENERAL"}</definedName>
    <definedName name="bfnfv" hidden="1">{"TAB1",#N/A,TRUE,"GENERAL";"TAB2",#N/A,TRUE,"GENERAL";"TAB3",#N/A,TRUE,"GENERAL";"TAB4",#N/A,TRUE,"GENERAL";"TAB5",#N/A,TRUE,"GENERAL"}</definedName>
    <definedName name="bgb" localSheetId="37" hidden="1">{"TAB1",#N/A,TRUE,"GENERAL";"TAB2",#N/A,TRUE,"GENERAL";"TAB3",#N/A,TRUE,"GENERAL";"TAB4",#N/A,TRUE,"GENERAL";"TAB5",#N/A,TRUE,"GENERAL"}</definedName>
    <definedName name="bgb" hidden="1">{"TAB1",#N/A,TRUE,"GENERAL";"TAB2",#N/A,TRUE,"GENERAL";"TAB3",#N/A,TRUE,"GENERAL";"TAB4",#N/A,TRUE,"GENERAL";"TAB5",#N/A,TRUE,"GENERAL"}</definedName>
    <definedName name="BGDGFRT" localSheetId="37" hidden="1">{"via1",#N/A,TRUE,"general";"via2",#N/A,TRUE,"general";"via3",#N/A,TRUE,"general"}</definedName>
    <definedName name="BGDGFRT" hidden="1">{"via1",#N/A,TRUE,"general";"via2",#N/A,TRUE,"general";"via3",#N/A,TRUE,"general"}</definedName>
    <definedName name="BGFBFH" localSheetId="37" hidden="1">{"via1",#N/A,TRUE,"general";"via2",#N/A,TRUE,"general";"via3",#N/A,TRUE,"general"}</definedName>
    <definedName name="BGFBFH" hidden="1">{"via1",#N/A,TRUE,"general";"via2",#N/A,TRUE,"general";"via3",#N/A,TRUE,"general"}</definedName>
    <definedName name="bgvfcdx" localSheetId="37" hidden="1">{"via1",#N/A,TRUE,"general";"via2",#N/A,TRUE,"general";"via3",#N/A,TRUE,"general"}</definedName>
    <definedName name="bgvfcdx" hidden="1">{"via1",#N/A,TRUE,"general";"via2",#N/A,TRUE,"general";"via3",#N/A,TRUE,"general"}</definedName>
    <definedName name="Bloque">'[5]LISTADO DE MATERIALES Y EQUIPOS'!$B$19</definedName>
    <definedName name="BORDE1">#N/A</definedName>
    <definedName name="br" localSheetId="37" hidden="1">{"TAB1",#N/A,TRUE,"GENERAL";"TAB2",#N/A,TRUE,"GENERAL";"TAB3",#N/A,TRUE,"GENERAL";"TAB4",#N/A,TRUE,"GENERAL";"TAB5",#N/A,TRUE,"GENERAL"}</definedName>
    <definedName name="br" hidden="1">{"TAB1",#N/A,TRUE,"GENERAL";"TAB2",#N/A,TRUE,"GENERAL";"TAB3",#N/A,TRUE,"GENERAL";"TAB4",#N/A,TRUE,"GENERAL";"TAB5",#N/A,TRUE,"GENERAL"}</definedName>
    <definedName name="Breaker_15_amp">'[5]LISTADO DE MATERIALES Y EQUIPOS'!$B$96</definedName>
    <definedName name="breaker_20_amp">'[5]LISTADO DE MATERIALES Y EQUIPOS'!$B$97</definedName>
    <definedName name="bsb" localSheetId="37" hidden="1">{"via1",#N/A,TRUE,"general";"via2",#N/A,TRUE,"general";"via3",#N/A,TRUE,"general"}</definedName>
    <definedName name="bsb" hidden="1">{"via1",#N/A,TRUE,"general";"via2",#N/A,TRUE,"general";"via3",#N/A,TRUE,"general"}</definedName>
    <definedName name="bspoi" localSheetId="37" hidden="1">{"TAB1",#N/A,TRUE,"GENERAL";"TAB2",#N/A,TRUE,"GENERAL";"TAB3",#N/A,TRUE,"GENERAL";"TAB4",#N/A,TRUE,"GENERAL";"TAB5",#N/A,TRUE,"GENERAL"}</definedName>
    <definedName name="bspoi" hidden="1">{"TAB1",#N/A,TRUE,"GENERAL";"TAB2",#N/A,TRUE,"GENERAL";"TAB3",#N/A,TRUE,"GENERAL";"TAB4",#N/A,TRUE,"GENERAL";"TAB5",#N/A,TRUE,"GENERAL"}</definedName>
    <definedName name="bt" localSheetId="37" hidden="1">{"via1",#N/A,TRUE,"general";"via2",#N/A,TRUE,"general";"via3",#N/A,TRUE,"general"}</definedName>
    <definedName name="bt" hidden="1">{"via1",#N/A,TRUE,"general";"via2",#N/A,TRUE,"general";"via3",#N/A,TRUE,"general"}</definedName>
    <definedName name="BTYJHTR" localSheetId="37" hidden="1">{"TAB1",#N/A,TRUE,"GENERAL";"TAB2",#N/A,TRUE,"GENERAL";"TAB3",#N/A,TRUE,"GENERAL";"TAB4",#N/A,TRUE,"GENERAL";"TAB5",#N/A,TRUE,"GENERAL"}</definedName>
    <definedName name="BTYJHTR" hidden="1">{"TAB1",#N/A,TRUE,"GENERAL";"TAB2",#N/A,TRUE,"GENERAL";"TAB3",#N/A,TRUE,"GENERAL";"TAB4",#N/A,TRUE,"GENERAL";"TAB5",#N/A,TRUE,"GENERAL"}</definedName>
    <definedName name="bvbc" localSheetId="37" hidden="1">{"TAB1",#N/A,TRUE,"GENERAL";"TAB2",#N/A,TRUE,"GENERAL";"TAB3",#N/A,TRUE,"GENERAL";"TAB4",#N/A,TRUE,"GENERAL";"TAB5",#N/A,TRUE,"GENERAL"}</definedName>
    <definedName name="bvbc" hidden="1">{"TAB1",#N/A,TRUE,"GENERAL";"TAB2",#N/A,TRUE,"GENERAL";"TAB3",#N/A,TRUE,"GENERAL";"TAB4",#N/A,TRUE,"GENERAL";"TAB5",#N/A,TRUE,"GENERAL"}</definedName>
    <definedName name="bvcb" localSheetId="37" hidden="1">{"via1",#N/A,TRUE,"general";"via2",#N/A,TRUE,"general";"via3",#N/A,TRUE,"general"}</definedName>
    <definedName name="bvcb" hidden="1">{"via1",#N/A,TRUE,"general";"via2",#N/A,TRUE,"general";"via3",#N/A,TRUE,"general"}</definedName>
    <definedName name="bvn" localSheetId="37" hidden="1">{"via1",#N/A,TRUE,"general";"via2",#N/A,TRUE,"general";"via3",#N/A,TRUE,"general"}</definedName>
    <definedName name="bvn" hidden="1">{"via1",#N/A,TRUE,"general";"via2",#N/A,TRUE,"general";"via3",#N/A,TRUE,"general"}</definedName>
    <definedName name="by" localSheetId="37" hidden="1">{"via1",#N/A,TRUE,"general";"via2",#N/A,TRUE,"general";"via3",#N/A,TRUE,"general"}</definedName>
    <definedName name="by" hidden="1">{"via1",#N/A,TRUE,"general";"via2",#N/A,TRUE,"general";"via3",#N/A,TRUE,"general"}</definedName>
    <definedName name="C_">#REF!</definedName>
    <definedName name="Cable__10">'[5]LISTADO DE MATERIALES Y EQUIPOS'!$B$93</definedName>
    <definedName name="Cable__12">'[5]LISTADO DE MATERIALES Y EQUIPOS'!$B$94</definedName>
    <definedName name="Cable__14">'[5]LISTADO DE MATERIALES Y EQUIPOS'!$B$95</definedName>
    <definedName name="Caja_hexagonal_pvc">'[5]LISTADO DE MATERIALES Y EQUIPOS'!$B$124</definedName>
    <definedName name="cancha">#REF!</definedName>
    <definedName name="CANT">#REF!</definedName>
    <definedName name="ccccc" localSheetId="37" hidden="1">{"TAB1",#N/A,TRUE,"GENERAL";"TAB2",#N/A,TRUE,"GENERAL";"TAB3",#N/A,TRUE,"GENERAL";"TAB4",#N/A,TRUE,"GENERAL";"TAB5",#N/A,TRUE,"GENERAL"}</definedName>
    <definedName name="ccccc" hidden="1">{"TAB1",#N/A,TRUE,"GENERAL";"TAB2",#N/A,TRUE,"GENERAL";"TAB3",#N/A,TRUE,"GENERAL";"TAB4",#N/A,TRUE,"GENERAL";"TAB5",#N/A,TRUE,"GENERAL"}</definedName>
    <definedName name="CCCCCC">'[14]a. p. u.'!#REF!</definedName>
    <definedName name="ccto210">#REF!</definedName>
    <definedName name="CD">#REF!</definedName>
    <definedName name="cdcdc" localSheetId="37" hidden="1">{"via1",#N/A,TRUE,"general";"via2",#N/A,TRUE,"general";"via3",#N/A,TRUE,"general"}</definedName>
    <definedName name="cdcdc" hidden="1">{"via1",#N/A,TRUE,"general";"via2",#N/A,TRUE,"general";"via3",#N/A,TRUE,"general"}</definedName>
    <definedName name="CDctrl">[9]CDItem!$G$8</definedName>
    <definedName name="ceerf" localSheetId="37" hidden="1">{"TAB1",#N/A,TRUE,"GENERAL";"TAB2",#N/A,TRUE,"GENERAL";"TAB3",#N/A,TRUE,"GENERAL";"TAB4",#N/A,TRUE,"GENERAL";"TAB5",#N/A,TRUE,"GENERAL"}</definedName>
    <definedName name="ceerf" hidden="1">{"TAB1",#N/A,TRUE,"GENERAL";"TAB2",#N/A,TRUE,"GENERAL";"TAB3",#N/A,TRUE,"GENERAL";"TAB4",#N/A,TRUE,"GENERAL";"TAB5",#N/A,TRUE,"GENERAL"}</definedName>
    <definedName name="Cemento">'[5]LISTADO DE MATERIALES Y EQUIPOS'!$B$12</definedName>
    <definedName name="Cemento_Blanco">'[5]LISTADO DE MATERIALES Y EQUIPOS'!$B$11</definedName>
    <definedName name="CHAZO_PUNTILLA_ANCLAJES">'[5]LISTADO DE MATERIALES Y EQUIPOS'!$B$105</definedName>
    <definedName name="Cierrapuerta_hidraulico_ajustable_hasta_80_kilos">'[5]LISTADO DE MATERIALES Y EQUIPOS'!$B$90</definedName>
    <definedName name="CINTA_MALLA_ADHESIVA_X_90M">'[5]LISTADO DE MATERIALES Y EQUIPOS'!$B$107</definedName>
    <definedName name="COD">#REF!</definedName>
    <definedName name="CODSEC">#REF!</definedName>
    <definedName name="Combo_Sanitario_manantial_corona">'[5]LISTADO DE MATERIALES Y EQUIPOS'!$B$69</definedName>
    <definedName name="CON">#REF!</definedName>
    <definedName name="Conc.2000">'[5]APUS BASIC'!$G$165</definedName>
    <definedName name="Conc.2500">'[5]APUS BASIC'!$G$122</definedName>
    <definedName name="Conc.3000">'[5]APUS BASIC'!$G$80</definedName>
    <definedName name="COSTOS">#REF!</definedName>
    <definedName name="_xlnm.Criteria">[1]insumos!#REF!</definedName>
    <definedName name="Criterios_IM">[1]insumos!#REF!</definedName>
    <definedName name="CS">#REF!</definedName>
    <definedName name="CUNET" localSheetId="37" hidden="1">{"via1",#N/A,TRUE,"general";"via2",#N/A,TRUE,"general";"via3",#N/A,TRUE,"general"}</definedName>
    <definedName name="CUNET" hidden="1">{"via1",#N/A,TRUE,"general";"via2",#N/A,TRUE,"general";"via3",#N/A,TRUE,"general"}</definedName>
    <definedName name="Curva_conduit_pvc_1_2">'[5]LISTADO DE MATERIALES Y EQUIPOS'!$B$123</definedName>
    <definedName name="cv" localSheetId="37" hidden="1">{"TAB1",#N/A,TRUE,"GENERAL";"TAB2",#N/A,TRUE,"GENERAL";"TAB3",#N/A,TRUE,"GENERAL";"TAB4",#N/A,TRUE,"GENERAL";"TAB5",#N/A,TRUE,"GENERAL"}</definedName>
    <definedName name="cv" hidden="1">{"TAB1",#N/A,TRUE,"GENERAL";"TAB2",#N/A,TRUE,"GENERAL";"TAB3",#N/A,TRUE,"GENERAL";"TAB4",#N/A,TRUE,"GENERAL";"TAB5",#N/A,TRUE,"GENERAL"}</definedName>
    <definedName name="cvfvd" localSheetId="37" hidden="1">{"via1",#N/A,TRUE,"general";"via2",#N/A,TRUE,"general";"via3",#N/A,TRUE,"general"}</definedName>
    <definedName name="cvfvd" hidden="1">{"via1",#N/A,TRUE,"general";"via2",#N/A,TRUE,"general";"via3",#N/A,TRUE,"general"}</definedName>
    <definedName name="cvn" localSheetId="37" hidden="1">{"TAB1",#N/A,TRUE,"GENERAL";"TAB2",#N/A,TRUE,"GENERAL";"TAB3",#N/A,TRUE,"GENERAL";"TAB4",#N/A,TRUE,"GENERAL";"TAB5",#N/A,TRUE,"GENERAL"}</definedName>
    <definedName name="cvn" hidden="1">{"TAB1",#N/A,TRUE,"GENERAL";"TAB2",#N/A,TRUE,"GENERAL";"TAB3",#N/A,TRUE,"GENERAL";"TAB4",#N/A,TRUE,"GENERAL";"TAB5",#N/A,TRUE,"GENERAL"}</definedName>
    <definedName name="CVXC" localSheetId="37" hidden="1">{"via1",#N/A,TRUE,"general";"via2",#N/A,TRUE,"general";"via3",#N/A,TRUE,"general"}</definedName>
    <definedName name="CVXC" hidden="1">{"via1",#N/A,TRUE,"general";"via2",#N/A,TRUE,"general";"via3",#N/A,TRUE,"general"}</definedName>
    <definedName name="D">#REF!</definedName>
    <definedName name="DASD" localSheetId="37" hidden="1">{"TAB1",#N/A,TRUE,"GENERAL";"TAB2",#N/A,TRUE,"GENERAL";"TAB3",#N/A,TRUE,"GENERAL";"TAB4",#N/A,TRUE,"GENERAL";"TAB5",#N/A,TRUE,"GENERAL"}</definedName>
    <definedName name="DASD" hidden="1">{"TAB1",#N/A,TRUE,"GENERAL";"TAB2",#N/A,TRUE,"GENERAL";"TAB3",#N/A,TRUE,"GENERAL";"TAB4",#N/A,TRUE,"GENERAL";"TAB5",#N/A,TRUE,"GENERAL"}</definedName>
    <definedName name="dbfdfbi" localSheetId="37" hidden="1">{"TAB1",#N/A,TRUE,"GENERAL";"TAB2",#N/A,TRUE,"GENERAL";"TAB3",#N/A,TRUE,"GENERAL";"TAB4",#N/A,TRUE,"GENERAL";"TAB5",#N/A,TRUE,"GENERAL"}</definedName>
    <definedName name="dbfdfbi" hidden="1">{"TAB1",#N/A,TRUE,"GENERAL";"TAB2",#N/A,TRUE,"GENERAL";"TAB3",#N/A,TRUE,"GENERAL";"TAB4",#N/A,TRUE,"GENERAL";"TAB5",#N/A,TRUE,"GENERAL"}</definedName>
    <definedName name="DCSDCTV" localSheetId="37" hidden="1">{"via1",#N/A,TRUE,"general";"via2",#N/A,TRUE,"general";"via3",#N/A,TRUE,"general"}</definedName>
    <definedName name="DCSDCTV" hidden="1">{"via1",#N/A,TRUE,"general";"via2",#N/A,TRUE,"general";"via3",#N/A,TRUE,"general"}</definedName>
    <definedName name="DD">#REF!</definedName>
    <definedName name="ddd" localSheetId="37" hidden="1">{"via1",#N/A,TRUE,"general";"via2",#N/A,TRUE,"general";"via3",#N/A,TRUE,"general"}</definedName>
    <definedName name="ddd" hidden="1">{"via1",#N/A,TRUE,"general";"via2",#N/A,TRUE,"general";"via3",#N/A,TRUE,"general"}</definedName>
    <definedName name="ddddt" localSheetId="37" hidden="1">{"via1",#N/A,TRUE,"general";"via2",#N/A,TRUE,"general";"via3",#N/A,TRUE,"general"}</definedName>
    <definedName name="ddddt" hidden="1">{"via1",#N/A,TRUE,"general";"via2",#N/A,TRUE,"general";"via3",#N/A,TRUE,"general"}</definedName>
    <definedName name="ddewdw" localSheetId="37" hidden="1">{"TAB1",#N/A,TRUE,"GENERAL";"TAB2",#N/A,TRUE,"GENERAL";"TAB3",#N/A,TRUE,"GENERAL";"TAB4",#N/A,TRUE,"GENERAL";"TAB5",#N/A,TRUE,"GENERAL"}</definedName>
    <definedName name="ddewdw" hidden="1">{"TAB1",#N/A,TRUE,"GENERAL";"TAB2",#N/A,TRUE,"GENERAL";"TAB3",#N/A,TRUE,"GENERAL";"TAB4",#N/A,TRUE,"GENERAL";"TAB5",#N/A,TRUE,"GENERAL"}</definedName>
    <definedName name="ddfdh" localSheetId="37" hidden="1">{"TAB1",#N/A,TRUE,"GENERAL";"TAB2",#N/A,TRUE,"GENERAL";"TAB3",#N/A,TRUE,"GENERAL";"TAB4",#N/A,TRUE,"GENERAL";"TAB5",#N/A,TRUE,"GENERAL"}</definedName>
    <definedName name="ddfdh" hidden="1">{"TAB1",#N/A,TRUE,"GENERAL";"TAB2",#N/A,TRUE,"GENERAL";"TAB3",#N/A,TRUE,"GENERAL";"TAB4",#N/A,TRUE,"GENERAL";"TAB5",#N/A,TRUE,"GENERAL"}</definedName>
    <definedName name="DDGSDP" localSheetId="37" hidden="1">{"TAB1",#N/A,TRUE,"GENERAL";"TAB2",#N/A,TRUE,"GENERAL";"TAB3",#N/A,TRUE,"GENERAL";"TAB4",#N/A,TRUE,"GENERAL";"TAB5",#N/A,TRUE,"GENERAL"}</definedName>
    <definedName name="DDGSDP" hidden="1">{"TAB1",#N/A,TRUE,"GENERAL";"TAB2",#N/A,TRUE,"GENERAL";"TAB3",#N/A,TRUE,"GENERAL";"TAB4",#N/A,TRUE,"GENERAL";"TAB5",#N/A,TRUE,"GENERAL"}</definedName>
    <definedName name="deded" localSheetId="37" hidden="1">{"TAB1",#N/A,TRUE,"GENERAL";"TAB2",#N/A,TRUE,"GENERAL";"TAB3",#N/A,TRUE,"GENERAL";"TAB4",#N/A,TRUE,"GENERAL";"TAB5",#N/A,TRUE,"GENERAL"}</definedName>
    <definedName name="deded" hidden="1">{"TAB1",#N/A,TRUE,"GENERAL";"TAB2",#N/A,TRUE,"GENERAL";"TAB3",#N/A,TRUE,"GENERAL";"TAB4",#N/A,TRUE,"GENERAL";"TAB5",#N/A,TRUE,"GENERAL"}</definedName>
    <definedName name="defd" localSheetId="37" hidden="1">{"via1",#N/A,TRUE,"general";"via2",#N/A,TRUE,"general";"via3",#N/A,TRUE,"general"}</definedName>
    <definedName name="defd" hidden="1">{"via1",#N/A,TRUE,"general";"via2",#N/A,TRUE,"general";"via3",#N/A,TRUE,"general"}</definedName>
    <definedName name="dfa" localSheetId="37" hidden="1">{"TAB1",#N/A,TRUE,"GENERAL";"TAB2",#N/A,TRUE,"GENERAL";"TAB3",#N/A,TRUE,"GENERAL";"TAB4",#N/A,TRUE,"GENERAL";"TAB5",#N/A,TRUE,"GENERAL"}</definedName>
    <definedName name="dfa" hidden="1">{"TAB1",#N/A,TRUE,"GENERAL";"TAB2",#N/A,TRUE,"GENERAL";"TAB3",#N/A,TRUE,"GENERAL";"TAB4",#N/A,TRUE,"GENERAL";"TAB5",#N/A,TRUE,"GENERAL"}</definedName>
    <definedName name="dfasd" localSheetId="37" hidden="1">{"TAB1",#N/A,TRUE,"GENERAL";"TAB2",#N/A,TRUE,"GENERAL";"TAB3",#N/A,TRUE,"GENERAL";"TAB4",#N/A,TRUE,"GENERAL";"TAB5",#N/A,TRUE,"GENERAL"}</definedName>
    <definedName name="dfasd" hidden="1">{"TAB1",#N/A,TRUE,"GENERAL";"TAB2",#N/A,TRUE,"GENERAL";"TAB3",#N/A,TRUE,"GENERAL";"TAB4",#N/A,TRUE,"GENERAL";"TAB5",#N/A,TRUE,"GENERAL"}</definedName>
    <definedName name="DFBNJ" localSheetId="37" hidden="1">{"via1",#N/A,TRUE,"general";"via2",#N/A,TRUE,"general";"via3",#N/A,TRUE,"general"}</definedName>
    <definedName name="DFBNJ" hidden="1">{"via1",#N/A,TRUE,"general";"via2",#N/A,TRUE,"general";"via3",#N/A,TRUE,"general"}</definedName>
    <definedName name="dfds" localSheetId="37" hidden="1">{"TAB1",#N/A,TRUE,"GENERAL";"TAB2",#N/A,TRUE,"GENERAL";"TAB3",#N/A,TRUE,"GENERAL";"TAB4",#N/A,TRUE,"GENERAL";"TAB5",#N/A,TRUE,"GENERAL"}</definedName>
    <definedName name="dfds" hidden="1">{"TAB1",#N/A,TRUE,"GENERAL";"TAB2",#N/A,TRUE,"GENERAL";"TAB3",#N/A,TRUE,"GENERAL";"TAB4",#N/A,TRUE,"GENERAL";"TAB5",#N/A,TRUE,"GENERAL"}</definedName>
    <definedName name="dfdsfi" localSheetId="37" hidden="1">{"via1",#N/A,TRUE,"general";"via2",#N/A,TRUE,"general";"via3",#N/A,TRUE,"general"}</definedName>
    <definedName name="dfdsfi" hidden="1">{"via1",#N/A,TRUE,"general";"via2",#N/A,TRUE,"general";"via3",#N/A,TRUE,"general"}</definedName>
    <definedName name="dffffe" localSheetId="37" hidden="1">{"TAB1",#N/A,TRUE,"GENERAL";"TAB2",#N/A,TRUE,"GENERAL";"TAB3",#N/A,TRUE,"GENERAL";"TAB4",#N/A,TRUE,"GENERAL";"TAB5",#N/A,TRUE,"GENERAL"}</definedName>
    <definedName name="dffffe" hidden="1">{"TAB1",#N/A,TRUE,"GENERAL";"TAB2",#N/A,TRUE,"GENERAL";"TAB3",#N/A,TRUE,"GENERAL";"TAB4",#N/A,TRUE,"GENERAL";"TAB5",#N/A,TRUE,"GENERAL"}</definedName>
    <definedName name="DFG" localSheetId="37" hidden="1">{"via1",#N/A,TRUE,"general";"via2",#N/A,TRUE,"general";"via3",#N/A,TRUE,"general"}</definedName>
    <definedName name="DFG" hidden="1">{"via1",#N/A,TRUE,"general";"via2",#N/A,TRUE,"general";"via3",#N/A,TRUE,"general"}</definedName>
    <definedName name="DFGBHJ" localSheetId="37" hidden="1">{"via1",#N/A,TRUE,"general";"via2",#N/A,TRUE,"general";"via3",#N/A,TRUE,"general"}</definedName>
    <definedName name="DFGBHJ" hidden="1">{"via1",#N/A,TRUE,"general";"via2",#N/A,TRUE,"general";"via3",#N/A,TRUE,"general"}</definedName>
    <definedName name="DFGDFG" localSheetId="37" hidden="1">{"via1",#N/A,TRUE,"general";"via2",#N/A,TRUE,"general";"via3",#N/A,TRUE,"general"}</definedName>
    <definedName name="DFGDFG" hidden="1">{"via1",#N/A,TRUE,"general";"via2",#N/A,TRUE,"general";"via3",#N/A,TRUE,"general"}</definedName>
    <definedName name="DFGDYYB" localSheetId="37" hidden="1">{"TAB1",#N/A,TRUE,"GENERAL";"TAB2",#N/A,TRUE,"GENERAL";"TAB3",#N/A,TRUE,"GENERAL";"TAB4",#N/A,TRUE,"GENERAL";"TAB5",#N/A,TRUE,"GENERAL"}</definedName>
    <definedName name="DFGDYYB" hidden="1">{"TAB1",#N/A,TRUE,"GENERAL";"TAB2",#N/A,TRUE,"GENERAL";"TAB3",#N/A,TRUE,"GENERAL";"TAB4",#N/A,TRUE,"GENERAL";"TAB5",#N/A,TRUE,"GENERAL"}</definedName>
    <definedName name="dfgf" localSheetId="37" hidden="1">{"via1",#N/A,TRUE,"general";"via2",#N/A,TRUE,"general";"via3",#N/A,TRUE,"general"}</definedName>
    <definedName name="dfgf" hidden="1">{"via1",#N/A,TRUE,"general";"via2",#N/A,TRUE,"general";"via3",#N/A,TRUE,"general"}</definedName>
    <definedName name="DFGFBOP" localSheetId="37" hidden="1">{"TAB1",#N/A,TRUE,"GENERAL";"TAB2",#N/A,TRUE,"GENERAL";"TAB3",#N/A,TRUE,"GENERAL";"TAB4",#N/A,TRUE,"GENERAL";"TAB5",#N/A,TRUE,"GENERAL"}</definedName>
    <definedName name="DFGFBOP" hidden="1">{"TAB1",#N/A,TRUE,"GENERAL";"TAB2",#N/A,TRUE,"GENERAL";"TAB3",#N/A,TRUE,"GENERAL";"TAB4",#N/A,TRUE,"GENERAL";"TAB5",#N/A,TRUE,"GENERAL"}</definedName>
    <definedName name="DFGFDG" localSheetId="37" hidden="1">{"TAB1",#N/A,TRUE,"GENERAL";"TAB2",#N/A,TRUE,"GENERAL";"TAB3",#N/A,TRUE,"GENERAL";"TAB4",#N/A,TRUE,"GENERAL";"TAB5",#N/A,TRUE,"GENERAL"}</definedName>
    <definedName name="DFGFDG" hidden="1">{"TAB1",#N/A,TRUE,"GENERAL";"TAB2",#N/A,TRUE,"GENERAL";"TAB3",#N/A,TRUE,"GENERAL";"TAB4",#N/A,TRUE,"GENERAL";"TAB5",#N/A,TRUE,"GENERAL"}</definedName>
    <definedName name="DFGV" localSheetId="37" hidden="1">{"TAB1",#N/A,TRUE,"GENERAL";"TAB2",#N/A,TRUE,"GENERAL";"TAB3",#N/A,TRUE,"GENERAL";"TAB4",#N/A,TRUE,"GENERAL";"TAB5",#N/A,TRUE,"GENERAL"}</definedName>
    <definedName name="DFGV" hidden="1">{"TAB1",#N/A,TRUE,"GENERAL";"TAB2",#N/A,TRUE,"GENERAL";"TAB3",#N/A,TRUE,"GENERAL";"TAB4",#N/A,TRUE,"GENERAL";"TAB5",#N/A,TRUE,"GENERAL"}</definedName>
    <definedName name="dfgypuj" localSheetId="37" hidden="1">{"TAB1",#N/A,TRUE,"GENERAL";"TAB2",#N/A,TRUE,"GENERAL";"TAB3",#N/A,TRUE,"GENERAL";"TAB4",#N/A,TRUE,"GENERAL";"TAB5",#N/A,TRUE,"GENERAL"}</definedName>
    <definedName name="dfgypuj" hidden="1">{"TAB1",#N/A,TRUE,"GENERAL";"TAB2",#N/A,TRUE,"GENERAL";"TAB3",#N/A,TRUE,"GENERAL";"TAB4",#N/A,TRUE,"GENERAL";"TAB5",#N/A,TRUE,"GENERAL"}</definedName>
    <definedName name="dfh" localSheetId="37" hidden="1">{"TAB1",#N/A,TRUE,"GENERAL";"TAB2",#N/A,TRUE,"GENERAL";"TAB3",#N/A,TRUE,"GENERAL";"TAB4",#N/A,TRUE,"GENERAL";"TAB5",#N/A,TRUE,"GENERAL"}</definedName>
    <definedName name="dfh" hidden="1">{"TAB1",#N/A,TRUE,"GENERAL";"TAB2",#N/A,TRUE,"GENERAL";"TAB3",#N/A,TRUE,"GENERAL";"TAB4",#N/A,TRUE,"GENERAL";"TAB5",#N/A,TRUE,"GENERAL"}</definedName>
    <definedName name="dfhdr" localSheetId="37" hidden="1">{"via1",#N/A,TRUE,"general";"via2",#N/A,TRUE,"general";"via3",#N/A,TRUE,"general"}</definedName>
    <definedName name="dfhdr" hidden="1">{"via1",#N/A,TRUE,"general";"via2",#N/A,TRUE,"general";"via3",#N/A,TRUE,"general"}</definedName>
    <definedName name="dfhgh" localSheetId="37" hidden="1">{"via1",#N/A,TRUE,"general";"via2",#N/A,TRUE,"general";"via3",#N/A,TRUE,"general"}</definedName>
    <definedName name="dfhgh" hidden="1">{"via1",#N/A,TRUE,"general";"via2",#N/A,TRUE,"general";"via3",#N/A,TRUE,"general"}</definedName>
    <definedName name="dfj" localSheetId="37" hidden="1">{"via1",#N/A,TRUE,"general";"via2",#N/A,TRUE,"general";"via3",#N/A,TRUE,"general"}</definedName>
    <definedName name="dfj" hidden="1">{"via1",#N/A,TRUE,"general";"via2",#N/A,TRUE,"general";"via3",#N/A,TRUE,"general"}</definedName>
    <definedName name="DFRFRF" localSheetId="37" hidden="1">{"via1",#N/A,TRUE,"general";"via2",#N/A,TRUE,"general";"via3",#N/A,TRUE,"general"}</definedName>
    <definedName name="DFRFRF" hidden="1">{"via1",#N/A,TRUE,"general";"via2",#N/A,TRUE,"general";"via3",#N/A,TRUE,"general"}</definedName>
    <definedName name="DFVUI" localSheetId="37" hidden="1">{"via1",#N/A,TRUE,"general";"via2",#N/A,TRUE,"general";"via3",#N/A,TRUE,"general"}</definedName>
    <definedName name="DFVUI" hidden="1">{"via1",#N/A,TRUE,"general";"via2",#N/A,TRUE,"general";"via3",#N/A,TRUE,"general"}</definedName>
    <definedName name="dg" localSheetId="37" hidden="1">{"via1",#N/A,TRUE,"general";"via2",#N/A,TRUE,"general";"via3",#N/A,TRUE,"general"}</definedName>
    <definedName name="dg" hidden="1">{"via1",#N/A,TRUE,"general";"via2",#N/A,TRUE,"general";"via3",#N/A,TRUE,"general"}</definedName>
    <definedName name="dgdgr" localSheetId="37" hidden="1">{"via1",#N/A,TRUE,"general";"via2",#N/A,TRUE,"general";"via3",#N/A,TRUE,"general"}</definedName>
    <definedName name="dgdgr" hidden="1">{"via1",#N/A,TRUE,"general";"via2",#N/A,TRUE,"general";"via3",#N/A,TRUE,"general"}</definedName>
    <definedName name="dgfd" localSheetId="37" hidden="1">{"TAB1",#N/A,TRUE,"GENERAL";"TAB2",#N/A,TRUE,"GENERAL";"TAB3",#N/A,TRUE,"GENERAL";"TAB4",#N/A,TRUE,"GENERAL";"TAB5",#N/A,TRUE,"GENERAL"}</definedName>
    <definedName name="dgfd" hidden="1">{"TAB1",#N/A,TRUE,"GENERAL";"TAB2",#N/A,TRUE,"GENERAL";"TAB3",#N/A,TRUE,"GENERAL";"TAB4",#N/A,TRUE,"GENERAL";"TAB5",#N/A,TRUE,"GENERAL"}</definedName>
    <definedName name="DGFDFVSDF" localSheetId="37" hidden="1">{"via1",#N/A,TRUE,"general";"via2",#N/A,TRUE,"general";"via3",#N/A,TRUE,"general"}</definedName>
    <definedName name="DGFDFVSDF" hidden="1">{"via1",#N/A,TRUE,"general";"via2",#N/A,TRUE,"general";"via3",#N/A,TRUE,"general"}</definedName>
    <definedName name="dgfdg" localSheetId="37" hidden="1">{"via1",#N/A,TRUE,"general";"via2",#N/A,TRUE,"general";"via3",#N/A,TRUE,"general"}</definedName>
    <definedName name="dgfdg" hidden="1">{"via1",#N/A,TRUE,"general";"via2",#N/A,TRUE,"general";"via3",#N/A,TRUE,"general"}</definedName>
    <definedName name="DGFG" localSheetId="37" hidden="1">{"via1",#N/A,TRUE,"general";"via2",#N/A,TRUE,"general";"via3",#N/A,TRUE,"general"}</definedName>
    <definedName name="DGFG" hidden="1">{"via1",#N/A,TRUE,"general";"via2",#N/A,TRUE,"general";"via3",#N/A,TRUE,"general"}</definedName>
    <definedName name="dgfsado" localSheetId="37" hidden="1">{"TAB1",#N/A,TRUE,"GENERAL";"TAB2",#N/A,TRUE,"GENERAL";"TAB3",#N/A,TRUE,"GENERAL";"TAB4",#N/A,TRUE,"GENERAL";"TAB5",#N/A,TRUE,"GENERAL"}</definedName>
    <definedName name="dgfsado" hidden="1">{"TAB1",#N/A,TRUE,"GENERAL";"TAB2",#N/A,TRUE,"GENERAL";"TAB3",#N/A,TRUE,"GENERAL";"TAB4",#N/A,TRUE,"GENERAL";"TAB5",#N/A,TRUE,"GENERAL"}</definedName>
    <definedName name="dgrdeb" localSheetId="37" hidden="1">{"TAB1",#N/A,TRUE,"GENERAL";"TAB2",#N/A,TRUE,"GENERAL";"TAB3",#N/A,TRUE,"GENERAL";"TAB4",#N/A,TRUE,"GENERAL";"TAB5",#N/A,TRUE,"GENERAL"}</definedName>
    <definedName name="dgrdeb" hidden="1">{"TAB1",#N/A,TRUE,"GENERAL";"TAB2",#N/A,TRUE,"GENERAL";"TAB3",#N/A,TRUE,"GENERAL";"TAB4",#N/A,TRUE,"GENERAL";"TAB5",#N/A,TRUE,"GENERAL"}</definedName>
    <definedName name="dgreg" localSheetId="37" hidden="1">{"via1",#N/A,TRUE,"general";"via2",#N/A,TRUE,"general";"via3",#N/A,TRUE,"general"}</definedName>
    <definedName name="dgreg" hidden="1">{"via1",#N/A,TRUE,"general";"via2",#N/A,TRUE,"general";"via3",#N/A,TRUE,"general"}</definedName>
    <definedName name="DH" localSheetId="37" hidden="1">{"via1",#N/A,TRUE,"general";"via2",#N/A,TRUE,"general";"via3",#N/A,TRUE,"general"}</definedName>
    <definedName name="DH" hidden="1">{"via1",#N/A,TRUE,"general";"via2",#N/A,TRUE,"general";"via3",#N/A,TRUE,"general"}</definedName>
    <definedName name="dhdth" localSheetId="37" hidden="1">{"TAB1",#N/A,TRUE,"GENERAL";"TAB2",#N/A,TRUE,"GENERAL";"TAB3",#N/A,TRUE,"GENERAL";"TAB4",#N/A,TRUE,"GENERAL";"TAB5",#N/A,TRUE,"GENERAL"}</definedName>
    <definedName name="dhdth" hidden="1">{"TAB1",#N/A,TRUE,"GENERAL";"TAB2",#N/A,TRUE,"GENERAL";"TAB3",#N/A,TRUE,"GENERAL";"TAB4",#N/A,TRUE,"GENERAL";"TAB5",#N/A,TRUE,"GENERAL"}</definedName>
    <definedName name="dhgh" localSheetId="37" hidden="1">{"via1",#N/A,TRUE,"general";"via2",#N/A,TRUE,"general";"via3",#N/A,TRUE,"general"}</definedName>
    <definedName name="dhgh" hidden="1">{"via1",#N/A,TRUE,"general";"via2",#N/A,TRUE,"general";"via3",#N/A,TRUE,"general"}</definedName>
    <definedName name="diego">#REF!</definedName>
    <definedName name="diego1">#REF!</definedName>
    <definedName name="djdytj" localSheetId="37" hidden="1">{"TAB1",#N/A,TRUE,"GENERAL";"TAB2",#N/A,TRUE,"GENERAL";"TAB3",#N/A,TRUE,"GENERAL";"TAB4",#N/A,TRUE,"GENERAL";"TAB5",#N/A,TRUE,"GENERAL"}</definedName>
    <definedName name="djdytj" hidden="1">{"TAB1",#N/A,TRUE,"GENERAL";"TAB2",#N/A,TRUE,"GENERAL";"TAB3",#N/A,TRUE,"GENERAL";"TAB4",#N/A,TRUE,"GENERAL";"TAB5",#N/A,TRUE,"GENERAL"}</definedName>
    <definedName name="dry" localSheetId="37" hidden="1">{"via1",#N/A,TRUE,"general";"via2",#N/A,TRUE,"general";"via3",#N/A,TRUE,"general"}</definedName>
    <definedName name="dry" hidden="1">{"via1",#N/A,TRUE,"general";"via2",#N/A,TRUE,"general";"via3",#N/A,TRUE,"general"}</definedName>
    <definedName name="DSAD" localSheetId="37" hidden="1">{"via1",#N/A,TRUE,"general";"via2",#N/A,TRUE,"general";"via3",#N/A,TRUE,"general"}</definedName>
    <definedName name="DSAD" hidden="1">{"via1",#N/A,TRUE,"general";"via2",#N/A,TRUE,"general";"via3",#N/A,TRUE,"general"}</definedName>
    <definedName name="dsadfp" localSheetId="37" hidden="1">{"TAB1",#N/A,TRUE,"GENERAL";"TAB2",#N/A,TRUE,"GENERAL";"TAB3",#N/A,TRUE,"GENERAL";"TAB4",#N/A,TRUE,"GENERAL";"TAB5",#N/A,TRUE,"GENERAL"}</definedName>
    <definedName name="dsadfp" hidden="1">{"TAB1",#N/A,TRUE,"GENERAL";"TAB2",#N/A,TRUE,"GENERAL";"TAB3",#N/A,TRUE,"GENERAL";"TAB4",#N/A,TRUE,"GENERAL";"TAB5",#N/A,TRUE,"GENERAL"}</definedName>
    <definedName name="DSD" localSheetId="37" hidden="1">{"via1",#N/A,TRUE,"general";"via2",#N/A,TRUE,"general";"via3",#N/A,TRUE,"general"}</definedName>
    <definedName name="DSD" hidden="1">{"via1",#N/A,TRUE,"general";"via2",#N/A,TRUE,"general";"via3",#N/A,TRUE,"general"}</definedName>
    <definedName name="dsdads4" localSheetId="37" hidden="1">{"TAB1",#N/A,TRUE,"GENERAL";"TAB2",#N/A,TRUE,"GENERAL";"TAB3",#N/A,TRUE,"GENERAL";"TAB4",#N/A,TRUE,"GENERAL";"TAB5",#N/A,TRUE,"GENERAL"}</definedName>
    <definedName name="dsdads4" hidden="1">{"TAB1",#N/A,TRUE,"GENERAL";"TAB2",#N/A,TRUE,"GENERAL";"TAB3",#N/A,TRUE,"GENERAL";"TAB4",#N/A,TRUE,"GENERAL";"TAB5",#N/A,TRUE,"GENERAL"}</definedName>
    <definedName name="DSF" localSheetId="37" hidden="1">{"via1",#N/A,TRUE,"general";"via2",#N/A,TRUE,"general";"via3",#N/A,TRUE,"general"}</definedName>
    <definedName name="DSF" hidden="1">{"via1",#N/A,TRUE,"general";"via2",#N/A,TRUE,"general";"via3",#N/A,TRUE,"general"}</definedName>
    <definedName name="DSFCVTY" localSheetId="37" hidden="1">{"TAB1",#N/A,TRUE,"GENERAL";"TAB2",#N/A,TRUE,"GENERAL";"TAB3",#N/A,TRUE,"GENERAL";"TAB4",#N/A,TRUE,"GENERAL";"TAB5",#N/A,TRUE,"GENERAL"}</definedName>
    <definedName name="DSFCVTY" hidden="1">{"TAB1",#N/A,TRUE,"GENERAL";"TAB2",#N/A,TRUE,"GENERAL";"TAB3",#N/A,TRUE,"GENERAL";"TAB4",#N/A,TRUE,"GENERAL";"TAB5",#N/A,TRUE,"GENERAL"}</definedName>
    <definedName name="dsfg" localSheetId="37" hidden="1">{"via1",#N/A,TRUE,"general";"via2",#N/A,TRUE,"general";"via3",#N/A,TRUE,"general"}</definedName>
    <definedName name="dsfg" hidden="1">{"via1",#N/A,TRUE,"general";"via2",#N/A,TRUE,"general";"via3",#N/A,TRUE,"general"}</definedName>
    <definedName name="dsfhgfdh" localSheetId="37" hidden="1">{"TAB1",#N/A,TRUE,"GENERAL";"TAB2",#N/A,TRUE,"GENERAL";"TAB3",#N/A,TRUE,"GENERAL";"TAB4",#N/A,TRUE,"GENERAL";"TAB5",#N/A,TRUE,"GENERAL"}</definedName>
    <definedName name="dsfhgfdh" hidden="1">{"TAB1",#N/A,TRUE,"GENERAL";"TAB2",#N/A,TRUE,"GENERAL";"TAB3",#N/A,TRUE,"GENERAL";"TAB4",#N/A,TRUE,"GENERAL";"TAB5",#N/A,TRUE,"GENERAL"}</definedName>
    <definedName name="dsfsdf" localSheetId="37" hidden="1">{"via1",#N/A,TRUE,"general";"via2",#N/A,TRUE,"general";"via3",#N/A,TRUE,"general"}</definedName>
    <definedName name="dsfsdf" hidden="1">{"via1",#N/A,TRUE,"general";"via2",#N/A,TRUE,"general";"via3",#N/A,TRUE,"general"}</definedName>
    <definedName name="DSFSDFCXV" localSheetId="37" hidden="1">{"TAB1",#N/A,TRUE,"GENERAL";"TAB2",#N/A,TRUE,"GENERAL";"TAB3",#N/A,TRUE,"GENERAL";"TAB4",#N/A,TRUE,"GENERAL";"TAB5",#N/A,TRUE,"GENERAL"}</definedName>
    <definedName name="DSFSDFCXV" hidden="1">{"TAB1",#N/A,TRUE,"GENERAL";"TAB2",#N/A,TRUE,"GENERAL";"TAB3",#N/A,TRUE,"GENERAL";"TAB4",#N/A,TRUE,"GENERAL";"TAB5",#N/A,TRUE,"GENERAL"}</definedName>
    <definedName name="dsfsvm" localSheetId="37" hidden="1">{"TAB1",#N/A,TRUE,"GENERAL";"TAB2",#N/A,TRUE,"GENERAL";"TAB3",#N/A,TRUE,"GENERAL";"TAB4",#N/A,TRUE,"GENERAL";"TAB5",#N/A,TRUE,"GENERAL"}</definedName>
    <definedName name="dsfsvm" hidden="1">{"TAB1",#N/A,TRUE,"GENERAL";"TAB2",#N/A,TRUE,"GENERAL";"TAB3",#N/A,TRUE,"GENERAL";"TAB4",#N/A,TRUE,"GENERAL";"TAB5",#N/A,TRUE,"GENERAL"}</definedName>
    <definedName name="dsftbv" localSheetId="37" hidden="1">{"via1",#N/A,TRUE,"general";"via2",#N/A,TRUE,"general";"via3",#N/A,TRUE,"general"}</definedName>
    <definedName name="dsftbv" hidden="1">{"via1",#N/A,TRUE,"general";"via2",#N/A,TRUE,"general";"via3",#N/A,TRUE,"general"}</definedName>
    <definedName name="DSGG">#REF!</definedName>
    <definedName name="DSV">#REF!</definedName>
    <definedName name="dtrhj" localSheetId="37" hidden="1">{"via1",#N/A,TRUE,"general";"via2",#N/A,TRUE,"general";"via3",#N/A,TRUE,"general"}</definedName>
    <definedName name="dtrhj" hidden="1">{"via1",#N/A,TRUE,"general";"via2",#N/A,TRUE,"general";"via3",#N/A,TRUE,"general"}</definedName>
    <definedName name="dxfgg" localSheetId="37" hidden="1">{"via1",#N/A,TRUE,"general";"via2",#N/A,TRUE,"general";"via3",#N/A,TRUE,"general"}</definedName>
    <definedName name="dxfgg" hidden="1">{"via1",#N/A,TRUE,"general";"via2",#N/A,TRUE,"general";"via3",#N/A,TRUE,"general"}</definedName>
    <definedName name="e">#REF!</definedName>
    <definedName name="e3e33" localSheetId="37" hidden="1">{"via1",#N/A,TRUE,"general";"via2",#N/A,TRUE,"general";"via3",#N/A,TRUE,"general"}</definedName>
    <definedName name="e3e33" hidden="1">{"via1",#N/A,TRUE,"general";"via2",#N/A,TRUE,"general";"via3",#N/A,TRUE,"general"}</definedName>
    <definedName name="E5UYU">#REF!</definedName>
    <definedName name="EDAD">#REF!</definedName>
    <definedName name="EDEDWSWQA" localSheetId="37" hidden="1">{"TAB1",#N/A,TRUE,"GENERAL";"TAB2",#N/A,TRUE,"GENERAL";"TAB3",#N/A,TRUE,"GENERAL";"TAB4",#N/A,TRUE,"GENERAL";"TAB5",#N/A,TRUE,"GENERAL"}</definedName>
    <definedName name="EDEDWSWQA" hidden="1">{"TAB1",#N/A,TRUE,"GENERAL";"TAB2",#N/A,TRUE,"GENERAL";"TAB3",#N/A,TRUE,"GENERAL";"TAB4",#N/A,TRUE,"GENERAL";"TAB5",#N/A,TRUE,"GENERAL"}</definedName>
    <definedName name="edgfhmn" localSheetId="37" hidden="1">{"via1",#N/A,TRUE,"general";"via2",#N/A,TRUE,"general";"via3",#N/A,TRUE,"general"}</definedName>
    <definedName name="edgfhmn" hidden="1">{"via1",#N/A,TRUE,"general";"via2",#N/A,TRUE,"general";"via3",#N/A,TRUE,"general"}</definedName>
    <definedName name="eeedfr" localSheetId="37" hidden="1">{"TAB1",#N/A,TRUE,"GENERAL";"TAB2",#N/A,TRUE,"GENERAL";"TAB3",#N/A,TRUE,"GENERAL";"TAB4",#N/A,TRUE,"GENERAL";"TAB5",#N/A,TRUE,"GENERAL"}</definedName>
    <definedName name="eeedfr" hidden="1">{"TAB1",#N/A,TRUE,"GENERAL";"TAB2",#N/A,TRUE,"GENERAL";"TAB3",#N/A,TRUE,"GENERAL";"TAB4",#N/A,TRUE,"GENERAL";"TAB5",#N/A,TRUE,"GENERAL"}</definedName>
    <definedName name="eeeeer" localSheetId="37" hidden="1">{"TAB1",#N/A,TRUE,"GENERAL";"TAB2",#N/A,TRUE,"GENERAL";"TAB3",#N/A,TRUE,"GENERAL";"TAB4",#N/A,TRUE,"GENERAL";"TAB5",#N/A,TRUE,"GENERAL"}</definedName>
    <definedName name="eeeeer" hidden="1">{"TAB1",#N/A,TRUE,"GENERAL";"TAB2",#N/A,TRUE,"GENERAL";"TAB3",#N/A,TRUE,"GENERAL";"TAB4",#N/A,TRUE,"GENERAL";"TAB5",#N/A,TRUE,"GENERAL"}</definedName>
    <definedName name="eeerfd" localSheetId="37" hidden="1">{"via1",#N/A,TRUE,"general";"via2",#N/A,TRUE,"general";"via3",#N/A,TRUE,"general"}</definedName>
    <definedName name="eeerfd" hidden="1">{"via1",#N/A,TRUE,"general";"via2",#N/A,TRUE,"general";"via3",#N/A,TRUE,"general"}</definedName>
    <definedName name="efef" localSheetId="37" hidden="1">{"TAB1",#N/A,TRUE,"GENERAL";"TAB2",#N/A,TRUE,"GENERAL";"TAB3",#N/A,TRUE,"GENERAL";"TAB4",#N/A,TRUE,"GENERAL";"TAB5",#N/A,TRUE,"GENERAL"}</definedName>
    <definedName name="efef" hidden="1">{"TAB1",#N/A,TRUE,"GENERAL";"TAB2",#N/A,TRUE,"GENERAL";"TAB3",#N/A,TRUE,"GENERAL";"TAB4",#N/A,TRUE,"GENERAL";"TAB5",#N/A,TRUE,"GENERAL"}</definedName>
    <definedName name="efer" localSheetId="37" hidden="1">{"via1",#N/A,TRUE,"general";"via2",#N/A,TRUE,"general";"via3",#N/A,TRUE,"general"}</definedName>
    <definedName name="efer" hidden="1">{"via1",#N/A,TRUE,"general";"via2",#N/A,TRUE,"general";"via3",#N/A,TRUE,"general"}</definedName>
    <definedName name="egeg" localSheetId="37" hidden="1">{"TAB1",#N/A,TRUE,"GENERAL";"TAB2",#N/A,TRUE,"GENERAL";"TAB3",#N/A,TRUE,"GENERAL";"TAB4",#N/A,TRUE,"GENERAL";"TAB5",#N/A,TRUE,"GENERAL"}</definedName>
    <definedName name="egeg" hidden="1">{"TAB1",#N/A,TRUE,"GENERAL";"TAB2",#N/A,TRUE,"GENERAL";"TAB3",#N/A,TRUE,"GENERAL";"TAB4",#N/A,TRUE,"GENERAL";"TAB5",#N/A,TRUE,"GENERAL"}</definedName>
    <definedName name="egtrgthrt" localSheetId="37" hidden="1">{"TAB1",#N/A,TRUE,"GENERAL";"TAB2",#N/A,TRUE,"GENERAL";"TAB3",#N/A,TRUE,"GENERAL";"TAB4",#N/A,TRUE,"GENERAL";"TAB5",#N/A,TRUE,"GENERAL"}</definedName>
    <definedName name="egtrgthrt" hidden="1">{"TAB1",#N/A,TRUE,"GENERAL";"TAB2",#N/A,TRUE,"GENERAL";"TAB3",#N/A,TRUE,"GENERAL";"TAB4",#N/A,TRUE,"GENERAL";"TAB5",#N/A,TRUE,"GENERAL"}</definedName>
    <definedName name="Enchape_euro_o_corona">'[5]LISTADO DE MATERIALES Y EQUIPOS'!$B$65</definedName>
    <definedName name="ENCUESTA">#REF!</definedName>
    <definedName name="EQUI">[14]EQUIPO!$B$2:$B$36</definedName>
    <definedName name="EQUIPO">#REF!</definedName>
    <definedName name="EQUIPO_1">[14]EQUIPO!$B$2:$D$36</definedName>
    <definedName name="Equipo_de_soldadura">'[5]LISTADO DE MATERIALES Y EQUIPOS'!$B$31</definedName>
    <definedName name="eqw" localSheetId="37" hidden="1">{"via1",#N/A,TRUE,"general";"via2",#N/A,TRUE,"general";"via3",#N/A,TRUE,"general"}</definedName>
    <definedName name="eqw" hidden="1">{"via1",#N/A,TRUE,"general";"via2",#N/A,TRUE,"general";"via3",#N/A,TRUE,"general"}</definedName>
    <definedName name="erg" localSheetId="37" hidden="1">{"TAB1",#N/A,TRUE,"GENERAL";"TAB2",#N/A,TRUE,"GENERAL";"TAB3",#N/A,TRUE,"GENERAL";"TAB4",#N/A,TRUE,"GENERAL";"TAB5",#N/A,TRUE,"GENERAL"}</definedName>
    <definedName name="erg" hidden="1">{"TAB1",#N/A,TRUE,"GENERAL";"TAB2",#N/A,TRUE,"GENERAL";"TAB3",#N/A,TRUE,"GENERAL";"TAB4",#N/A,TRUE,"GENERAL";"TAB5",#N/A,TRUE,"GENERAL"}</definedName>
    <definedName name="erger" localSheetId="37" hidden="1">{"via1",#N/A,TRUE,"general";"via2",#N/A,TRUE,"general";"via3",#N/A,TRUE,"general"}</definedName>
    <definedName name="erger" hidden="1">{"via1",#N/A,TRUE,"general";"via2",#N/A,TRUE,"general";"via3",#N/A,TRUE,"general"}</definedName>
    <definedName name="ergerg" localSheetId="37" hidden="1">{"via1",#N/A,TRUE,"general";"via2",#N/A,TRUE,"general";"via3",#N/A,TRUE,"general"}</definedName>
    <definedName name="ergerg" hidden="1">{"via1",#N/A,TRUE,"general";"via2",#N/A,TRUE,"general";"via3",#N/A,TRUE,"general"}</definedName>
    <definedName name="ergfegr" localSheetId="37" hidden="1">{"via1",#N/A,TRUE,"general";"via2",#N/A,TRUE,"general";"via3",#N/A,TRUE,"general"}</definedName>
    <definedName name="ergfegr" hidden="1">{"via1",#N/A,TRUE,"general";"via2",#N/A,TRUE,"general";"via3",#N/A,TRUE,"general"}</definedName>
    <definedName name="ergge" localSheetId="37" hidden="1">{"TAB1",#N/A,TRUE,"GENERAL";"TAB2",#N/A,TRUE,"GENERAL";"TAB3",#N/A,TRUE,"GENERAL";"TAB4",#N/A,TRUE,"GENERAL";"TAB5",#N/A,TRUE,"GENERAL"}</definedName>
    <definedName name="ergge" hidden="1">{"TAB1",#N/A,TRUE,"GENERAL";"TAB2",#N/A,TRUE,"GENERAL";"TAB3",#N/A,TRUE,"GENERAL";"TAB4",#N/A,TRUE,"GENERAL";"TAB5",#N/A,TRUE,"GENERAL"}</definedName>
    <definedName name="erggewg" localSheetId="37" hidden="1">{"via1",#N/A,TRUE,"general";"via2",#N/A,TRUE,"general";"via3",#N/A,TRUE,"general"}</definedName>
    <definedName name="erggewg" hidden="1">{"via1",#N/A,TRUE,"general";"via2",#N/A,TRUE,"general";"via3",#N/A,TRUE,"general"}</definedName>
    <definedName name="ergreg" localSheetId="37" hidden="1">{"TAB1",#N/A,TRUE,"GENERAL";"TAB2",#N/A,TRUE,"GENERAL";"TAB3",#N/A,TRUE,"GENERAL";"TAB4",#N/A,TRUE,"GENERAL";"TAB5",#N/A,TRUE,"GENERAL"}</definedName>
    <definedName name="ergreg" hidden="1">{"TAB1",#N/A,TRUE,"GENERAL";"TAB2",#N/A,TRUE,"GENERAL";"TAB3",#N/A,TRUE,"GENERAL";"TAB4",#N/A,TRUE,"GENERAL";"TAB5",#N/A,TRUE,"GENERAL"}</definedName>
    <definedName name="ergregerg" localSheetId="37" hidden="1">{"via1",#N/A,TRUE,"general";"via2",#N/A,TRUE,"general";"via3",#N/A,TRUE,"general"}</definedName>
    <definedName name="ergregerg" hidden="1">{"via1",#N/A,TRUE,"general";"via2",#N/A,TRUE,"general";"via3",#N/A,TRUE,"general"}</definedName>
    <definedName name="ergrg" localSheetId="37" hidden="1">{"TAB1",#N/A,TRUE,"GENERAL";"TAB2",#N/A,TRUE,"GENERAL";"TAB3",#N/A,TRUE,"GENERAL";"TAB4",#N/A,TRUE,"GENERAL";"TAB5",#N/A,TRUE,"GENERAL"}</definedName>
    <definedName name="ergrg" hidden="1">{"TAB1",#N/A,TRUE,"GENERAL";"TAB2",#N/A,TRUE,"GENERAL";"TAB3",#N/A,TRUE,"GENERAL";"TAB4",#N/A,TRUE,"GENERAL";"TAB5",#N/A,TRUE,"GENERAL"}</definedName>
    <definedName name="ergweg" localSheetId="37" hidden="1">{"TAB1",#N/A,TRUE,"GENERAL";"TAB2",#N/A,TRUE,"GENERAL";"TAB3",#N/A,TRUE,"GENERAL";"TAB4",#N/A,TRUE,"GENERAL";"TAB5",#N/A,TRUE,"GENERAL"}</definedName>
    <definedName name="ergweg" hidden="1">{"TAB1",#N/A,TRUE,"GENERAL";"TAB2",#N/A,TRUE,"GENERAL";"TAB3",#N/A,TRUE,"GENERAL";"TAB4",#N/A,TRUE,"GENERAL";"TAB5",#N/A,TRUE,"GENERAL"}</definedName>
    <definedName name="ergwreg" localSheetId="37" hidden="1">{"via1",#N/A,TRUE,"general";"via2",#N/A,TRUE,"general";"via3",#N/A,TRUE,"general"}</definedName>
    <definedName name="ergwreg" hidden="1">{"via1",#N/A,TRUE,"general";"via2",#N/A,TRUE,"general";"via3",#N/A,TRUE,"general"}</definedName>
    <definedName name="erheyh" localSheetId="37" hidden="1">{"TAB1",#N/A,TRUE,"GENERAL";"TAB2",#N/A,TRUE,"GENERAL";"TAB3",#N/A,TRUE,"GENERAL";"TAB4",#N/A,TRUE,"GENERAL";"TAB5",#N/A,TRUE,"GENERAL"}</definedName>
    <definedName name="erheyh" hidden="1">{"TAB1",#N/A,TRUE,"GENERAL";"TAB2",#N/A,TRUE,"GENERAL";"TAB3",#N/A,TRUE,"GENERAL";"TAB4",#N/A,TRUE,"GENERAL";"TAB5",#N/A,TRUE,"GENERAL"}</definedName>
    <definedName name="err" localSheetId="37" hidden="1">{"TAB1",#N/A,TRUE,"GENERAL";"TAB2",#N/A,TRUE,"GENERAL";"TAB3",#N/A,TRUE,"GENERAL";"TAB4",#N/A,TRUE,"GENERAL";"TAB5",#N/A,TRUE,"GENERAL"}</definedName>
    <definedName name="err" hidden="1">{"TAB1",#N/A,TRUE,"GENERAL";"TAB2",#N/A,TRUE,"GENERAL";"TAB3",#N/A,TRUE,"GENERAL";"TAB4",#N/A,TRUE,"GENERAL";"TAB5",#N/A,TRUE,"GENERAL"}</definedName>
    <definedName name="ert" localSheetId="37" hidden="1">{"via1",#N/A,TRUE,"general";"via2",#N/A,TRUE,"general";"via3",#N/A,TRUE,"general"}</definedName>
    <definedName name="ert" hidden="1">{"via1",#N/A,TRUE,"general";"via2",#N/A,TRUE,"general";"via3",#N/A,TRUE,"general"}</definedName>
    <definedName name="erte" localSheetId="37" hidden="1">{"via1",#N/A,TRUE,"general";"via2",#N/A,TRUE,"general";"via3",#N/A,TRUE,"general"}</definedName>
    <definedName name="erte" hidden="1">{"via1",#N/A,TRUE,"general";"via2",#N/A,TRUE,"general";"via3",#N/A,TRUE,"general"}</definedName>
    <definedName name="erter" localSheetId="37" hidden="1">{"TAB1",#N/A,TRUE,"GENERAL";"TAB2",#N/A,TRUE,"GENERAL";"TAB3",#N/A,TRUE,"GENERAL";"TAB4",#N/A,TRUE,"GENERAL";"TAB5",#N/A,TRUE,"GENERAL"}</definedName>
    <definedName name="erter" hidden="1">{"TAB1",#N/A,TRUE,"GENERAL";"TAB2",#N/A,TRUE,"GENERAL";"TAB3",#N/A,TRUE,"GENERAL";"TAB4",#N/A,TRUE,"GENERAL";"TAB5",#N/A,TRUE,"GENERAL"}</definedName>
    <definedName name="ertert" localSheetId="37" hidden="1">{"via1",#N/A,TRUE,"general";"via2",#N/A,TRUE,"general";"via3",#N/A,TRUE,"general"}</definedName>
    <definedName name="ertert" hidden="1">{"via1",#N/A,TRUE,"general";"via2",#N/A,TRUE,"general";"via3",#N/A,TRUE,"general"}</definedName>
    <definedName name="ertgyhik" localSheetId="37" hidden="1">{"TAB1",#N/A,TRUE,"GENERAL";"TAB2",#N/A,TRUE,"GENERAL";"TAB3",#N/A,TRUE,"GENERAL";"TAB4",#N/A,TRUE,"GENERAL";"TAB5",#N/A,TRUE,"GENERAL"}</definedName>
    <definedName name="ertgyhik" hidden="1">{"TAB1",#N/A,TRUE,"GENERAL";"TAB2",#N/A,TRUE,"GENERAL";"TAB3",#N/A,TRUE,"GENERAL";"TAB4",#N/A,TRUE,"GENERAL";"TAB5",#N/A,TRUE,"GENERAL"}</definedName>
    <definedName name="ertreb" localSheetId="37" hidden="1">{"via1",#N/A,TRUE,"general";"via2",#N/A,TRUE,"general";"via3",#N/A,TRUE,"general"}</definedName>
    <definedName name="ertreb" hidden="1">{"via1",#N/A,TRUE,"general";"via2",#N/A,TRUE,"general";"via3",#N/A,TRUE,"general"}</definedName>
    <definedName name="ertret" localSheetId="37" hidden="1">{"TAB1",#N/A,TRUE,"GENERAL";"TAB2",#N/A,TRUE,"GENERAL";"TAB3",#N/A,TRUE,"GENERAL";"TAB4",#N/A,TRUE,"GENERAL";"TAB5",#N/A,TRUE,"GENERAL"}</definedName>
    <definedName name="ertret" hidden="1">{"TAB1",#N/A,TRUE,"GENERAL";"TAB2",#N/A,TRUE,"GENERAL";"TAB3",#N/A,TRUE,"GENERAL";"TAB4",#N/A,TRUE,"GENERAL";"TAB5",#N/A,TRUE,"GENERAL"}</definedName>
    <definedName name="erttret" localSheetId="37" hidden="1">{"via1",#N/A,TRUE,"general";"via2",#N/A,TRUE,"general";"via3",#N/A,TRUE,"general"}</definedName>
    <definedName name="erttret" hidden="1">{"via1",#N/A,TRUE,"general";"via2",#N/A,TRUE,"general";"via3",#N/A,TRUE,"general"}</definedName>
    <definedName name="ertuiy" localSheetId="37" hidden="1">{"via1",#N/A,TRUE,"general";"via2",#N/A,TRUE,"general";"via3",#N/A,TRUE,"general"}</definedName>
    <definedName name="ertuiy" hidden="1">{"via1",#N/A,TRUE,"general";"via2",#N/A,TRUE,"general";"via3",#N/A,TRUE,"general"}</definedName>
    <definedName name="ertwert" localSheetId="37" hidden="1">{"TAB1",#N/A,TRUE,"GENERAL";"TAB2",#N/A,TRUE,"GENERAL";"TAB3",#N/A,TRUE,"GENERAL";"TAB4",#N/A,TRUE,"GENERAL";"TAB5",#N/A,TRUE,"GENERAL"}</definedName>
    <definedName name="ertwert" hidden="1">{"TAB1",#N/A,TRUE,"GENERAL";"TAB2",#N/A,TRUE,"GENERAL";"TAB3",#N/A,TRUE,"GENERAL";"TAB4",#N/A,TRUE,"GENERAL";"TAB5",#N/A,TRUE,"GENERAL"}</definedName>
    <definedName name="eru" localSheetId="37" hidden="1">{"TAB1",#N/A,TRUE,"GENERAL";"TAB2",#N/A,TRUE,"GENERAL";"TAB3",#N/A,TRUE,"GENERAL";"TAB4",#N/A,TRUE,"GENERAL";"TAB5",#N/A,TRUE,"GENERAL"}</definedName>
    <definedName name="eru" hidden="1">{"TAB1",#N/A,TRUE,"GENERAL";"TAB2",#N/A,TRUE,"GENERAL";"TAB3",#N/A,TRUE,"GENERAL";"TAB4",#N/A,TRUE,"GENERAL";"TAB5",#N/A,TRUE,"GENERAL"}</definedName>
    <definedName name="ERV" localSheetId="37" hidden="1">{"via1",#N/A,TRUE,"general";"via2",#N/A,TRUE,"general";"via3",#N/A,TRUE,"general"}</definedName>
    <definedName name="ERV" hidden="1">{"via1",#N/A,TRUE,"general";"via2",#N/A,TRUE,"general";"via3",#N/A,TRUE,"general"}</definedName>
    <definedName name="erware" localSheetId="37" hidden="1">{"via1",#N/A,TRUE,"general";"via2",#N/A,TRUE,"general";"via3",#N/A,TRUE,"general"}</definedName>
    <definedName name="erware" hidden="1">{"via1",#N/A,TRUE,"general";"via2",#N/A,TRUE,"general";"via3",#N/A,TRUE,"general"}</definedName>
    <definedName name="ERWER" localSheetId="37" hidden="1">{"via1",#N/A,TRUE,"general";"via2",#N/A,TRUE,"general";"via3",#N/A,TRUE,"general"}</definedName>
    <definedName name="ERWER" hidden="1">{"via1",#N/A,TRUE,"general";"via2",#N/A,TRUE,"general";"via3",#N/A,TRUE,"general"}</definedName>
    <definedName name="erwertd" localSheetId="37" hidden="1">{"TAB1",#N/A,TRUE,"GENERAL";"TAB2",#N/A,TRUE,"GENERAL";"TAB3",#N/A,TRUE,"GENERAL";"TAB4",#N/A,TRUE,"GENERAL";"TAB5",#N/A,TRUE,"GENERAL"}</definedName>
    <definedName name="erwertd" hidden="1">{"TAB1",#N/A,TRUE,"GENERAL";"TAB2",#N/A,TRUE,"GENERAL";"TAB3",#N/A,TRUE,"GENERAL";"TAB4",#N/A,TRUE,"GENERAL";"TAB5",#N/A,TRUE,"GENERAL"}</definedName>
    <definedName name="erwr" localSheetId="37" hidden="1">{"TAB1",#N/A,TRUE,"GENERAL";"TAB2",#N/A,TRUE,"GENERAL";"TAB3",#N/A,TRUE,"GENERAL";"TAB4",#N/A,TRUE,"GENERAL";"TAB5",#N/A,TRUE,"GENERAL"}</definedName>
    <definedName name="erwr" hidden="1">{"TAB1",#N/A,TRUE,"GENERAL";"TAB2",#N/A,TRUE,"GENERAL";"TAB3",#N/A,TRUE,"GENERAL";"TAB4",#N/A,TRUE,"GENERAL";"TAB5",#N/A,TRUE,"GENERAL"}</definedName>
    <definedName name="ERWRL" localSheetId="37" hidden="1">{"via1",#N/A,TRUE,"general";"via2",#N/A,TRUE,"general";"via3",#N/A,TRUE,"general"}</definedName>
    <definedName name="ERWRL" hidden="1">{"via1",#N/A,TRUE,"general";"via2",#N/A,TRUE,"general";"via3",#N/A,TRUE,"general"}</definedName>
    <definedName name="ery" localSheetId="37" hidden="1">{"via1",#N/A,TRUE,"general";"via2",#N/A,TRUE,"general";"via3",#N/A,TRUE,"general"}</definedName>
    <definedName name="ery" hidden="1">{"via1",#N/A,TRUE,"general";"via2",#N/A,TRUE,"general";"via3",#N/A,TRUE,"general"}</definedName>
    <definedName name="eryhd" localSheetId="37" hidden="1">{"via1",#N/A,TRUE,"general";"via2",#N/A,TRUE,"general";"via3",#N/A,TRUE,"general"}</definedName>
    <definedName name="eryhd" hidden="1">{"via1",#N/A,TRUE,"general";"via2",#N/A,TRUE,"general";"via3",#N/A,TRUE,"general"}</definedName>
    <definedName name="eryhdf" localSheetId="37" hidden="1">{"TAB1",#N/A,TRUE,"GENERAL";"TAB2",#N/A,TRUE,"GENERAL";"TAB3",#N/A,TRUE,"GENERAL";"TAB4",#N/A,TRUE,"GENERAL";"TAB5",#N/A,TRUE,"GENERAL"}</definedName>
    <definedName name="eryhdf" hidden="1">{"TAB1",#N/A,TRUE,"GENERAL";"TAB2",#N/A,TRUE,"GENERAL";"TAB3",#N/A,TRUE,"GENERAL";"TAB4",#N/A,TRUE,"GENERAL";"TAB5",#N/A,TRUE,"GENERAL"}</definedName>
    <definedName name="eryhk" localSheetId="37" hidden="1">{"TAB1",#N/A,TRUE,"GENERAL";"TAB2",#N/A,TRUE,"GENERAL";"TAB3",#N/A,TRUE,"GENERAL";"TAB4",#N/A,TRUE,"GENERAL";"TAB5",#N/A,TRUE,"GENERAL"}</definedName>
    <definedName name="eryhk" hidden="1">{"TAB1",#N/A,TRUE,"GENERAL";"TAB2",#N/A,TRUE,"GENERAL";"TAB3",#N/A,TRUE,"GENERAL";"TAB4",#N/A,TRUE,"GENERAL";"TAB5",#N/A,TRUE,"GENERAL"}</definedName>
    <definedName name="eryhrf" localSheetId="37" hidden="1">{"TAB1",#N/A,TRUE,"GENERAL";"TAB2",#N/A,TRUE,"GENERAL";"TAB3",#N/A,TRUE,"GENERAL";"TAB4",#N/A,TRUE,"GENERAL";"TAB5",#N/A,TRUE,"GENERAL"}</definedName>
    <definedName name="eryhrf" hidden="1">{"TAB1",#N/A,TRUE,"GENERAL";"TAB2",#N/A,TRUE,"GENERAL";"TAB3",#N/A,TRUE,"GENERAL";"TAB4",#N/A,TRUE,"GENERAL";"TAB5",#N/A,TRUE,"GENERAL"}</definedName>
    <definedName name="eryre" localSheetId="37" hidden="1">{"TAB1",#N/A,TRUE,"GENERAL";"TAB2",#N/A,TRUE,"GENERAL";"TAB3",#N/A,TRUE,"GENERAL";"TAB4",#N/A,TRUE,"GENERAL";"TAB5",#N/A,TRUE,"GENERAL"}</definedName>
    <definedName name="eryre" hidden="1">{"TAB1",#N/A,TRUE,"GENERAL";"TAB2",#N/A,TRUE,"GENERAL";"TAB3",#N/A,TRUE,"GENERAL";"TAB4",#N/A,TRUE,"GENERAL";"TAB5",#N/A,TRUE,"GENERAL"}</definedName>
    <definedName name="erytd" localSheetId="37" hidden="1">{"via1",#N/A,TRUE,"general";"via2",#N/A,TRUE,"general";"via3",#N/A,TRUE,"general"}</definedName>
    <definedName name="erytd" hidden="1">{"via1",#N/A,TRUE,"general";"via2",#N/A,TRUE,"general";"via3",#N/A,TRUE,"general"}</definedName>
    <definedName name="eryty" localSheetId="37" hidden="1">{"via1",#N/A,TRUE,"general";"via2",#N/A,TRUE,"general";"via3",#N/A,TRUE,"general"}</definedName>
    <definedName name="eryty" hidden="1">{"via1",#N/A,TRUE,"general";"via2",#N/A,TRUE,"general";"via3",#N/A,TRUE,"general"}</definedName>
    <definedName name="eryy" localSheetId="37" hidden="1">{"via1",#N/A,TRUE,"general";"via2",#N/A,TRUE,"general";"via3",#N/A,TRUE,"general"}</definedName>
    <definedName name="eryy" hidden="1">{"via1",#N/A,TRUE,"general";"via2",#N/A,TRUE,"general";"via3",#N/A,TRUE,"general"}</definedName>
    <definedName name="Estuco_gl">'[5]LISTADO DE MATERIALES Y EQUIPOS'!$B$64</definedName>
    <definedName name="Eternit__8">'[5]LISTADO DE MATERIALES Y EQUIPOS'!$B$56</definedName>
    <definedName name="etertgg" localSheetId="37" hidden="1">{"via1",#N/A,TRUE,"general";"via2",#N/A,TRUE,"general";"via3",#N/A,TRUE,"general"}</definedName>
    <definedName name="etertgg" hidden="1">{"via1",#N/A,TRUE,"general";"via2",#N/A,TRUE,"general";"via3",#N/A,TRUE,"general"}</definedName>
    <definedName name="etewt" localSheetId="37" hidden="1">{"TAB1",#N/A,TRUE,"GENERAL";"TAB2",#N/A,TRUE,"GENERAL";"TAB3",#N/A,TRUE,"GENERAL";"TAB4",#N/A,TRUE,"GENERAL";"TAB5",#N/A,TRUE,"GENERAL"}</definedName>
    <definedName name="etewt" hidden="1">{"TAB1",#N/A,TRUE,"GENERAL";"TAB2",#N/A,TRUE,"GENERAL";"TAB3",#N/A,TRUE,"GENERAL";"TAB4",#N/A,TRUE,"GENERAL";"TAB5",#N/A,TRUE,"GENERAL"}</definedName>
    <definedName name="etu" localSheetId="37" hidden="1">{"via1",#N/A,TRUE,"general";"via2",#N/A,TRUE,"general";"via3",#N/A,TRUE,"general"}</definedName>
    <definedName name="etu" hidden="1">{"via1",#N/A,TRUE,"general";"via2",#N/A,TRUE,"general";"via3",#N/A,TRUE,"general"}</definedName>
    <definedName name="etueh" localSheetId="37" hidden="1">{"via1",#N/A,TRUE,"general";"via2",#N/A,TRUE,"general";"via3",#N/A,TRUE,"general"}</definedName>
    <definedName name="etueh" hidden="1">{"via1",#N/A,TRUE,"general";"via2",#N/A,TRUE,"general";"via3",#N/A,TRUE,"general"}</definedName>
    <definedName name="etyty" localSheetId="37" hidden="1">{"via1",#N/A,TRUE,"general";"via2",#N/A,TRUE,"general";"via3",#N/A,TRUE,"general"}</definedName>
    <definedName name="etyty" hidden="1">{"via1",#N/A,TRUE,"general";"via2",#N/A,TRUE,"general";"via3",#N/A,TRUE,"general"}</definedName>
    <definedName name="etyu" localSheetId="37" hidden="1">{"TAB1",#N/A,TRUE,"GENERAL";"TAB2",#N/A,TRUE,"GENERAL";"TAB3",#N/A,TRUE,"GENERAL";"TAB4",#N/A,TRUE,"GENERAL";"TAB5",#N/A,TRUE,"GENERAL"}</definedName>
    <definedName name="etyu" hidden="1">{"TAB1",#N/A,TRUE,"GENERAL";"TAB2",#N/A,TRUE,"GENERAL";"TAB3",#N/A,TRUE,"GENERAL";"TAB4",#N/A,TRUE,"GENERAL";"TAB5",#N/A,TRUE,"GENERAL"}</definedName>
    <definedName name="eu" localSheetId="37" hidden="1">{"via1",#N/A,TRUE,"general";"via2",#N/A,TRUE,"general";"via3",#N/A,TRUE,"general"}</definedName>
    <definedName name="eu" hidden="1">{"via1",#N/A,TRUE,"general";"via2",#N/A,TRUE,"general";"via3",#N/A,TRUE,"general"}</definedName>
    <definedName name="eut" localSheetId="37" hidden="1">{"via1",#N/A,TRUE,"general";"via2",#N/A,TRUE,"general";"via3",#N/A,TRUE,"general"}</definedName>
    <definedName name="eut" hidden="1">{"via1",#N/A,TRUE,"general";"via2",#N/A,TRUE,"general";"via3",#N/A,TRUE,"general"}</definedName>
    <definedName name="euyt" localSheetId="37" hidden="1">{"TAB1",#N/A,TRUE,"GENERAL";"TAB2",#N/A,TRUE,"GENERAL";"TAB3",#N/A,TRUE,"GENERAL";"TAB4",#N/A,TRUE,"GENERAL";"TAB5",#N/A,TRUE,"GENERAL"}</definedName>
    <definedName name="euyt" hidden="1">{"TAB1",#N/A,TRUE,"GENERAL";"TAB2",#N/A,TRUE,"GENERAL";"TAB3",#N/A,TRUE,"GENERAL";"TAB4",#N/A,TRUE,"GENERAL";"TAB5",#N/A,TRUE,"GENERAL"}</definedName>
    <definedName name="ewegt" localSheetId="37" hidden="1">{"TAB1",#N/A,TRUE,"GENERAL";"TAB2",#N/A,TRUE,"GENERAL";"TAB3",#N/A,TRUE,"GENERAL";"TAB4",#N/A,TRUE,"GENERAL";"TAB5",#N/A,TRUE,"GENERAL"}</definedName>
    <definedName name="ewegt" hidden="1">{"TAB1",#N/A,TRUE,"GENERAL";"TAB2",#N/A,TRUE,"GENERAL";"TAB3",#N/A,TRUE,"GENERAL";"TAB4",#N/A,TRUE,"GENERAL";"TAB5",#N/A,TRUE,"GENERAL"}</definedName>
    <definedName name="ewfewfg" localSheetId="37" hidden="1">{"TAB1",#N/A,TRUE,"GENERAL";"TAB2",#N/A,TRUE,"GENERAL";"TAB3",#N/A,TRUE,"GENERAL";"TAB4",#N/A,TRUE,"GENERAL";"TAB5",#N/A,TRUE,"GENERAL"}</definedName>
    <definedName name="ewfewfg" hidden="1">{"TAB1",#N/A,TRUE,"GENERAL";"TAB2",#N/A,TRUE,"GENERAL";"TAB3",#N/A,TRUE,"GENERAL";"TAB4",#N/A,TRUE,"GENERAL";"TAB5",#N/A,TRUE,"GENERAL"}</definedName>
    <definedName name="ewre" localSheetId="37" hidden="1">{"TAB1",#N/A,TRUE,"GENERAL";"TAB2",#N/A,TRUE,"GENERAL";"TAB3",#N/A,TRUE,"GENERAL";"TAB4",#N/A,TRUE,"GENERAL";"TAB5",#N/A,TRUE,"GENERAL"}</definedName>
    <definedName name="ewre" hidden="1">{"TAB1",#N/A,TRUE,"GENERAL";"TAB2",#N/A,TRUE,"GENERAL";"TAB3",#N/A,TRUE,"GENERAL";"TAB4",#N/A,TRUE,"GENERAL";"TAB5",#N/A,TRUE,"GENERAL"}</definedName>
    <definedName name="ewrewf" localSheetId="37" hidden="1">{"TAB1",#N/A,TRUE,"GENERAL";"TAB2",#N/A,TRUE,"GENERAL";"TAB3",#N/A,TRUE,"GENERAL";"TAB4",#N/A,TRUE,"GENERAL";"TAB5",#N/A,TRUE,"GENERAL"}</definedName>
    <definedName name="ewrewf" hidden="1">{"TAB1",#N/A,TRUE,"GENERAL";"TAB2",#N/A,TRUE,"GENERAL";"TAB3",#N/A,TRUE,"GENERAL";"TAB4",#N/A,TRUE,"GENERAL";"TAB5",#N/A,TRUE,"GENERAL"}</definedName>
    <definedName name="ewrr" localSheetId="37" hidden="1">{"TAB1",#N/A,TRUE,"GENERAL";"TAB2",#N/A,TRUE,"GENERAL";"TAB3",#N/A,TRUE,"GENERAL";"TAB4",#N/A,TRUE,"GENERAL";"TAB5",#N/A,TRUE,"GENERAL"}</definedName>
    <definedName name="ewrr" hidden="1">{"TAB1",#N/A,TRUE,"GENERAL";"TAB2",#N/A,TRUE,"GENERAL";"TAB3",#N/A,TRUE,"GENERAL";"TAB4",#N/A,TRUE,"GENERAL";"TAB5",#N/A,TRUE,"GENERAL"}</definedName>
    <definedName name="ewrt" localSheetId="37" hidden="1">{"TAB1",#N/A,TRUE,"GENERAL";"TAB2",#N/A,TRUE,"GENERAL";"TAB3",#N/A,TRUE,"GENERAL";"TAB4",#N/A,TRUE,"GENERAL";"TAB5",#N/A,TRUE,"GENERAL"}</definedName>
    <definedName name="ewrt" hidden="1">{"TAB1",#N/A,TRUE,"GENERAL";"TAB2",#N/A,TRUE,"GENERAL";"TAB3",#N/A,TRUE,"GENERAL";"TAB4",#N/A,TRUE,"GENERAL";"TAB5",#N/A,TRUE,"GENERAL"}</definedName>
    <definedName name="ewrwer" localSheetId="37" hidden="1">{"TAB1",#N/A,TRUE,"GENERAL";"TAB2",#N/A,TRUE,"GENERAL";"TAB3",#N/A,TRUE,"GENERAL";"TAB4",#N/A,TRUE,"GENERAL";"TAB5",#N/A,TRUE,"GENERAL"}</definedName>
    <definedName name="ewrwer" hidden="1">{"TAB1",#N/A,TRUE,"GENERAL";"TAB2",#N/A,TRUE,"GENERAL";"TAB3",#N/A,TRUE,"GENERAL";"TAB4",#N/A,TRUE,"GENERAL";"TAB5",#N/A,TRUE,"GENERAL"}</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ROC">'[15]Análisis de precios'!$H$52</definedName>
    <definedName name="EYT6Y">#REF!</definedName>
    <definedName name="fd">'[14]a. p. u.'!#REF!</definedName>
    <definedName name="fda" localSheetId="37" hidden="1">{"TAB1",#N/A,TRUE,"GENERAL";"TAB2",#N/A,TRUE,"GENERAL";"TAB3",#N/A,TRUE,"GENERAL";"TAB4",#N/A,TRUE,"GENERAL";"TAB5",#N/A,TRUE,"GENERAL"}</definedName>
    <definedName name="fda" hidden="1">{"TAB1",#N/A,TRUE,"GENERAL";"TAB2",#N/A,TRUE,"GENERAL";"TAB3",#N/A,TRUE,"GENERAL";"TAB4",#N/A,TRUE,"GENERAL";"TAB5",#N/A,TRUE,"GENERAL"}</definedName>
    <definedName name="fdbjp" localSheetId="37" hidden="1">{"TAB1",#N/A,TRUE,"GENERAL";"TAB2",#N/A,TRUE,"GENERAL";"TAB3",#N/A,TRUE,"GENERAL";"TAB4",#N/A,TRUE,"GENERAL";"TAB5",#N/A,TRUE,"GENERAL"}</definedName>
    <definedName name="fdbjp" hidden="1">{"TAB1",#N/A,TRUE,"GENERAL";"TAB2",#N/A,TRUE,"GENERAL";"TAB3",#N/A,TRUE,"GENERAL";"TAB4",#N/A,TRUE,"GENERAL";"TAB5",#N/A,TRUE,"GENERAL"}</definedName>
    <definedName name="fdf" localSheetId="37" hidden="1">{"TAB1",#N/A,TRUE,"GENERAL";"TAB2",#N/A,TRUE,"GENERAL";"TAB3",#N/A,TRUE,"GENERAL";"TAB4",#N/A,TRUE,"GENERAL";"TAB5",#N/A,TRUE,"GENERAL"}</definedName>
    <definedName name="fdf" hidden="1">{"TAB1",#N/A,TRUE,"GENERAL";"TAB2",#N/A,TRUE,"GENERAL";"TAB3",#N/A,TRUE,"GENERAL";"TAB4",#N/A,TRUE,"GENERAL";"TAB5",#N/A,TRUE,"GENERAL"}</definedName>
    <definedName name="fdg" localSheetId="37" hidden="1">{"via1",#N/A,TRUE,"general";"via2",#N/A,TRUE,"general";"via3",#N/A,TRUE,"general"}</definedName>
    <definedName name="fdg" hidden="1">{"via1",#N/A,TRUE,"general";"via2",#N/A,TRUE,"general";"via3",#N/A,TRUE,"general"}</definedName>
    <definedName name="FDGD" localSheetId="37" hidden="1">{"TAB1",#N/A,TRUE,"GENERAL";"TAB2",#N/A,TRUE,"GENERAL";"TAB3",#N/A,TRUE,"GENERAL";"TAB4",#N/A,TRUE,"GENERAL";"TAB5",#N/A,TRUE,"GENERAL"}</definedName>
    <definedName name="FDGD" hidden="1">{"TAB1",#N/A,TRUE,"GENERAL";"TAB2",#N/A,TRUE,"GENERAL";"TAB3",#N/A,TRUE,"GENERAL";"TAB4",#N/A,TRUE,"GENERAL";"TAB5",#N/A,TRUE,"GENERAL"}</definedName>
    <definedName name="FDGFDBBP" localSheetId="37" hidden="1">{"TAB1",#N/A,TRUE,"GENERAL";"TAB2",#N/A,TRUE,"GENERAL";"TAB3",#N/A,TRUE,"GENERAL";"TAB4",#N/A,TRUE,"GENERAL";"TAB5",#N/A,TRUE,"GENERAL"}</definedName>
    <definedName name="FDGFDBBP" hidden="1">{"TAB1",#N/A,TRUE,"GENERAL";"TAB2",#N/A,TRUE,"GENERAL";"TAB3",#N/A,TRUE,"GENERAL";"TAB4",#N/A,TRUE,"GENERAL";"TAB5",#N/A,TRUE,"GENERAL"}</definedName>
    <definedName name="fdh" localSheetId="37" hidden="1">{"TAB1",#N/A,TRUE,"GENERAL";"TAB2",#N/A,TRUE,"GENERAL";"TAB3",#N/A,TRUE,"GENERAL";"TAB4",#N/A,TRUE,"GENERAL";"TAB5",#N/A,TRUE,"GENERAL"}</definedName>
    <definedName name="fdh" hidden="1">{"TAB1",#N/A,TRUE,"GENERAL";"TAB2",#N/A,TRUE,"GENERAL";"TAB3",#N/A,TRUE,"GENERAL";"TAB4",#N/A,TRUE,"GENERAL";"TAB5",#N/A,TRUE,"GENERAL"}</definedName>
    <definedName name="fdsf" localSheetId="37" hidden="1">{"TAB1",#N/A,TRUE,"GENERAL";"TAB2",#N/A,TRUE,"GENERAL";"TAB3",#N/A,TRUE,"GENERAL";"TAB4",#N/A,TRUE,"GENERAL";"TAB5",#N/A,TRUE,"GENERAL"}</definedName>
    <definedName name="fdsf" hidden="1">{"TAB1",#N/A,TRUE,"GENERAL";"TAB2",#N/A,TRUE,"GENERAL";"TAB3",#N/A,TRUE,"GENERAL";"TAB4",#N/A,TRUE,"GENERAL";"TAB5",#N/A,TRUE,"GENERAL"}</definedName>
    <definedName name="fdsfds" localSheetId="37" hidden="1">{"TAB1",#N/A,TRUE,"GENERAL";"TAB2",#N/A,TRUE,"GENERAL";"TAB3",#N/A,TRUE,"GENERAL";"TAB4",#N/A,TRUE,"GENERAL";"TAB5",#N/A,TRUE,"GENERAL"}</definedName>
    <definedName name="fdsfds" hidden="1">{"TAB1",#N/A,TRUE,"GENERAL";"TAB2",#N/A,TRUE,"GENERAL";"TAB3",#N/A,TRUE,"GENERAL";"TAB4",#N/A,TRUE,"GENERAL";"TAB5",#N/A,TRUE,"GENERAL"}</definedName>
    <definedName name="fdsfdsf" localSheetId="37" hidden="1">{"via1",#N/A,TRUE,"general";"via2",#N/A,TRUE,"general";"via3",#N/A,TRUE,"general"}</definedName>
    <definedName name="fdsfdsf" hidden="1">{"via1",#N/A,TRUE,"general";"via2",#N/A,TRUE,"general";"via3",#N/A,TRUE,"general"}</definedName>
    <definedName name="fdsgfds" localSheetId="37" hidden="1">{"via1",#N/A,TRUE,"general";"via2",#N/A,TRUE,"general";"via3",#N/A,TRUE,"general"}</definedName>
    <definedName name="fdsgfds" hidden="1">{"via1",#N/A,TRUE,"general";"via2",#N/A,TRUE,"general";"via3",#N/A,TRUE,"general"}</definedName>
    <definedName name="fdsgsdfu" localSheetId="37" hidden="1">{"TAB1",#N/A,TRUE,"GENERAL";"TAB2",#N/A,TRUE,"GENERAL";"TAB3",#N/A,TRUE,"GENERAL";"TAB4",#N/A,TRUE,"GENERAL";"TAB5",#N/A,TRUE,"GENERAL"}</definedName>
    <definedName name="fdsgsdfu" hidden="1">{"TAB1",#N/A,TRUE,"GENERAL";"TAB2",#N/A,TRUE,"GENERAL";"TAB3",#N/A,TRUE,"GENERAL";"TAB4",#N/A,TRUE,"GENERAL";"TAB5",#N/A,TRUE,"GENERAL"}</definedName>
    <definedName name="FDSIO" localSheetId="37" hidden="1">{"TAB1",#N/A,TRUE,"GENERAL";"TAB2",#N/A,TRUE,"GENERAL";"TAB3",#N/A,TRUE,"GENERAL";"TAB4",#N/A,TRUE,"GENERAL";"TAB5",#N/A,TRUE,"GENERAL"}</definedName>
    <definedName name="FDSIO" hidden="1">{"TAB1",#N/A,TRUE,"GENERAL";"TAB2",#N/A,TRUE,"GENERAL";"TAB3",#N/A,TRUE,"GENERAL";"TAB4",#N/A,TRUE,"GENERAL";"TAB5",#N/A,TRUE,"GENERAL"}</definedName>
    <definedName name="ferfer" localSheetId="37" hidden="1">{"via1",#N/A,TRUE,"general";"via2",#N/A,TRUE,"general";"via3",#N/A,TRUE,"general"}</definedName>
    <definedName name="ferfer" hidden="1">{"via1",#N/A,TRUE,"general";"via2",#N/A,TRUE,"general";"via3",#N/A,TRUE,"general"}</definedName>
    <definedName name="Festivos">'[16]días habiles 2015'!$D$2:$D$21</definedName>
    <definedName name="fff" localSheetId="37" hidden="1">{"via1",#N/A,TRUE,"general";"via2",#N/A,TRUE,"general";"via3",#N/A,TRUE,"general"}</definedName>
    <definedName name="fff" hidden="1">{"via1",#N/A,TRUE,"general";"via2",#N/A,TRUE,"general";"via3",#N/A,TRUE,"general"}</definedName>
    <definedName name="ffffd" localSheetId="37" hidden="1">{"via1",#N/A,TRUE,"general";"via2",#N/A,TRUE,"general";"via3",#N/A,TRUE,"general"}</definedName>
    <definedName name="ffffd" hidden="1">{"via1",#N/A,TRUE,"general";"via2",#N/A,TRUE,"general";"via3",#N/A,TRUE,"general"}</definedName>
    <definedName name="fffffft" localSheetId="37" hidden="1">{"TAB1",#N/A,TRUE,"GENERAL";"TAB2",#N/A,TRUE,"GENERAL";"TAB3",#N/A,TRUE,"GENERAL";"TAB4",#N/A,TRUE,"GENERAL";"TAB5",#N/A,TRUE,"GENERAL"}</definedName>
    <definedName name="fffffft" hidden="1">{"TAB1",#N/A,TRUE,"GENERAL";"TAB2",#N/A,TRUE,"GENERAL";"TAB3",#N/A,TRUE,"GENERAL";"TAB4",#N/A,TRUE,"GENERAL";"TAB5",#N/A,TRUE,"GENERAL"}</definedName>
    <definedName name="fffffik" localSheetId="37" hidden="1">{"TAB1",#N/A,TRUE,"GENERAL";"TAB2",#N/A,TRUE,"GENERAL";"TAB3",#N/A,TRUE,"GENERAL";"TAB4",#N/A,TRUE,"GENERAL";"TAB5",#N/A,TRUE,"GENERAL"}</definedName>
    <definedName name="fffffik" hidden="1">{"TAB1",#N/A,TRUE,"GENERAL";"TAB2",#N/A,TRUE,"GENERAL";"TAB3",#N/A,TRUE,"GENERAL";"TAB4",#N/A,TRUE,"GENERAL";"TAB5",#N/A,TRUE,"GENERAL"}</definedName>
    <definedName name="fffffj" localSheetId="37" hidden="1">{"TAB1",#N/A,TRUE,"GENERAL";"TAB2",#N/A,TRUE,"GENERAL";"TAB3",#N/A,TRUE,"GENERAL";"TAB4",#N/A,TRUE,"GENERAL";"TAB5",#N/A,TRUE,"GENERAL"}</definedName>
    <definedName name="fffffj" hidden="1">{"TAB1",#N/A,TRUE,"GENERAL";"TAB2",#N/A,TRUE,"GENERAL";"TAB3",#N/A,TRUE,"GENERAL";"TAB4",#N/A,TRUE,"GENERAL";"TAB5",#N/A,TRUE,"GENERAL"}</definedName>
    <definedName name="ffffrd" localSheetId="37" hidden="1">{"via1",#N/A,TRUE,"general";"via2",#N/A,TRUE,"general";"via3",#N/A,TRUE,"general"}</definedName>
    <definedName name="ffffrd" hidden="1">{"via1",#N/A,TRUE,"general";"via2",#N/A,TRUE,"general";"via3",#N/A,TRUE,"general"}</definedName>
    <definedName name="ffffy" localSheetId="37" hidden="1">{"TAB1",#N/A,TRUE,"GENERAL";"TAB2",#N/A,TRUE,"GENERAL";"TAB3",#N/A,TRUE,"GENERAL";"TAB4",#N/A,TRUE,"GENERAL";"TAB5",#N/A,TRUE,"GENERAL"}</definedName>
    <definedName name="ffffy" hidden="1">{"TAB1",#N/A,TRUE,"GENERAL";"TAB2",#N/A,TRUE,"GENERAL";"TAB3",#N/A,TRUE,"GENERAL";"TAB4",#N/A,TRUE,"GENERAL";"TAB5",#N/A,TRUE,"GENERAL"}</definedName>
    <definedName name="fffrfr" localSheetId="37" hidden="1">{"TAB1",#N/A,TRUE,"GENERAL";"TAB2",#N/A,TRUE,"GENERAL";"TAB3",#N/A,TRUE,"GENERAL";"TAB4",#N/A,TRUE,"GENERAL";"TAB5",#N/A,TRUE,"GENERAL"}</definedName>
    <definedName name="fffrfr" hidden="1">{"TAB1",#N/A,TRUE,"GENERAL";"TAB2",#N/A,TRUE,"GENERAL";"TAB3",#N/A,TRUE,"GENERAL";"TAB4",#N/A,TRUE,"GENERAL";"TAB5",#N/A,TRUE,"GENERAL"}</definedName>
    <definedName name="fffs" localSheetId="37"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37" hidden="1">{"TAB1",#N/A,TRUE,"GENERAL";"TAB2",#N/A,TRUE,"GENERAL";"TAB3",#N/A,TRUE,"GENERAL";"TAB4",#N/A,TRUE,"GENERAL";"TAB5",#N/A,TRUE,"GENERAL"}</definedName>
    <definedName name="fgdfg" hidden="1">{"TAB1",#N/A,TRUE,"GENERAL";"TAB2",#N/A,TRUE,"GENERAL";"TAB3",#N/A,TRUE,"GENERAL";"TAB4",#N/A,TRUE,"GENERAL";"TAB5",#N/A,TRUE,"GENERAL"}</definedName>
    <definedName name="fgdfsgr" localSheetId="37" hidden="1">{"via1",#N/A,TRUE,"general";"via2",#N/A,TRUE,"general";"via3",#N/A,TRUE,"general"}</definedName>
    <definedName name="fgdfsgr" hidden="1">{"via1",#N/A,TRUE,"general";"via2",#N/A,TRUE,"general";"via3",#N/A,TRUE,"general"}</definedName>
    <definedName name="fgdsfg" localSheetId="37" hidden="1">{"TAB1",#N/A,TRUE,"GENERAL";"TAB2",#N/A,TRUE,"GENERAL";"TAB3",#N/A,TRUE,"GENERAL";"TAB4",#N/A,TRUE,"GENERAL";"TAB5",#N/A,TRUE,"GENERAL"}</definedName>
    <definedName name="fgdsfg" hidden="1">{"TAB1",#N/A,TRUE,"GENERAL";"TAB2",#N/A,TRUE,"GENERAL";"TAB3",#N/A,TRUE,"GENERAL";"TAB4",#N/A,TRUE,"GENERAL";"TAB5",#N/A,TRUE,"GENERAL"}</definedName>
    <definedName name="FGFDH" localSheetId="37" hidden="1">{"via1",#N/A,TRUE,"general";"via2",#N/A,TRUE,"general";"via3",#N/A,TRUE,"general"}</definedName>
    <definedName name="FGFDH" hidden="1">{"via1",#N/A,TRUE,"general";"via2",#N/A,TRUE,"general";"via3",#N/A,TRUE,"general"}</definedName>
    <definedName name="fgghhj" localSheetId="37" hidden="1">{"via1",#N/A,TRUE,"general";"via2",#N/A,TRUE,"general";"via3",#N/A,TRUE,"general"}</definedName>
    <definedName name="fgghhj" hidden="1">{"via1",#N/A,TRUE,"general";"via2",#N/A,TRUE,"general";"via3",#N/A,TRUE,"general"}</definedName>
    <definedName name="FGHFBC" localSheetId="37" hidden="1">{"via1",#N/A,TRUE,"general";"via2",#N/A,TRUE,"general";"via3",#N/A,TRUE,"general"}</definedName>
    <definedName name="FGHFBC" hidden="1">{"via1",#N/A,TRUE,"general";"via2",#N/A,TRUE,"general";"via3",#N/A,TRUE,"general"}</definedName>
    <definedName name="fghfg" localSheetId="37" hidden="1">{"TAB1",#N/A,TRUE,"GENERAL";"TAB2",#N/A,TRUE,"GENERAL";"TAB3",#N/A,TRUE,"GENERAL";"TAB4",#N/A,TRUE,"GENERAL";"TAB5",#N/A,TRUE,"GENERAL"}</definedName>
    <definedName name="fghfg" hidden="1">{"TAB1",#N/A,TRUE,"GENERAL";"TAB2",#N/A,TRUE,"GENERAL";"TAB3",#N/A,TRUE,"GENERAL";"TAB4",#N/A,TRUE,"GENERAL";"TAB5",#N/A,TRUE,"GENERAL"}</definedName>
    <definedName name="fghfgh" localSheetId="37" hidden="1">{"via1",#N/A,TRUE,"general";"via2",#N/A,TRUE,"general";"via3",#N/A,TRUE,"general"}</definedName>
    <definedName name="fghfgh" hidden="1">{"via1",#N/A,TRUE,"general";"via2",#N/A,TRUE,"general";"via3",#N/A,TRUE,"general"}</definedName>
    <definedName name="FGHFW" localSheetId="37" hidden="1">{"via1",#N/A,TRUE,"general";"via2",#N/A,TRUE,"general";"via3",#N/A,TRUE,"general"}</definedName>
    <definedName name="FGHFW" hidden="1">{"via1",#N/A,TRUE,"general";"via2",#N/A,TRUE,"general";"via3",#N/A,TRUE,"general"}</definedName>
    <definedName name="fghhh" localSheetId="37" hidden="1">{"TAB1",#N/A,TRUE,"GENERAL";"TAB2",#N/A,TRUE,"GENERAL";"TAB3",#N/A,TRUE,"GENERAL";"TAB4",#N/A,TRUE,"GENERAL";"TAB5",#N/A,TRUE,"GENERAL"}</definedName>
    <definedName name="fghhh" hidden="1">{"TAB1",#N/A,TRUE,"GENERAL";"TAB2",#N/A,TRUE,"GENERAL";"TAB3",#N/A,TRUE,"GENERAL";"TAB4",#N/A,TRUE,"GENERAL";"TAB5",#N/A,TRUE,"GENERAL"}</definedName>
    <definedName name="fghsfgh" localSheetId="37" hidden="1">{"via1",#N/A,TRUE,"general";"via2",#N/A,TRUE,"general";"via3",#N/A,TRUE,"general"}</definedName>
    <definedName name="fghsfgh" hidden="1">{"via1",#N/A,TRUE,"general";"via2",#N/A,TRUE,"general";"via3",#N/A,TRUE,"general"}</definedName>
    <definedName name="fght" localSheetId="37" hidden="1">{"TAB1",#N/A,TRUE,"GENERAL";"TAB2",#N/A,TRUE,"GENERAL";"TAB3",#N/A,TRUE,"GENERAL";"TAB4",#N/A,TRUE,"GENERAL";"TAB5",#N/A,TRUE,"GENERAL"}</definedName>
    <definedName name="fght" hidden="1">{"TAB1",#N/A,TRUE,"GENERAL";"TAB2",#N/A,TRUE,"GENERAL";"TAB3",#N/A,TRUE,"GENERAL";"TAB4",#N/A,TRUE,"GENERAL";"TAB5",#N/A,TRUE,"GENERAL"}</definedName>
    <definedName name="fgjgryi" localSheetId="37"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37" hidden="1">{"TAB1",#N/A,TRUE,"GENERAL";"TAB2",#N/A,TRUE,"GENERAL";"TAB3",#N/A,TRUE,"GENERAL";"TAB4",#N/A,TRUE,"GENERAL";"TAB5",#N/A,TRUE,"GENERAL"}</definedName>
    <definedName name="fhfg" hidden="1">{"TAB1",#N/A,TRUE,"GENERAL";"TAB2",#N/A,TRUE,"GENERAL";"TAB3",#N/A,TRUE,"GENERAL";"TAB4",#N/A,TRUE,"GENERAL";"TAB5",#N/A,TRUE,"GENERAL"}</definedName>
    <definedName name="fhfgh" localSheetId="37" hidden="1">{"via1",#N/A,TRUE,"general";"via2",#N/A,TRUE,"general";"via3",#N/A,TRUE,"general"}</definedName>
    <definedName name="fhfgh" hidden="1">{"via1",#N/A,TRUE,"general";"via2",#N/A,TRUE,"general";"via3",#N/A,TRUE,"general"}</definedName>
    <definedName name="fhgh" localSheetId="37" hidden="1">{"via1",#N/A,TRUE,"general";"via2",#N/A,TRUE,"general";"via3",#N/A,TRUE,"general"}</definedName>
    <definedName name="fhgh" hidden="1">{"via1",#N/A,TRUE,"general";"via2",#N/A,TRUE,"general";"via3",#N/A,TRUE,"general"}</definedName>
    <definedName name="fhpltyunh" localSheetId="37" hidden="1">{"via1",#N/A,TRUE,"general";"via2",#N/A,TRUE,"general";"via3",#N/A,TRUE,"general"}</definedName>
    <definedName name="fhpltyunh" hidden="1">{"via1",#N/A,TRUE,"general";"via2",#N/A,TRUE,"general";"via3",#N/A,TRUE,"general"}</definedName>
    <definedName name="Fin_de_semana">'[16]días habiles 2015'!$M$1:$M$2</definedName>
    <definedName name="fm">#REF!</definedName>
    <definedName name="Formaleta">'[5]LISTADO DE MATERIALES Y EQUIPOS'!$B$45</definedName>
    <definedName name="frbgsd" localSheetId="37" hidden="1">{"TAB1",#N/A,TRUE,"GENERAL";"TAB2",#N/A,TRUE,"GENERAL";"TAB3",#N/A,TRUE,"GENERAL";"TAB4",#N/A,TRUE,"GENERAL";"TAB5",#N/A,TRUE,"GENERAL"}</definedName>
    <definedName name="frbgsd" hidden="1">{"TAB1",#N/A,TRUE,"GENERAL";"TAB2",#N/A,TRUE,"GENERAL";"TAB3",#N/A,TRUE,"GENERAL";"TAB4",#N/A,TRUE,"GENERAL";"TAB5",#N/A,TRUE,"GENERAL"}</definedName>
    <definedName name="frefr" localSheetId="37" hidden="1">{"via1",#N/A,TRUE,"general";"via2",#N/A,TRUE,"general";"via3",#N/A,TRUE,"general"}</definedName>
    <definedName name="frefr" hidden="1">{"via1",#N/A,TRUE,"general";"via2",#N/A,TRUE,"general";"via3",#N/A,TRUE,"general"}</definedName>
    <definedName name="frfa" localSheetId="37" hidden="1">{"via1",#N/A,TRUE,"general";"via2",#N/A,TRUE,"general";"via3",#N/A,TRUE,"general"}</definedName>
    <definedName name="frfa" hidden="1">{"via1",#N/A,TRUE,"general";"via2",#N/A,TRUE,"general";"via3",#N/A,TRUE,"general"}</definedName>
    <definedName name="frfr" localSheetId="37" hidden="1">{"TAB1",#N/A,TRUE,"GENERAL";"TAB2",#N/A,TRUE,"GENERAL";"TAB3",#N/A,TRUE,"GENERAL";"TAB4",#N/A,TRUE,"GENERAL";"TAB5",#N/A,TRUE,"GENERAL"}</definedName>
    <definedName name="frfr" hidden="1">{"TAB1",#N/A,TRUE,"GENERAL";"TAB2",#N/A,TRUE,"GENERAL";"TAB3",#N/A,TRUE,"GENERAL";"TAB4",#N/A,TRUE,"GENERAL";"TAB5",#N/A,TRUE,"GENERAL"}</definedName>
    <definedName name="fwff" localSheetId="37" hidden="1">{"via1",#N/A,TRUE,"general";"via2",#N/A,TRUE,"general";"via3",#N/A,TRUE,"general"}</definedName>
    <definedName name="fwff" hidden="1">{"via1",#N/A,TRUE,"general";"via2",#N/A,TRUE,"general";"via3",#N/A,TRUE,"general"}</definedName>
    <definedName name="fwwe" localSheetId="37" hidden="1">{"via1",#N/A,TRUE,"general";"via2",#N/A,TRUE,"general";"via3",#N/A,TRUE,"general"}</definedName>
    <definedName name="fwwe" hidden="1">{"via1",#N/A,TRUE,"general";"via2",#N/A,TRUE,"general";"via3",#N/A,TRUE,"general"}</definedName>
    <definedName name="gbbfghghj" localSheetId="37" hidden="1">{"TAB1",#N/A,TRUE,"GENERAL";"TAB2",#N/A,TRUE,"GENERAL";"TAB3",#N/A,TRUE,"GENERAL";"TAB4",#N/A,TRUE,"GENERAL";"TAB5",#N/A,TRUE,"GENERAL"}</definedName>
    <definedName name="gbbfghghj" hidden="1">{"TAB1",#N/A,TRUE,"GENERAL";"TAB2",#N/A,TRUE,"GENERAL";"TAB3",#N/A,TRUE,"GENERAL";"TAB4",#N/A,TRUE,"GENERAL";"TAB5",#N/A,TRUE,"GENERAL"}</definedName>
    <definedName name="gdt" localSheetId="37" hidden="1">{"TAB1",#N/A,TRUE,"GENERAL";"TAB2",#N/A,TRUE,"GENERAL";"TAB3",#N/A,TRUE,"GENERAL";"TAB4",#N/A,TRUE,"GENERAL";"TAB5",#N/A,TRUE,"GENERAL"}</definedName>
    <definedName name="gdt" hidden="1">{"TAB1",#N/A,TRUE,"GENERAL";"TAB2",#N/A,TRUE,"GENERAL";"TAB3",#N/A,TRUE,"GENERAL";"TAB4",#N/A,TRUE,"GENERAL";"TAB5",#N/A,TRUE,"GENERAL"}</definedName>
    <definedName name="geg" localSheetId="37" hidden="1">{"via1",#N/A,TRUE,"general";"via2",#N/A,TRUE,"general";"via3",#N/A,TRUE,"general"}</definedName>
    <definedName name="geg" hidden="1">{"via1",#N/A,TRUE,"general";"via2",#N/A,TRUE,"general";"via3",#N/A,TRUE,"general"}</definedName>
    <definedName name="gerg" localSheetId="37" hidden="1">{"TAB1",#N/A,TRUE,"GENERAL";"TAB2",#N/A,TRUE,"GENERAL";"TAB3",#N/A,TRUE,"GENERAL";"TAB4",#N/A,TRUE,"GENERAL";"TAB5",#N/A,TRUE,"GENERAL"}</definedName>
    <definedName name="gerg" hidden="1">{"TAB1",#N/A,TRUE,"GENERAL";"TAB2",#N/A,TRUE,"GENERAL";"TAB3",#N/A,TRUE,"GENERAL";"TAB4",#N/A,TRUE,"GENERAL";"TAB5",#N/A,TRUE,"GENERAL"}</definedName>
    <definedName name="gerg54" localSheetId="37" hidden="1">{"via1",#N/A,TRUE,"general";"via2",#N/A,TRUE,"general";"via3",#N/A,TRUE,"general"}</definedName>
    <definedName name="gerg54" hidden="1">{"via1",#N/A,TRUE,"general";"via2",#N/A,TRUE,"general";"via3",#N/A,TRUE,"general"}</definedName>
    <definedName name="gergew" localSheetId="37" hidden="1">{"TAB1",#N/A,TRUE,"GENERAL";"TAB2",#N/A,TRUE,"GENERAL";"TAB3",#N/A,TRUE,"GENERAL";"TAB4",#N/A,TRUE,"GENERAL";"TAB5",#N/A,TRUE,"GENERAL"}</definedName>
    <definedName name="gergew" hidden="1">{"TAB1",#N/A,TRUE,"GENERAL";"TAB2",#N/A,TRUE,"GENERAL";"TAB3",#N/A,TRUE,"GENERAL";"TAB4",#N/A,TRUE,"GENERAL";"TAB5",#N/A,TRUE,"GENERAL"}</definedName>
    <definedName name="gergw" localSheetId="37" hidden="1">{"TAB1",#N/A,TRUE,"GENERAL";"TAB2",#N/A,TRUE,"GENERAL";"TAB3",#N/A,TRUE,"GENERAL";"TAB4",#N/A,TRUE,"GENERAL";"TAB5",#N/A,TRUE,"GENERAL"}</definedName>
    <definedName name="gergw" hidden="1">{"TAB1",#N/A,TRUE,"GENERAL";"TAB2",#N/A,TRUE,"GENERAL";"TAB3",#N/A,TRUE,"GENERAL";"TAB4",#N/A,TRUE,"GENERAL";"TAB5",#N/A,TRUE,"GENERAL"}</definedName>
    <definedName name="gfd" localSheetId="37" hidden="1">{"TAB1",#N/A,TRUE,"GENERAL";"TAB2",#N/A,TRUE,"GENERAL";"TAB3",#N/A,TRUE,"GENERAL";"TAB4",#N/A,TRUE,"GENERAL";"TAB5",#N/A,TRUE,"GENERAL"}</definedName>
    <definedName name="gfd" hidden="1">{"TAB1",#N/A,TRUE,"GENERAL";"TAB2",#N/A,TRUE,"GENERAL";"TAB3",#N/A,TRUE,"GENERAL";"TAB4",#N/A,TRUE,"GENERAL";"TAB5",#N/A,TRUE,"GENERAL"}</definedName>
    <definedName name="gfdg" localSheetId="37" hidden="1">{"via1",#N/A,TRUE,"general";"via2",#N/A,TRUE,"general";"via3",#N/A,TRUE,"general"}</definedName>
    <definedName name="gfdg" hidden="1">{"via1",#N/A,TRUE,"general";"via2",#N/A,TRUE,"general";"via3",#N/A,TRUE,"general"}</definedName>
    <definedName name="gfgfgr" localSheetId="37" hidden="1">{"via1",#N/A,TRUE,"general";"via2",#N/A,TRUE,"general";"via3",#N/A,TRUE,"general"}</definedName>
    <definedName name="gfgfgr" hidden="1">{"via1",#N/A,TRUE,"general";"via2",#N/A,TRUE,"general";"via3",#N/A,TRUE,"general"}</definedName>
    <definedName name="gfhf" localSheetId="37" hidden="1">{"via1",#N/A,TRUE,"general";"via2",#N/A,TRUE,"general";"via3",#N/A,TRUE,"general"}</definedName>
    <definedName name="gfhf" hidden="1">{"via1",#N/A,TRUE,"general";"via2",#N/A,TRUE,"general";"via3",#N/A,TRUE,"general"}</definedName>
    <definedName name="gfhfdh" localSheetId="37" hidden="1">{"TAB1",#N/A,TRUE,"GENERAL";"TAB2",#N/A,TRUE,"GENERAL";"TAB3",#N/A,TRUE,"GENERAL";"TAB4",#N/A,TRUE,"GENERAL";"TAB5",#N/A,TRUE,"GENERAL"}</definedName>
    <definedName name="gfhfdh" hidden="1">{"TAB1",#N/A,TRUE,"GENERAL";"TAB2",#N/A,TRUE,"GENERAL";"TAB3",#N/A,TRUE,"GENERAL";"TAB4",#N/A,TRUE,"GENERAL";"TAB5",#N/A,TRUE,"GENERAL"}</definedName>
    <definedName name="gfhgfh" localSheetId="37" hidden="1">{"TAB1",#N/A,TRUE,"GENERAL";"TAB2",#N/A,TRUE,"GENERAL";"TAB3",#N/A,TRUE,"GENERAL";"TAB4",#N/A,TRUE,"GENERAL";"TAB5",#N/A,TRUE,"GENERAL"}</definedName>
    <definedName name="gfhgfh" hidden="1">{"TAB1",#N/A,TRUE,"GENERAL";"TAB2",#N/A,TRUE,"GENERAL";"TAB3",#N/A,TRUE,"GENERAL";"TAB4",#N/A,TRUE,"GENERAL";"TAB5",#N/A,TRUE,"GENERAL"}</definedName>
    <definedName name="GFJHGJ" localSheetId="37" hidden="1">{"TAB1",#N/A,TRUE,"GENERAL";"TAB2",#N/A,TRUE,"GENERAL";"TAB3",#N/A,TRUE,"GENERAL";"TAB4",#N/A,TRUE,"GENERAL";"TAB5",#N/A,TRUE,"GENERAL"}</definedName>
    <definedName name="GFJHGJ" hidden="1">{"TAB1",#N/A,TRUE,"GENERAL";"TAB2",#N/A,TRUE,"GENERAL";"TAB3",#N/A,TRUE,"GENERAL";"TAB4",#N/A,TRUE,"GENERAL";"TAB5",#N/A,TRUE,"GENERAL"}</definedName>
    <definedName name="gfjjh" localSheetId="37" hidden="1">{"via1",#N/A,TRUE,"general";"via2",#N/A,TRUE,"general";"via3",#N/A,TRUE,"general"}</definedName>
    <definedName name="gfjjh" hidden="1">{"via1",#N/A,TRUE,"general";"via2",#N/A,TRUE,"general";"via3",#N/A,TRUE,"general"}</definedName>
    <definedName name="gfutyj6" localSheetId="37" hidden="1">{"via1",#N/A,TRUE,"general";"via2",#N/A,TRUE,"general";"via3",#N/A,TRUE,"general"}</definedName>
    <definedName name="gfutyj6" hidden="1">{"via1",#N/A,TRUE,"general";"via2",#N/A,TRUE,"general";"via3",#N/A,TRUE,"general"}</definedName>
    <definedName name="gg" localSheetId="37" hidden="1">{"TAB1",#N/A,TRUE,"GENERAL";"TAB2",#N/A,TRUE,"GENERAL";"TAB3",#N/A,TRUE,"GENERAL";"TAB4",#N/A,TRUE,"GENERAL";"TAB5",#N/A,TRUE,"GENERAL"}</definedName>
    <definedName name="gg" hidden="1">{"TAB1",#N/A,TRUE,"GENERAL";"TAB2",#N/A,TRUE,"GENERAL";"TAB3",#N/A,TRUE,"GENERAL";"TAB4",#N/A,TRUE,"GENERAL";"TAB5",#N/A,TRUE,"GENERAL"}</definedName>
    <definedName name="ggdr" localSheetId="37" hidden="1">{"via1",#N/A,TRUE,"general";"via2",#N/A,TRUE,"general";"via3",#N/A,TRUE,"general"}</definedName>
    <definedName name="ggdr" hidden="1">{"via1",#N/A,TRUE,"general";"via2",#N/A,TRUE,"general";"via3",#N/A,TRUE,"general"}</definedName>
    <definedName name="ggerg" localSheetId="37" hidden="1">{"TAB1",#N/A,TRUE,"GENERAL";"TAB2",#N/A,TRUE,"GENERAL";"TAB3",#N/A,TRUE,"GENERAL";"TAB4",#N/A,TRUE,"GENERAL";"TAB5",#N/A,TRUE,"GENERAL"}</definedName>
    <definedName name="ggerg" hidden="1">{"TAB1",#N/A,TRUE,"GENERAL";"TAB2",#N/A,TRUE,"GENERAL";"TAB3",#N/A,TRUE,"GENERAL";"TAB4",#N/A,TRUE,"GENERAL";"TAB5",#N/A,TRUE,"GENERAL"}</definedName>
    <definedName name="gggb" localSheetId="37" hidden="1">{"TAB1",#N/A,TRUE,"GENERAL";"TAB2",#N/A,TRUE,"GENERAL";"TAB3",#N/A,TRUE,"GENERAL";"TAB4",#N/A,TRUE,"GENERAL";"TAB5",#N/A,TRUE,"GENERAL"}</definedName>
    <definedName name="gggb" hidden="1">{"TAB1",#N/A,TRUE,"GENERAL";"TAB2",#N/A,TRUE,"GENERAL";"TAB3",#N/A,TRUE,"GENERAL";"TAB4",#N/A,TRUE,"GENERAL";"TAB5",#N/A,TRUE,"GENERAL"}</definedName>
    <definedName name="gggg" localSheetId="37" hidden="1">{"via1",#N/A,TRUE,"general";"via2",#N/A,TRUE,"general";"via3",#N/A,TRUE,"general"}</definedName>
    <definedName name="gggg" hidden="1">{"via1",#N/A,TRUE,"general";"via2",#N/A,TRUE,"general";"via3",#N/A,TRUE,"general"}</definedName>
    <definedName name="ggggd" localSheetId="37" hidden="1">{"TAB1",#N/A,TRUE,"GENERAL";"TAB2",#N/A,TRUE,"GENERAL";"TAB3",#N/A,TRUE,"GENERAL";"TAB4",#N/A,TRUE,"GENERAL";"TAB5",#N/A,TRUE,"GENERAL"}</definedName>
    <definedName name="ggggd" hidden="1">{"TAB1",#N/A,TRUE,"GENERAL";"TAB2",#N/A,TRUE,"GENERAL";"TAB3",#N/A,TRUE,"GENERAL";"TAB4",#N/A,TRUE,"GENERAL";"TAB5",#N/A,TRUE,"GENERAL"}</definedName>
    <definedName name="gggggt" localSheetId="37" hidden="1">{"via1",#N/A,TRUE,"general";"via2",#N/A,TRUE,"general";"via3",#N/A,TRUE,"general"}</definedName>
    <definedName name="gggggt" hidden="1">{"via1",#N/A,TRUE,"general";"via2",#N/A,TRUE,"general";"via3",#N/A,TRUE,"general"}</definedName>
    <definedName name="gggghn" localSheetId="37" hidden="1">{"TAB1",#N/A,TRUE,"GENERAL";"TAB2",#N/A,TRUE,"GENERAL";"TAB3",#N/A,TRUE,"GENERAL";"TAB4",#N/A,TRUE,"GENERAL";"TAB5",#N/A,TRUE,"GENERAL"}</definedName>
    <definedName name="gggghn" hidden="1">{"TAB1",#N/A,TRUE,"GENERAL";"TAB2",#N/A,TRUE,"GENERAL";"TAB3",#N/A,TRUE,"GENERAL";"TAB4",#N/A,TRUE,"GENERAL";"TAB5",#N/A,TRUE,"GENERAL"}</definedName>
    <definedName name="ggggt" localSheetId="37" hidden="1">{"TAB1",#N/A,TRUE,"GENERAL";"TAB2",#N/A,TRUE,"GENERAL";"TAB3",#N/A,TRUE,"GENERAL";"TAB4",#N/A,TRUE,"GENERAL";"TAB5",#N/A,TRUE,"GENERAL"}</definedName>
    <definedName name="ggggt" hidden="1">{"TAB1",#N/A,TRUE,"GENERAL";"TAB2",#N/A,TRUE,"GENERAL";"TAB3",#N/A,TRUE,"GENERAL";"TAB4",#N/A,TRUE,"GENERAL";"TAB5",#N/A,TRUE,"GENERAL"}</definedName>
    <definedName name="ggggy" localSheetId="37" hidden="1">{"TAB1",#N/A,TRUE,"GENERAL";"TAB2",#N/A,TRUE,"GENERAL";"TAB3",#N/A,TRUE,"GENERAL";"TAB4",#N/A,TRUE,"GENERAL";"TAB5",#N/A,TRUE,"GENERAL"}</definedName>
    <definedName name="ggggy" hidden="1">{"TAB1",#N/A,TRUE,"GENERAL";"TAB2",#N/A,TRUE,"GENERAL";"TAB3",#N/A,TRUE,"GENERAL";"TAB4",#N/A,TRUE,"GENERAL";"TAB5",#N/A,TRUE,"GENERAL"}</definedName>
    <definedName name="gggtgd" localSheetId="37" hidden="1">{"via1",#N/A,TRUE,"general";"via2",#N/A,TRUE,"general";"via3",#N/A,TRUE,"general"}</definedName>
    <definedName name="gggtgd" hidden="1">{"via1",#N/A,TRUE,"general";"via2",#N/A,TRUE,"general";"via3",#N/A,TRUE,"general"}</definedName>
    <definedName name="GGR">#REF!</definedName>
    <definedName name="ggtgt" localSheetId="37" hidden="1">{"via1",#N/A,TRUE,"general";"via2",#N/A,TRUE,"general";"via3",#N/A,TRUE,"general"}</definedName>
    <definedName name="ggtgt" hidden="1">{"via1",#N/A,TRUE,"general";"via2",#N/A,TRUE,"general";"via3",#N/A,TRUE,"general"}</definedName>
    <definedName name="ghdghuy" localSheetId="37" hidden="1">{"via1",#N/A,TRUE,"general";"via2",#N/A,TRUE,"general";"via3",#N/A,TRUE,"general"}</definedName>
    <definedName name="ghdghuy" hidden="1">{"via1",#N/A,TRUE,"general";"via2",#N/A,TRUE,"general";"via3",#N/A,TRUE,"general"}</definedName>
    <definedName name="GHDP" localSheetId="37" hidden="1">{"via1",#N/A,TRUE,"general";"via2",#N/A,TRUE,"general";"via3",#N/A,TRUE,"general"}</definedName>
    <definedName name="GHDP" hidden="1">{"via1",#N/A,TRUE,"general";"via2",#N/A,TRUE,"general";"via3",#N/A,TRUE,"general"}</definedName>
    <definedName name="ghfg" localSheetId="37" hidden="1">{"via1",#N/A,TRUE,"general";"via2",#N/A,TRUE,"general";"via3",#N/A,TRUE,"general"}</definedName>
    <definedName name="ghfg" hidden="1">{"via1",#N/A,TRUE,"general";"via2",#N/A,TRUE,"general";"via3",#N/A,TRUE,"general"}</definedName>
    <definedName name="ghjghj" localSheetId="37" hidden="1">{"TAB1",#N/A,TRUE,"GENERAL";"TAB2",#N/A,TRUE,"GENERAL";"TAB3",#N/A,TRUE,"GENERAL";"TAB4",#N/A,TRUE,"GENERAL";"TAB5",#N/A,TRUE,"GENERAL"}</definedName>
    <definedName name="ghjghj" hidden="1">{"TAB1",#N/A,TRUE,"GENERAL";"TAB2",#N/A,TRUE,"GENERAL";"TAB3",#N/A,TRUE,"GENERAL";"TAB4",#N/A,TRUE,"GENERAL";"TAB5",#N/A,TRUE,"GENERAL"}</definedName>
    <definedName name="GHKJHK" localSheetId="37" hidden="1">{"TAB1",#N/A,TRUE,"GENERAL";"TAB2",#N/A,TRUE,"GENERAL";"TAB3",#N/A,TRUE,"GENERAL";"TAB4",#N/A,TRUE,"GENERAL";"TAB5",#N/A,TRUE,"GENERAL"}</definedName>
    <definedName name="GHKJHK" hidden="1">{"TAB1",#N/A,TRUE,"GENERAL";"TAB2",#N/A,TRUE,"GENERAL";"TAB3",#N/A,TRUE,"GENERAL";"TAB4",#N/A,TRUE,"GENERAL";"TAB5",#N/A,TRUE,"GENERAL"}</definedName>
    <definedName name="GJHVCB" localSheetId="37" hidden="1">{"TAB1",#N/A,TRUE,"GENERAL";"TAB2",#N/A,TRUE,"GENERAL";"TAB3",#N/A,TRUE,"GENERAL";"TAB4",#N/A,TRUE,"GENERAL";"TAB5",#N/A,TRUE,"GENERAL"}</definedName>
    <definedName name="GJHVCB" hidden="1">{"TAB1",#N/A,TRUE,"GENERAL";"TAB2",#N/A,TRUE,"GENERAL";"TAB3",#N/A,TRUE,"GENERAL";"TAB4",#N/A,TRUE,"GENERAL";"TAB5",#N/A,TRUE,"GENERAL"}</definedName>
    <definedName name="gk" localSheetId="37" hidden="1">{"via1",#N/A,TRUE,"general";"via2",#N/A,TRUE,"general";"via3",#N/A,TRUE,"general"}</definedName>
    <definedName name="gk" hidden="1">{"via1",#N/A,TRUE,"general";"via2",#N/A,TRUE,"general";"via3",#N/A,TRUE,"general"}</definedName>
    <definedName name="GKJDGDIJZ">"Imagen 3"</definedName>
    <definedName name="GRAF1ANO" localSheetId="37" hidden="1">{"via1",#N/A,TRUE,"general";"via2",#N/A,TRUE,"general";"via3",#N/A,TRUE,"general"}</definedName>
    <definedName name="GRAF1ANO" hidden="1">{"via1",#N/A,TRUE,"general";"via2",#N/A,TRUE,"general";"via3",#N/A,TRUE,"general"}</definedName>
    <definedName name="GRAF1AÑO" localSheetId="37"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_verde">'[5]LISTADO DE MATERIALES Y EQUIPOS'!$B$128</definedName>
    <definedName name="gregds" localSheetId="37" hidden="1">{"TAB1",#N/A,TRUE,"GENERAL";"TAB2",#N/A,TRUE,"GENERAL";"TAB3",#N/A,TRUE,"GENERAL";"TAB4",#N/A,TRUE,"GENERAL";"TAB5",#N/A,TRUE,"GENERAL"}</definedName>
    <definedName name="gregds" hidden="1">{"TAB1",#N/A,TRUE,"GENERAL";"TAB2",#N/A,TRUE,"GENERAL";"TAB3",#N/A,TRUE,"GENERAL";"TAB4",#N/A,TRUE,"GENERAL";"TAB5",#N/A,TRUE,"GENERAL"}</definedName>
    <definedName name="grehrtyh" localSheetId="37" hidden="1">{"TAB1",#N/A,TRUE,"GENERAL";"TAB2",#N/A,TRUE,"GENERAL";"TAB3",#N/A,TRUE,"GENERAL";"TAB4",#N/A,TRUE,"GENERAL";"TAB5",#N/A,TRUE,"GENERAL"}</definedName>
    <definedName name="grehrtyh" hidden="1">{"TAB1",#N/A,TRUE,"GENERAL";"TAB2",#N/A,TRUE,"GENERAL";"TAB3",#N/A,TRUE,"GENERAL";"TAB4",#N/A,TRUE,"GENERAL";"TAB5",#N/A,TRUE,"GENERAL"}</definedName>
    <definedName name="grggwero" localSheetId="37" hidden="1">{"via1",#N/A,TRUE,"general";"via2",#N/A,TRUE,"general";"via3",#N/A,TRUE,"general"}</definedName>
    <definedName name="grggwero" hidden="1">{"via1",#N/A,TRUE,"general";"via2",#N/A,TRUE,"general";"via3",#N/A,TRUE,"general"}</definedName>
    <definedName name="grtyerh" localSheetId="37"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37" hidden="1">{"TAB1",#N/A,TRUE,"GENERAL";"TAB2",#N/A,TRUE,"GENERAL";"TAB3",#N/A,TRUE,"GENERAL";"TAB4",#N/A,TRUE,"GENERAL";"TAB5",#N/A,TRUE,"GENERAL"}</definedName>
    <definedName name="GSDG" hidden="1">{"TAB1",#N/A,TRUE,"GENERAL";"TAB2",#N/A,TRUE,"GENERAL";"TAB3",#N/A,TRUE,"GENERAL";"TAB4",#N/A,TRUE,"GENERAL";"TAB5",#N/A,TRUE,"GENERAL"}</definedName>
    <definedName name="gsfsf" localSheetId="37" hidden="1">{"via1",#N/A,TRUE,"general";"via2",#N/A,TRUE,"general";"via3",#N/A,TRUE,"general"}</definedName>
    <definedName name="gsfsf" hidden="1">{"via1",#N/A,TRUE,"general";"via2",#N/A,TRUE,"general";"via3",#N/A,TRUE,"general"}</definedName>
    <definedName name="gtgt" localSheetId="37" hidden="1">{"via1",#N/A,TRUE,"general";"via2",#N/A,TRUE,"general";"via3",#N/A,TRUE,"general"}</definedName>
    <definedName name="gtgt" hidden="1">{"via1",#N/A,TRUE,"general";"via2",#N/A,TRUE,"general";"via3",#N/A,TRUE,"general"}</definedName>
    <definedName name="gtgtg" localSheetId="37" hidden="1">{"via1",#N/A,TRUE,"general";"via2",#N/A,TRUE,"general";"via3",#N/A,TRUE,"general"}</definedName>
    <definedName name="gtgtg" hidden="1">{"via1",#N/A,TRUE,"general";"via2",#N/A,TRUE,"general";"via3",#N/A,TRUE,"general"}</definedName>
    <definedName name="gtgtgff" localSheetId="37" hidden="1">{"via1",#N/A,TRUE,"general";"via2",#N/A,TRUE,"general";"via3",#N/A,TRUE,"general"}</definedName>
    <definedName name="gtgtgff" hidden="1">{"via1",#N/A,TRUE,"general";"via2",#N/A,TRUE,"general";"via3",#N/A,TRUE,"general"}</definedName>
    <definedName name="gtgtgyh" localSheetId="37" hidden="1">{"TAB1",#N/A,TRUE,"GENERAL";"TAB2",#N/A,TRUE,"GENERAL";"TAB3",#N/A,TRUE,"GENERAL";"TAB4",#N/A,TRUE,"GENERAL";"TAB5",#N/A,TRUE,"GENERAL"}</definedName>
    <definedName name="gtgtgyh" hidden="1">{"TAB1",#N/A,TRUE,"GENERAL";"TAB2",#N/A,TRUE,"GENERAL";"TAB3",#N/A,TRUE,"GENERAL";"TAB4",#N/A,TRUE,"GENERAL";"TAB5",#N/A,TRUE,"GENERAL"}</definedName>
    <definedName name="gtgth" localSheetId="37" hidden="1">{"TAB1",#N/A,TRUE,"GENERAL";"TAB2",#N/A,TRUE,"GENERAL";"TAB3",#N/A,TRUE,"GENERAL";"TAB4",#N/A,TRUE,"GENERAL";"TAB5",#N/A,TRUE,"GENERAL"}</definedName>
    <definedName name="gtgth" hidden="1">{"TAB1",#N/A,TRUE,"GENERAL";"TAB2",#N/A,TRUE,"GENERAL";"TAB3",#N/A,TRUE,"GENERAL";"TAB4",#N/A,TRUE,"GENERAL";"TAB5",#N/A,TRUE,"GENERAL"}</definedName>
    <definedName name="GTYT">#REF!</definedName>
    <definedName name="H">#REF!</definedName>
    <definedName name="h9h" localSheetId="37" hidden="1">{"via1",#N/A,TRUE,"general";"via2",#N/A,TRUE,"general";"via3",#N/A,TRUE,"general"}</definedName>
    <definedName name="h9h" hidden="1">{"via1",#N/A,TRUE,"general";"via2",#N/A,TRUE,"general";"via3",#N/A,TRUE,"general"}</definedName>
    <definedName name="hbfdhrw" localSheetId="37" hidden="1">{"TAB1",#N/A,TRUE,"GENERAL";"TAB2",#N/A,TRUE,"GENERAL";"TAB3",#N/A,TRUE,"GENERAL";"TAB4",#N/A,TRUE,"GENERAL";"TAB5",#N/A,TRUE,"GENERAL"}</definedName>
    <definedName name="hbfdhrw" hidden="1">{"TAB1",#N/A,TRUE,"GENERAL";"TAB2",#N/A,TRUE,"GENERAL";"TAB3",#N/A,TRUE,"GENERAL";"TAB4",#N/A,TRUE,"GENERAL";"TAB5",#N/A,TRUE,"GENERAL"}</definedName>
    <definedName name="hdfh" localSheetId="37" hidden="1">{"via1",#N/A,TRUE,"general";"via2",#N/A,TRUE,"general";"via3",#N/A,TRUE,"general"}</definedName>
    <definedName name="hdfh" hidden="1">{"via1",#N/A,TRUE,"general";"via2",#N/A,TRUE,"general";"via3",#N/A,TRUE,"general"}</definedName>
    <definedName name="hdfh4" localSheetId="37" hidden="1">{"TAB1",#N/A,TRUE,"GENERAL";"TAB2",#N/A,TRUE,"GENERAL";"TAB3",#N/A,TRUE,"GENERAL";"TAB4",#N/A,TRUE,"GENERAL";"TAB5",#N/A,TRUE,"GENERAL"}</definedName>
    <definedName name="hdfh4" hidden="1">{"TAB1",#N/A,TRUE,"GENERAL";"TAB2",#N/A,TRUE,"GENERAL";"TAB3",#N/A,TRUE,"GENERAL";"TAB4",#N/A,TRUE,"GENERAL";"TAB5",#N/A,TRUE,"GENERAL"}</definedName>
    <definedName name="hdfhwq" localSheetId="37" hidden="1">{"TAB1",#N/A,TRUE,"GENERAL";"TAB2",#N/A,TRUE,"GENERAL";"TAB3",#N/A,TRUE,"GENERAL";"TAB4",#N/A,TRUE,"GENERAL";"TAB5",#N/A,TRUE,"GENERAL"}</definedName>
    <definedName name="hdfhwq" hidden="1">{"TAB1",#N/A,TRUE,"GENERAL";"TAB2",#N/A,TRUE,"GENERAL";"TAB3",#N/A,TRUE,"GENERAL";"TAB4",#N/A,TRUE,"GENERAL";"TAB5",#N/A,TRUE,"GENERAL"}</definedName>
    <definedName name="hdgh" localSheetId="37" hidden="1">{"via1",#N/A,TRUE,"general";"via2",#N/A,TRUE,"general";"via3",#N/A,TRUE,"general"}</definedName>
    <definedName name="hdgh" hidden="1">{"via1",#N/A,TRUE,"general";"via2",#N/A,TRUE,"general";"via3",#N/A,TRUE,"general"}</definedName>
    <definedName name="hdhf" localSheetId="37" hidden="1">{"TAB1",#N/A,TRUE,"GENERAL";"TAB2",#N/A,TRUE,"GENERAL";"TAB3",#N/A,TRUE,"GENERAL";"TAB4",#N/A,TRUE,"GENERAL";"TAB5",#N/A,TRUE,"GENERAL"}</definedName>
    <definedName name="hdhf" hidden="1">{"TAB1",#N/A,TRUE,"GENERAL";"TAB2",#N/A,TRUE,"GENERAL";"TAB3",#N/A,TRUE,"GENERAL";"TAB4",#N/A,TRUE,"GENERAL";"TAB5",#N/A,TRUE,"GENERAL"}</definedName>
    <definedName name="hfgh" localSheetId="37" hidden="1">{"via1",#N/A,TRUE,"general";"via2",#N/A,TRUE,"general";"via3",#N/A,TRUE,"general"}</definedName>
    <definedName name="hfgh" hidden="1">{"via1",#N/A,TRUE,"general";"via2",#N/A,TRUE,"general";"via3",#N/A,TRUE,"general"}</definedName>
    <definedName name="hfh" localSheetId="37" hidden="1">{"TAB1",#N/A,TRUE,"GENERAL";"TAB2",#N/A,TRUE,"GENERAL";"TAB3",#N/A,TRUE,"GENERAL";"TAB4",#N/A,TRUE,"GENERAL";"TAB5",#N/A,TRUE,"GENERAL"}</definedName>
    <definedName name="hfh" hidden="1">{"TAB1",#N/A,TRUE,"GENERAL";"TAB2",#N/A,TRUE,"GENERAL";"TAB3",#N/A,TRUE,"GENERAL";"TAB4",#N/A,TRUE,"GENERAL";"TAB5",#N/A,TRUE,"GENERAL"}</definedName>
    <definedName name="hfhg" localSheetId="37" hidden="1">{"TAB1",#N/A,TRUE,"GENERAL";"TAB2",#N/A,TRUE,"GENERAL";"TAB3",#N/A,TRUE,"GENERAL";"TAB4",#N/A,TRUE,"GENERAL";"TAB5",#N/A,TRUE,"GENERAL"}</definedName>
    <definedName name="hfhg" hidden="1">{"TAB1",#N/A,TRUE,"GENERAL";"TAB2",#N/A,TRUE,"GENERAL";"TAB3",#N/A,TRUE,"GENERAL";"TAB4",#N/A,TRUE,"GENERAL";"TAB5",#N/A,TRUE,"GENERAL"}</definedName>
    <definedName name="hfthr" localSheetId="37" hidden="1">{"via1",#N/A,TRUE,"general";"via2",#N/A,TRUE,"general";"via3",#N/A,TRUE,"general"}</definedName>
    <definedName name="hfthr" hidden="1">{"via1",#N/A,TRUE,"general";"via2",#N/A,TRUE,"general";"via3",#N/A,TRUE,"general"}</definedName>
    <definedName name="hg" localSheetId="37" hidden="1">{"via1",#N/A,TRUE,"general";"via2",#N/A,TRUE,"general";"via3",#N/A,TRUE,"general"}</definedName>
    <definedName name="hg" hidden="1">{"via1",#N/A,TRUE,"general";"via2",#N/A,TRUE,"general";"via3",#N/A,TRUE,"general"}</definedName>
    <definedName name="HGFH" localSheetId="37" hidden="1">{"via1",#N/A,TRUE,"general";"via2",#N/A,TRUE,"general";"via3",#N/A,TRUE,"general"}</definedName>
    <definedName name="HGFH" hidden="1">{"via1",#N/A,TRUE,"general";"via2",#N/A,TRUE,"general";"via3",#N/A,TRUE,"general"}</definedName>
    <definedName name="hgfhty" localSheetId="37" hidden="1">{"via1",#N/A,TRUE,"general";"via2",#N/A,TRUE,"general";"via3",#N/A,TRUE,"general"}</definedName>
    <definedName name="hgfhty" hidden="1">{"via1",#N/A,TRUE,"general";"via2",#N/A,TRUE,"general";"via3",#N/A,TRUE,"general"}</definedName>
    <definedName name="HGHFH7" localSheetId="37" hidden="1">{"TAB1",#N/A,TRUE,"GENERAL";"TAB2",#N/A,TRUE,"GENERAL";"TAB3",#N/A,TRUE,"GENERAL";"TAB4",#N/A,TRUE,"GENERAL";"TAB5",#N/A,TRUE,"GENERAL"}</definedName>
    <definedName name="HGHFH7" hidden="1">{"TAB1",#N/A,TRUE,"GENERAL";"TAB2",#N/A,TRUE,"GENERAL";"TAB3",#N/A,TRUE,"GENERAL";"TAB4",#N/A,TRUE,"GENERAL";"TAB5",#N/A,TRUE,"GENERAL"}</definedName>
    <definedName name="hghhj" localSheetId="37" hidden="1">{"TAB1",#N/A,TRUE,"GENERAL";"TAB2",#N/A,TRUE,"GENERAL";"TAB3",#N/A,TRUE,"GENERAL";"TAB4",#N/A,TRUE,"GENERAL";"TAB5",#N/A,TRUE,"GENERAL"}</definedName>
    <definedName name="hghhj" hidden="1">{"TAB1",#N/A,TRUE,"GENERAL";"TAB2",#N/A,TRUE,"GENERAL";"TAB3",#N/A,TRUE,"GENERAL";"TAB4",#N/A,TRUE,"GENERAL";"TAB5",#N/A,TRUE,"GENERAL"}</definedName>
    <definedName name="hghydj" localSheetId="37" hidden="1">{"via1",#N/A,TRUE,"general";"via2",#N/A,TRUE,"general";"via3",#N/A,TRUE,"general"}</definedName>
    <definedName name="hghydj" hidden="1">{"via1",#N/A,TRUE,"general";"via2",#N/A,TRUE,"general";"via3",#N/A,TRUE,"general"}</definedName>
    <definedName name="hgjfjw" localSheetId="37" hidden="1">{"via1",#N/A,TRUE,"general";"via2",#N/A,TRUE,"general";"via3",#N/A,TRUE,"general"}</definedName>
    <definedName name="hgjfjw" hidden="1">{"via1",#N/A,TRUE,"general";"via2",#N/A,TRUE,"general";"via3",#N/A,TRUE,"general"}</definedName>
    <definedName name="HGJG" localSheetId="37" hidden="1">{"TAB1",#N/A,TRUE,"GENERAL";"TAB2",#N/A,TRUE,"GENERAL";"TAB3",#N/A,TRUE,"GENERAL";"TAB4",#N/A,TRUE,"GENERAL";"TAB5",#N/A,TRUE,"GENERAL"}</definedName>
    <definedName name="HGJG" hidden="1">{"TAB1",#N/A,TRUE,"GENERAL";"TAB2",#N/A,TRUE,"GENERAL";"TAB3",#N/A,TRUE,"GENERAL";"TAB4",#N/A,TRUE,"GENERAL";"TAB5",#N/A,TRUE,"GENERAL"}</definedName>
    <definedName name="hhh" localSheetId="37" hidden="1">{"TAB1",#N/A,TRUE,"GENERAL";"TAB2",#N/A,TRUE,"GENERAL";"TAB3",#N/A,TRUE,"GENERAL";"TAB4",#N/A,TRUE,"GENERAL";"TAB5",#N/A,TRUE,"GENERAL"}</definedName>
    <definedName name="hhh" hidden="1">{"TAB1",#N/A,TRUE,"GENERAL";"TAB2",#N/A,TRUE,"GENERAL";"TAB3",#N/A,TRUE,"GENERAL";"TAB4",#N/A,TRUE,"GENERAL";"TAB5",#N/A,TRUE,"GENERAL"}</definedName>
    <definedName name="hhhhhh" localSheetId="37" hidden="1">{"via1",#N/A,TRUE,"general";"via2",#N/A,TRUE,"general";"via3",#N/A,TRUE,"general"}</definedName>
    <definedName name="hhhhhh" hidden="1">{"via1",#N/A,TRUE,"general";"via2",#N/A,TRUE,"general";"via3",#N/A,TRUE,"general"}</definedName>
    <definedName name="hhhhhho" localSheetId="37" hidden="1">{"TAB1",#N/A,TRUE,"GENERAL";"TAB2",#N/A,TRUE,"GENERAL";"TAB3",#N/A,TRUE,"GENERAL";"TAB4",#N/A,TRUE,"GENERAL";"TAB5",#N/A,TRUE,"GENERAL"}</definedName>
    <definedName name="hhhhhho" hidden="1">{"TAB1",#N/A,TRUE,"GENERAL";"TAB2",#N/A,TRUE,"GENERAL";"TAB3",#N/A,TRUE,"GENERAL";"TAB4",#N/A,TRUE,"GENERAL";"TAB5",#N/A,TRUE,"GENERAL"}</definedName>
    <definedName name="hhhhhpy" localSheetId="37" hidden="1">{"TAB1",#N/A,TRUE,"GENERAL";"TAB2",#N/A,TRUE,"GENERAL";"TAB3",#N/A,TRUE,"GENERAL";"TAB4",#N/A,TRUE,"GENERAL";"TAB5",#N/A,TRUE,"GENERAL"}</definedName>
    <definedName name="hhhhhpy" hidden="1">{"TAB1",#N/A,TRUE,"GENERAL";"TAB2",#N/A,TRUE,"GENERAL";"TAB3",#N/A,TRUE,"GENERAL";"TAB4",#N/A,TRUE,"GENERAL";"TAB5",#N/A,TRUE,"GENERAL"}</definedName>
    <definedName name="hhhhth" localSheetId="37" hidden="1">{"via1",#N/A,TRUE,"general";"via2",#N/A,TRUE,"general";"via3",#N/A,TRUE,"general"}</definedName>
    <definedName name="hhhhth" hidden="1">{"via1",#N/A,TRUE,"general";"via2",#N/A,TRUE,"general";"via3",#N/A,TRUE,"general"}</definedName>
    <definedName name="hhhyhyh" localSheetId="37" hidden="1">{"TAB1",#N/A,TRUE,"GENERAL";"TAB2",#N/A,TRUE,"GENERAL";"TAB3",#N/A,TRUE,"GENERAL";"TAB4",#N/A,TRUE,"GENERAL";"TAB5",#N/A,TRUE,"GENERAL"}</definedName>
    <definedName name="hhhyhyh" hidden="1">{"TAB1",#N/A,TRUE,"GENERAL";"TAB2",#N/A,TRUE,"GENERAL";"TAB3",#N/A,TRUE,"GENERAL";"TAB4",#N/A,TRUE,"GENERAL";"TAB5",#N/A,TRUE,"GENERAL"}</definedName>
    <definedName name="hhtrhreh" localSheetId="37" hidden="1">{"via1",#N/A,TRUE,"general";"via2",#N/A,TRUE,"general";"via3",#N/A,TRUE,"general"}</definedName>
    <definedName name="hhtrhreh" hidden="1">{"via1",#N/A,TRUE,"general";"via2",#N/A,TRUE,"general";"via3",#N/A,TRUE,"general"}</definedName>
    <definedName name="hjfg" localSheetId="37" hidden="1">{"via1",#N/A,TRUE,"general";"via2",#N/A,TRUE,"general";"via3",#N/A,TRUE,"general"}</definedName>
    <definedName name="hjfg" hidden="1">{"via1",#N/A,TRUE,"general";"via2",#N/A,TRUE,"general";"via3",#N/A,TRUE,"general"}</definedName>
    <definedName name="hjgh" localSheetId="37" hidden="1">{"TAB1",#N/A,TRUE,"GENERAL";"TAB2",#N/A,TRUE,"GENERAL";"TAB3",#N/A,TRUE,"GENERAL";"TAB4",#N/A,TRUE,"GENERAL";"TAB5",#N/A,TRUE,"GENERAL"}</definedName>
    <definedName name="hjgh" hidden="1">{"TAB1",#N/A,TRUE,"GENERAL";"TAB2",#N/A,TRUE,"GENERAL";"TAB3",#N/A,TRUE,"GENERAL";"TAB4",#N/A,TRUE,"GENERAL";"TAB5",#N/A,TRUE,"GENERAL"}</definedName>
    <definedName name="hjghj" localSheetId="37" hidden="1">{"TAB1",#N/A,TRUE,"GENERAL";"TAB2",#N/A,TRUE,"GENERAL";"TAB3",#N/A,TRUE,"GENERAL";"TAB4",#N/A,TRUE,"GENERAL";"TAB5",#N/A,TRUE,"GENERAL"}</definedName>
    <definedName name="hjghj" hidden="1">{"TAB1",#N/A,TRUE,"GENERAL";"TAB2",#N/A,TRUE,"GENERAL";"TAB3",#N/A,TRUE,"GENERAL";"TAB4",#N/A,TRUE,"GENERAL";"TAB5",#N/A,TRUE,"GENERAL"}</definedName>
    <definedName name="hjhjhg" localSheetId="37" hidden="1">{"TAB1",#N/A,TRUE,"GENERAL";"TAB2",#N/A,TRUE,"GENERAL";"TAB3",#N/A,TRUE,"GENERAL";"TAB4",#N/A,TRUE,"GENERAL";"TAB5",#N/A,TRUE,"GENERAL"}</definedName>
    <definedName name="hjhjhg" hidden="1">{"TAB1",#N/A,TRUE,"GENERAL";"TAB2",#N/A,TRUE,"GENERAL";"TAB3",#N/A,TRUE,"GENERAL";"TAB4",#N/A,TRUE,"GENERAL";"TAB5",#N/A,TRUE,"GENERAL"}</definedName>
    <definedName name="HJKH" localSheetId="37" hidden="1">{"via1",#N/A,TRUE,"general";"via2",#N/A,TRUE,"general";"via3",#N/A,TRUE,"general"}</definedName>
    <definedName name="HJKH" hidden="1">{"via1",#N/A,TRUE,"general";"via2",#N/A,TRUE,"general";"via3",#N/A,TRUE,"general"}</definedName>
    <definedName name="hjkjk" localSheetId="37" hidden="1">{"via1",#N/A,TRUE,"general";"via2",#N/A,TRUE,"general";"via3",#N/A,TRUE,"general"}</definedName>
    <definedName name="hjkjk" hidden="1">{"via1",#N/A,TRUE,"general";"via2",#N/A,TRUE,"general";"via3",#N/A,TRUE,"general"}</definedName>
    <definedName name="hn" localSheetId="37" hidden="1">{"TAB1",#N/A,TRUE,"GENERAL";"TAB2",#N/A,TRUE,"GENERAL";"TAB3",#N/A,TRUE,"GENERAL";"TAB4",#N/A,TRUE,"GENERAL";"TAB5",#N/A,TRUE,"GENERAL"}</definedName>
    <definedName name="hn" hidden="1">{"TAB1",#N/A,TRUE,"GENERAL";"TAB2",#N/A,TRUE,"GENERAL";"TAB3",#N/A,TRUE,"GENERAL";"TAB4",#N/A,TRUE,"GENERAL";"TAB5",#N/A,TRUE,"GENERAL"}</definedName>
    <definedName name="HOJA">#REF!</definedName>
    <definedName name="HOJA1">#REF!</definedName>
    <definedName name="hreer" localSheetId="37" hidden="1">{"TAB1",#N/A,TRUE,"GENERAL";"TAB2",#N/A,TRUE,"GENERAL";"TAB3",#N/A,TRUE,"GENERAL";"TAB4",#N/A,TRUE,"GENERAL";"TAB5",#N/A,TRUE,"GENERAL"}</definedName>
    <definedName name="hreer" hidden="1">{"TAB1",#N/A,TRUE,"GENERAL";"TAB2",#N/A,TRUE,"GENERAL";"TAB3",#N/A,TRUE,"GENERAL";"TAB4",#N/A,TRUE,"GENERAL";"TAB5",#N/A,TRUE,"GENERAL"}</definedName>
    <definedName name="hrhth" localSheetId="37" hidden="1">{"TAB1",#N/A,TRUE,"GENERAL";"TAB2",#N/A,TRUE,"GENERAL";"TAB3",#N/A,TRUE,"GENERAL";"TAB4",#N/A,TRUE,"GENERAL";"TAB5",#N/A,TRUE,"GENERAL"}</definedName>
    <definedName name="hrhth" hidden="1">{"TAB1",#N/A,TRUE,"GENERAL";"TAB2",#N/A,TRUE,"GENERAL";"TAB3",#N/A,TRUE,"GENERAL";"TAB4",#N/A,TRUE,"GENERAL";"TAB5",#N/A,TRUE,"GENERAL"}</definedName>
    <definedName name="hrthtrh" localSheetId="37" hidden="1">{"TAB1",#N/A,TRUE,"GENERAL";"TAB2",#N/A,TRUE,"GENERAL";"TAB3",#N/A,TRUE,"GENERAL";"TAB4",#N/A,TRUE,"GENERAL";"TAB5",#N/A,TRUE,"GENERAL"}</definedName>
    <definedName name="hrthtrh" hidden="1">{"TAB1",#N/A,TRUE,"GENERAL";"TAB2",#N/A,TRUE,"GENERAL";"TAB3",#N/A,TRUE,"GENERAL";"TAB4",#N/A,TRUE,"GENERAL";"TAB5",#N/A,TRUE,"GENERAL"}</definedName>
    <definedName name="hsfg" localSheetId="37" hidden="1">{"via1",#N/A,TRUE,"general";"via2",#N/A,TRUE,"general";"via3",#N/A,TRUE,"general"}</definedName>
    <definedName name="hsfg" hidden="1">{"via1",#N/A,TRUE,"general";"via2",#N/A,TRUE,"general";"via3",#N/A,TRUE,"general"}</definedName>
    <definedName name="hthdrf" localSheetId="37" hidden="1">{"TAB1",#N/A,TRUE,"GENERAL";"TAB2",#N/A,TRUE,"GENERAL";"TAB3",#N/A,TRUE,"GENERAL";"TAB4",#N/A,TRUE,"GENERAL";"TAB5",#N/A,TRUE,"GENERAL"}</definedName>
    <definedName name="hthdrf" hidden="1">{"TAB1",#N/A,TRUE,"GENERAL";"TAB2",#N/A,TRUE,"GENERAL";"TAB3",#N/A,TRUE,"GENERAL";"TAB4",#N/A,TRUE,"GENERAL";"TAB5",#N/A,TRUE,"GENERAL"}</definedName>
    <definedName name="htryrt7" localSheetId="37" hidden="1">{"via1",#N/A,TRUE,"general";"via2",#N/A,TRUE,"general";"via3",#N/A,TRUE,"general"}</definedName>
    <definedName name="htryrt7" hidden="1">{"via1",#N/A,TRUE,"general";"via2",#N/A,TRUE,"general";"via3",#N/A,TRUE,"general"}</definedName>
    <definedName name="hyhjop" localSheetId="37" hidden="1">{"TAB1",#N/A,TRUE,"GENERAL";"TAB2",#N/A,TRUE,"GENERAL";"TAB3",#N/A,TRUE,"GENERAL";"TAB4",#N/A,TRUE,"GENERAL";"TAB5",#N/A,TRUE,"GENERAL"}</definedName>
    <definedName name="hyhjop" hidden="1">{"TAB1",#N/A,TRUE,"GENERAL";"TAB2",#N/A,TRUE,"GENERAL";"TAB3",#N/A,TRUE,"GENERAL";"TAB4",#N/A,TRUE,"GENERAL";"TAB5",#N/A,TRUE,"GENERAL"}</definedName>
    <definedName name="hyhyh" localSheetId="37" hidden="1">{"TAB1",#N/A,TRUE,"GENERAL";"TAB2",#N/A,TRUE,"GENERAL";"TAB3",#N/A,TRUE,"GENERAL";"TAB4",#N/A,TRUE,"GENERAL";"TAB5",#N/A,TRUE,"GENERAL"}</definedName>
    <definedName name="hyhyh" hidden="1">{"TAB1",#N/A,TRUE,"GENERAL";"TAB2",#N/A,TRUE,"GENERAL";"TAB3",#N/A,TRUE,"GENERAL";"TAB4",#N/A,TRUE,"GENERAL";"TAB5",#N/A,TRUE,"GENERAL"}</definedName>
    <definedName name="hytirs" localSheetId="37" hidden="1">{"via1",#N/A,TRUE,"general";"via2",#N/A,TRUE,"general";"via3",#N/A,TRUE,"general"}</definedName>
    <definedName name="hytirs" hidden="1">{"via1",#N/A,TRUE,"general";"via2",#N/A,TRUE,"general";"via3",#N/A,TRUE,"general"}</definedName>
    <definedName name="I">#REF!</definedName>
    <definedName name="i8i" localSheetId="37" hidden="1">{"TAB1",#N/A,TRUE,"GENERAL";"TAB2",#N/A,TRUE,"GENERAL";"TAB3",#N/A,TRUE,"GENERAL";"TAB4",#N/A,TRUE,"GENERAL";"TAB5",#N/A,TRUE,"GENERAL"}</definedName>
    <definedName name="i8i" hidden="1">{"TAB1",#N/A,TRUE,"GENERAL";"TAB2",#N/A,TRUE,"GENERAL";"TAB3",#N/A,TRUE,"GENERAL";"TAB4",#N/A,TRUE,"GENERAL";"TAB5",#N/A,TRUE,"GENERAL"}</definedName>
    <definedName name="IF">'[14]a. p. u.'!#REF!</definedName>
    <definedName name="ii" localSheetId="37" hidden="1">{"TAB1",#N/A,TRUE,"GENERAL";"TAB2",#N/A,TRUE,"GENERAL";"TAB3",#N/A,TRUE,"GENERAL";"TAB4",#N/A,TRUE,"GENERAL";"TAB5",#N/A,TRUE,"GENERAL"}</definedName>
    <definedName name="ii" hidden="1">{"TAB1",#N/A,TRUE,"GENERAL";"TAB2",#N/A,TRUE,"GENERAL";"TAB3",#N/A,TRUE,"GENERAL";"TAB4",#N/A,TRUE,"GENERAL";"TAB5",#N/A,TRUE,"GENERAL"}</definedName>
    <definedName name="iii" localSheetId="37" hidden="1">{"via1",#N/A,TRUE,"general";"via2",#N/A,TRUE,"general";"via3",#N/A,TRUE,"general"}</definedName>
    <definedName name="iii" hidden="1">{"via1",#N/A,TRUE,"general";"via2",#N/A,TRUE,"general";"via3",#N/A,TRUE,"general"}</definedName>
    <definedName name="iiii" localSheetId="37" hidden="1">{"via1",#N/A,TRUE,"general";"via2",#N/A,TRUE,"general";"via3",#N/A,TRUE,"general"}</definedName>
    <definedName name="iiii" hidden="1">{"via1",#N/A,TRUE,"general";"via2",#N/A,TRUE,"general";"via3",#N/A,TRUE,"general"}</definedName>
    <definedName name="iiiiiiik" localSheetId="37" hidden="1">{"via1",#N/A,TRUE,"general";"via2",#N/A,TRUE,"general";"via3",#N/A,TRUE,"general"}</definedName>
    <definedName name="iiiiiiik" hidden="1">{"via1",#N/A,TRUE,"general";"via2",#N/A,TRUE,"general";"via3",#N/A,TRUE,"general"}</definedName>
    <definedName name="iiiiuh" localSheetId="37" hidden="1">{"TAB1",#N/A,TRUE,"GENERAL";"TAB2",#N/A,TRUE,"GENERAL";"TAB3",#N/A,TRUE,"GENERAL";"TAB4",#N/A,TRUE,"GENERAL";"TAB5",#N/A,TRUE,"GENERAL"}</definedName>
    <definedName name="iiiiuh" hidden="1">{"TAB1",#N/A,TRUE,"GENERAL";"TAB2",#N/A,TRUE,"GENERAL";"TAB3",#N/A,TRUE,"GENERAL";"TAB4",#N/A,TRUE,"GENERAL";"TAB5",#N/A,TRUE,"GENERAL"}</definedName>
    <definedName name="iktgvfmu" localSheetId="37" hidden="1">{"TAB1",#N/A,TRUE,"GENERAL";"TAB2",#N/A,TRUE,"GENERAL";"TAB3",#N/A,TRUE,"GENERAL";"TAB4",#N/A,TRUE,"GENERAL";"TAB5",#N/A,TRUE,"GENERAL"}</definedName>
    <definedName name="iktgvfmu" hidden="1">{"TAB1",#N/A,TRUE,"GENERAL";"TAB2",#N/A,TRUE,"GENERAL";"TAB3",#N/A,TRUE,"GENERAL";"TAB4",#N/A,TRUE,"GENERAL";"TAB5",#N/A,TRUE,"GENERAL"}</definedName>
    <definedName name="inf">#REF!</definedName>
    <definedName name="INFG">#REF!</definedName>
    <definedName name="Inicio">[9]BASES!$E$26</definedName>
    <definedName name="INSUMOS">#N/A</definedName>
    <definedName name="Interruptor_Doble">'[5]LISTADO DE MATERIALES Y EQUIPOS'!$B$116</definedName>
    <definedName name="Interruptor_sencillo">'[5]LISTADO DE MATERIALES Y EQUIPOS'!$B$115</definedName>
    <definedName name="ITEM">#REF!</definedName>
    <definedName name="ITEM1">#REF!</definedName>
    <definedName name="ITEM15">#REF!</definedName>
    <definedName name="ITEM2">#REF!</definedName>
    <definedName name="ITEM3">#REF!</definedName>
    <definedName name="IUI" localSheetId="37" hidden="1">{"TAB1",#N/A,TRUE,"GENERAL";"TAB2",#N/A,TRUE,"GENERAL";"TAB3",#N/A,TRUE,"GENERAL";"TAB4",#N/A,TRUE,"GENERAL";"TAB5",#N/A,TRUE,"GENERAL"}</definedName>
    <definedName name="IUI" hidden="1">{"TAB1",#N/A,TRUE,"GENERAL";"TAB2",#N/A,TRUE,"GENERAL";"TAB3",#N/A,TRUE,"GENERAL";"TAB4",#N/A,TRUE,"GENERAL";"TAB5",#N/A,TRUE,"GENERAL"}</definedName>
    <definedName name="iuit7" localSheetId="37" hidden="1">{"TAB1",#N/A,TRUE,"GENERAL";"TAB2",#N/A,TRUE,"GENERAL";"TAB3",#N/A,TRUE,"GENERAL";"TAB4",#N/A,TRUE,"GENERAL";"TAB5",#N/A,TRUE,"GENERAL"}</definedName>
    <definedName name="iuit7" hidden="1">{"TAB1",#N/A,TRUE,"GENERAL";"TAB2",#N/A,TRUE,"GENERAL";"TAB3",#N/A,TRUE,"GENERAL";"TAB4",#N/A,TRUE,"GENERAL";"TAB5",#N/A,TRUE,"GENERAL"}</definedName>
    <definedName name="iul" localSheetId="37" hidden="1">{"via1",#N/A,TRUE,"general";"via2",#N/A,TRUE,"general";"via3",#N/A,TRUE,"general"}</definedName>
    <definedName name="iul" hidden="1">{"via1",#N/A,TRUE,"general";"via2",#N/A,TRUE,"general";"via3",#N/A,TRUE,"general"}</definedName>
    <definedName name="iuouio" localSheetId="37" hidden="1">{"via1",#N/A,TRUE,"general";"via2",#N/A,TRUE,"general";"via3",#N/A,TRUE,"general"}</definedName>
    <definedName name="iuouio" hidden="1">{"via1",#N/A,TRUE,"general";"via2",#N/A,TRUE,"general";"via3",#N/A,TRUE,"general"}</definedName>
    <definedName name="iuyi9" localSheetId="37"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37" hidden="1">{"via1",#N/A,TRUE,"general";"via2",#N/A,TRUE,"general";"via3",#N/A,TRUE,"general"}</definedName>
    <definedName name="iyuiuyi" hidden="1">{"via1",#N/A,TRUE,"general";"via2",#N/A,TRUE,"general";"via3",#N/A,TRUE,"general"}</definedName>
    <definedName name="j" localSheetId="37" hidden="1">{"TAB1",#N/A,TRUE,"GENERAL";"TAB2",#N/A,TRUE,"GENERAL";"TAB3",#N/A,TRUE,"GENERAL";"TAB4",#N/A,TRUE,"GENERAL";"TAB5",#N/A,TRUE,"GENERAL"}</definedName>
    <definedName name="j" hidden="1">{"TAB1",#N/A,TRUE,"GENERAL";"TAB2",#N/A,TRUE,"GENERAL";"TAB3",#N/A,TRUE,"GENERAL";"TAB4",#N/A,TRUE,"GENERAL";"TAB5",#N/A,TRUE,"GENERAL"}</definedName>
    <definedName name="jd" localSheetId="37" hidden="1">{"via1",#N/A,TRUE,"general";"via2",#N/A,TRUE,"general";"via3",#N/A,TRUE,"general"}</definedName>
    <definedName name="jd" hidden="1">{"via1",#N/A,TRUE,"general";"via2",#N/A,TRUE,"general";"via3",#N/A,TRUE,"general"}</definedName>
    <definedName name="jdh" localSheetId="37" hidden="1">{"TAB1",#N/A,TRUE,"GENERAL";"TAB2",#N/A,TRUE,"GENERAL";"TAB3",#N/A,TRUE,"GENERAL";"TAB4",#N/A,TRUE,"GENERAL";"TAB5",#N/A,TRUE,"GENERAL"}</definedName>
    <definedName name="jdh" hidden="1">{"TAB1",#N/A,TRUE,"GENERAL";"TAB2",#N/A,TRUE,"GENERAL";"TAB3",#N/A,TRUE,"GENERAL";"TAB4",#N/A,TRUE,"GENERAL";"TAB5",#N/A,TRUE,"GENERAL"}</definedName>
    <definedName name="jeytj" localSheetId="37" hidden="1">{"TAB1",#N/A,TRUE,"GENERAL";"TAB2",#N/A,TRUE,"GENERAL";"TAB3",#N/A,TRUE,"GENERAL";"TAB4",#N/A,TRUE,"GENERAL";"TAB5",#N/A,TRUE,"GENERAL"}</definedName>
    <definedName name="jeytj" hidden="1">{"TAB1",#N/A,TRUE,"GENERAL";"TAB2",#N/A,TRUE,"GENERAL";"TAB3",#N/A,TRUE,"GENERAL";"TAB4",#N/A,TRUE,"GENERAL";"TAB5",#N/A,TRUE,"GENERAL"}</definedName>
    <definedName name="jfhjfrt" localSheetId="37" hidden="1">{"TAB1",#N/A,TRUE,"GENERAL";"TAB2",#N/A,TRUE,"GENERAL";"TAB3",#N/A,TRUE,"GENERAL";"TAB4",#N/A,TRUE,"GENERAL";"TAB5",#N/A,TRUE,"GENERAL"}</definedName>
    <definedName name="jfhjfrt" hidden="1">{"TAB1",#N/A,TRUE,"GENERAL";"TAB2",#N/A,TRUE,"GENERAL";"TAB3",#N/A,TRUE,"GENERAL";"TAB4",#N/A,TRUE,"GENERAL";"TAB5",#N/A,TRUE,"GENERAL"}</definedName>
    <definedName name="jgfj" localSheetId="37" hidden="1">{"via1",#N/A,TRUE,"general";"via2",#N/A,TRUE,"general";"via3",#N/A,TRUE,"general"}</definedName>
    <definedName name="jgfj" hidden="1">{"via1",#N/A,TRUE,"general";"via2",#N/A,TRUE,"general";"via3",#N/A,TRUE,"general"}</definedName>
    <definedName name="jghj" localSheetId="37" hidden="1">{"TAB1",#N/A,TRUE,"GENERAL";"TAB2",#N/A,TRUE,"GENERAL";"TAB3",#N/A,TRUE,"GENERAL";"TAB4",#N/A,TRUE,"GENERAL";"TAB5",#N/A,TRUE,"GENERAL"}</definedName>
    <definedName name="jghj" hidden="1">{"TAB1",#N/A,TRUE,"GENERAL";"TAB2",#N/A,TRUE,"GENERAL";"TAB3",#N/A,TRUE,"GENERAL";"TAB4",#N/A,TRUE,"GENERAL";"TAB5",#N/A,TRUE,"GENERAL"}</definedName>
    <definedName name="jgj" localSheetId="37" hidden="1">{"TAB1",#N/A,TRUE,"GENERAL";"TAB2",#N/A,TRUE,"GENERAL";"TAB3",#N/A,TRUE,"GENERAL";"TAB4",#N/A,TRUE,"GENERAL";"TAB5",#N/A,TRUE,"GENERAL"}</definedName>
    <definedName name="jgj" hidden="1">{"TAB1",#N/A,TRUE,"GENERAL";"TAB2",#N/A,TRUE,"GENERAL";"TAB3",#N/A,TRUE,"GENERAL";"TAB4",#N/A,TRUE,"GENERAL";"TAB5",#N/A,TRUE,"GENERAL"}</definedName>
    <definedName name="jhg" localSheetId="37" hidden="1">{"TAB1",#N/A,TRUE,"GENERAL";"TAB2",#N/A,TRUE,"GENERAL";"TAB3",#N/A,TRUE,"GENERAL";"TAB4",#N/A,TRUE,"GENERAL";"TAB5",#N/A,TRUE,"GENERAL"}</definedName>
    <definedName name="jhg" hidden="1">{"TAB1",#N/A,TRUE,"GENERAL";"TAB2",#N/A,TRUE,"GENERAL";"TAB3",#N/A,TRUE,"GENERAL";"TAB4",#N/A,TRUE,"GENERAL";"TAB5",#N/A,TRUE,"GENERAL"}</definedName>
    <definedName name="jhjyj" localSheetId="37" hidden="1">{"via1",#N/A,TRUE,"general";"via2",#N/A,TRUE,"general";"via3",#N/A,TRUE,"general"}</definedName>
    <definedName name="jhjyj" hidden="1">{"via1",#N/A,TRUE,"general";"via2",#N/A,TRUE,"general";"via3",#N/A,TRUE,"general"}</definedName>
    <definedName name="JHK" localSheetId="37" hidden="1">{"TAB1",#N/A,TRUE,"GENERAL";"TAB2",#N/A,TRUE,"GENERAL";"TAB3",#N/A,TRUE,"GENERAL";"TAB4",#N/A,TRUE,"GENERAL";"TAB5",#N/A,TRUE,"GENERAL"}</definedName>
    <definedName name="JHK" hidden="1">{"TAB1",#N/A,TRUE,"GENERAL";"TAB2",#N/A,TRUE,"GENERAL";"TAB3",#N/A,TRUE,"GENERAL";"TAB4",#N/A,TRUE,"GENERAL";"TAB5",#N/A,TRUE,"GENERAL"}</definedName>
    <definedName name="jhkgjkvf" localSheetId="37" hidden="1">{"TAB1",#N/A,TRUE,"GENERAL";"TAB2",#N/A,TRUE,"GENERAL";"TAB3",#N/A,TRUE,"GENERAL";"TAB4",#N/A,TRUE,"GENERAL";"TAB5",#N/A,TRUE,"GENERAL"}</definedName>
    <definedName name="jhkgjkvf" hidden="1">{"TAB1",#N/A,TRUE,"GENERAL";"TAB2",#N/A,TRUE,"GENERAL";"TAB3",#N/A,TRUE,"GENERAL";"TAB4",#N/A,TRUE,"GENERAL";"TAB5",#N/A,TRUE,"GENERAL"}</definedName>
    <definedName name="jj" localSheetId="37" hidden="1">{"via1",#N/A,TRUE,"general";"via2",#N/A,TRUE,"general";"via3",#N/A,TRUE,"general"}</definedName>
    <definedName name="jj" hidden="1">{"via1",#N/A,TRUE,"general";"via2",#N/A,TRUE,"general";"via3",#N/A,TRUE,"general"}</definedName>
    <definedName name="jjfq" localSheetId="37" hidden="1">{"via1",#N/A,TRUE,"general";"via2",#N/A,TRUE,"general";"via3",#N/A,TRUE,"general"}</definedName>
    <definedName name="jjfq" hidden="1">{"via1",#N/A,TRUE,"general";"via2",#N/A,TRUE,"general";"via3",#N/A,TRUE,"general"}</definedName>
    <definedName name="jjjhjddfg" localSheetId="37" hidden="1">{"via1",#N/A,TRUE,"general";"via2",#N/A,TRUE,"general";"via3",#N/A,TRUE,"general"}</definedName>
    <definedName name="jjjhjddfg" hidden="1">{"via1",#N/A,TRUE,"general";"via2",#N/A,TRUE,"general";"via3",#N/A,TRUE,"general"}</definedName>
    <definedName name="jjjjju" localSheetId="37" hidden="1">{"via1",#N/A,TRUE,"general";"via2",#N/A,TRUE,"general";"via3",#N/A,TRUE,"general"}</definedName>
    <definedName name="jjjjju" hidden="1">{"via1",#N/A,TRUE,"general";"via2",#N/A,TRUE,"general";"via3",#N/A,TRUE,"general"}</definedName>
    <definedName name="jjujujty" localSheetId="37" hidden="1">{"TAB1",#N/A,TRUE,"GENERAL";"TAB2",#N/A,TRUE,"GENERAL";"TAB3",#N/A,TRUE,"GENERAL";"TAB4",#N/A,TRUE,"GENERAL";"TAB5",#N/A,TRUE,"GENERAL"}</definedName>
    <definedName name="jjujujty" hidden="1">{"TAB1",#N/A,TRUE,"GENERAL";"TAB2",#N/A,TRUE,"GENERAL";"TAB3",#N/A,TRUE,"GENERAL";"TAB4",#N/A,TRUE,"GENERAL";"TAB5",#N/A,TRUE,"GENERAL"}</definedName>
    <definedName name="jjyjy" localSheetId="37" hidden="1">{"via1",#N/A,TRUE,"general";"via2",#N/A,TRUE,"general";"via3",#N/A,TRUE,"general"}</definedName>
    <definedName name="jjyjy" hidden="1">{"via1",#N/A,TRUE,"general";"via2",#N/A,TRUE,"general";"via3",#N/A,TRUE,"general"}</definedName>
    <definedName name="jkk" localSheetId="37" hidden="1">{"TAB1",#N/A,TRUE,"GENERAL";"TAB2",#N/A,TRUE,"GENERAL";"TAB3",#N/A,TRUE,"GENERAL";"TAB4",#N/A,TRUE,"GENERAL";"TAB5",#N/A,TRUE,"GENERAL"}</definedName>
    <definedName name="jkk" hidden="1">{"TAB1",#N/A,TRUE,"GENERAL";"TAB2",#N/A,TRUE,"GENERAL";"TAB3",#N/A,TRUE,"GENERAL";"TAB4",#N/A,TRUE,"GENERAL";"TAB5",#N/A,TRUE,"GENERAL"}</definedName>
    <definedName name="jkl" localSheetId="37" hidden="1">{"TAB1",#N/A,TRUE,"GENERAL";"TAB2",#N/A,TRUE,"GENERAL";"TAB3",#N/A,TRUE,"GENERAL";"TAB4",#N/A,TRUE,"GENERAL";"TAB5",#N/A,TRUE,"GENERAL"}</definedName>
    <definedName name="jkl" hidden="1">{"TAB1",#N/A,TRUE,"GENERAL";"TAB2",#N/A,TRUE,"GENERAL";"TAB3",#N/A,TRUE,"GENERAL";"TAB4",#N/A,TRUE,"GENERAL";"TAB5",#N/A,TRUE,"GENERAL"}</definedName>
    <definedName name="JRYJ" localSheetId="37" hidden="1">{"via1",#N/A,TRUE,"general";"via2",#N/A,TRUE,"general";"via3",#N/A,TRUE,"general"}</definedName>
    <definedName name="JRYJ" hidden="1">{"via1",#N/A,TRUE,"general";"via2",#N/A,TRUE,"general";"via3",#N/A,TRUE,"general"}</definedName>
    <definedName name="jtyj" localSheetId="37" hidden="1">{"TAB1",#N/A,TRUE,"GENERAL";"TAB2",#N/A,TRUE,"GENERAL";"TAB3",#N/A,TRUE,"GENERAL";"TAB4",#N/A,TRUE,"GENERAL";"TAB5",#N/A,TRUE,"GENERAL"}</definedName>
    <definedName name="jtyj" hidden="1">{"TAB1",#N/A,TRUE,"GENERAL";"TAB2",#N/A,TRUE,"GENERAL";"TAB3",#N/A,TRUE,"GENERAL";"TAB4",#N/A,TRUE,"GENERAL";"TAB5",#N/A,TRUE,"GENERAL"}</definedName>
    <definedName name="jtyry" localSheetId="37" hidden="1">{"TAB1",#N/A,TRUE,"GENERAL";"TAB2",#N/A,TRUE,"GENERAL";"TAB3",#N/A,TRUE,"GENERAL";"TAB4",#N/A,TRUE,"GENERAL";"TAB5",#N/A,TRUE,"GENERAL"}</definedName>
    <definedName name="jtyry" hidden="1">{"TAB1",#N/A,TRUE,"GENERAL";"TAB2",#N/A,TRUE,"GENERAL";"TAB3",#N/A,TRUE,"GENERAL";"TAB4",#N/A,TRUE,"GENERAL";"TAB5",#N/A,TRUE,"GENERAL"}</definedName>
    <definedName name="juj" localSheetId="37" hidden="1">{"via1",#N/A,TRUE,"general";"via2",#N/A,TRUE,"general";"via3",#N/A,TRUE,"general"}</definedName>
    <definedName name="juj" hidden="1">{"via1",#N/A,TRUE,"general";"via2",#N/A,TRUE,"general";"via3",#N/A,TRUE,"general"}</definedName>
    <definedName name="jujcx" localSheetId="37" hidden="1">{"via1",#N/A,TRUE,"general";"via2",#N/A,TRUE,"general";"via3",#N/A,TRUE,"general"}</definedName>
    <definedName name="jujcx" hidden="1">{"via1",#N/A,TRUE,"general";"via2",#N/A,TRUE,"general";"via3",#N/A,TRUE,"general"}</definedName>
    <definedName name="jujuj" localSheetId="37" hidden="1">{"via1",#N/A,TRUE,"general";"via2",#N/A,TRUE,"general";"via3",#N/A,TRUE,"general"}</definedName>
    <definedName name="jujuj" hidden="1">{"via1",#N/A,TRUE,"general";"via2",#N/A,TRUE,"general";"via3",#N/A,TRUE,"general"}</definedName>
    <definedName name="jujujuju" localSheetId="37" hidden="1">{"TAB1",#N/A,TRUE,"GENERAL";"TAB2",#N/A,TRUE,"GENERAL";"TAB3",#N/A,TRUE,"GENERAL";"TAB4",#N/A,TRUE,"GENERAL";"TAB5",#N/A,TRUE,"GENERAL"}</definedName>
    <definedName name="jujujuju" hidden="1">{"TAB1",#N/A,TRUE,"GENERAL";"TAB2",#N/A,TRUE,"GENERAL";"TAB3",#N/A,TRUE,"GENERAL";"TAB4",#N/A,TRUE,"GENERAL";"TAB5",#N/A,TRUE,"GENERAL"}</definedName>
    <definedName name="juuuhb" localSheetId="37" hidden="1">{"TAB1",#N/A,TRUE,"GENERAL";"TAB2",#N/A,TRUE,"GENERAL";"TAB3",#N/A,TRUE,"GENERAL";"TAB4",#N/A,TRUE,"GENERAL";"TAB5",#N/A,TRUE,"GENERAL"}</definedName>
    <definedName name="juuuhb" hidden="1">{"TAB1",#N/A,TRUE,"GENERAL";"TAB2",#N/A,TRUE,"GENERAL";"TAB3",#N/A,TRUE,"GENERAL";"TAB4",#N/A,TRUE,"GENERAL";"TAB5",#N/A,TRUE,"GENERAL"}</definedName>
    <definedName name="jyjt7" localSheetId="37" hidden="1">{"via1",#N/A,TRUE,"general";"via2",#N/A,TRUE,"general";"via3",#N/A,TRUE,"general"}</definedName>
    <definedName name="jyjt7" hidden="1">{"via1",#N/A,TRUE,"general";"via2",#N/A,TRUE,"general";"via3",#N/A,TRUE,"general"}</definedName>
    <definedName name="jyt" localSheetId="37" hidden="1">{"via1",#N/A,TRUE,"general";"via2",#N/A,TRUE,"general";"via3",#N/A,TRUE,"general"}</definedName>
    <definedName name="jyt" hidden="1">{"via1",#N/A,TRUE,"general";"via2",#N/A,TRUE,"general";"via3",#N/A,TRUE,"general"}</definedName>
    <definedName name="jytj" localSheetId="37" hidden="1">{"via1",#N/A,TRUE,"general";"via2",#N/A,TRUE,"general";"via3",#N/A,TRUE,"general"}</definedName>
    <definedName name="jytj" hidden="1">{"via1",#N/A,TRUE,"general";"via2",#N/A,TRUE,"general";"via3",#N/A,TRUE,"general"}</definedName>
    <definedName name="jyuju" localSheetId="37" hidden="1">{"via1",#N/A,TRUE,"general";"via2",#N/A,TRUE,"general";"via3",#N/A,TRUE,"general"}</definedName>
    <definedName name="jyuju" hidden="1">{"via1",#N/A,TRUE,"general";"via2",#N/A,TRUE,"general";"via3",#N/A,TRUE,"general"}</definedName>
    <definedName name="jyujyuj" localSheetId="37"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37" hidden="1">{"via1",#N/A,TRUE,"general";"via2",#N/A,TRUE,"general";"via3",#N/A,TRUE,"general"}</definedName>
    <definedName name="KHGGH" hidden="1">{"via1",#N/A,TRUE,"general";"via2",#N/A,TRUE,"general";"via3",#N/A,TRUE,"general"}</definedName>
    <definedName name="khjk7" localSheetId="37" hidden="1">{"TAB1",#N/A,TRUE,"GENERAL";"TAB2",#N/A,TRUE,"GENERAL";"TAB3",#N/A,TRUE,"GENERAL";"TAB4",#N/A,TRUE,"GENERAL";"TAB5",#N/A,TRUE,"GENERAL"}</definedName>
    <definedName name="khjk7" hidden="1">{"TAB1",#N/A,TRUE,"GENERAL";"TAB2",#N/A,TRUE,"GENERAL";"TAB3",#N/A,TRUE,"GENERAL";"TAB4",#N/A,TRUE,"GENERAL";"TAB5",#N/A,TRUE,"GENERAL"}</definedName>
    <definedName name="kikik" localSheetId="37" hidden="1">{"via1",#N/A,TRUE,"general";"via2",#N/A,TRUE,"general";"via3",#N/A,TRUE,"general"}</definedName>
    <definedName name="kikik" hidden="1">{"via1",#N/A,TRUE,"general";"via2",#N/A,TRUE,"general";"via3",#N/A,TRUE,"general"}</definedName>
    <definedName name="kjhkd" localSheetId="37" hidden="1">{"via1",#N/A,TRUE,"general";"via2",#N/A,TRUE,"general";"via3",#N/A,TRUE,"general"}</definedName>
    <definedName name="kjhkd" hidden="1">{"via1",#N/A,TRUE,"general";"via2",#N/A,TRUE,"general";"via3",#N/A,TRUE,"general"}</definedName>
    <definedName name="kjk" localSheetId="37" hidden="1">{"via1",#N/A,TRUE,"general";"via2",#N/A,TRUE,"general";"via3",#N/A,TRUE,"general"}</definedName>
    <definedName name="kjk" hidden="1">{"via1",#N/A,TRUE,"general";"via2",#N/A,TRUE,"general";"via3",#N/A,TRUE,"general"}</definedName>
    <definedName name="kjtrkjr" localSheetId="37" hidden="1">{"via1",#N/A,TRUE,"general";"via2",#N/A,TRUE,"general";"via3",#N/A,TRUE,"general"}</definedName>
    <definedName name="kjtrkjr" hidden="1">{"via1",#N/A,TRUE,"general";"via2",#N/A,TRUE,"general";"via3",#N/A,TRUE,"general"}</definedName>
    <definedName name="kkkki" localSheetId="37" hidden="1">{"via1",#N/A,TRUE,"general";"via2",#N/A,TRUE,"general";"via3",#N/A,TRUE,"general"}</definedName>
    <definedName name="kkkki" hidden="1">{"via1",#N/A,TRUE,"general";"via2",#N/A,TRUE,"general";"via3",#N/A,TRUE,"general"}</definedName>
    <definedName name="kkkkkki" localSheetId="37" hidden="1">{"TAB1",#N/A,TRUE,"GENERAL";"TAB2",#N/A,TRUE,"GENERAL";"TAB3",#N/A,TRUE,"GENERAL";"TAB4",#N/A,TRUE,"GENERAL";"TAB5",#N/A,TRUE,"GENERAL"}</definedName>
    <definedName name="kkkkkki" hidden="1">{"TAB1",#N/A,TRUE,"GENERAL";"TAB2",#N/A,TRUE,"GENERAL";"TAB3",#N/A,TRUE,"GENERAL";"TAB4",#N/A,TRUE,"GENERAL";"TAB5",#N/A,TRUE,"GENERAL"}</definedName>
    <definedName name="krtrk" localSheetId="37" hidden="1">{"via1",#N/A,TRUE,"general";"via2",#N/A,TRUE,"general";"via3",#N/A,TRUE,"general"}</definedName>
    <definedName name="krtrk" hidden="1">{"via1",#N/A,TRUE,"general";"via2",#N/A,TRUE,"general";"via3",#N/A,TRUE,"general"}</definedName>
    <definedName name="kyr" localSheetId="37" hidden="1">{"TAB1",#N/A,TRUE,"GENERAL";"TAB2",#N/A,TRUE,"GENERAL";"TAB3",#N/A,TRUE,"GENERAL";"TAB4",#N/A,TRUE,"GENERAL";"TAB5",#N/A,TRUE,"GENERAL"}</definedName>
    <definedName name="kyr" hidden="1">{"TAB1",#N/A,TRUE,"GENERAL";"TAB2",#N/A,TRUE,"GENERAL";"TAB3",#N/A,TRUE,"GENERAL";"TAB4",#N/A,TRUE,"GENERAL";"TAB5",#N/A,TRUE,"GENERAL"}</definedName>
    <definedName name="Lamina_superboard">'[5]LISTADO DE MATERIALES Y EQUIPOS'!$B$99</definedName>
    <definedName name="Lechada_juntas">'[5]LISTADO DE MATERIALES Y EQUIPOS'!$B$67</definedName>
    <definedName name="LICITACION">#REF!</definedName>
    <definedName name="LIJA">'[5]LISTADO DE MATERIALES Y EQUIPOS'!$B$108</definedName>
    <definedName name="Liston_2x2">'[5]LISTADO DE MATERIALES Y EQUIPOS'!$B$25</definedName>
    <definedName name="liuoo" localSheetId="37" hidden="1">{"TAB1",#N/A,TRUE,"GENERAL";"TAB2",#N/A,TRUE,"GENERAL";"TAB3",#N/A,TRUE,"GENERAL";"TAB4",#N/A,TRUE,"GENERAL";"TAB5",#N/A,TRUE,"GENERAL"}</definedName>
    <definedName name="liuoo" hidden="1">{"TAB1",#N/A,TRUE,"GENERAL";"TAB2",#N/A,TRUE,"GENERAL";"TAB3",#N/A,TRUE,"GENERAL";"TAB4",#N/A,TRUE,"GENERAL";"TAB5",#N/A,TRUE,"GENERAL"}</definedName>
    <definedName name="lkj" localSheetId="37" hidden="1">{"via1",#N/A,TRUE,"general";"via2",#N/A,TRUE,"general";"via3",#N/A,TRUE,"general"}</definedName>
    <definedName name="lkj" hidden="1">{"via1",#N/A,TRUE,"general";"via2",#N/A,TRUE,"general";"via3",#N/A,TRUE,"general"}</definedName>
    <definedName name="LKJLJK" localSheetId="37" hidden="1">{"TAB1",#N/A,TRUE,"GENERAL";"TAB2",#N/A,TRUE,"GENERAL";"TAB3",#N/A,TRUE,"GENERAL";"TAB4",#N/A,TRUE,"GENERAL";"TAB5",#N/A,TRUE,"GENERAL"}</definedName>
    <definedName name="LKJLJK" hidden="1">{"TAB1",#N/A,TRUE,"GENERAL";"TAB2",#N/A,TRUE,"GENERAL";"TAB3",#N/A,TRUE,"GENERAL";"TAB4",#N/A,TRUE,"GENERAL";"TAB5",#N/A,TRUE,"GENERAL"}</definedName>
    <definedName name="lllllh" localSheetId="37" hidden="1">{"via1",#N/A,TRUE,"general";"via2",#N/A,TRUE,"general";"via3",#N/A,TRUE,"general"}</definedName>
    <definedName name="lllllh" hidden="1">{"via1",#N/A,TRUE,"general";"via2",#N/A,TRUE,"general";"via3",#N/A,TRUE,"general"}</definedName>
    <definedName name="lllllllo" localSheetId="37" hidden="1">{"via1",#N/A,TRUE,"general";"via2",#N/A,TRUE,"general";"via3",#N/A,TRUE,"general"}</definedName>
    <definedName name="lllllllo" hidden="1">{"via1",#N/A,TRUE,"general";"via2",#N/A,TRUE,"general";"via3",#N/A,TRUE,"general"}</definedName>
    <definedName name="LOCA1">[5]!absc</definedName>
    <definedName name="lolol" localSheetId="37" hidden="1">{"TAB1",#N/A,TRUE,"GENERAL";"TAB2",#N/A,TRUE,"GENERAL";"TAB3",#N/A,TRUE,"GENERAL";"TAB4",#N/A,TRUE,"GENERAL";"TAB5",#N/A,TRUE,"GENERAL"}</definedName>
    <definedName name="lolol" hidden="1">{"TAB1",#N/A,TRUE,"GENERAL";"TAB2",#N/A,TRUE,"GENERAL";"TAB3",#N/A,TRUE,"GENERAL";"TAB4",#N/A,TRUE,"GENERAL";"TAB5",#N/A,TRUE,"GENERAL"}</definedName>
    <definedName name="lplpl" localSheetId="37" hidden="1">{"via1",#N/A,TRUE,"general";"via2",#N/A,TRUE,"general";"via3",#N/A,TRUE,"general"}</definedName>
    <definedName name="lplpl" hidden="1">{"via1",#N/A,TRUE,"general";"via2",#N/A,TRUE,"general";"via3",#N/A,TRUE,"general"}</definedName>
    <definedName name="mac">#REF!</definedName>
    <definedName name="Maestro">'[5]LISTADO DE MATERIALES Y EQUIPOS'!$B$8</definedName>
    <definedName name="mafdsf" localSheetId="37" hidden="1">{"via1",#N/A,TRUE,"general";"via2",#N/A,TRUE,"general";"via3",#N/A,TRUE,"general"}</definedName>
    <definedName name="mafdsf" hidden="1">{"via1",#N/A,TRUE,"general";"via2",#N/A,TRUE,"general";"via3",#N/A,TRUE,"general"}</definedName>
    <definedName name="Malla_4x4">'[5]LISTADO DE MATERIALES Y EQUIPOS'!$B$30</definedName>
    <definedName name="Malla_Electrosoldada">'[5]LISTADO DE MATERIALES Y EQUIPOS'!$B$29</definedName>
    <definedName name="mao" localSheetId="37" hidden="1">{"TAB1",#N/A,TRUE,"GENERAL";"TAB2",#N/A,TRUE,"GENERAL";"TAB3",#N/A,TRUE,"GENERAL";"TAB4",#N/A,TRUE,"GENERAL";"TAB5",#N/A,TRUE,"GENERAL"}</definedName>
    <definedName name="mao" hidden="1">{"TAB1",#N/A,TRUE,"GENERAL";"TAB2",#N/A,TRUE,"GENERAL";"TAB3",#N/A,TRUE,"GENERAL";"TAB4",#N/A,TRUE,"GENERAL";"TAB5",#N/A,TRUE,"GENERAL"}</definedName>
    <definedName name="maow" localSheetId="37" hidden="1">{"via1",#N/A,TRUE,"general";"via2",#N/A,TRUE,"general";"via3",#N/A,TRUE,"general"}</definedName>
    <definedName name="maow" hidden="1">{"via1",#N/A,TRUE,"general";"via2",#N/A,TRUE,"general";"via3",#N/A,TRUE,"general"}</definedName>
    <definedName name="MASILLA">'[5]LISTADO DE MATERIALES Y EQUIPOS'!$B$106</definedName>
    <definedName name="masor" localSheetId="37" hidden="1">{"via1",#N/A,TRUE,"general";"via2",#N/A,TRUE,"general";"via3",#N/A,TRUE,"general"}</definedName>
    <definedName name="masor" hidden="1">{"via1",#N/A,TRUE,"general";"via2",#N/A,TRUE,"general";"via3",#N/A,TRUE,"general"}</definedName>
    <definedName name="MAT">#REF!</definedName>
    <definedName name="MATER">[14]MATERIAL!$B$3:$B$580</definedName>
    <definedName name="Material_seleccionado">'[5]LISTADO DE MATERIALES Y EQUIPOS'!$B$22</definedName>
    <definedName name="MATERIALES">[14]MATERIAL!$B$2:$D$580</definedName>
    <definedName name="mdd" localSheetId="37" hidden="1">{"via1",#N/A,TRUE,"general";"via2",#N/A,TRUE,"general";"via3",#N/A,TRUE,"general"}</definedName>
    <definedName name="mdd" hidden="1">{"via1",#N/A,TRUE,"general";"via2",#N/A,TRUE,"general";"via3",#N/A,TRUE,"general"}</definedName>
    <definedName name="meg" localSheetId="37" hidden="1">{"TAB1",#N/A,TRUE,"GENERAL";"TAB2",#N/A,TRUE,"GENERAL";"TAB3",#N/A,TRUE,"GENERAL";"TAB4",#N/A,TRUE,"GENERAL";"TAB5",#N/A,TRUE,"GENERAL"}</definedName>
    <definedName name="meg" hidden="1">{"TAB1",#N/A,TRUE,"GENERAL";"TAB2",#N/A,TRUE,"GENERAL";"TAB3",#N/A,TRUE,"GENERAL";"TAB4",#N/A,TRUE,"GENERAL";"TAB5",#N/A,TRUE,"GENERAL"}</definedName>
    <definedName name="Mezcladora">'[5]LISTADO DE MATERIALES Y EQUIPOS'!$B$32</definedName>
    <definedName name="mfgjrdt" localSheetId="37" hidden="1">{"TAB1",#N/A,TRUE,"GENERAL";"TAB2",#N/A,TRUE,"GENERAL";"TAB3",#N/A,TRUE,"GENERAL";"TAB4",#N/A,TRUE,"GENERAL";"TAB5",#N/A,TRUE,"GENERAL"}</definedName>
    <definedName name="mfgjrdt" hidden="1">{"TAB1",#N/A,TRUE,"GENERAL";"TAB2",#N/A,TRUE,"GENERAL";"TAB3",#N/A,TRUE,"GENERAL";"TAB4",#N/A,TRUE,"GENERAL";"TAB5",#N/A,TRUE,"GENERAL"}</definedName>
    <definedName name="mghm" localSheetId="37" hidden="1">{"via1",#N/A,TRUE,"general";"via2",#N/A,TRUE,"general";"via3",#N/A,TRUE,"general"}</definedName>
    <definedName name="mghm" hidden="1">{"via1",#N/A,TRUE,"general";"via2",#N/A,TRUE,"general";"via3",#N/A,TRUE,"general"}</definedName>
    <definedName name="mjmj" localSheetId="37" hidden="1">{"via1",#N/A,TRUE,"general";"via2",#N/A,TRUE,"general";"via3",#N/A,TRUE,"general"}</definedName>
    <definedName name="mjmj" hidden="1">{"via1",#N/A,TRUE,"general";"via2",#N/A,TRUE,"general";"via3",#N/A,TRUE,"general"}</definedName>
    <definedName name="mjmjmn" localSheetId="37" hidden="1">{"via1",#N/A,TRUE,"general";"via2",#N/A,TRUE,"general";"via3",#N/A,TRUE,"general"}</definedName>
    <definedName name="mjmjmn" hidden="1">{"via1",#N/A,TRUE,"general";"via2",#N/A,TRUE,"general";"via3",#N/A,TRUE,"general"}</definedName>
    <definedName name="mjnhgkio" localSheetId="37" hidden="1">{"via1",#N/A,TRUE,"general";"via2",#N/A,TRUE,"general";"via3",#N/A,TRUE,"general"}</definedName>
    <definedName name="mjnhgkio" hidden="1">{"via1",#N/A,TRUE,"general";"via2",#N/A,TRUE,"general";"via3",#N/A,TRUE,"general"}</definedName>
    <definedName name="mmjmjh" localSheetId="37" hidden="1">{"TAB1",#N/A,TRUE,"GENERAL";"TAB2",#N/A,TRUE,"GENERAL";"TAB3",#N/A,TRUE,"GENERAL";"TAB4",#N/A,TRUE,"GENERAL";"TAB5",#N/A,TRUE,"GENERAL"}</definedName>
    <definedName name="mmjmjh" hidden="1">{"TAB1",#N/A,TRUE,"GENERAL";"TAB2",#N/A,TRUE,"GENERAL";"TAB3",#N/A,TRUE,"GENERAL";"TAB4",#N/A,TRUE,"GENERAL";"TAB5",#N/A,TRUE,"GENERAL"}</definedName>
    <definedName name="mmm" localSheetId="37" hidden="1">{"TAB1",#N/A,TRUE,"GENERAL";"TAB2",#N/A,TRUE,"GENERAL";"TAB3",#N/A,TRUE,"GENERAL";"TAB4",#N/A,TRUE,"GENERAL";"TAB5",#N/A,TRUE,"GENERAL"}</definedName>
    <definedName name="mmm" hidden="1">{"TAB1",#N/A,TRUE,"GENERAL";"TAB2",#N/A,TRUE,"GENERAL";"TAB3",#N/A,TRUE,"GENERAL";"TAB4",#N/A,TRUE,"GENERAL";"TAB5",#N/A,TRUE,"GENERAL"}</definedName>
    <definedName name="mmmh" localSheetId="37" hidden="1">{"via1",#N/A,TRUE,"general";"via2",#N/A,TRUE,"general";"via3",#N/A,TRUE,"general"}</definedName>
    <definedName name="mmmh" hidden="1">{"via1",#N/A,TRUE,"general";"via2",#N/A,TRUE,"general";"via3",#N/A,TRUE,"general"}</definedName>
    <definedName name="mmmmmjyt" localSheetId="37" hidden="1">{"TAB1",#N/A,TRUE,"GENERAL";"TAB2",#N/A,TRUE,"GENERAL";"TAB3",#N/A,TRUE,"GENERAL";"TAB4",#N/A,TRUE,"GENERAL";"TAB5",#N/A,TRUE,"GENERAL"}</definedName>
    <definedName name="mmmmmjyt" hidden="1">{"TAB1",#N/A,TRUE,"GENERAL";"TAB2",#N/A,TRUE,"GENERAL";"TAB3",#N/A,TRUE,"GENERAL";"TAB4",#N/A,TRUE,"GENERAL";"TAB5",#N/A,TRUE,"GENERAL"}</definedName>
    <definedName name="mmmmmmg" localSheetId="37" hidden="1">{"via1",#N/A,TRUE,"general";"via2",#N/A,TRUE,"general";"via3",#N/A,TRUE,"general"}</definedName>
    <definedName name="mmmmmmg" hidden="1">{"via1",#N/A,TRUE,"general";"via2",#N/A,TRUE,"general";"via3",#N/A,TRUE,"general"}</definedName>
    <definedName name="MN" localSheetId="37" hidden="1">{"via1",#N/A,TRUE,"general";"via2",#N/A,TRUE,"general";"via3",#N/A,TRUE,"general"}</definedName>
    <definedName name="MN" hidden="1">{"via1",#N/A,TRUE,"general";"via2",#N/A,TRUE,"general";"via3",#N/A,TRUE,"general"}</definedName>
    <definedName name="Mortero_1_10">'[5]APUS BASIC'!$G$296</definedName>
    <definedName name="Mortero_1_5">'[5]APUS BASIC'!$G$208</definedName>
    <definedName name="Mortero_1_6">'[5]APUS BASIC'!$G$252</definedName>
    <definedName name="n" localSheetId="37" hidden="1">{"via1",#N/A,TRUE,"general";"via2",#N/A,TRUE,"general";"via3",#N/A,TRUE,"general"}</definedName>
    <definedName name="n" hidden="1">{"via1",#N/A,TRUE,"general";"via2",#N/A,TRUE,"general";"via3",#N/A,TRUE,"general"}</definedName>
    <definedName name="nbvnv" localSheetId="37" hidden="1">{"via1",#N/A,TRUE,"general";"via2",#N/A,TRUE,"general";"via3",#N/A,TRUE,"general"}</definedName>
    <definedName name="nbvnv" hidden="1">{"via1",#N/A,TRUE,"general";"via2",#N/A,TRUE,"general";"via3",#N/A,TRUE,"general"}</definedName>
    <definedName name="NDHS" localSheetId="37" hidden="1">{"TAB1",#N/A,TRUE,"GENERAL";"TAB2",#N/A,TRUE,"GENERAL";"TAB3",#N/A,TRUE,"GENERAL";"TAB4",#N/A,TRUE,"GENERAL";"TAB5",#N/A,TRUE,"GENERAL"}</definedName>
    <definedName name="NDHS" hidden="1">{"TAB1",#N/A,TRUE,"GENERAL";"TAB2",#N/A,TRUE,"GENERAL";"TAB3",#N/A,TRUE,"GENERAL";"TAB4",#N/A,TRUE,"GENERAL";"TAB5",#N/A,TRUE,"GENERAL"}</definedName>
    <definedName name="nf" localSheetId="37" hidden="1">{"TAB1",#N/A,TRUE,"GENERAL";"TAB2",#N/A,TRUE,"GENERAL";"TAB3",#N/A,TRUE,"GENERAL";"TAB4",#N/A,TRUE,"GENERAL";"TAB5",#N/A,TRUE,"GENERAL"}</definedName>
    <definedName name="nf" hidden="1">{"TAB1",#N/A,TRUE,"GENERAL";"TAB2",#N/A,TRUE,"GENERAL";"TAB3",#N/A,TRUE,"GENERAL";"TAB4",#N/A,TRUE,"GENERAL";"TAB5",#N/A,TRUE,"GENERAL"}</definedName>
    <definedName name="nfg" localSheetId="37" hidden="1">{"via1",#N/A,TRUE,"general";"via2",#N/A,TRUE,"general";"via3",#N/A,TRUE,"general"}</definedName>
    <definedName name="nfg" hidden="1">{"via1",#N/A,TRUE,"general";"via2",#N/A,TRUE,"general";"via3",#N/A,TRUE,"general"}</definedName>
    <definedName name="nfgn" localSheetId="37" hidden="1">{"via1",#N/A,TRUE,"general";"via2",#N/A,TRUE,"general";"via3",#N/A,TRUE,"general"}</definedName>
    <definedName name="nfgn" hidden="1">{"via1",#N/A,TRUE,"general";"via2",#N/A,TRUE,"general";"via3",#N/A,TRUE,"general"}</definedName>
    <definedName name="ngdn" localSheetId="37" hidden="1">{"TAB1",#N/A,TRUE,"GENERAL";"TAB2",#N/A,TRUE,"GENERAL";"TAB3",#N/A,TRUE,"GENERAL";"TAB4",#N/A,TRUE,"GENERAL";"TAB5",#N/A,TRUE,"GENERAL"}</definedName>
    <definedName name="ngdn" hidden="1">{"TAB1",#N/A,TRUE,"GENERAL";"TAB2",#N/A,TRUE,"GENERAL";"TAB3",#N/A,TRUE,"GENERAL";"TAB4",#N/A,TRUE,"GENERAL";"TAB5",#N/A,TRUE,"GENERAL"}</definedName>
    <definedName name="ngfh" localSheetId="37" hidden="1">{"via1",#N/A,TRUE,"general";"via2",#N/A,TRUE,"general";"via3",#N/A,TRUE,"general"}</definedName>
    <definedName name="ngfh" hidden="1">{"via1",#N/A,TRUE,"general";"via2",#N/A,TRUE,"general";"via3",#N/A,TRUE,"general"}</definedName>
    <definedName name="nhn" localSheetId="37" hidden="1">{"via1",#N/A,TRUE,"general";"via2",#N/A,TRUE,"general";"via3",#N/A,TRUE,"general"}</definedName>
    <definedName name="nhn" hidden="1">{"via1",#N/A,TRUE,"general";"via2",#N/A,TRUE,"general";"via3",#N/A,TRUE,"general"}</definedName>
    <definedName name="nhncfgn" localSheetId="37" hidden="1">{"TAB1",#N/A,TRUE,"GENERAL";"TAB2",#N/A,TRUE,"GENERAL";"TAB3",#N/A,TRUE,"GENERAL";"TAB4",#N/A,TRUE,"GENERAL";"TAB5",#N/A,TRUE,"GENERAL"}</definedName>
    <definedName name="nhncfgn" hidden="1">{"TAB1",#N/A,TRUE,"GENERAL";"TAB2",#N/A,TRUE,"GENERAL";"TAB3",#N/A,TRUE,"GENERAL";"TAB4",#N/A,TRUE,"GENERAL";"TAB5",#N/A,TRUE,"GENERAL"}</definedName>
    <definedName name="nhndr" localSheetId="37" hidden="1">{"via1",#N/A,TRUE,"general";"via2",#N/A,TRUE,"general";"via3",#N/A,TRUE,"general"}</definedName>
    <definedName name="nhndr" hidden="1">{"via1",#N/A,TRUE,"general";"via2",#N/A,TRUE,"general";"via3",#N/A,TRUE,"general"}</definedName>
    <definedName name="NM">#REF!</definedName>
    <definedName name="nmmmm" localSheetId="37" hidden="1">{"via1",#N/A,TRUE,"general";"via2",#N/A,TRUE,"general";"via3",#N/A,TRUE,"general"}</definedName>
    <definedName name="nmmmm" hidden="1">{"via1",#N/A,TRUE,"general";"via2",#N/A,TRUE,"general";"via3",#N/A,TRUE,"general"}</definedName>
    <definedName name="NN" localSheetId="37" hidden="1">{"TAB1",#N/A,TRUE,"GENERAL";"TAB2",#N/A,TRUE,"GENERAL";"TAB3",#N/A,TRUE,"GENERAL";"TAB4",#N/A,TRUE,"GENERAL";"TAB5",#N/A,TRUE,"GENERAL"}</definedName>
    <definedName name="NN" hidden="1">{"TAB1",#N/A,TRUE,"GENERAL";"TAB2",#N/A,TRUE,"GENERAL";"TAB3",#N/A,TRUE,"GENERAL";"TAB4",#N/A,TRUE,"GENERAL";"TAB5",#N/A,TRUE,"GENERAL"}</definedName>
    <definedName name="nndng" localSheetId="37" hidden="1">{"TAB1",#N/A,TRUE,"GENERAL";"TAB2",#N/A,TRUE,"GENERAL";"TAB3",#N/A,TRUE,"GENERAL";"TAB4",#N/A,TRUE,"GENERAL";"TAB5",#N/A,TRUE,"GENERAL"}</definedName>
    <definedName name="nndng" hidden="1">{"TAB1",#N/A,TRUE,"GENERAL";"TAB2",#N/A,TRUE,"GENERAL";"TAB3",#N/A,TRUE,"GENERAL";"TAB4",#N/A,TRUE,"GENERAL";"TAB5",#N/A,TRUE,"GENERAL"}</definedName>
    <definedName name="NNN">[3]!absc</definedName>
    <definedName name="nnnhd" localSheetId="37" hidden="1">{"via1",#N/A,TRUE,"general";"via2",#N/A,TRUE,"general";"via3",#N/A,TRUE,"general"}</definedName>
    <definedName name="nnnhd" hidden="1">{"via1",#N/A,TRUE,"general";"via2",#N/A,TRUE,"general";"via3",#N/A,TRUE,"general"}</definedName>
    <definedName name="nnnnn" localSheetId="37" hidden="1">{"via1",#N/A,TRUE,"general";"via2",#N/A,TRUE,"general";"via3",#N/A,TRUE,"general"}</definedName>
    <definedName name="nnnnn" hidden="1">{"via1",#N/A,TRUE,"general";"via2",#N/A,TRUE,"general";"via3",#N/A,TRUE,"general"}</definedName>
    <definedName name="nnnnnd" localSheetId="37" hidden="1">{"TAB1",#N/A,TRUE,"GENERAL";"TAB2",#N/A,TRUE,"GENERAL";"TAB3",#N/A,TRUE,"GENERAL";"TAB4",#N/A,TRUE,"GENERAL";"TAB5",#N/A,TRUE,"GENERAL"}</definedName>
    <definedName name="nnnnnd" hidden="1">{"TAB1",#N/A,TRUE,"GENERAL";"TAB2",#N/A,TRUE,"GENERAL";"TAB3",#N/A,TRUE,"GENERAL";"TAB4",#N/A,TRUE,"GENERAL";"TAB5",#N/A,TRUE,"GENERAL"}</definedName>
    <definedName name="nnnnnf" localSheetId="37" hidden="1">{"TAB1",#N/A,TRUE,"GENERAL";"TAB2",#N/A,TRUE,"GENERAL";"TAB3",#N/A,TRUE,"GENERAL";"TAB4",#N/A,TRUE,"GENERAL";"TAB5",#N/A,TRUE,"GENERAL"}</definedName>
    <definedName name="nnnnnf" hidden="1">{"TAB1",#N/A,TRUE,"GENERAL";"TAB2",#N/A,TRUE,"GENERAL";"TAB3",#N/A,TRUE,"GENERAL";"TAB4",#N/A,TRUE,"GENERAL";"TAB5",#N/A,TRUE,"GENERAL"}</definedName>
    <definedName name="nnnnnh" localSheetId="37" hidden="1">{"via1",#N/A,TRUE,"general";"via2",#N/A,TRUE,"general";"via3",#N/A,TRUE,"general"}</definedName>
    <definedName name="nnnnnh" hidden="1">{"via1",#N/A,TRUE,"general";"via2",#N/A,TRUE,"general";"via3",#N/A,TRUE,"general"}</definedName>
    <definedName name="NOMBRE">#REF!</definedName>
    <definedName name="NORDEN">#REF!</definedName>
    <definedName name="NUEVO">#REF!</definedName>
    <definedName name="nxn" localSheetId="37" hidden="1">{"via1",#N/A,TRUE,"general";"via2",#N/A,TRUE,"general";"via3",#N/A,TRUE,"general"}</definedName>
    <definedName name="nxn" hidden="1">{"via1",#N/A,TRUE,"general";"via2",#N/A,TRUE,"general";"via3",#N/A,TRUE,"general"}</definedName>
    <definedName name="ÑL">#REF!</definedName>
    <definedName name="ñpñpñ" localSheetId="37" hidden="1">{"via1",#N/A,TRUE,"general";"via2",#N/A,TRUE,"general";"via3",#N/A,TRUE,"general"}</definedName>
    <definedName name="ñpñpñ" hidden="1">{"via1",#N/A,TRUE,"general";"via2",#N/A,TRUE,"general";"via3",#N/A,TRUE,"general"}</definedName>
    <definedName name="o">[12]Planilla!$C$60</definedName>
    <definedName name="o9o9" localSheetId="37" hidden="1">{"via1",#N/A,TRUE,"general";"via2",#N/A,TRUE,"general";"via3",#N/A,TRUE,"general"}</definedName>
    <definedName name="o9o9" hidden="1">{"via1",#N/A,TRUE,"general";"via2",#N/A,TRUE,"general";"via3",#N/A,TRUE,"general"}</definedName>
    <definedName name="Oficial">'[5]LISTADO DE MATERIALES Y EQUIPOS'!$B$7</definedName>
    <definedName name="oiret" localSheetId="37" hidden="1">{"TAB1",#N/A,TRUE,"GENERAL";"TAB2",#N/A,TRUE,"GENERAL";"TAB3",#N/A,TRUE,"GENERAL";"TAB4",#N/A,TRUE,"GENERAL";"TAB5",#N/A,TRUE,"GENERAL"}</definedName>
    <definedName name="oiret" hidden="1">{"TAB1",#N/A,TRUE,"GENERAL";"TAB2",#N/A,TRUE,"GENERAL";"TAB3",#N/A,TRUE,"GENERAL";"TAB4",#N/A,TRUE,"GENERAL";"TAB5",#N/A,TRUE,"GENERAL"}</definedName>
    <definedName name="oirgrth" localSheetId="37" hidden="1">{"TAB1",#N/A,TRUE,"GENERAL";"TAB2",#N/A,TRUE,"GENERAL";"TAB3",#N/A,TRUE,"GENERAL";"TAB4",#N/A,TRUE,"GENERAL";"TAB5",#N/A,TRUE,"GENERAL"}</definedName>
    <definedName name="oirgrth" hidden="1">{"TAB1",#N/A,TRUE,"GENERAL";"TAB2",#N/A,TRUE,"GENERAL";"TAB3",#N/A,TRUE,"GENERAL";"TAB4",#N/A,TRUE,"GENERAL";"TAB5",#N/A,TRUE,"GENERAL"}</definedName>
    <definedName name="OIUOIU" localSheetId="37" hidden="1">{"via1",#N/A,TRUE,"general";"via2",#N/A,TRUE,"general";"via3",#N/A,TRUE,"general"}</definedName>
    <definedName name="OIUOIU" hidden="1">{"via1",#N/A,TRUE,"general";"via2",#N/A,TRUE,"general";"via3",#N/A,TRUE,"general"}</definedName>
    <definedName name="ooo">#REF!</definedName>
    <definedName name="ooooiii" localSheetId="37" hidden="1">{"TAB1",#N/A,TRUE,"GENERAL";"TAB2",#N/A,TRUE,"GENERAL";"TAB3",#N/A,TRUE,"GENERAL";"TAB4",#N/A,TRUE,"GENERAL";"TAB5",#N/A,TRUE,"GENERAL"}</definedName>
    <definedName name="ooooiii" hidden="1">{"TAB1",#N/A,TRUE,"GENERAL";"TAB2",#N/A,TRUE,"GENERAL";"TAB3",#N/A,TRUE,"GENERAL";"TAB4",#N/A,TRUE,"GENERAL";"TAB5",#N/A,TRUE,"GENERAL"}</definedName>
    <definedName name="oooos" localSheetId="37" hidden="1">{"via1",#N/A,TRUE,"general";"via2",#N/A,TRUE,"general";"via3",#N/A,TRUE,"general"}</definedName>
    <definedName name="oooos" hidden="1">{"via1",#N/A,TRUE,"general";"via2",#N/A,TRUE,"general";"via3",#N/A,TRUE,"general"}</definedName>
    <definedName name="op">[12]Planilla!$D$60</definedName>
    <definedName name="ORDEN">#REF!</definedName>
    <definedName name="p0p0" localSheetId="37" hidden="1">{"via1",#N/A,TRUE,"general";"via2",#N/A,TRUE,"general";"via3",#N/A,TRUE,"general"}</definedName>
    <definedName name="p0p0" hidden="1">{"via1",#N/A,TRUE,"general";"via2",#N/A,TRUE,"general";"via3",#N/A,TRUE,"general"}</definedName>
    <definedName name="Panel_Led_Plano_de_18w">'[5]LISTADO DE MATERIALES Y EQUIPOS'!$B$113</definedName>
    <definedName name="Pegante_pvc">'[5]LISTADO DE MATERIALES Y EQUIPOS'!$B$119</definedName>
    <definedName name="PERC3">#REF!</definedName>
    <definedName name="PERFIL_ANGULO_2.5_X_2.5_X_2.44__Cund">'[5]LISTADO DE MATERIALES Y EQUIPOS'!$B$100</definedName>
    <definedName name="Perfil_c_120x50mm">'[5]LISTADO DE MATERIALES Y EQUIPOS'!$B$109</definedName>
    <definedName name="PERFIL_OMEGA_X_2.44_C_26">'[5]LISTADO DE MATERIALES Y EQUIPOS'!$B$101</definedName>
    <definedName name="PERFIL_VIGUETA_PRINCIPAL_X_2.44_Cund">'[5]LISTADO DE MATERIALES Y EQUIPOS'!$B$102</definedName>
    <definedName name="Pintura_esmalte">'[5]LISTADO DE MATERIALES Y EQUIPOS'!$B$61</definedName>
    <definedName name="Pintura_Exterior">'[5]LISTADO DE MATERIALES Y EQUIPOS'!$B$59</definedName>
    <definedName name="Pintura_Interior_Gl">'[5]LISTADO DE MATERIALES Y EQUIPOS'!$B$58</definedName>
    <definedName name="Piso">'[5]LISTADO DE MATERIALES Y EQUIPOS'!$B$66</definedName>
    <definedName name="PISOS">#REF!</definedName>
    <definedName name="pk">#REF!</definedName>
    <definedName name="PKHK" localSheetId="37" hidden="1">{"TAB1",#N/A,TRUE,"GENERAL";"TAB2",#N/A,TRUE,"GENERAL";"TAB3",#N/A,TRUE,"GENERAL";"TAB4",#N/A,TRUE,"GENERAL";"TAB5",#N/A,TRUE,"GENERAL"}</definedName>
    <definedName name="PKHK" hidden="1">{"TAB1",#N/A,TRUE,"GENERAL";"TAB2",#N/A,TRUE,"GENERAL";"TAB3",#N/A,TRUE,"GENERAL";"TAB4",#N/A,TRUE,"GENERAL";"TAB5",#N/A,TRUE,"GENERAL"}</definedName>
    <definedName name="pkj" localSheetId="37" hidden="1">{"TAB1",#N/A,TRUE,"GENERAL";"TAB2",#N/A,TRUE,"GENERAL";"TAB3",#N/A,TRUE,"GENERAL";"TAB4",#N/A,TRUE,"GENERAL";"TAB5",#N/A,TRUE,"GENERAL"}</definedName>
    <definedName name="pkj" hidden="1">{"TAB1",#N/A,TRUE,"GENERAL";"TAB2",#N/A,TRUE,"GENERAL";"TAB3",#N/A,TRUE,"GENERAL";"TAB4",#N/A,TRUE,"GENERAL";"TAB5",#N/A,TRUE,"GENERAL"}</definedName>
    <definedName name="PLAD" localSheetId="37" hidden="1">{"TAB1",#N/A,TRUE,"GENERAL";"TAB2",#N/A,TRUE,"GENERAL";"TAB3",#N/A,TRUE,"GENERAL";"TAB4",#N/A,TRUE,"GENERAL";"TAB5",#N/A,TRUE,"GENERAL"}</definedName>
    <definedName name="PLAD" hidden="1">{"TAB1",#N/A,TRUE,"GENERAL";"TAB2",#N/A,TRUE,"GENERAL";"TAB3",#N/A,TRUE,"GENERAL";"TAB4",#N/A,TRUE,"GENERAL";"TAB5",#N/A,TRUE,"GENERAL"}</definedName>
    <definedName name="Plazo">[9]BASES!$E$27</definedName>
    <definedName name="PlazoAIU">#REF!</definedName>
    <definedName name="PLPLUNN" localSheetId="37" hidden="1">{"TAB1",#N/A,TRUE,"GENERAL";"TAB2",#N/A,TRUE,"GENERAL";"TAB3",#N/A,TRUE,"GENERAL";"TAB4",#N/A,TRUE,"GENERAL";"TAB5",#N/A,TRUE,"GENERAL"}</definedName>
    <definedName name="PLPLUNN" hidden="1">{"TAB1",#N/A,TRUE,"GENERAL";"TAB2",#N/A,TRUE,"GENERAL";"TAB3",#N/A,TRUE,"GENERAL";"TAB4",#N/A,TRUE,"GENERAL";"TAB5",#N/A,TRUE,"GENERAL"}</definedName>
    <definedName name="PMCC">#REF!</definedName>
    <definedName name="POIUP" localSheetId="37" hidden="1">{"via1",#N/A,TRUE,"general";"via2",#N/A,TRUE,"general";"via3",#N/A,TRUE,"general"}</definedName>
    <definedName name="POIUP" hidden="1">{"via1",#N/A,TRUE,"general";"via2",#N/A,TRUE,"general";"via3",#N/A,TRUE,"general"}</definedName>
    <definedName name="popop" localSheetId="37" hidden="1">{"via1",#N/A,TRUE,"general";"via2",#N/A,TRUE,"general";"via3",#N/A,TRUE,"general"}</definedName>
    <definedName name="popop" hidden="1">{"via1",#N/A,TRUE,"general";"via2",#N/A,TRUE,"general";"via3",#N/A,TRUE,"general"}</definedName>
    <definedName name="popp" localSheetId="37" hidden="1">{"via1",#N/A,TRUE,"general";"via2",#N/A,TRUE,"general";"via3",#N/A,TRUE,"general"}</definedName>
    <definedName name="popp" hidden="1">{"via1",#N/A,TRUE,"general";"via2",#N/A,TRUE,"general";"via3",#N/A,TRUE,"general"}</definedName>
    <definedName name="popvds" localSheetId="37" hidden="1">{"TAB1",#N/A,TRUE,"GENERAL";"TAB2",#N/A,TRUE,"GENERAL";"TAB3",#N/A,TRUE,"GENERAL";"TAB4",#N/A,TRUE,"GENERAL";"TAB5",#N/A,TRUE,"GENERAL"}</definedName>
    <definedName name="popvds" hidden="1">{"TAB1",#N/A,TRUE,"GENERAL";"TAB2",#N/A,TRUE,"GENERAL";"TAB3",#N/A,TRUE,"GENERAL";"TAB4",#N/A,TRUE,"GENERAL";"TAB5",#N/A,TRUE,"GENERAL"}</definedName>
    <definedName name="PORCE">[10]BASES!$E$26</definedName>
    <definedName name="pouig" localSheetId="37" hidden="1">{"via1",#N/A,TRUE,"general";"via2",#N/A,TRUE,"general";"via3",#N/A,TRUE,"general"}</definedName>
    <definedName name="pouig" hidden="1">{"via1",#N/A,TRUE,"general";"via2",#N/A,TRUE,"general";"via3",#N/A,TRUE,"general"}</definedName>
    <definedName name="ppppp9" localSheetId="37" hidden="1">{"via1",#N/A,TRUE,"general";"via2",#N/A,TRUE,"general";"via3",#N/A,TRUE,"general"}</definedName>
    <definedName name="ppppp9" hidden="1">{"via1",#N/A,TRUE,"general";"via2",#N/A,TRUE,"general";"via3",#N/A,TRUE,"general"}</definedName>
    <definedName name="pppppd" localSheetId="37" hidden="1">{"TAB1",#N/A,TRUE,"GENERAL";"TAB2",#N/A,TRUE,"GENERAL";"TAB3",#N/A,TRUE,"GENERAL";"TAB4",#N/A,TRUE,"GENERAL";"TAB5",#N/A,TRUE,"GENERAL"}</definedName>
    <definedName name="pppppd" hidden="1">{"TAB1",#N/A,TRUE,"GENERAL";"TAB2",#N/A,TRUE,"GENERAL";"TAB3",#N/A,TRUE,"GENERAL";"TAB4",#N/A,TRUE,"GENERAL";"TAB5",#N/A,TRUE,"GENERAL"}</definedName>
    <definedName name="pqroj" localSheetId="37" hidden="1">{"via1",#N/A,TRUE,"general";"via2",#N/A,TRUE,"general";"via3",#N/A,TRUE,"general"}</definedName>
    <definedName name="pqroj" hidden="1">{"via1",#N/A,TRUE,"general";"via2",#N/A,TRUE,"general";"via3",#N/A,TRUE,"general"}</definedName>
    <definedName name="PRE">#REF!</definedName>
    <definedName name="PRIMER" localSheetId="37" hidden="1">{"via1",#N/A,TRUE,"general";"via2",#N/A,TRUE,"general";"via3",#N/A,TRUE,"general"}</definedName>
    <definedName name="PRIMER" hidden="1">{"via1",#N/A,TRUE,"general";"via2",#N/A,TRUE,"general";"via3",#N/A,TRUE,"general"}</definedName>
    <definedName name="PRIMET" localSheetId="37"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#N/A</definedName>
    <definedName name="PrOfic">[9]BASES!$B$31</definedName>
    <definedName name="prueba">#REF!</definedName>
    <definedName name="PRUEBA2">#REF!</definedName>
    <definedName name="ptope" localSheetId="37" hidden="1">{"TAB1",#N/A,TRUE,"GENERAL";"TAB2",#N/A,TRUE,"GENERAL";"TAB3",#N/A,TRUE,"GENERAL";"TAB4",#N/A,TRUE,"GENERAL";"TAB5",#N/A,TRUE,"GENERAL"}</definedName>
    <definedName name="ptope" hidden="1">{"TAB1",#N/A,TRUE,"GENERAL";"TAB2",#N/A,TRUE,"GENERAL";"TAB3",#N/A,TRUE,"GENERAL";"TAB4",#N/A,TRUE,"GENERAL";"TAB5",#N/A,TRUE,"GENERAL"}</definedName>
    <definedName name="ptopes" localSheetId="37" hidden="1">{"via1",#N/A,TRUE,"general";"via2",#N/A,TRUE,"general";"via3",#N/A,TRUE,"general"}</definedName>
    <definedName name="ptopes" hidden="1">{"via1",#N/A,TRUE,"general";"via2",#N/A,TRUE,"general";"via3",#N/A,TRUE,"general"}</definedName>
    <definedName name="Puerta_Ventana">'[5]LISTADO DE MATERIALES Y EQUIPOS'!$B$88</definedName>
    <definedName name="Puntilla_x_500gr">'[5]LISTADO DE MATERIALES Y EQUIPOS'!$B$24</definedName>
    <definedName name="Q">#REF!</definedName>
    <definedName name="q1q1q" localSheetId="37" hidden="1">{"via1",#N/A,TRUE,"general";"via2",#N/A,TRUE,"general";"via3",#N/A,TRUE,"general"}</definedName>
    <definedName name="q1q1q" hidden="1">{"via1",#N/A,TRUE,"general";"via2",#N/A,TRUE,"general";"via3",#N/A,TRUE,"general"}</definedName>
    <definedName name="qaedtguj" localSheetId="37" hidden="1">{"via1",#N/A,TRUE,"general";"via2",#N/A,TRUE,"general";"via3",#N/A,TRUE,"general"}</definedName>
    <definedName name="qaedtguj" hidden="1">{"via1",#N/A,TRUE,"general";"via2",#N/A,TRUE,"general";"via3",#N/A,TRUE,"general"}</definedName>
    <definedName name="QAQSWS" localSheetId="37" hidden="1">{"via1",#N/A,TRUE,"general";"via2",#N/A,TRUE,"general";"via3",#N/A,TRUE,"general"}</definedName>
    <definedName name="QAQSWS" hidden="1">{"via1",#N/A,TRUE,"general";"via2",#N/A,TRUE,"general";"via3",#N/A,TRUE,"general"}</definedName>
    <definedName name="qaqwwxcr" localSheetId="37" hidden="1">{"via1",#N/A,TRUE,"general";"via2",#N/A,TRUE,"general";"via3",#N/A,TRUE,"general"}</definedName>
    <definedName name="qaqwwxcr" hidden="1">{"via1",#N/A,TRUE,"general";"via2",#N/A,TRUE,"general";"via3",#N/A,TRUE,"general"}</definedName>
    <definedName name="qedcd" localSheetId="37" hidden="1">{"via1",#N/A,TRUE,"general";"via2",#N/A,TRUE,"general";"via3",#N/A,TRUE,"general"}</definedName>
    <definedName name="qedcd" hidden="1">{"via1",#N/A,TRUE,"general";"via2",#N/A,TRUE,"general";"via3",#N/A,TRUE,"general"}</definedName>
    <definedName name="qeqewe" localSheetId="37" hidden="1">{"TAB1",#N/A,TRUE,"GENERAL";"TAB2",#N/A,TRUE,"GENERAL";"TAB3",#N/A,TRUE,"GENERAL";"TAB4",#N/A,TRUE,"GENERAL";"TAB5",#N/A,TRUE,"GENERAL"}</definedName>
    <definedName name="qeqewe" hidden="1">{"TAB1",#N/A,TRUE,"GENERAL";"TAB2",#N/A,TRUE,"GENERAL";"TAB3",#N/A,TRUE,"GENERAL";"TAB4",#N/A,TRUE,"GENERAL";"TAB5",#N/A,TRUE,"GENERAL"}</definedName>
    <definedName name="qewj" localSheetId="37" hidden="1">{"via1",#N/A,TRUE,"general";"via2",#N/A,TRUE,"general";"via3",#N/A,TRUE,"general"}</definedName>
    <definedName name="qewj" hidden="1">{"via1",#N/A,TRUE,"general";"via2",#N/A,TRUE,"general";"via3",#N/A,TRUE,"general"}</definedName>
    <definedName name="qqqqqw" localSheetId="37" hidden="1">{"via1",#N/A,TRUE,"general";"via2",#N/A,TRUE,"general";"via3",#N/A,TRUE,"general"}</definedName>
    <definedName name="qqqqqw" hidden="1">{"via1",#N/A,TRUE,"general";"via2",#N/A,TRUE,"general";"via3",#N/A,TRUE,"general"}</definedName>
    <definedName name="qw" localSheetId="37" hidden="1">{"via1",#N/A,TRUE,"general";"via2",#N/A,TRUE,"general";"via3",#N/A,TRUE,"general"}</definedName>
    <definedName name="qw" hidden="1">{"via1",#N/A,TRUE,"general";"via2",#N/A,TRUE,"general";"via3",#N/A,TRUE,"general"}</definedName>
    <definedName name="qwdas2" localSheetId="37" hidden="1">{"via1",#N/A,TRUE,"general";"via2",#N/A,TRUE,"general";"via3",#N/A,TRUE,"general"}</definedName>
    <definedName name="qwdas2" hidden="1">{"via1",#N/A,TRUE,"general";"via2",#N/A,TRUE,"general";"via3",#N/A,TRUE,"general"}</definedName>
    <definedName name="qweqe" localSheetId="37" hidden="1">{"TAB1",#N/A,TRUE,"GENERAL";"TAB2",#N/A,TRUE,"GENERAL";"TAB3",#N/A,TRUE,"GENERAL";"TAB4",#N/A,TRUE,"GENERAL";"TAB5",#N/A,TRUE,"GENERAL"}</definedName>
    <definedName name="qweqe" hidden="1">{"TAB1",#N/A,TRUE,"GENERAL";"TAB2",#N/A,TRUE,"GENERAL";"TAB3",#N/A,TRUE,"GENERAL";"TAB4",#N/A,TRUE,"GENERAL";"TAB5",#N/A,TRUE,"GENERAL"}</definedName>
    <definedName name="qwqwqwj" localSheetId="37" hidden="1">{"TAB1",#N/A,TRUE,"GENERAL";"TAB2",#N/A,TRUE,"GENERAL";"TAB3",#N/A,TRUE,"GENERAL";"TAB4",#N/A,TRUE,"GENERAL";"TAB5",#N/A,TRUE,"GENERAL"}</definedName>
    <definedName name="qwqwqwj" hidden="1">{"TAB1",#N/A,TRUE,"GENERAL";"TAB2",#N/A,TRUE,"GENERAL";"TAB3",#N/A,TRUE,"GENERAL";"TAB4",#N/A,TRUE,"GENERAL";"TAB5",#N/A,TRUE,"GENERAL"}</definedName>
    <definedName name="Rana_o_canguro">'[5]LISTADO DE MATERIALES Y EQUIPOS'!$B$33</definedName>
    <definedName name="rege" localSheetId="37" hidden="1">{"TAB1",#N/A,TRUE,"GENERAL";"TAB2",#N/A,TRUE,"GENERAL";"TAB3",#N/A,TRUE,"GENERAL";"TAB4",#N/A,TRUE,"GENERAL";"TAB5",#N/A,TRUE,"GENERAL"}</definedName>
    <definedName name="rege" hidden="1">{"TAB1",#N/A,TRUE,"GENERAL";"TAB2",#N/A,TRUE,"GENERAL";"TAB3",#N/A,TRUE,"GENERAL";"TAB4",#N/A,TRUE,"GENERAL";"TAB5",#N/A,TRUE,"GENERAL"}</definedName>
    <definedName name="regresd" localSheetId="37" hidden="1">{"TAB1",#N/A,TRUE,"GENERAL";"TAB2",#N/A,TRUE,"GENERAL";"TAB3",#N/A,TRUE,"GENERAL";"TAB4",#N/A,TRUE,"GENERAL";"TAB5",#N/A,TRUE,"GENERAL"}</definedName>
    <definedName name="regresd" hidden="1">{"TAB1",#N/A,TRUE,"GENERAL";"TAB2",#N/A,TRUE,"GENERAL";"TAB3",#N/A,TRUE,"GENERAL";"TAB4",#N/A,TRUE,"GENERAL";"TAB5",#N/A,TRUE,"GENERAL"}</definedName>
    <definedName name="regthio" localSheetId="37" hidden="1">{"TAB1",#N/A,TRUE,"GENERAL";"TAB2",#N/A,TRUE,"GENERAL";"TAB3",#N/A,TRUE,"GENERAL";"TAB4",#N/A,TRUE,"GENERAL";"TAB5",#N/A,TRUE,"GENERAL"}</definedName>
    <definedName name="regthio" hidden="1">{"TAB1",#N/A,TRUE,"GENERAL";"TAB2",#N/A,TRUE,"GENERAL";"TAB3",#N/A,TRUE,"GENERAL";"TAB4",#N/A,TRUE,"GENERAL";"TAB5",#N/A,TRUE,"GENERAL"}</definedName>
    <definedName name="REJHE" localSheetId="37" hidden="1">{"via1",#N/A,TRUE,"general";"via2",#N/A,TRUE,"general";"via3",#N/A,TRUE,"general"}</definedName>
    <definedName name="REJHE" hidden="1">{"via1",#N/A,TRUE,"general";"via2",#N/A,TRUE,"general";"via3",#N/A,TRUE,"general"}</definedName>
    <definedName name="rell">#REF!</definedName>
    <definedName name="RELLG">#REF!</definedName>
    <definedName name="rer" localSheetId="37" hidden="1">{"via1",#N/A,TRUE,"general";"via2",#N/A,TRUE,"general";"via3",#N/A,TRUE,"general"}</definedName>
    <definedName name="rer" hidden="1">{"via1",#N/A,TRUE,"general";"via2",#N/A,TRUE,"general";"via3",#N/A,TRUE,"general"}</definedName>
    <definedName name="rererw" localSheetId="37" hidden="1">{"TAB1",#N/A,TRUE,"GENERAL";"TAB2",#N/A,TRUE,"GENERAL";"TAB3",#N/A,TRUE,"GENERAL";"TAB4",#N/A,TRUE,"GENERAL";"TAB5",#N/A,TRUE,"GENERAL"}</definedName>
    <definedName name="rererw" hidden="1">{"TAB1",#N/A,TRUE,"GENERAL";"TAB2",#N/A,TRUE,"GENERAL";"TAB3",#N/A,TRUE,"GENERAL";"TAB4",#N/A,TRUE,"GENERAL";"TAB5",#N/A,TRUE,"GENERAL"}</definedName>
    <definedName name="rerg" localSheetId="37" hidden="1">{"TAB1",#N/A,TRUE,"GENERAL";"TAB2",#N/A,TRUE,"GENERAL";"TAB3",#N/A,TRUE,"GENERAL";"TAB4",#N/A,TRUE,"GENERAL";"TAB5",#N/A,TRUE,"GENERAL"}</definedName>
    <definedName name="rerg" hidden="1">{"TAB1",#N/A,TRUE,"GENERAL";"TAB2",#N/A,TRUE,"GENERAL";"TAB3",#N/A,TRUE,"GENERAL";"TAB4",#N/A,TRUE,"GENERAL";"TAB5",#N/A,TRUE,"GENERAL"}</definedName>
    <definedName name="rerrrrw" localSheetId="37" hidden="1">{"TAB1",#N/A,TRUE,"GENERAL";"TAB2",#N/A,TRUE,"GENERAL";"TAB3",#N/A,TRUE,"GENERAL";"TAB4",#N/A,TRUE,"GENERAL";"TAB5",#N/A,TRUE,"GENERAL"}</definedName>
    <definedName name="rerrrrw" hidden="1">{"TAB1",#N/A,TRUE,"GENERAL";"TAB2",#N/A,TRUE,"GENERAL";"TAB3",#N/A,TRUE,"GENERAL";"TAB4",#N/A,TRUE,"GENERAL";"TAB5",#N/A,TRUE,"GENERAL"}</definedName>
    <definedName name="Retenc">[9]BASES!$E$31</definedName>
    <definedName name="RETTRE" localSheetId="37" hidden="1">{"via1",#N/A,TRUE,"general";"via2",#N/A,TRUE,"general";"via3",#N/A,TRUE,"general"}</definedName>
    <definedName name="RETTRE" hidden="1">{"via1",#N/A,TRUE,"general";"via2",#N/A,TRUE,"general";"via3",#N/A,TRUE,"general"}</definedName>
    <definedName name="rety" localSheetId="37" hidden="1">{"TAB1",#N/A,TRUE,"GENERAL";"TAB2",#N/A,TRUE,"GENERAL";"TAB3",#N/A,TRUE,"GENERAL";"TAB4",#N/A,TRUE,"GENERAL";"TAB5",#N/A,TRUE,"GENERAL"}</definedName>
    <definedName name="rety" hidden="1">{"TAB1",#N/A,TRUE,"GENERAL";"TAB2",#N/A,TRUE,"GENERAL";"TAB3",#N/A,TRUE,"GENERAL";"TAB4",#N/A,TRUE,"GENERAL";"TAB5",#N/A,TRUE,"GENERAL"}</definedName>
    <definedName name="rewfreg" localSheetId="37" hidden="1">{"via1",#N/A,TRUE,"general";"via2",#N/A,TRUE,"general";"via3",#N/A,TRUE,"general"}</definedName>
    <definedName name="rewfreg" hidden="1">{"via1",#N/A,TRUE,"general";"via2",#N/A,TRUE,"general";"via3",#N/A,TRUE,"general"}</definedName>
    <definedName name="rewr" localSheetId="37" hidden="1">{"via1",#N/A,TRUE,"general";"via2",#N/A,TRUE,"general";"via3",#N/A,TRUE,"general"}</definedName>
    <definedName name="rewr" hidden="1">{"via1",#N/A,TRUE,"general";"via2",#N/A,TRUE,"general";"via3",#N/A,TRUE,"general"}</definedName>
    <definedName name="REWWER" localSheetId="37" hidden="1">{"TAB1",#N/A,TRUE,"GENERAL";"TAB2",#N/A,TRUE,"GENERAL";"TAB3",#N/A,TRUE,"GENERAL";"TAB4",#N/A,TRUE,"GENERAL";"TAB5",#N/A,TRUE,"GENERAL"}</definedName>
    <definedName name="REWWER" hidden="1">{"TAB1",#N/A,TRUE,"GENERAL";"TAB2",#N/A,TRUE,"GENERAL";"TAB3",#N/A,TRUE,"GENERAL";"TAB4",#N/A,TRUE,"GENERAL";"TAB5",#N/A,TRUE,"GENERAL"}</definedName>
    <definedName name="reyepoi" localSheetId="37" hidden="1">{"TAB1",#N/A,TRUE,"GENERAL";"TAB2",#N/A,TRUE,"GENERAL";"TAB3",#N/A,TRUE,"GENERAL";"TAB4",#N/A,TRUE,"GENERAL";"TAB5",#N/A,TRUE,"GENERAL"}</definedName>
    <definedName name="reyepoi" hidden="1">{"TAB1",#N/A,TRUE,"GENERAL";"TAB2",#N/A,TRUE,"GENERAL";"TAB3",#N/A,TRUE,"GENERAL";"TAB4",#N/A,TRUE,"GENERAL";"TAB5",#N/A,TRUE,"GENERAL"}</definedName>
    <definedName name="reyety" localSheetId="37" hidden="1">{"via1",#N/A,TRUE,"general";"via2",#N/A,TRUE,"general";"via3",#N/A,TRUE,"general"}</definedName>
    <definedName name="reyety" hidden="1">{"via1",#N/A,TRUE,"general";"via2",#N/A,TRUE,"general";"via3",#N/A,TRUE,"general"}</definedName>
    <definedName name="reyty" localSheetId="37" hidden="1">{"via1",#N/A,TRUE,"general";"via2",#N/A,TRUE,"general";"via3",#N/A,TRUE,"general"}</definedName>
    <definedName name="reyty" hidden="1">{"via1",#N/A,TRUE,"general";"via2",#N/A,TRUE,"general";"via3",#N/A,TRUE,"general"}</definedName>
    <definedName name="reyyt" localSheetId="37" hidden="1">{"via1",#N/A,TRUE,"general";"via2",#N/A,TRUE,"general";"via3",#N/A,TRUE,"general"}</definedName>
    <definedName name="reyyt" hidden="1">{"via1",#N/A,TRUE,"general";"via2",#N/A,TRUE,"general";"via3",#N/A,TRUE,"general"}</definedName>
    <definedName name="rfhnhjyu" localSheetId="37"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37" hidden="1">{"via1",#N/A,TRUE,"general";"via2",#N/A,TRUE,"general";"via3",#N/A,TRUE,"general"}</definedName>
    <definedName name="rfrf" hidden="1">{"via1",#N/A,TRUE,"general";"via2",#N/A,TRUE,"general";"via3",#N/A,TRUE,"general"}</definedName>
    <definedName name="rge" localSheetId="37" hidden="1">{"via1",#N/A,TRUE,"general";"via2",#N/A,TRUE,"general";"via3",#N/A,TRUE,"general"}</definedName>
    <definedName name="rge" hidden="1">{"via1",#N/A,TRUE,"general";"via2",#N/A,TRUE,"general";"via3",#N/A,TRUE,"general"}</definedName>
    <definedName name="rgegg" localSheetId="37" hidden="1">{"via1",#N/A,TRUE,"general";"via2",#N/A,TRUE,"general";"via3",#N/A,TRUE,"general"}</definedName>
    <definedName name="rgegg" hidden="1">{"via1",#N/A,TRUE,"general";"via2",#N/A,TRUE,"general";"via3",#N/A,TRUE,"general"}</definedName>
    <definedName name="RGTEY">#REF!</definedName>
    <definedName name="rhh" localSheetId="37" hidden="1">{"TAB1",#N/A,TRUE,"GENERAL";"TAB2",#N/A,TRUE,"GENERAL";"TAB3",#N/A,TRUE,"GENERAL";"TAB4",#N/A,TRUE,"GENERAL";"TAB5",#N/A,TRUE,"GENERAL"}</definedName>
    <definedName name="rhh" hidden="1">{"TAB1",#N/A,TRUE,"GENERAL";"TAB2",#N/A,TRUE,"GENERAL";"TAB3",#N/A,TRUE,"GENERAL";"TAB4",#N/A,TRUE,"GENERAL";"TAB5",#N/A,TRUE,"GENERAL"}</definedName>
    <definedName name="rhrtd" localSheetId="37" hidden="1">{"TAB1",#N/A,TRUE,"GENERAL";"TAB2",#N/A,TRUE,"GENERAL";"TAB3",#N/A,TRUE,"GENERAL";"TAB4",#N/A,TRUE,"GENERAL";"TAB5",#N/A,TRUE,"GENERAL"}</definedName>
    <definedName name="rhrtd" hidden="1">{"TAB1",#N/A,TRUE,"GENERAL";"TAB2",#N/A,TRUE,"GENERAL";"TAB3",#N/A,TRUE,"GENERAL";"TAB4",#N/A,TRUE,"GENERAL";"TAB5",#N/A,TRUE,"GENERAL"}</definedName>
    <definedName name="rhtry" localSheetId="37" hidden="1">{"TAB1",#N/A,TRUE,"GENERAL";"TAB2",#N/A,TRUE,"GENERAL";"TAB3",#N/A,TRUE,"GENERAL";"TAB4",#N/A,TRUE,"GENERAL";"TAB5",#N/A,TRUE,"GENERAL"}</definedName>
    <definedName name="rhtry" hidden="1">{"TAB1",#N/A,TRUE,"GENERAL";"TAB2",#N/A,TRUE,"GENERAL";"TAB3",#N/A,TRUE,"GENERAL";"TAB4",#N/A,TRUE,"GENERAL";"TAB5",#N/A,TRUE,"GENERAL"}</definedName>
    <definedName name="rj" localSheetId="37" hidden="1">{"TAB1",#N/A,TRUE,"GENERAL";"TAB2",#N/A,TRUE,"GENERAL";"TAB3",#N/A,TRUE,"GENERAL";"TAB4",#N/A,TRUE,"GENERAL";"TAB5",#N/A,TRUE,"GENERAL"}</definedName>
    <definedName name="rj" hidden="1">{"TAB1",#N/A,TRUE,"GENERAL";"TAB2",#N/A,TRUE,"GENERAL";"TAB3",#N/A,TRUE,"GENERAL";"TAB4",#N/A,TRUE,"GENERAL";"TAB5",#N/A,TRUE,"GENERAL"}</definedName>
    <definedName name="rjjth" localSheetId="37" hidden="1">{"TAB1",#N/A,TRUE,"GENERAL";"TAB2",#N/A,TRUE,"GENERAL";"TAB3",#N/A,TRUE,"GENERAL";"TAB4",#N/A,TRUE,"GENERAL";"TAB5",#N/A,TRUE,"GENERAL"}</definedName>
    <definedName name="rjjth" hidden="1">{"TAB1",#N/A,TRUE,"GENERAL";"TAB2",#N/A,TRUE,"GENERAL";"TAB3",#N/A,TRUE,"GENERAL";"TAB4",#N/A,TRUE,"GENERAL";"TAB5",#N/A,TRUE,"GENERAL"}</definedName>
    <definedName name="rjy" localSheetId="37" hidden="1">{"via1",#N/A,TRUE,"general";"via2",#N/A,TRUE,"general";"via3",#N/A,TRUE,"general"}</definedName>
    <definedName name="rjy" hidden="1">{"via1",#N/A,TRUE,"general";"via2",#N/A,TRUE,"general";"via3",#N/A,TRUE,"general"}</definedName>
    <definedName name="rkjyk" localSheetId="37" hidden="1">{"TAB1",#N/A,TRUE,"GENERAL";"TAB2",#N/A,TRUE,"GENERAL";"TAB3",#N/A,TRUE,"GENERAL";"TAB4",#N/A,TRUE,"GENERAL";"TAB5",#N/A,TRUE,"GENERAL"}</definedName>
    <definedName name="rkjyk" hidden="1">{"TAB1",#N/A,TRUE,"GENERAL";"TAB2",#N/A,TRUE,"GENERAL";"TAB3",#N/A,TRUE,"GENERAL";"TAB4",#N/A,TRUE,"GENERAL";"TAB5",#N/A,TRUE,"GENERAL"}</definedName>
    <definedName name="rkru" localSheetId="37" hidden="1">{"via1",#N/A,TRUE,"general";"via2",#N/A,TRUE,"general";"via3",#N/A,TRUE,"general"}</definedName>
    <definedName name="rkru" hidden="1">{"via1",#N/A,TRUE,"general";"via2",#N/A,TRUE,"general";"via3",#N/A,TRUE,"general"}</definedName>
    <definedName name="rky" localSheetId="37" hidden="1">{"TAB1",#N/A,TRUE,"GENERAL";"TAB2",#N/A,TRUE,"GENERAL";"TAB3",#N/A,TRUE,"GENERAL";"TAB4",#N/A,TRUE,"GENERAL";"TAB5",#N/A,TRUE,"GENERAL"}</definedName>
    <definedName name="rky" hidden="1">{"TAB1",#N/A,TRUE,"GENERAL";"TAB2",#N/A,TRUE,"GENERAL";"TAB3",#N/A,TRUE,"GENERAL";"TAB4",#N/A,TRUE,"GENERAL";"TAB5",#N/A,TRUE,"GENERAL"}</definedName>
    <definedName name="rrr" localSheetId="37" hidden="1">{"via1",#N/A,TRUE,"general";"via2",#N/A,TRUE,"general";"via3",#N/A,TRUE,"general"}</definedName>
    <definedName name="rrr" hidden="1">{"via1",#N/A,TRUE,"general";"via2",#N/A,TRUE,"general";"via3",#N/A,TRUE,"general"}</definedName>
    <definedName name="rrrrrb" localSheetId="37" hidden="1">{"via1",#N/A,TRUE,"general";"via2",#N/A,TRUE,"general";"via3",#N/A,TRUE,"general"}</definedName>
    <definedName name="rrrrrb" hidden="1">{"via1",#N/A,TRUE,"general";"via2",#N/A,TRUE,"general";"via3",#N/A,TRUE,"general"}</definedName>
    <definedName name="rrrrrrre" localSheetId="37" hidden="1">{"TAB1",#N/A,TRUE,"GENERAL";"TAB2",#N/A,TRUE,"GENERAL";"TAB3",#N/A,TRUE,"GENERAL";"TAB4",#N/A,TRUE,"GENERAL";"TAB5",#N/A,TRUE,"GENERAL"}</definedName>
    <definedName name="rrrrrrre" hidden="1">{"TAB1",#N/A,TRUE,"GENERAL";"TAB2",#N/A,TRUE,"GENERAL";"TAB3",#N/A,TRUE,"GENERAL";"TAB4",#N/A,TRUE,"GENERAL";"TAB5",#N/A,TRUE,"GENERAL"}</definedName>
    <definedName name="rrrrt" localSheetId="37" hidden="1">{"via1",#N/A,TRUE,"general";"via2",#N/A,TRUE,"general";"via3",#N/A,TRUE,"general"}</definedName>
    <definedName name="rrrrt" hidden="1">{"via1",#N/A,TRUE,"general";"via2",#N/A,TRUE,"general";"via3",#N/A,TRUE,"general"}</definedName>
    <definedName name="rsdgsd5" localSheetId="37" hidden="1">{"TAB1",#N/A,TRUE,"GENERAL";"TAB2",#N/A,TRUE,"GENERAL";"TAB3",#N/A,TRUE,"GENERAL";"TAB4",#N/A,TRUE,"GENERAL";"TAB5",#N/A,TRUE,"GENERAL"}</definedName>
    <definedName name="rsdgsd5" hidden="1">{"TAB1",#N/A,TRUE,"GENERAL";"TAB2",#N/A,TRUE,"GENERAL";"TAB3",#N/A,TRUE,"GENERAL";"TAB4",#N/A,TRUE,"GENERAL";"TAB5",#N/A,TRUE,"GENERAL"}</definedName>
    <definedName name="rt" localSheetId="37" hidden="1">{"TAB1",#N/A,TRUE,"GENERAL";"TAB2",#N/A,TRUE,"GENERAL";"TAB3",#N/A,TRUE,"GENERAL";"TAB4",#N/A,TRUE,"GENERAL";"TAB5",#N/A,TRUE,"GENERAL"}</definedName>
    <definedName name="rt" hidden="1">{"TAB1",#N/A,TRUE,"GENERAL";"TAB2",#N/A,TRUE,"GENERAL";"TAB3",#N/A,TRUE,"GENERAL";"TAB4",#N/A,TRUE,"GENERAL";"TAB5",#N/A,TRUE,"GENERAL"}</definedName>
    <definedName name="rte" localSheetId="37" hidden="1">{"TAB1",#N/A,TRUE,"GENERAL";"TAB2",#N/A,TRUE,"GENERAL";"TAB3",#N/A,TRUE,"GENERAL";"TAB4",#N/A,TRUE,"GENERAL";"TAB5",#N/A,TRUE,"GENERAL"}</definedName>
    <definedName name="rte" hidden="1">{"TAB1",#N/A,TRUE,"GENERAL";"TAB2",#N/A,TRUE,"GENERAL";"TAB3",#N/A,TRUE,"GENERAL";"TAB4",#N/A,TRUE,"GENERAL";"TAB5",#N/A,TRUE,"GENERAL"}</definedName>
    <definedName name="rteg" localSheetId="37" hidden="1">{"via1",#N/A,TRUE,"general";"via2",#N/A,TRUE,"general";"via3",#N/A,TRUE,"general"}</definedName>
    <definedName name="rteg" hidden="1">{"via1",#N/A,TRUE,"general";"via2",#N/A,TRUE,"general";"via3",#N/A,TRUE,"general"}</definedName>
    <definedName name="rtert" localSheetId="37" hidden="1">{"TAB1",#N/A,TRUE,"GENERAL";"TAB2",#N/A,TRUE,"GENERAL";"TAB3",#N/A,TRUE,"GENERAL";"TAB4",#N/A,TRUE,"GENERAL";"TAB5",#N/A,TRUE,"GENERAL"}</definedName>
    <definedName name="rtert" hidden="1">{"TAB1",#N/A,TRUE,"GENERAL";"TAB2",#N/A,TRUE,"GENERAL";"TAB3",#N/A,TRUE,"GENERAL";"TAB4",#N/A,TRUE,"GENERAL";"TAB5",#N/A,TRUE,"GENERAL"}</definedName>
    <definedName name="rtes" localSheetId="37" hidden="1">{"via1",#N/A,TRUE,"general";"via2",#N/A,TRUE,"general";"via3",#N/A,TRUE,"general"}</definedName>
    <definedName name="rtes" hidden="1">{"via1",#N/A,TRUE,"general";"via2",#N/A,TRUE,"general";"via3",#N/A,TRUE,"general"}</definedName>
    <definedName name="rtewth" localSheetId="37" hidden="1">{"TAB1",#N/A,TRUE,"GENERAL";"TAB2",#N/A,TRUE,"GENERAL";"TAB3",#N/A,TRUE,"GENERAL";"TAB4",#N/A,TRUE,"GENERAL";"TAB5",#N/A,TRUE,"GENERAL"}</definedName>
    <definedName name="rtewth" hidden="1">{"TAB1",#N/A,TRUE,"GENERAL";"TAB2",#N/A,TRUE,"GENERAL";"TAB3",#N/A,TRUE,"GENERAL";"TAB4",#N/A,TRUE,"GENERAL";"TAB5",#N/A,TRUE,"GENERAL"}</definedName>
    <definedName name="rthjtj" localSheetId="37" hidden="1">{"TAB1",#N/A,TRUE,"GENERAL";"TAB2",#N/A,TRUE,"GENERAL";"TAB3",#N/A,TRUE,"GENERAL";"TAB4",#N/A,TRUE,"GENERAL";"TAB5",#N/A,TRUE,"GENERAL"}</definedName>
    <definedName name="rthjtj" hidden="1">{"TAB1",#N/A,TRUE,"GENERAL";"TAB2",#N/A,TRUE,"GENERAL";"TAB3",#N/A,TRUE,"GENERAL";"TAB4",#N/A,TRUE,"GENERAL";"TAB5",#N/A,TRUE,"GENERAL"}</definedName>
    <definedName name="rthrthg" localSheetId="37" hidden="1">{"via1",#N/A,TRUE,"general";"via2",#N/A,TRUE,"general";"via3",#N/A,TRUE,"general"}</definedName>
    <definedName name="rthrthg" hidden="1">{"via1",#N/A,TRUE,"general";"via2",#N/A,TRUE,"general";"via3",#N/A,TRUE,"general"}</definedName>
    <definedName name="rthtrh" localSheetId="37" hidden="1">{"via1",#N/A,TRUE,"general";"via2",#N/A,TRUE,"general";"via3",#N/A,TRUE,"general"}</definedName>
    <definedName name="rthtrh" hidden="1">{"via1",#N/A,TRUE,"general";"via2",#N/A,TRUE,"general";"via3",#N/A,TRUE,"general"}</definedName>
    <definedName name="rtkk" localSheetId="37" hidden="1">{"via1",#N/A,TRUE,"general";"via2",#N/A,TRUE,"general";"via3",#N/A,TRUE,"general"}</definedName>
    <definedName name="rtkk" hidden="1">{"via1",#N/A,TRUE,"general";"via2",#N/A,TRUE,"general";"via3",#N/A,TRUE,"general"}</definedName>
    <definedName name="rttthy" localSheetId="37" hidden="1">{"via1",#N/A,TRUE,"general";"via2",#N/A,TRUE,"general";"via3",#N/A,TRUE,"general"}</definedName>
    <definedName name="rttthy" hidden="1">{"via1",#N/A,TRUE,"general";"via2",#N/A,TRUE,"general";"via3",#N/A,TRUE,"general"}</definedName>
    <definedName name="rtu" localSheetId="37" hidden="1">{"via1",#N/A,TRUE,"general";"via2",#N/A,TRUE,"general";"via3",#N/A,TRUE,"general"}</definedName>
    <definedName name="rtu" hidden="1">{"via1",#N/A,TRUE,"general";"via2",#N/A,TRUE,"general";"via3",#N/A,TRUE,"general"}</definedName>
    <definedName name="rtug" localSheetId="37" hidden="1">{"TAB1",#N/A,TRUE,"GENERAL";"TAB2",#N/A,TRUE,"GENERAL";"TAB3",#N/A,TRUE,"GENERAL";"TAB4",#N/A,TRUE,"GENERAL";"TAB5",#N/A,TRUE,"GENERAL"}</definedName>
    <definedName name="rtug" hidden="1">{"TAB1",#N/A,TRUE,"GENERAL";"TAB2",#N/A,TRUE,"GENERAL";"TAB3",#N/A,TRUE,"GENERAL";"TAB4",#N/A,TRUE,"GENERAL";"TAB5",#N/A,TRUE,"GENERAL"}</definedName>
    <definedName name="rtugsd" localSheetId="37" hidden="1">{"TAB1",#N/A,TRUE,"GENERAL";"TAB2",#N/A,TRUE,"GENERAL";"TAB3",#N/A,TRUE,"GENERAL";"TAB4",#N/A,TRUE,"GENERAL";"TAB5",#N/A,TRUE,"GENERAL"}</definedName>
    <definedName name="rtugsd" hidden="1">{"TAB1",#N/A,TRUE,"GENERAL";"TAB2",#N/A,TRUE,"GENERAL";"TAB3",#N/A,TRUE,"GENERAL";"TAB4",#N/A,TRUE,"GENERAL";"TAB5",#N/A,TRUE,"GENERAL"}</definedName>
    <definedName name="rturtu" localSheetId="37" hidden="1">{"via1",#N/A,TRUE,"general";"via2",#N/A,TRUE,"general";"via3",#N/A,TRUE,"general"}</definedName>
    <definedName name="rturtu" hidden="1">{"via1",#N/A,TRUE,"general";"via2",#N/A,TRUE,"general";"via3",#N/A,TRUE,"general"}</definedName>
    <definedName name="rturu" localSheetId="37" hidden="1">{"via1",#N/A,TRUE,"general";"via2",#N/A,TRUE,"general";"via3",#N/A,TRUE,"general"}</definedName>
    <definedName name="rturu" hidden="1">{"via1",#N/A,TRUE,"general";"via2",#N/A,TRUE,"general";"via3",#N/A,TRUE,"general"}</definedName>
    <definedName name="rtut" localSheetId="37" hidden="1">{"via1",#N/A,TRUE,"general";"via2",#N/A,TRUE,"general";"via3",#N/A,TRUE,"general"}</definedName>
    <definedName name="rtut" hidden="1">{"via1",#N/A,TRUE,"general";"via2",#N/A,TRUE,"general";"via3",#N/A,TRUE,"general"}</definedName>
    <definedName name="rtutru" localSheetId="37" hidden="1">{"via1",#N/A,TRUE,"general";"via2",#N/A,TRUE,"general";"via3",#N/A,TRUE,"general"}</definedName>
    <definedName name="rtutru" hidden="1">{"via1",#N/A,TRUE,"general";"via2",#N/A,TRUE,"general";"via3",#N/A,TRUE,"general"}</definedName>
    <definedName name="rtuy" localSheetId="37" hidden="1">{"via1",#N/A,TRUE,"general";"via2",#N/A,TRUE,"general";"via3",#N/A,TRUE,"general"}</definedName>
    <definedName name="rtuy" hidden="1">{"via1",#N/A,TRUE,"general";"via2",#N/A,TRUE,"general";"via3",#N/A,TRUE,"general"}</definedName>
    <definedName name="rtyhr" localSheetId="37" hidden="1">{"TAB1",#N/A,TRUE,"GENERAL";"TAB2",#N/A,TRUE,"GENERAL";"TAB3",#N/A,TRUE,"GENERAL";"TAB4",#N/A,TRUE,"GENERAL";"TAB5",#N/A,TRUE,"GENERAL"}</definedName>
    <definedName name="rtyhr" hidden="1">{"TAB1",#N/A,TRUE,"GENERAL";"TAB2",#N/A,TRUE,"GENERAL";"TAB3",#N/A,TRUE,"GENERAL";"TAB4",#N/A,TRUE,"GENERAL";"TAB5",#N/A,TRUE,"GENERAL"}</definedName>
    <definedName name="rtym" localSheetId="37" hidden="1">{"via1",#N/A,TRUE,"general";"via2",#N/A,TRUE,"general";"via3",#N/A,TRUE,"general"}</definedName>
    <definedName name="rtym" hidden="1">{"via1",#N/A,TRUE,"general";"via2",#N/A,TRUE,"general";"via3",#N/A,TRUE,"general"}</definedName>
    <definedName name="rtyrey" localSheetId="37" hidden="1">{"TAB1",#N/A,TRUE,"GENERAL";"TAB2",#N/A,TRUE,"GENERAL";"TAB3",#N/A,TRUE,"GENERAL";"TAB4",#N/A,TRUE,"GENERAL";"TAB5",#N/A,TRUE,"GENERAL"}</definedName>
    <definedName name="rtyrey" hidden="1">{"TAB1",#N/A,TRUE,"GENERAL";"TAB2",#N/A,TRUE,"GENERAL";"TAB3",#N/A,TRUE,"GENERAL";"TAB4",#N/A,TRUE,"GENERAL";"TAB5",#N/A,TRUE,"GENERAL"}</definedName>
    <definedName name="rtyrh" localSheetId="37" hidden="1">{"via1",#N/A,TRUE,"general";"via2",#N/A,TRUE,"general";"via3",#N/A,TRUE,"general"}</definedName>
    <definedName name="rtyrh" hidden="1">{"via1",#N/A,TRUE,"general";"via2",#N/A,TRUE,"general";"via3",#N/A,TRUE,"general"}</definedName>
    <definedName name="RTYRTY" localSheetId="37" hidden="1">{"via1",#N/A,TRUE,"general";"via2",#N/A,TRUE,"general";"via3",#N/A,TRUE,"general"}</definedName>
    <definedName name="RTYRTY" hidden="1">{"via1",#N/A,TRUE,"general";"via2",#N/A,TRUE,"general";"via3",#N/A,TRUE,"general"}</definedName>
    <definedName name="rtyt" localSheetId="37" hidden="1">{"TAB1",#N/A,TRUE,"GENERAL";"TAB2",#N/A,TRUE,"GENERAL";"TAB3",#N/A,TRUE,"GENERAL";"TAB4",#N/A,TRUE,"GENERAL";"TAB5",#N/A,TRUE,"GENERAL"}</definedName>
    <definedName name="rtyt" hidden="1">{"TAB1",#N/A,TRUE,"GENERAL";"TAB2",#N/A,TRUE,"GENERAL";"TAB3",#N/A,TRUE,"GENERAL";"TAB4",#N/A,TRUE,"GENERAL";"TAB5",#N/A,TRUE,"GENERAL"}</definedName>
    <definedName name="rtytry" localSheetId="37" hidden="1">{"via1",#N/A,TRUE,"general";"via2",#N/A,TRUE,"general";"via3",#N/A,TRUE,"general"}</definedName>
    <definedName name="rtytry" hidden="1">{"via1",#N/A,TRUE,"general";"via2",#N/A,TRUE,"general";"via3",#N/A,TRUE,"general"}</definedName>
    <definedName name="ruru" localSheetId="37" hidden="1">{"TAB1",#N/A,TRUE,"GENERAL";"TAB2",#N/A,TRUE,"GENERAL";"TAB3",#N/A,TRUE,"GENERAL";"TAB4",#N/A,TRUE,"GENERAL";"TAB5",#N/A,TRUE,"GENERAL"}</definedName>
    <definedName name="ruru" hidden="1">{"TAB1",#N/A,TRUE,"GENERAL";"TAB2",#N/A,TRUE,"GENERAL";"TAB3",#N/A,TRUE,"GENERAL";"TAB4",#N/A,TRUE,"GENERAL";"TAB5",#N/A,TRUE,"GENERAL"}</definedName>
    <definedName name="rutu" localSheetId="37" hidden="1">{"via1",#N/A,TRUE,"general";"via2",#N/A,TRUE,"general";"via3",#N/A,TRUE,"general"}</definedName>
    <definedName name="rutu" hidden="1">{"via1",#N/A,TRUE,"general";"via2",#N/A,TRUE,"general";"via3",#N/A,TRUE,"general"}</definedName>
    <definedName name="rwt" localSheetId="37" hidden="1">{"via1",#N/A,TRUE,"general";"via2",#N/A,TRUE,"general";"via3",#N/A,TRUE,"general"}</definedName>
    <definedName name="rwt" hidden="1">{"via1",#N/A,TRUE,"general";"via2",#N/A,TRUE,"general";"via3",#N/A,TRUE,"general"}</definedName>
    <definedName name="ry" localSheetId="37" hidden="1">{"via1",#N/A,TRUE,"general";"via2",#N/A,TRUE,"general";"via3",#N/A,TRUE,"general"}</definedName>
    <definedName name="ry" hidden="1">{"via1",#N/A,TRUE,"general";"via2",#N/A,TRUE,"general";"via3",#N/A,TRUE,"general"}</definedName>
    <definedName name="ryeryb" localSheetId="37" hidden="1">{"TAB1",#N/A,TRUE,"GENERAL";"TAB2",#N/A,TRUE,"GENERAL";"TAB3",#N/A,TRUE,"GENERAL";"TAB4",#N/A,TRUE,"GENERAL";"TAB5",#N/A,TRUE,"GENERAL"}</definedName>
    <definedName name="ryeryb" hidden="1">{"TAB1",#N/A,TRUE,"GENERAL";"TAB2",#N/A,TRUE,"GENERAL";"TAB3",#N/A,TRUE,"GENERAL";"TAB4",#N/A,TRUE,"GENERAL";"TAB5",#N/A,TRUE,"GENERAL"}</definedName>
    <definedName name="rytrsdg" localSheetId="37" hidden="1">{"via1",#N/A,TRUE,"general";"via2",#N/A,TRUE,"general";"via3",#N/A,TRUE,"general"}</definedName>
    <definedName name="rytrsdg" hidden="1">{"via1",#N/A,TRUE,"general";"via2",#N/A,TRUE,"general";"via3",#N/A,TRUE,"general"}</definedName>
    <definedName name="S">#REF!</definedName>
    <definedName name="saa" localSheetId="37" hidden="1">{"via1",#N/A,TRUE,"general";"via2",#N/A,TRUE,"general";"via3",#N/A,TRUE,"general"}</definedName>
    <definedName name="saa" hidden="1">{"via1",#N/A,TRUE,"general";"via2",#N/A,TRUE,"general";"via3",#N/A,TRUE,"general"}</definedName>
    <definedName name="SAD" localSheetId="37" hidden="1">{"via1",#N/A,TRUE,"general";"via2",#N/A,TRUE,"general";"via3",#N/A,TRUE,"general"}</definedName>
    <definedName name="SAD" hidden="1">{"via1",#N/A,TRUE,"general";"via2",#N/A,TRUE,"general";"via3",#N/A,TRUE,"general"}</definedName>
    <definedName name="SADF" localSheetId="37" hidden="1">{"via1",#N/A,TRUE,"general";"via2",#N/A,TRUE,"general";"via3",#N/A,TRUE,"general"}</definedName>
    <definedName name="SADF" hidden="1">{"via1",#N/A,TRUE,"general";"via2",#N/A,TRUE,"general";"via3",#N/A,TRUE,"general"}</definedName>
    <definedName name="sadff" localSheetId="37" hidden="1">{"TAB1",#N/A,TRUE,"GENERAL";"TAB2",#N/A,TRUE,"GENERAL";"TAB3",#N/A,TRUE,"GENERAL";"TAB4",#N/A,TRUE,"GENERAL";"TAB5",#N/A,TRUE,"GENERAL"}</definedName>
    <definedName name="sadff" hidden="1">{"TAB1",#N/A,TRUE,"GENERAL";"TAB2",#N/A,TRUE,"GENERAL";"TAB3",#N/A,TRUE,"GENERAL";"TAB4",#N/A,TRUE,"GENERAL";"TAB5",#N/A,TRUE,"GENERAL"}</definedName>
    <definedName name="sadfo" localSheetId="37" hidden="1">{"via1",#N/A,TRUE,"general";"via2",#N/A,TRUE,"general";"via3",#N/A,TRUE,"general"}</definedName>
    <definedName name="sadfo" hidden="1">{"via1",#N/A,TRUE,"general";"via2",#N/A,TRUE,"general";"via3",#N/A,TRUE,"general"}</definedName>
    <definedName name="safdp" localSheetId="37" hidden="1">{"TAB1",#N/A,TRUE,"GENERAL";"TAB2",#N/A,TRUE,"GENERAL";"TAB3",#N/A,TRUE,"GENERAL";"TAB4",#N/A,TRUE,"GENERAL";"TAB5",#N/A,TRUE,"GENERAL"}</definedName>
    <definedName name="safdp" hidden="1">{"TAB1",#N/A,TRUE,"GENERAL";"TAB2",#N/A,TRUE,"GENERAL";"TAB3",#N/A,TRUE,"GENERAL";"TAB4",#N/A,TRUE,"GENERAL";"TAB5",#N/A,TRUE,"GENERAL"}</definedName>
    <definedName name="SalMinimo">[9]BASES!$E$41</definedName>
    <definedName name="SANDRA">#REF!</definedName>
    <definedName name="sbgfbgdr" localSheetId="37" hidden="1">{"via1",#N/A,TRUE,"general";"via2",#N/A,TRUE,"general";"via3",#N/A,TRUE,"general"}</definedName>
    <definedName name="sbgfbgdr" hidden="1">{"via1",#N/A,TRUE,"general";"via2",#N/A,TRUE,"general";"via3",#N/A,TRUE,"general"}</definedName>
    <definedName name="sd" localSheetId="37" hidden="1">{"TAB1",#N/A,TRUE,"GENERAL";"TAB2",#N/A,TRUE,"GENERAL";"TAB3",#N/A,TRUE,"GENERAL";"TAB4",#N/A,TRUE,"GENERAL";"TAB5",#N/A,TRUE,"GENERAL"}</definedName>
    <definedName name="sd" hidden="1">{"TAB1",#N/A,TRUE,"GENERAL";"TAB2",#N/A,TRUE,"GENERAL";"TAB3",#N/A,TRUE,"GENERAL";"TAB4",#N/A,TRUE,"GENERAL";"TAB5",#N/A,TRUE,"GENERAL"}</definedName>
    <definedName name="sdaf" localSheetId="37" hidden="1">{"via1",#N/A,TRUE,"general";"via2",#N/A,TRUE,"general";"via3",#N/A,TRUE,"general"}</definedName>
    <definedName name="sdaf" hidden="1">{"via1",#N/A,TRUE,"general";"via2",#N/A,TRUE,"general";"via3",#N/A,TRUE,"general"}</definedName>
    <definedName name="sdas" localSheetId="37" hidden="1">{"via1",#N/A,TRUE,"general";"via2",#N/A,TRUE,"general";"via3",#N/A,TRUE,"general"}</definedName>
    <definedName name="sdas" hidden="1">{"via1",#N/A,TRUE,"general";"via2",#N/A,TRUE,"general";"via3",#N/A,TRUE,"general"}</definedName>
    <definedName name="sdasdf" localSheetId="37" hidden="1">{"via1",#N/A,TRUE,"general";"via2",#N/A,TRUE,"general";"via3",#N/A,TRUE,"general"}</definedName>
    <definedName name="sdasdf" hidden="1">{"via1",#N/A,TRUE,"general";"via2",#N/A,TRUE,"general";"via3",#N/A,TRUE,"general"}</definedName>
    <definedName name="SDCDSCT" localSheetId="37" hidden="1">{"TAB1",#N/A,TRUE,"GENERAL";"TAB2",#N/A,TRUE,"GENERAL";"TAB3",#N/A,TRUE,"GENERAL";"TAB4",#N/A,TRUE,"GENERAL";"TAB5",#N/A,TRUE,"GENERAL"}</definedName>
    <definedName name="SDCDSCT" hidden="1">{"TAB1",#N/A,TRUE,"GENERAL";"TAB2",#N/A,TRUE,"GENERAL";"TAB3",#N/A,TRUE,"GENERAL";"TAB4",#N/A,TRUE,"GENERAL";"TAB5",#N/A,TRUE,"GENERAL"}</definedName>
    <definedName name="sdf">#REF!</definedName>
    <definedName name="SDFCE" localSheetId="37" hidden="1">{"TAB1",#N/A,TRUE,"GENERAL";"TAB2",#N/A,TRUE,"GENERAL";"TAB3",#N/A,TRUE,"GENERAL";"TAB4",#N/A,TRUE,"GENERAL";"TAB5",#N/A,TRUE,"GENERAL"}</definedName>
    <definedName name="SDFCE" hidden="1">{"TAB1",#N/A,TRUE,"GENERAL";"TAB2",#N/A,TRUE,"GENERAL";"TAB3",#N/A,TRUE,"GENERAL";"TAB4",#N/A,TRUE,"GENERAL";"TAB5",#N/A,TRUE,"GENERAL"}</definedName>
    <definedName name="sdfd" localSheetId="37" hidden="1">{"via1",#N/A,TRUE,"general";"via2",#N/A,TRUE,"general";"via3",#N/A,TRUE,"general"}</definedName>
    <definedName name="sdfd" hidden="1">{"via1",#N/A,TRUE,"general";"via2",#N/A,TRUE,"general";"via3",#N/A,TRUE,"general"}</definedName>
    <definedName name="sdfds" localSheetId="37" hidden="1">{"via1",#N/A,TRUE,"general";"via2",#N/A,TRUE,"general";"via3",#N/A,TRUE,"general"}</definedName>
    <definedName name="sdfds" hidden="1">{"via1",#N/A,TRUE,"general";"via2",#N/A,TRUE,"general";"via3",#N/A,TRUE,"general"}</definedName>
    <definedName name="SDFDSO" localSheetId="37" hidden="1">{"via1",#N/A,TRUE,"general";"via2",#N/A,TRUE,"general";"via3",#N/A,TRUE,"general"}</definedName>
    <definedName name="SDFDSO" hidden="1">{"via1",#N/A,TRUE,"general";"via2",#N/A,TRUE,"general";"via3",#N/A,TRUE,"general"}</definedName>
    <definedName name="sdfdstp" localSheetId="37" hidden="1">{"TAB1",#N/A,TRUE,"GENERAL";"TAB2",#N/A,TRUE,"GENERAL";"TAB3",#N/A,TRUE,"GENERAL";"TAB4",#N/A,TRUE,"GENERAL";"TAB5",#N/A,TRUE,"GENERAL"}</definedName>
    <definedName name="sdfdstp" hidden="1">{"TAB1",#N/A,TRUE,"GENERAL";"TAB2",#N/A,TRUE,"GENERAL";"TAB3",#N/A,TRUE,"GENERAL";"TAB4",#N/A,TRUE,"GENERAL";"TAB5",#N/A,TRUE,"GENERAL"}</definedName>
    <definedName name="SDFEO" localSheetId="37" hidden="1">{"via1",#N/A,TRUE,"general";"via2",#N/A,TRUE,"general";"via3",#N/A,TRUE,"general"}</definedName>
    <definedName name="SDFEO" hidden="1">{"via1",#N/A,TRUE,"general";"via2",#N/A,TRUE,"general";"via3",#N/A,TRUE,"general"}</definedName>
    <definedName name="sdfg" localSheetId="37" hidden="1">{"TAB1",#N/A,TRUE,"GENERAL";"TAB2",#N/A,TRUE,"GENERAL";"TAB3",#N/A,TRUE,"GENERAL";"TAB4",#N/A,TRUE,"GENERAL";"TAB5",#N/A,TRUE,"GENERAL"}</definedName>
    <definedName name="sdfg" hidden="1">{"TAB1",#N/A,TRUE,"GENERAL";"TAB2",#N/A,TRUE,"GENERAL";"TAB3",#N/A,TRUE,"GENERAL";"TAB4",#N/A,TRUE,"GENERAL";"TAB5",#N/A,TRUE,"GENERAL"}</definedName>
    <definedName name="sdfgdsfk" localSheetId="37" hidden="1">{"via1",#N/A,TRUE,"general";"via2",#N/A,TRUE,"general";"via3",#N/A,TRUE,"general"}</definedName>
    <definedName name="sdfgdsfk" hidden="1">{"via1",#N/A,TRUE,"general";"via2",#N/A,TRUE,"general";"via3",#N/A,TRUE,"general"}</definedName>
    <definedName name="sdfgsg" localSheetId="37" hidden="1">{"via1",#N/A,TRUE,"general";"via2",#N/A,TRUE,"general";"via3",#N/A,TRUE,"general"}</definedName>
    <definedName name="sdfgsg" hidden="1">{"via1",#N/A,TRUE,"general";"via2",#N/A,TRUE,"general";"via3",#N/A,TRUE,"general"}</definedName>
    <definedName name="SDFLJK" localSheetId="37" hidden="1">{"TAB1",#N/A,TRUE,"GENERAL";"TAB2",#N/A,TRUE,"GENERAL";"TAB3",#N/A,TRUE,"GENERAL";"TAB4",#N/A,TRUE,"GENERAL";"TAB5",#N/A,TRUE,"GENERAL"}</definedName>
    <definedName name="SDFLJK" hidden="1">{"TAB1",#N/A,TRUE,"GENERAL";"TAB2",#N/A,TRUE,"GENERAL";"TAB3",#N/A,TRUE,"GENERAL";"TAB4",#N/A,TRUE,"GENERAL";"TAB5",#N/A,TRUE,"GENERAL"}</definedName>
    <definedName name="sdfsd4" localSheetId="37" hidden="1">{"via1",#N/A,TRUE,"general";"via2",#N/A,TRUE,"general";"via3",#N/A,TRUE,"general"}</definedName>
    <definedName name="sdfsd4" hidden="1">{"via1",#N/A,TRUE,"general";"via2",#N/A,TRUE,"general";"via3",#N/A,TRUE,"general"}</definedName>
    <definedName name="SDFSDF" localSheetId="37" hidden="1">{"TAB1",#N/A,TRUE,"GENERAL";"TAB2",#N/A,TRUE,"GENERAL";"TAB3",#N/A,TRUE,"GENERAL";"TAB4",#N/A,TRUE,"GENERAL";"TAB5",#N/A,TRUE,"GENERAL"}</definedName>
    <definedName name="SDFSDF" hidden="1">{"TAB1",#N/A,TRUE,"GENERAL";"TAB2",#N/A,TRUE,"GENERAL";"TAB3",#N/A,TRUE,"GENERAL";"TAB4",#N/A,TRUE,"GENERAL";"TAB5",#N/A,TRUE,"GENERAL"}</definedName>
    <definedName name="sdfsdfb" localSheetId="37" hidden="1">{"via1",#N/A,TRUE,"general";"via2",#N/A,TRUE,"general";"via3",#N/A,TRUE,"general"}</definedName>
    <definedName name="sdfsdfb" hidden="1">{"via1",#N/A,TRUE,"general";"via2",#N/A,TRUE,"general";"via3",#N/A,TRUE,"general"}</definedName>
    <definedName name="SDFSF" localSheetId="37" hidden="1">{"TAB1",#N/A,TRUE,"GENERAL";"TAB2",#N/A,TRUE,"GENERAL";"TAB3",#N/A,TRUE,"GENERAL";"TAB4",#N/A,TRUE,"GENERAL";"TAB5",#N/A,TRUE,"GENERAL"}</definedName>
    <definedName name="SDFSF" hidden="1">{"TAB1",#N/A,TRUE,"GENERAL";"TAB2",#N/A,TRUE,"GENERAL";"TAB3",#N/A,TRUE,"GENERAL";"TAB4",#N/A,TRUE,"GENERAL";"TAB5",#N/A,TRUE,"GENERAL"}</definedName>
    <definedName name="sdfsv" localSheetId="37" hidden="1">{"TAB1",#N/A,TRUE,"GENERAL";"TAB2",#N/A,TRUE,"GENERAL";"TAB3",#N/A,TRUE,"GENERAL";"TAB4",#N/A,TRUE,"GENERAL";"TAB5",#N/A,TRUE,"GENERAL"}</definedName>
    <definedName name="sdfsv" hidden="1">{"TAB1",#N/A,TRUE,"GENERAL";"TAB2",#N/A,TRUE,"GENERAL";"TAB3",#N/A,TRUE,"GENERAL";"TAB4",#N/A,TRUE,"GENERAL";"TAB5",#N/A,TRUE,"GENERAL"}</definedName>
    <definedName name="sdgfd" localSheetId="37" hidden="1">{"TAB1",#N/A,TRUE,"GENERAL";"TAB2",#N/A,TRUE,"GENERAL";"TAB3",#N/A,TRUE,"GENERAL";"TAB4",#N/A,TRUE,"GENERAL";"TAB5",#N/A,TRUE,"GENERAL"}</definedName>
    <definedName name="sdgfd" hidden="1">{"TAB1",#N/A,TRUE,"GENERAL";"TAB2",#N/A,TRUE,"GENERAL";"TAB3",#N/A,TRUE,"GENERAL";"TAB4",#N/A,TRUE,"GENERAL";"TAB5",#N/A,TRUE,"GENERAL"}</definedName>
    <definedName name="sdgfgp" localSheetId="37" hidden="1">{"via1",#N/A,TRUE,"general";"via2",#N/A,TRUE,"general";"via3",#N/A,TRUE,"general"}</definedName>
    <definedName name="sdgfgp" hidden="1">{"via1",#N/A,TRUE,"general";"via2",#N/A,TRUE,"general";"via3",#N/A,TRUE,"general"}</definedName>
    <definedName name="sdgfiu" localSheetId="37" hidden="1">{"via1",#N/A,TRUE,"general";"via2",#N/A,TRUE,"general";"via3",#N/A,TRUE,"general"}</definedName>
    <definedName name="sdgfiu" hidden="1">{"via1",#N/A,TRUE,"general";"via2",#N/A,TRUE,"general";"via3",#N/A,TRUE,"general"}</definedName>
    <definedName name="sdgsd" localSheetId="37" hidden="1">{"TAB1",#N/A,TRUE,"GENERAL";"TAB2",#N/A,TRUE,"GENERAL";"TAB3",#N/A,TRUE,"GENERAL";"TAB4",#N/A,TRUE,"GENERAL";"TAB5",#N/A,TRUE,"GENERAL"}</definedName>
    <definedName name="sdgsd" hidden="1">{"TAB1",#N/A,TRUE,"GENERAL";"TAB2",#N/A,TRUE,"GENERAL";"TAB3",#N/A,TRUE,"GENERAL";"TAB4",#N/A,TRUE,"GENERAL";"TAB5",#N/A,TRUE,"GENERAL"}</definedName>
    <definedName name="sdgsg" localSheetId="37" hidden="1">{"via1",#N/A,TRUE,"general";"via2",#N/A,TRUE,"general";"via3",#N/A,TRUE,"general"}</definedName>
    <definedName name="sdgsg" hidden="1">{"via1",#N/A,TRUE,"general";"via2",#N/A,TRUE,"general";"via3",#N/A,TRUE,"general"}</definedName>
    <definedName name="SDIKOM" localSheetId="37" hidden="1">{"TAB1",#N/A,TRUE,"GENERAL";"TAB2",#N/A,TRUE,"GENERAL";"TAB3",#N/A,TRUE,"GENERAL";"TAB4",#N/A,TRUE,"GENERAL";"TAB5",#N/A,TRUE,"GENERAL"}</definedName>
    <definedName name="SDIKOM" hidden="1">{"TAB1",#N/A,TRUE,"GENERAL";"TAB2",#N/A,TRUE,"GENERAL";"TAB3",#N/A,TRUE,"GENERAL";"TAB4",#N/A,TRUE,"GENERAL";"TAB5",#N/A,TRUE,"GENERAL"}</definedName>
    <definedName name="sdsdfh" localSheetId="37" hidden="1">{"via1",#N/A,TRUE,"general";"via2",#N/A,TRUE,"general";"via3",#N/A,TRUE,"general"}</definedName>
    <definedName name="sdsdfh" hidden="1">{"via1",#N/A,TRUE,"general";"via2",#N/A,TRUE,"general";"via3",#N/A,TRUE,"general"}</definedName>
    <definedName name="SECTOR">#REF!</definedName>
    <definedName name="setrj" localSheetId="37" hidden="1">{"via1",#N/A,TRUE,"general";"via2",#N/A,TRUE,"general";"via3",#N/A,TRUE,"general"}</definedName>
    <definedName name="setrj" hidden="1">{"via1",#N/A,TRUE,"general";"via2",#N/A,TRUE,"general";"via3",#N/A,TRUE,"general"}</definedName>
    <definedName name="sett" localSheetId="37" hidden="1">{"via1",#N/A,TRUE,"general";"via2",#N/A,TRUE,"general";"via3",#N/A,TRUE,"general"}</definedName>
    <definedName name="sett" hidden="1">{"via1",#N/A,TRUE,"general";"via2",#N/A,TRUE,"general";"via3",#N/A,TRUE,"general"}</definedName>
    <definedName name="sfasf" localSheetId="37" hidden="1">{"TAB1",#N/A,TRUE,"GENERAL";"TAB2",#N/A,TRUE,"GENERAL";"TAB3",#N/A,TRUE,"GENERAL";"TAB4",#N/A,TRUE,"GENERAL";"TAB5",#N/A,TRUE,"GENERAL"}</definedName>
    <definedName name="sfasf" hidden="1">{"TAB1",#N/A,TRUE,"GENERAL";"TAB2",#N/A,TRUE,"GENERAL";"TAB3",#N/A,TRUE,"GENERAL";"TAB4",#N/A,TRUE,"GENERAL";"TAB5",#N/A,TRUE,"GENERAL"}</definedName>
    <definedName name="SFD">#REF!</definedName>
    <definedName name="SFHSGFH" localSheetId="37" hidden="1">{"TAB1",#N/A,TRUE,"GENERAL";"TAB2",#N/A,TRUE,"GENERAL";"TAB3",#N/A,TRUE,"GENERAL";"TAB4",#N/A,TRUE,"GENERAL";"TAB5",#N/A,TRUE,"GENERAL"}</definedName>
    <definedName name="SFHSGFH" hidden="1">{"TAB1",#N/A,TRUE,"GENERAL";"TAB2",#N/A,TRUE,"GENERAL";"TAB3",#N/A,TRUE,"GENERAL";"TAB4",#N/A,TRUE,"GENERAL";"TAB5",#N/A,TRUE,"GENERAL"}</definedName>
    <definedName name="sfsd" localSheetId="37" hidden="1">{"via1",#N/A,TRUE,"general";"via2",#N/A,TRUE,"general";"via3",#N/A,TRUE,"general"}</definedName>
    <definedName name="sfsd" hidden="1">{"via1",#N/A,TRUE,"general";"via2",#N/A,TRUE,"general";"via3",#N/A,TRUE,"general"}</definedName>
    <definedName name="sfsdf" localSheetId="37" hidden="1">{"TAB1",#N/A,TRUE,"GENERAL";"TAB2",#N/A,TRUE,"GENERAL";"TAB3",#N/A,TRUE,"GENERAL";"TAB4",#N/A,TRUE,"GENERAL";"TAB5",#N/A,TRUE,"GENERAL"}</definedName>
    <definedName name="sfsdf" hidden="1">{"TAB1",#N/A,TRUE,"GENERAL";"TAB2",#N/A,TRUE,"GENERAL";"TAB3",#N/A,TRUE,"GENERAL";"TAB4",#N/A,TRUE,"GENERAL";"TAB5",#N/A,TRUE,"GENERAL"}</definedName>
    <definedName name="sfsdferg" localSheetId="37" hidden="1">{"TAB1",#N/A,TRUE,"GENERAL";"TAB2",#N/A,TRUE,"GENERAL";"TAB3",#N/A,TRUE,"GENERAL";"TAB4",#N/A,TRUE,"GENERAL";"TAB5",#N/A,TRUE,"GENERAL"}</definedName>
    <definedName name="sfsdferg" hidden="1">{"TAB1",#N/A,TRUE,"GENERAL";"TAB2",#N/A,TRUE,"GENERAL";"TAB3",#N/A,TRUE,"GENERAL";"TAB4",#N/A,TRUE,"GENERAL";"TAB5",#N/A,TRUE,"GENERAL"}</definedName>
    <definedName name="sfsdfs" localSheetId="37" hidden="1">{"TAB1",#N/A,TRUE,"GENERAL";"TAB2",#N/A,TRUE,"GENERAL";"TAB3",#N/A,TRUE,"GENERAL";"TAB4",#N/A,TRUE,"GENERAL";"TAB5",#N/A,TRUE,"GENERAL"}</definedName>
    <definedName name="sfsdfs" hidden="1">{"TAB1",#N/A,TRUE,"GENERAL";"TAB2",#N/A,TRUE,"GENERAL";"TAB3",#N/A,TRUE,"GENERAL";"TAB4",#N/A,TRUE,"GENERAL";"TAB5",#N/A,TRUE,"GENERAL"}</definedName>
    <definedName name="Soldadura">'[5]LISTADO DE MATERIALES Y EQUIPOS'!$B$110</definedName>
    <definedName name="srwrwr" localSheetId="37"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s7" localSheetId="37" hidden="1">{"via1",#N/A,TRUE,"general";"via2",#N/A,TRUE,"general";"via3",#N/A,TRUE,"general"}</definedName>
    <definedName name="sssss7" hidden="1">{"via1",#N/A,TRUE,"general";"via2",#N/A,TRUE,"general";"via3",#N/A,TRUE,"general"}</definedName>
    <definedName name="sssssa" localSheetId="37" hidden="1">{"TAB1",#N/A,TRUE,"GENERAL";"TAB2",#N/A,TRUE,"GENERAL";"TAB3",#N/A,TRUE,"GENERAL";"TAB4",#N/A,TRUE,"GENERAL";"TAB5",#N/A,TRUE,"GENERAL"}</definedName>
    <definedName name="sssssa" hidden="1">{"TAB1",#N/A,TRUE,"GENERAL";"TAB2",#N/A,TRUE,"GENERAL";"TAB3",#N/A,TRUE,"GENERAL";"TAB4",#N/A,TRUE,"GENERAL";"TAB5",#N/A,TRUE,"GENERAL"}</definedName>
    <definedName name="sssssy" localSheetId="37" hidden="1">{"via1",#N/A,TRUE,"general";"via2",#N/A,TRUE,"general";"via3",#N/A,TRUE,"general"}</definedName>
    <definedName name="sssssy" hidden="1">{"via1",#N/A,TRUE,"general";"via2",#N/A,TRUE,"general";"via3",#N/A,TRUE,"general"}</definedName>
    <definedName name="stt" localSheetId="37" hidden="1">{"via1",#N/A,TRUE,"general";"via2",#N/A,TRUE,"general";"via3",#N/A,TRUE,"general"}</definedName>
    <definedName name="stt" hidden="1">{"via1",#N/A,TRUE,"general";"via2",#N/A,TRUE,"general";"via3",#N/A,TRUE,"general"}</definedName>
    <definedName name="swsw" localSheetId="37" hidden="1">{"via1",#N/A,TRUE,"general";"via2",#N/A,TRUE,"general";"via3",#N/A,TRUE,"general"}</definedName>
    <definedName name="swsw" hidden="1">{"via1",#N/A,TRUE,"general";"via2",#N/A,TRUE,"general";"via3",#N/A,TRUE,"general"}</definedName>
    <definedName name="swsw3" localSheetId="37" hidden="1">{"TAB1",#N/A,TRUE,"GENERAL";"TAB2",#N/A,TRUE,"GENERAL";"TAB3",#N/A,TRUE,"GENERAL";"TAB4",#N/A,TRUE,"GENERAL";"TAB5",#N/A,TRUE,"GENERAL"}</definedName>
    <definedName name="swsw3" hidden="1">{"TAB1",#N/A,TRUE,"GENERAL";"TAB2",#N/A,TRUE,"GENERAL";"TAB3",#N/A,TRUE,"GENERAL";"TAB4",#N/A,TRUE,"GENERAL";"TAB5",#N/A,TRUE,"GENERAL"}</definedName>
    <definedName name="t">[3]!absc</definedName>
    <definedName name="t5t5" localSheetId="37"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ablero_de_24_circutos_trsifasico">'[5]LISTADO DE MATERIALES Y EQUIPOS'!$B$98</definedName>
    <definedName name="Tarifa_km3">'[5]LISTADO DE MATERIALES Y EQUIPOS'!$B$47</definedName>
    <definedName name="tdy" localSheetId="37" hidden="1">{"TAB1",#N/A,TRUE,"GENERAL";"TAB2",#N/A,TRUE,"GENERAL";"TAB3",#N/A,TRUE,"GENERAL";"TAB4",#N/A,TRUE,"GENERAL";"TAB5",#N/A,TRUE,"GENERAL"}</definedName>
    <definedName name="tdy" hidden="1">{"TAB1",#N/A,TRUE,"GENERAL";"TAB2",#N/A,TRUE,"GENERAL";"TAB3",#N/A,TRUE,"GENERAL";"TAB4",#N/A,TRUE,"GENERAL";"TAB5",#N/A,TRUE,"GENERAL"}</definedName>
    <definedName name="Teja_metalica_arquitectonica_trapez__0_73_3_66">'[5]LISTADO DE MATERIALES Y EQUIPOS'!$B$57</definedName>
    <definedName name="tewst" localSheetId="37" hidden="1">{"TAB1",#N/A,TRUE,"GENERAL";"TAB2",#N/A,TRUE,"GENERAL";"TAB3",#N/A,TRUE,"GENERAL";"TAB4",#N/A,TRUE,"GENERAL";"TAB5",#N/A,TRUE,"GENERAL"}</definedName>
    <definedName name="tewst" hidden="1">{"TAB1",#N/A,TRUE,"GENERAL";"TAB2",#N/A,TRUE,"GENERAL";"TAB3",#N/A,TRUE,"GENERAL";"TAB4",#N/A,TRUE,"GENERAL";"TAB5",#N/A,TRUE,"GENERAL"}</definedName>
    <definedName name="teytrh" localSheetId="37" hidden="1">{"via1",#N/A,TRUE,"general";"via2",#N/A,TRUE,"general";"via3",#N/A,TRUE,"general"}</definedName>
    <definedName name="teytrh" hidden="1">{"via1",#N/A,TRUE,"general";"via2",#N/A,TRUE,"general";"via3",#N/A,TRUE,"general"}</definedName>
    <definedName name="thdh" localSheetId="37" hidden="1">{"TAB1",#N/A,TRUE,"GENERAL";"TAB2",#N/A,TRUE,"GENERAL";"TAB3",#N/A,TRUE,"GENERAL";"TAB4",#N/A,TRUE,"GENERAL";"TAB5",#N/A,TRUE,"GENERAL"}</definedName>
    <definedName name="thdh" hidden="1">{"TAB1",#N/A,TRUE,"GENERAL";"TAB2",#N/A,TRUE,"GENERAL";"TAB3",#N/A,TRUE,"GENERAL";"TAB4",#N/A,TRUE,"GENERAL";"TAB5",#N/A,TRUE,"GENERAL"}</definedName>
    <definedName name="Thinner">'[5]LISTADO DE MATERIALES Y EQUIPOS'!$B$62</definedName>
    <definedName name="thtj" localSheetId="37" hidden="1">{"via1",#N/A,TRUE,"general";"via2",#N/A,TRUE,"general";"via3",#N/A,TRUE,"general"}</definedName>
    <definedName name="thtj" hidden="1">{"via1",#N/A,TRUE,"general";"via2",#N/A,TRUE,"general";"via3",#N/A,TRUE,"general"}</definedName>
    <definedName name="TIEMPO">[10]BASES!$E$27</definedName>
    <definedName name="TITULO">#REF!</definedName>
    <definedName name="_xlnm.Print_Titles">#N/A</definedName>
    <definedName name="Títulos_a_imprimir_IM">#REF!</definedName>
    <definedName name="Tomacorriente_Doble">'[5]LISTADO DE MATERIALES Y EQUIPOS'!$B$114</definedName>
    <definedName name="TORNILLO_PARA_ESTRUCTURAS_7_X_7_16">'[5]LISTADO DE MATERIALES Y EQUIPOS'!$B$104</definedName>
    <definedName name="TORNILLO_PARA_LAMINAS_6_X_1">'[5]LISTADO DE MATERIALES Y EQUIPOS'!$B$103</definedName>
    <definedName name="tortas" localSheetId="37" hidden="1">{"TAB1",#N/A,TRUE,"GENERAL";"TAB2",#N/A,TRUE,"GENERAL";"TAB3",#N/A,TRUE,"GENERAL";"TAB4",#N/A,TRUE,"GENERAL";"TAB5",#N/A,TRUE,"GENERAL"}</definedName>
    <definedName name="tortas" hidden="1">{"TAB1",#N/A,TRUE,"GENERAL";"TAB2",#N/A,TRUE,"GENERAL";"TAB3",#N/A,TRUE,"GENERAL";"TAB4",#N/A,TRUE,"GENERAL";"TAB5",#N/A,TRUE,"GENERAL"}</definedName>
    <definedName name="tortas2" localSheetId="37" hidden="1">{"via1",#N/A,TRUE,"general";"via2",#N/A,TRUE,"general";"via3",#N/A,TRUE,"general"}</definedName>
    <definedName name="tortas2" hidden="1">{"via1",#N/A,TRUE,"general";"via2",#N/A,TRUE,"general";"via3",#N/A,TRUE,"general"}</definedName>
    <definedName name="TOTAL">#REF!</definedName>
    <definedName name="tr" localSheetId="37" hidden="1">{"TAB1",#N/A,TRUE,"GENERAL";"TAB2",#N/A,TRUE,"GENERAL";"TAB3",#N/A,TRUE,"GENERAL";"TAB4",#N/A,TRUE,"GENERAL";"TAB5",#N/A,TRUE,"GENERAL"}</definedName>
    <definedName name="tr" hidden="1">{"TAB1",#N/A,TRUE,"GENERAL";"TAB2",#N/A,TRUE,"GENERAL";"TAB3",#N/A,TRUE,"GENERAL";"TAB4",#N/A,TRUE,"GENERAL";"TAB5",#N/A,TRUE,"GENERAL"}</definedName>
    <definedName name="trest" localSheetId="37" hidden="1">{"TAB1",#N/A,TRUE,"GENERAL";"TAB2",#N/A,TRUE,"GENERAL";"TAB3",#N/A,TRUE,"GENERAL";"TAB4",#N/A,TRUE,"GENERAL";"TAB5",#N/A,TRUE,"GENERAL"}</definedName>
    <definedName name="trest" hidden="1">{"TAB1",#N/A,TRUE,"GENERAL";"TAB2",#N/A,TRUE,"GENERAL";"TAB3",#N/A,TRUE,"GENERAL";"TAB4",#N/A,TRUE,"GENERAL";"TAB5",#N/A,TRUE,"GENERAL"}</definedName>
    <definedName name="tret" localSheetId="37" hidden="1">{"TAB1",#N/A,TRUE,"GENERAL";"TAB2",#N/A,TRUE,"GENERAL";"TAB3",#N/A,TRUE,"GENERAL";"TAB4",#N/A,TRUE,"GENERAL";"TAB5",#N/A,TRUE,"GENERAL"}</definedName>
    <definedName name="tret" hidden="1">{"TAB1",#N/A,TRUE,"GENERAL";"TAB2",#N/A,TRUE,"GENERAL";"TAB3",#N/A,TRUE,"GENERAL";"TAB4",#N/A,TRUE,"GENERAL";"TAB5",#N/A,TRUE,"GENERAL"}</definedName>
    <definedName name="trh" localSheetId="37" hidden="1">{"via1",#N/A,TRUE,"general";"via2",#N/A,TRUE,"general";"via3",#N/A,TRUE,"general"}</definedName>
    <definedName name="trh" hidden="1">{"via1",#N/A,TRUE,"general";"via2",#N/A,TRUE,"general";"via3",#N/A,TRUE,"general"}</definedName>
    <definedName name="trhfh" localSheetId="37" hidden="1">{"via1",#N/A,TRUE,"general";"via2",#N/A,TRUE,"general";"via3",#N/A,TRUE,"general"}</definedName>
    <definedName name="trhfh" hidden="1">{"via1",#N/A,TRUE,"general";"via2",#N/A,TRUE,"general";"via3",#N/A,TRUE,"general"}</definedName>
    <definedName name="trjfgjh" localSheetId="37" hidden="1">{"via1",#N/A,TRUE,"general";"via2",#N/A,TRUE,"general";"via3",#N/A,TRUE,"general"}</definedName>
    <definedName name="trjfgjh" hidden="1">{"via1",#N/A,TRUE,"general";"via2",#N/A,TRUE,"general";"via3",#N/A,TRUE,"general"}</definedName>
    <definedName name="tru" localSheetId="37" hidden="1">{"via1",#N/A,TRUE,"general";"via2",#N/A,TRUE,"general";"via3",#N/A,TRUE,"general"}</definedName>
    <definedName name="tru" hidden="1">{"via1",#N/A,TRUE,"general";"via2",#N/A,TRUE,"general";"via3",#N/A,TRUE,"general"}</definedName>
    <definedName name="truds" localSheetId="37" hidden="1">{"via1",#N/A,TRUE,"general";"via2",#N/A,TRUE,"general";"via3",#N/A,TRUE,"general"}</definedName>
    <definedName name="truds" hidden="1">{"via1",#N/A,TRUE,"general";"via2",#N/A,TRUE,"general";"via3",#N/A,TRUE,"general"}</definedName>
    <definedName name="trutu" localSheetId="37" hidden="1">{"via1",#N/A,TRUE,"general";"via2",#N/A,TRUE,"general";"via3",#N/A,TRUE,"general"}</definedName>
    <definedName name="trutu" hidden="1">{"via1",#N/A,TRUE,"general";"via2",#N/A,TRUE,"general";"via3",#N/A,TRUE,"general"}</definedName>
    <definedName name="trydfg" localSheetId="37" hidden="1">{"via1",#N/A,TRUE,"general";"via2",#N/A,TRUE,"general";"via3",#N/A,TRUE,"general"}</definedName>
    <definedName name="trydfg" hidden="1">{"via1",#N/A,TRUE,"general";"via2",#N/A,TRUE,"general";"via3",#N/A,TRUE,"general"}</definedName>
    <definedName name="trydtrygf" localSheetId="37" hidden="1">{"via1",#N/A,TRUE,"general";"via2",#N/A,TRUE,"general";"via3",#N/A,TRUE,"general"}</definedName>
    <definedName name="trydtrygf" hidden="1">{"via1",#N/A,TRUE,"general";"via2",#N/A,TRUE,"general";"via3",#N/A,TRUE,"general"}</definedName>
    <definedName name="tryery" localSheetId="37" hidden="1">{"TAB1",#N/A,TRUE,"GENERAL";"TAB2",#N/A,TRUE,"GENERAL";"TAB3",#N/A,TRUE,"GENERAL";"TAB4",#N/A,TRUE,"GENERAL";"TAB5",#N/A,TRUE,"GENERAL"}</definedName>
    <definedName name="tryery" hidden="1">{"TAB1",#N/A,TRUE,"GENERAL";"TAB2",#N/A,TRUE,"GENERAL";"TAB3",#N/A,TRUE,"GENERAL";"TAB4",#N/A,TRUE,"GENERAL";"TAB5",#N/A,TRUE,"GENERAL"}</definedName>
    <definedName name="tryi6" localSheetId="37" hidden="1">{"TAB1",#N/A,TRUE,"GENERAL";"TAB2",#N/A,TRUE,"GENERAL";"TAB3",#N/A,TRUE,"GENERAL";"TAB4",#N/A,TRUE,"GENERAL";"TAB5",#N/A,TRUE,"GENERAL"}</definedName>
    <definedName name="tryi6" hidden="1">{"TAB1",#N/A,TRUE,"GENERAL";"TAB2",#N/A,TRUE,"GENERAL";"TAB3",#N/A,TRUE,"GENERAL";"TAB4",#N/A,TRUE,"GENERAL";"TAB5",#N/A,TRUE,"GENERAL"}</definedName>
    <definedName name="tryrth" localSheetId="37" hidden="1">{"via1",#N/A,TRUE,"general";"via2",#N/A,TRUE,"general";"via3",#N/A,TRUE,"general"}</definedName>
    <definedName name="tryrth" hidden="1">{"via1",#N/A,TRUE,"general";"via2",#N/A,TRUE,"general";"via3",#N/A,TRUE,"general"}</definedName>
    <definedName name="tsert" localSheetId="37"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37" hidden="1">{"via1",#N/A,TRUE,"general";"via2",#N/A,TRUE,"general";"via3",#N/A,TRUE,"general"}</definedName>
    <definedName name="TTR" hidden="1">{"via1",#N/A,TRUE,"general";"via2",#N/A,TRUE,"general";"via3",#N/A,TRUE,"general"}</definedName>
    <definedName name="ttrff" localSheetId="37" hidden="1">{"via1",#N/A,TRUE,"general";"via2",#N/A,TRUE,"general";"via3",#N/A,TRUE,"general"}</definedName>
    <definedName name="ttrff" hidden="1">{"via1",#N/A,TRUE,"general";"via2",#N/A,TRUE,"general";"via3",#N/A,TRUE,"general"}</definedName>
    <definedName name="ttt" localSheetId="37" hidden="1">{"TAB1",#N/A,TRUE,"GENERAL";"TAB2",#N/A,TRUE,"GENERAL";"TAB3",#N/A,TRUE,"GENERAL";"TAB4",#N/A,TRUE,"GENERAL";"TAB5",#N/A,TRUE,"GENERAL"}</definedName>
    <definedName name="ttt" hidden="1">{"TAB1",#N/A,TRUE,"GENERAL";"TAB2",#N/A,TRUE,"GENERAL";"TAB3",#N/A,TRUE,"GENERAL";"TAB4",#N/A,TRUE,"GENERAL";"TAB5",#N/A,TRUE,"GENERAL"}</definedName>
    <definedName name="tttt7" localSheetId="37" hidden="1">{"via1",#N/A,TRUE,"general";"via2",#N/A,TRUE,"general";"via3",#N/A,TRUE,"general"}</definedName>
    <definedName name="tttt7" hidden="1">{"via1",#N/A,TRUE,"general";"via2",#N/A,TRUE,"general";"via3",#N/A,TRUE,"general"}</definedName>
    <definedName name="tttthy" localSheetId="37" hidden="1">{"TAB1",#N/A,TRUE,"GENERAL";"TAB2",#N/A,TRUE,"GENERAL";"TAB3",#N/A,TRUE,"GENERAL";"TAB4",#N/A,TRUE,"GENERAL";"TAB5",#N/A,TRUE,"GENERAL"}</definedName>
    <definedName name="tttthy" hidden="1">{"TAB1",#N/A,TRUE,"GENERAL";"TAB2",#N/A,TRUE,"GENERAL";"TAB3",#N/A,TRUE,"GENERAL";"TAB4",#N/A,TRUE,"GENERAL";"TAB5",#N/A,TRUE,"GENERAL"}</definedName>
    <definedName name="ttttr" localSheetId="37" hidden="1">{"via1",#N/A,TRUE,"general";"via2",#N/A,TRUE,"general";"via3",#N/A,TRUE,"general"}</definedName>
    <definedName name="ttttr" hidden="1">{"via1",#N/A,TRUE,"general";"via2",#N/A,TRUE,"general";"via3",#N/A,TRUE,"general"}</definedName>
    <definedName name="ttttt" localSheetId="37" hidden="1">{"TAB1",#N/A,TRUE,"GENERAL";"TAB2",#N/A,TRUE,"GENERAL";"TAB3",#N/A,TRUE,"GENERAL";"TAB4",#N/A,TRUE,"GENERAL";"TAB5",#N/A,TRUE,"GENERAL"}</definedName>
    <definedName name="ttttt" hidden="1">{"TAB1",#N/A,TRUE,"GENERAL";"TAB2",#N/A,TRUE,"GENERAL";"TAB3",#N/A,TRUE,"GENERAL";"TAB4",#N/A,TRUE,"GENERAL";"TAB5",#N/A,TRUE,"GENERAL"}</definedName>
    <definedName name="tu" localSheetId="37" hidden="1">{"via1",#N/A,TRUE,"general";"via2",#N/A,TRUE,"general";"via3",#N/A,TRUE,"general"}</definedName>
    <definedName name="tu" hidden="1">{"via1",#N/A,TRUE,"general";"via2",#N/A,TRUE,"general";"via3",#N/A,TRUE,"general"}</definedName>
    <definedName name="Tuberia_Conduit_1_2">'[5]LISTADO DE MATERIALES Y EQUIPOS'!$B$72</definedName>
    <definedName name="Tuberia_Conduit_1_EMT">'[5]LISTADO DE MATERIALES Y EQUIPOS'!$B$79</definedName>
    <definedName name="Tubo_conduit_pvc_1">'[5]LISTADO DE MATERIALES Y EQUIPOS'!$B$121</definedName>
    <definedName name="tur" localSheetId="37" hidden="1">{"TAB1",#N/A,TRUE,"GENERAL";"TAB2",#N/A,TRUE,"GENERAL";"TAB3",#N/A,TRUE,"GENERAL";"TAB4",#N/A,TRUE,"GENERAL";"TAB5",#N/A,TRUE,"GENERAL"}</definedName>
    <definedName name="tur" hidden="1">{"TAB1",#N/A,TRUE,"GENERAL";"TAB2",#N/A,TRUE,"GENERAL";"TAB3",#N/A,TRUE,"GENERAL";"TAB4",#N/A,TRUE,"GENERAL";"TAB5",#N/A,TRUE,"GENERAL"}</definedName>
    <definedName name="turu" localSheetId="37" hidden="1">{"TAB1",#N/A,TRUE,"GENERAL";"TAB2",#N/A,TRUE,"GENERAL";"TAB3",#N/A,TRUE,"GENERAL";"TAB4",#N/A,TRUE,"GENERAL";"TAB5",#N/A,TRUE,"GENERAL"}</definedName>
    <definedName name="turu" hidden="1">{"TAB1",#N/A,TRUE,"GENERAL";"TAB2",#N/A,TRUE,"GENERAL";"TAB3",#N/A,TRUE,"GENERAL";"TAB4",#N/A,TRUE,"GENERAL";"TAB5",#N/A,TRUE,"GENERAL"}</definedName>
    <definedName name="twer" localSheetId="37" hidden="1">{"TAB1",#N/A,TRUE,"GENERAL";"TAB2",#N/A,TRUE,"GENERAL";"TAB3",#N/A,TRUE,"GENERAL";"TAB4",#N/A,TRUE,"GENERAL";"TAB5",#N/A,TRUE,"GENERAL"}</definedName>
    <definedName name="twer" hidden="1">{"TAB1",#N/A,TRUE,"GENERAL";"TAB2",#N/A,TRUE,"GENERAL";"TAB3",#N/A,TRUE,"GENERAL";"TAB4",#N/A,TRUE,"GENERAL";"TAB5",#N/A,TRUE,"GENERAL"}</definedName>
    <definedName name="twet" localSheetId="37" hidden="1">{"TAB1",#N/A,TRUE,"GENERAL";"TAB2",#N/A,TRUE,"GENERAL";"TAB3",#N/A,TRUE,"GENERAL";"TAB4",#N/A,TRUE,"GENERAL";"TAB5",#N/A,TRUE,"GENERAL"}</definedName>
    <definedName name="twet" hidden="1">{"TAB1",#N/A,TRUE,"GENERAL";"TAB2",#N/A,TRUE,"GENERAL";"TAB3",#N/A,TRUE,"GENERAL";"TAB4",#N/A,TRUE,"GENERAL";"TAB5",#N/A,TRUE,"GENERAL"}</definedName>
    <definedName name="ty" localSheetId="37" hidden="1">{"via1",#N/A,TRUE,"general";"via2",#N/A,TRUE,"general";"via3",#N/A,TRUE,"general"}</definedName>
    <definedName name="ty" hidden="1">{"via1",#N/A,TRUE,"general";"via2",#N/A,TRUE,"general";"via3",#N/A,TRUE,"general"}</definedName>
    <definedName name="TY53Y">#REF!</definedName>
    <definedName name="tyery" localSheetId="37" hidden="1">{"via1",#N/A,TRUE,"general";"via2",#N/A,TRUE,"general";"via3",#N/A,TRUE,"general"}</definedName>
    <definedName name="tyery" hidden="1">{"via1",#N/A,TRUE,"general";"via2",#N/A,TRUE,"general";"via3",#N/A,TRUE,"general"}</definedName>
    <definedName name="tyj" localSheetId="37" hidden="1">{"TAB1",#N/A,TRUE,"GENERAL";"TAB2",#N/A,TRUE,"GENERAL";"TAB3",#N/A,TRUE,"GENERAL";"TAB4",#N/A,TRUE,"GENERAL";"TAB5",#N/A,TRUE,"GENERAL"}</definedName>
    <definedName name="tyj" hidden="1">{"TAB1",#N/A,TRUE,"GENERAL";"TAB2",#N/A,TRUE,"GENERAL";"TAB3",#N/A,TRUE,"GENERAL";"TAB4",#N/A,TRUE,"GENERAL";"TAB5",#N/A,TRUE,"GENERAL"}</definedName>
    <definedName name="tyjtyj" localSheetId="37" hidden="1">{"TAB1",#N/A,TRUE,"GENERAL";"TAB2",#N/A,TRUE,"GENERAL";"TAB3",#N/A,TRUE,"GENERAL";"TAB4",#N/A,TRUE,"GENERAL";"TAB5",#N/A,TRUE,"GENERAL"}</definedName>
    <definedName name="tyjtyj" hidden="1">{"TAB1",#N/A,TRUE,"GENERAL";"TAB2",#N/A,TRUE,"GENERAL";"TAB3",#N/A,TRUE,"GENERAL";"TAB4",#N/A,TRUE,"GENERAL";"TAB5",#N/A,TRUE,"GENERAL"}</definedName>
    <definedName name="tyjytjuyjuy" localSheetId="37" hidden="1">{"TAB1",#N/A,TRUE,"GENERAL";"TAB2",#N/A,TRUE,"GENERAL";"TAB3",#N/A,TRUE,"GENERAL";"TAB4",#N/A,TRUE,"GENERAL";"TAB5",#N/A,TRUE,"GENERAL"}</definedName>
    <definedName name="tyjytjuyjuy" hidden="1">{"TAB1",#N/A,TRUE,"GENERAL";"TAB2",#N/A,TRUE,"GENERAL";"TAB3",#N/A,TRUE,"GENERAL";"TAB4",#N/A,TRUE,"GENERAL";"TAB5",#N/A,TRUE,"GENERAL"}</definedName>
    <definedName name="tyk" localSheetId="37" hidden="1">{"via1",#N/A,TRUE,"general";"via2",#N/A,TRUE,"general";"via3",#N/A,TRUE,"general"}</definedName>
    <definedName name="tyk" hidden="1">{"via1",#N/A,TRUE,"general";"via2",#N/A,TRUE,"general";"via3",#N/A,TRUE,"general"}</definedName>
    <definedName name="tym" localSheetId="37" hidden="1">{"via1",#N/A,TRUE,"general";"via2",#N/A,TRUE,"general";"via3",#N/A,TRUE,"general"}</definedName>
    <definedName name="tym" hidden="1">{"via1",#N/A,TRUE,"general";"via2",#N/A,TRUE,"general";"via3",#N/A,TRUE,"general"}</definedName>
    <definedName name="tyr" localSheetId="37" hidden="1">{"via1",#N/A,TRUE,"general";"via2",#N/A,TRUE,"general";"via3",#N/A,TRUE,"general"}</definedName>
    <definedName name="tyr" hidden="1">{"via1",#N/A,TRUE,"general";"via2",#N/A,TRUE,"general";"via3",#N/A,TRUE,"general"}</definedName>
    <definedName name="tytgfhgfh" localSheetId="37" hidden="1">{"TAB1",#N/A,TRUE,"GENERAL";"TAB2",#N/A,TRUE,"GENERAL";"TAB3",#N/A,TRUE,"GENERAL";"TAB4",#N/A,TRUE,"GENERAL";"TAB5",#N/A,TRUE,"GENERAL"}</definedName>
    <definedName name="tytgfhgfh" hidden="1">{"TAB1",#N/A,TRUE,"GENERAL";"TAB2",#N/A,TRUE,"GENERAL";"TAB3",#N/A,TRUE,"GENERAL";"TAB4",#N/A,TRUE,"GENERAL";"TAB5",#N/A,TRUE,"GENERAL"}</definedName>
    <definedName name="tyty" localSheetId="37" hidden="1">{"TAB1",#N/A,TRUE,"GENERAL";"TAB2",#N/A,TRUE,"GENERAL";"TAB3",#N/A,TRUE,"GENERAL";"TAB4",#N/A,TRUE,"GENERAL";"TAB5",#N/A,TRUE,"GENERAL"}</definedName>
    <definedName name="tyty" hidden="1">{"TAB1",#N/A,TRUE,"GENERAL";"TAB2",#N/A,TRUE,"GENERAL";"TAB3",#N/A,TRUE,"GENERAL";"TAB4",#N/A,TRUE,"GENERAL";"TAB5",#N/A,TRUE,"GENERAL"}</definedName>
    <definedName name="TYUIYI" localSheetId="37" hidden="1">{"TAB1",#N/A,TRUE,"GENERAL";"TAB2",#N/A,TRUE,"GENERAL";"TAB3",#N/A,TRUE,"GENERAL";"TAB4",#N/A,TRUE,"GENERAL";"TAB5",#N/A,TRUE,"GENERAL"}</definedName>
    <definedName name="TYUIYI" hidden="1">{"TAB1",#N/A,TRUE,"GENERAL";"TAB2",#N/A,TRUE,"GENERAL";"TAB3",#N/A,TRUE,"GENERAL";"TAB4",#N/A,TRUE,"GENERAL";"TAB5",#N/A,TRUE,"GENERAL"}</definedName>
    <definedName name="tyujh" localSheetId="37" hidden="1">{"TAB1",#N/A,TRUE,"GENERAL";"TAB2",#N/A,TRUE,"GENERAL";"TAB3",#N/A,TRUE,"GENERAL";"TAB4",#N/A,TRUE,"GENERAL";"TAB5",#N/A,TRUE,"GENERAL"}</definedName>
    <definedName name="tyujh" hidden="1">{"TAB1",#N/A,TRUE,"GENERAL";"TAB2",#N/A,TRUE,"GENERAL";"TAB3",#N/A,TRUE,"GENERAL";"TAB4",#N/A,TRUE,"GENERAL";"TAB5",#N/A,TRUE,"GENERAL"}</definedName>
    <definedName name="tyuty" localSheetId="37" hidden="1">{"TAB1",#N/A,TRUE,"GENERAL";"TAB2",#N/A,TRUE,"GENERAL";"TAB3",#N/A,TRUE,"GENERAL";"TAB4",#N/A,TRUE,"GENERAL";"TAB5",#N/A,TRUE,"GENERAL"}</definedName>
    <definedName name="tyuty" hidden="1">{"TAB1",#N/A,TRUE,"GENERAL";"TAB2",#N/A,TRUE,"GENERAL";"TAB3",#N/A,TRUE,"GENERAL";"TAB4",#N/A,TRUE,"GENERAL";"TAB5",#N/A,TRUE,"GENERAL"}</definedName>
    <definedName name="tyutyu" localSheetId="37" hidden="1">{"via1",#N/A,TRUE,"general";"via2",#N/A,TRUE,"general";"via3",#N/A,TRUE,"general"}</definedName>
    <definedName name="tyutyu" hidden="1">{"via1",#N/A,TRUE,"general";"via2",#N/A,TRUE,"general";"via3",#N/A,TRUE,"general"}</definedName>
    <definedName name="tyxg" localSheetId="37" hidden="1">{"via1",#N/A,TRUE,"general";"via2",#N/A,TRUE,"general";"via3",#N/A,TRUE,"general"}</definedName>
    <definedName name="tyxg" hidden="1">{"via1",#N/A,TRUE,"general";"via2",#N/A,TRUE,"general";"via3",#N/A,TRUE,"general"}</definedName>
    <definedName name="U">#REF!</definedName>
    <definedName name="u3u" localSheetId="37" hidden="1">{"TAB1",#N/A,TRUE,"GENERAL";"TAB2",#N/A,TRUE,"GENERAL";"TAB3",#N/A,TRUE,"GENERAL";"TAB4",#N/A,TRUE,"GENERAL";"TAB5",#N/A,TRUE,"GENERAL"}</definedName>
    <definedName name="u3u" hidden="1">{"TAB1",#N/A,TRUE,"GENERAL";"TAB2",#N/A,TRUE,"GENERAL";"TAB3",#N/A,TRUE,"GENERAL";"TAB4",#N/A,TRUE,"GENERAL";"TAB5",#N/A,TRUE,"GENERAL"}</definedName>
    <definedName name="u7u7" localSheetId="37" hidden="1">{"TAB1",#N/A,TRUE,"GENERAL";"TAB2",#N/A,TRUE,"GENERAL";"TAB3",#N/A,TRUE,"GENERAL";"TAB4",#N/A,TRUE,"GENERAL";"TAB5",#N/A,TRUE,"GENERAL"}</definedName>
    <definedName name="u7u7" hidden="1">{"TAB1",#N/A,TRUE,"GENERAL";"TAB2",#N/A,TRUE,"GENERAL";"TAB3",#N/A,TRUE,"GENERAL";"TAB4",#N/A,TRUE,"GENERAL";"TAB5",#N/A,TRUE,"GENERAL"}</definedName>
    <definedName name="UI" localSheetId="37" hidden="1">{"via1",#N/A,TRUE,"general";"via2",#N/A,TRUE,"general";"via3",#N/A,TRUE,"general"}</definedName>
    <definedName name="UI" hidden="1">{"via1",#N/A,TRUE,"general";"via2",#N/A,TRUE,"general";"via3",#N/A,TRUE,"general"}</definedName>
    <definedName name="uijhj" localSheetId="37" hidden="1">{"via1",#N/A,TRUE,"general";"via2",#N/A,TRUE,"general";"via3",#N/A,TRUE,"general"}</definedName>
    <definedName name="uijhj" hidden="1">{"via1",#N/A,TRUE,"general";"via2",#N/A,TRUE,"general";"via3",#N/A,TRUE,"general"}</definedName>
    <definedName name="uio" localSheetId="37" hidden="1">{"TAB1",#N/A,TRUE,"GENERAL";"TAB2",#N/A,TRUE,"GENERAL";"TAB3",#N/A,TRUE,"GENERAL";"TAB4",#N/A,TRUE,"GENERAL";"TAB5",#N/A,TRUE,"GENERAL"}</definedName>
    <definedName name="uio" hidden="1">{"TAB1",#N/A,TRUE,"GENERAL";"TAB2",#N/A,TRUE,"GENERAL";"TAB3",#N/A,TRUE,"GENERAL";"TAB4",#N/A,TRUE,"GENERAL";"TAB5",#N/A,TRUE,"GENERAL"}</definedName>
    <definedName name="uiou" localSheetId="37" hidden="1">{"TAB1",#N/A,TRUE,"GENERAL";"TAB2",#N/A,TRUE,"GENERAL";"TAB3",#N/A,TRUE,"GENERAL";"TAB4",#N/A,TRUE,"GENERAL";"TAB5",#N/A,TRUE,"GENERAL"}</definedName>
    <definedName name="uiou" hidden="1">{"TAB1",#N/A,TRUE,"GENERAL";"TAB2",#N/A,TRUE,"GENERAL";"TAB3",#N/A,TRUE,"GENERAL";"TAB4",#N/A,TRUE,"GENERAL";"TAB5",#N/A,TRUE,"GENERAL"}</definedName>
    <definedName name="uir" localSheetId="37" hidden="1">{"via1",#N/A,TRUE,"general";"via2",#N/A,TRUE,"general";"via3",#N/A,TRUE,"general"}</definedName>
    <definedName name="uir" hidden="1">{"via1",#N/A,TRUE,"general";"via2",#N/A,TRUE,"general";"via3",#N/A,TRUE,"general"}</definedName>
    <definedName name="uituii" localSheetId="37" hidden="1">{"TAB1",#N/A,TRUE,"GENERAL";"TAB2",#N/A,TRUE,"GENERAL";"TAB3",#N/A,TRUE,"GENERAL";"TAB4",#N/A,TRUE,"GENERAL";"TAB5",#N/A,TRUE,"GENERAL"}</definedName>
    <definedName name="uituii" hidden="1">{"TAB1",#N/A,TRUE,"GENERAL";"TAB2",#N/A,TRUE,"GENERAL";"TAB3",#N/A,TRUE,"GENERAL";"TAB4",#N/A,TRUE,"GENERAL";"TAB5",#N/A,TRUE,"GENERAL"}</definedName>
    <definedName name="uityjj" localSheetId="37" hidden="1">{"via1",#N/A,TRUE,"general";"via2",#N/A,TRUE,"general";"via3",#N/A,TRUE,"general"}</definedName>
    <definedName name="uityjj" hidden="1">{"via1",#N/A,TRUE,"general";"via2",#N/A,TRUE,"general";"via3",#N/A,TRUE,"general"}</definedName>
    <definedName name="uiufgj" localSheetId="37" hidden="1">{"TAB1",#N/A,TRUE,"GENERAL";"TAB2",#N/A,TRUE,"GENERAL";"TAB3",#N/A,TRUE,"GENERAL";"TAB4",#N/A,TRUE,"GENERAL";"TAB5",#N/A,TRUE,"GENERAL"}</definedName>
    <definedName name="uiufgj" hidden="1">{"TAB1",#N/A,TRUE,"GENERAL";"TAB2",#N/A,TRUE,"GENERAL";"TAB3",#N/A,TRUE,"GENERAL";"TAB4",#N/A,TRUE,"GENERAL";"TAB5",#N/A,TRUE,"GENERAL"}</definedName>
    <definedName name="UIUYI" localSheetId="37" hidden="1">{"TAB1",#N/A,TRUE,"GENERAL";"TAB2",#N/A,TRUE,"GENERAL";"TAB3",#N/A,TRUE,"GENERAL";"TAB4",#N/A,TRUE,"GENERAL";"TAB5",#N/A,TRUE,"GENERAL"}</definedName>
    <definedName name="UIUYI" hidden="1">{"TAB1",#N/A,TRUE,"GENERAL";"TAB2",#N/A,TRUE,"GENERAL";"TAB3",#N/A,TRUE,"GENERAL";"TAB4",#N/A,TRUE,"GENERAL";"TAB5",#N/A,TRUE,"GENERAL"}</definedName>
    <definedName name="UOUIV" localSheetId="37" hidden="1">{"TAB1",#N/A,TRUE,"GENERAL";"TAB2",#N/A,TRUE,"GENERAL";"TAB3",#N/A,TRUE,"GENERAL";"TAB4",#N/A,TRUE,"GENERAL";"TAB5",#N/A,TRUE,"GENERAL"}</definedName>
    <definedName name="UOUIV" hidden="1">{"TAB1",#N/A,TRUE,"GENERAL";"TAB2",#N/A,TRUE,"GENERAL";"TAB3",#N/A,TRUE,"GENERAL";"TAB4",#N/A,TRUE,"GENERAL";"TAB5",#N/A,TRUE,"GENERAL"}</definedName>
    <definedName name="uryur" localSheetId="37" hidden="1">{"TAB1",#N/A,TRUE,"GENERAL";"TAB2",#N/A,TRUE,"GENERAL";"TAB3",#N/A,TRUE,"GENERAL";"TAB4",#N/A,TRUE,"GENERAL";"TAB5",#N/A,TRUE,"GENERAL"}</definedName>
    <definedName name="uryur" hidden="1">{"TAB1",#N/A,TRUE,"GENERAL";"TAB2",#N/A,TRUE,"GENERAL";"TAB3",#N/A,TRUE,"GENERAL";"TAB4",#N/A,TRUE,"GENERAL";"TAB5",#N/A,TRUE,"GENERAL"}</definedName>
    <definedName name="uu" localSheetId="37" hidden="1">{"TAB1",#N/A,TRUE,"GENERAL";"TAB2",#N/A,TRUE,"GENERAL";"TAB3",#N/A,TRUE,"GENERAL";"TAB4",#N/A,TRUE,"GENERAL";"TAB5",#N/A,TRUE,"GENERAL"}</definedName>
    <definedName name="uu" hidden="1">{"TAB1",#N/A,TRUE,"GENERAL";"TAB2",#N/A,TRUE,"GENERAL";"TAB3",#N/A,TRUE,"GENERAL";"TAB4",#N/A,TRUE,"GENERAL";"TAB5",#N/A,TRUE,"GENERAL"}</definedName>
    <definedName name="uuu" localSheetId="37" hidden="1">{"TAB1",#N/A,TRUE,"GENERAL";"TAB2",#N/A,TRUE,"GENERAL";"TAB3",#N/A,TRUE,"GENERAL";"TAB4",#N/A,TRUE,"GENERAL";"TAB5",#N/A,TRUE,"GENERAL"}</definedName>
    <definedName name="uuu" hidden="1">{"TAB1",#N/A,TRUE,"GENERAL";"TAB2",#N/A,TRUE,"GENERAL";"TAB3",#N/A,TRUE,"GENERAL";"TAB4",#N/A,TRUE,"GENERAL";"TAB5",#N/A,TRUE,"GENERAL"}</definedName>
    <definedName name="uuuuo" localSheetId="37" hidden="1">{"TAB1",#N/A,TRUE,"GENERAL";"TAB2",#N/A,TRUE,"GENERAL";"TAB3",#N/A,TRUE,"GENERAL";"TAB4",#N/A,TRUE,"GENERAL";"TAB5",#N/A,TRUE,"GENERAL"}</definedName>
    <definedName name="uuuuo" hidden="1">{"TAB1",#N/A,TRUE,"GENERAL";"TAB2",#N/A,TRUE,"GENERAL";"TAB3",#N/A,TRUE,"GENERAL";"TAB4",#N/A,TRUE,"GENERAL";"TAB5",#N/A,TRUE,"GENERAL"}</definedName>
    <definedName name="uuuuuj" localSheetId="37" hidden="1">{"via1",#N/A,TRUE,"general";"via2",#N/A,TRUE,"general";"via3",#N/A,TRUE,"general"}</definedName>
    <definedName name="uuuuuj" hidden="1">{"via1",#N/A,TRUE,"general";"via2",#N/A,TRUE,"general";"via3",#N/A,TRUE,"general"}</definedName>
    <definedName name="uwkap" localSheetId="37" hidden="1">{"TAB1",#N/A,TRUE,"GENERAL";"TAB2",#N/A,TRUE,"GENERAL";"TAB3",#N/A,TRUE,"GENERAL";"TAB4",#N/A,TRUE,"GENERAL";"TAB5",#N/A,TRUE,"GENERAL"}</definedName>
    <definedName name="uwkap" hidden="1">{"TAB1",#N/A,TRUE,"GENERAL";"TAB2",#N/A,TRUE,"GENERAL";"TAB3",#N/A,TRUE,"GENERAL";"TAB4",#N/A,TRUE,"GENERAL";"TAB5",#N/A,TRUE,"GENERAL"}</definedName>
    <definedName name="uyiyiy" localSheetId="37" hidden="1">{"TAB1",#N/A,TRUE,"GENERAL";"TAB2",#N/A,TRUE,"GENERAL";"TAB3",#N/A,TRUE,"GENERAL";"TAB4",#N/A,TRUE,"GENERAL";"TAB5",#N/A,TRUE,"GENERAL"}</definedName>
    <definedName name="uyiyiy" hidden="1">{"TAB1",#N/A,TRUE,"GENERAL";"TAB2",#N/A,TRUE,"GENERAL";"TAB3",#N/A,TRUE,"GENERAL";"TAB4",#N/A,TRUE,"GENERAL";"TAB5",#N/A,TRUE,"GENERAL"}</definedName>
    <definedName name="uytu" localSheetId="37" hidden="1">{"TAB1",#N/A,TRUE,"GENERAL";"TAB2",#N/A,TRUE,"GENERAL";"TAB3",#N/A,TRUE,"GENERAL";"TAB4",#N/A,TRUE,"GENERAL";"TAB5",#N/A,TRUE,"GENERAL"}</definedName>
    <definedName name="uytu" hidden="1">{"TAB1",#N/A,TRUE,"GENERAL";"TAB2",#N/A,TRUE,"GENERAL";"TAB3",#N/A,TRUE,"GENERAL";"TAB4",#N/A,TRUE,"GENERAL";"TAB5",#N/A,TRUE,"GENERAL"}</definedName>
    <definedName name="uyur" localSheetId="37" hidden="1">{"via1",#N/A,TRUE,"general";"via2",#N/A,TRUE,"general";"via3",#N/A,TRUE,"general"}</definedName>
    <definedName name="uyur" hidden="1">{"via1",#N/A,TRUE,"general";"via2",#N/A,TRUE,"general";"via3",#N/A,TRUE,"general"}</definedName>
    <definedName name="v">#REF!</definedName>
    <definedName name="valor1">#REF!</definedName>
    <definedName name="valor2">#REF!</definedName>
    <definedName name="VALOR3">#REF!</definedName>
    <definedName name="vbvbvbvb" localSheetId="37" hidden="1">{"TAB1",#N/A,TRUE,"GENERAL";"TAB2",#N/A,TRUE,"GENERAL";"TAB3",#N/A,TRUE,"GENERAL";"TAB4",#N/A,TRUE,"GENERAL";"TAB5",#N/A,TRUE,"GENERAL"}</definedName>
    <definedName name="vbvbvbvb" hidden="1">{"TAB1",#N/A,TRUE,"GENERAL";"TAB2",#N/A,TRUE,"GENERAL";"TAB3",#N/A,TRUE,"GENERAL";"TAB4",#N/A,TRUE,"GENERAL";"TAB5",#N/A,TRUE,"GENERAL"}</definedName>
    <definedName name="vdfvuio" localSheetId="37" hidden="1">{"via1",#N/A,TRUE,"general";"via2",#N/A,TRUE,"general";"via3",#N/A,TRUE,"general"}</definedName>
    <definedName name="vdfvuio" hidden="1">{"via1",#N/A,TRUE,"general";"via2",#N/A,TRUE,"general";"via3",#N/A,TRUE,"general"}</definedName>
    <definedName name="vdsvnj" localSheetId="37" hidden="1">{"via1",#N/A,TRUE,"general";"via2",#N/A,TRUE,"general";"via3",#N/A,TRUE,"general"}</definedName>
    <definedName name="vdsvnj" hidden="1">{"via1",#N/A,TRUE,"general";"via2",#N/A,TRUE,"general";"via3",#N/A,TRUE,"general"}</definedName>
    <definedName name="VentaAiu">#REF!</definedName>
    <definedName name="Ventana_de_aluminio">'[5]LISTADO DE MATERIALES Y EQUIPOS'!$B$87</definedName>
    <definedName name="VENTANAS">#REF!</definedName>
    <definedName name="vfbgnhyt" localSheetId="37" hidden="1">{"via1",#N/A,TRUE,"general";"via2",#N/A,TRUE,"general";"via3",#N/A,TRUE,"general"}</definedName>
    <definedName name="vfbgnhyt" hidden="1">{"via1",#N/A,TRUE,"general";"via2",#N/A,TRUE,"general";"via3",#N/A,TRUE,"general"}</definedName>
    <definedName name="vfvdv" localSheetId="37" hidden="1">{"TAB1",#N/A,TRUE,"GENERAL";"TAB2",#N/A,TRUE,"GENERAL";"TAB3",#N/A,TRUE,"GENERAL";"TAB4",#N/A,TRUE,"GENERAL";"TAB5",#N/A,TRUE,"GENERAL"}</definedName>
    <definedName name="vfvdv" hidden="1">{"TAB1",#N/A,TRUE,"GENERAL";"TAB2",#N/A,TRUE,"GENERAL";"TAB3",#N/A,TRUE,"GENERAL";"TAB4",#N/A,TRUE,"GENERAL";"TAB5",#N/A,TRUE,"GENERAL"}</definedName>
    <definedName name="vfvf" localSheetId="37" hidden="1">{"TAB1",#N/A,TRUE,"GENERAL";"TAB2",#N/A,TRUE,"GENERAL";"TAB3",#N/A,TRUE,"GENERAL";"TAB4",#N/A,TRUE,"GENERAL";"TAB5",#N/A,TRUE,"GENERAL"}</definedName>
    <definedName name="vfvf" hidden="1">{"TAB1",#N/A,TRUE,"GENERAL";"TAB2",#N/A,TRUE,"GENERAL";"TAB3",#N/A,TRUE,"GENERAL";"TAB4",#N/A,TRUE,"GENERAL";"TAB5",#N/A,TRUE,"GENERAL"}</definedName>
    <definedName name="vk" localSheetId="37" hidden="1">{"via1",#N/A,TRUE,"general";"via2",#N/A,TRUE,"general";"via3",#N/A,TRUE,"general"}</definedName>
    <definedName name="vk" hidden="1">{"via1",#N/A,TRUE,"general";"via2",#N/A,TRUE,"general";"via3",#N/A,TRUE,"general"}</definedName>
    <definedName name="vnbvxb" localSheetId="37" hidden="1">{"via1",#N/A,TRUE,"general";"via2",#N/A,TRUE,"general";"via3",#N/A,TRUE,"general"}</definedName>
    <definedName name="vnbvxb" hidden="1">{"via1",#N/A,TRUE,"general";"via2",#N/A,TRUE,"general";"via3",#N/A,TRUE,"general"}</definedName>
    <definedName name="VNVBN" localSheetId="37" hidden="1">{"TAB1",#N/A,TRUE,"GENERAL";"TAB2",#N/A,TRUE,"GENERAL";"TAB3",#N/A,TRUE,"GENERAL";"TAB4",#N/A,TRUE,"GENERAL";"TAB5",#N/A,TRUE,"GENERAL"}</definedName>
    <definedName name="VNVBN" hidden="1">{"TAB1",#N/A,TRUE,"GENERAL";"TAB2",#N/A,TRUE,"GENERAL";"TAB3",#N/A,TRUE,"GENERAL";"TAB4",#N/A,TRUE,"GENERAL";"TAB5",#N/A,TRUE,"GENERAL"}</definedName>
    <definedName name="Volco">'[5]LISTADO DE MATERIALES Y EQUIPOS'!$B$42</definedName>
    <definedName name="vsdfj" localSheetId="37" hidden="1">{"via1",#N/A,TRUE,"general";"via2",#N/A,TRUE,"general";"via3",#N/A,TRUE,"general"}</definedName>
    <definedName name="vsdfj" hidden="1">{"via1",#N/A,TRUE,"general";"via2",#N/A,TRUE,"general";"via3",#N/A,TRUE,"general"}</definedName>
    <definedName name="vt" localSheetId="37" hidden="1">{"via1",#N/A,TRUE,"general";"via2",#N/A,TRUE,"general";"via3",#N/A,TRUE,"general"}</definedName>
    <definedName name="vt" hidden="1">{"via1",#N/A,TRUE,"general";"via2",#N/A,TRUE,"general";"via3",#N/A,TRUE,"general"}</definedName>
    <definedName name="vvcxv" localSheetId="37"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37" hidden="1">{"via1",#N/A,TRUE,"general";"via2",#N/A,TRUE,"general";"via3",#N/A,TRUE,"general"}</definedName>
    <definedName name="vvvvt" hidden="1">{"via1",#N/A,TRUE,"general";"via2",#N/A,TRUE,"general";"via3",#N/A,TRUE,"general"}</definedName>
    <definedName name="vvvvvvf" localSheetId="37" hidden="1">{"via1",#N/A,TRUE,"general";"via2",#N/A,TRUE,"general";"via3",#N/A,TRUE,"general"}</definedName>
    <definedName name="vvvvvvf" hidden="1">{"via1",#N/A,TRUE,"general";"via2",#N/A,TRUE,"general";"via3",#N/A,TRUE,"general"}</definedName>
    <definedName name="vy" localSheetId="37" hidden="1">{"TAB1",#N/A,TRUE,"GENERAL";"TAB2",#N/A,TRUE,"GENERAL";"TAB3",#N/A,TRUE,"GENERAL";"TAB4",#N/A,TRUE,"GENERAL";"TAB5",#N/A,TRUE,"GENERAL"}</definedName>
    <definedName name="vy" hidden="1">{"TAB1",#N/A,TRUE,"GENERAL";"TAB2",#N/A,TRUE,"GENERAL";"TAB3",#N/A,TRUE,"GENERAL";"TAB4",#N/A,TRUE,"GENERAL";"TAB5",#N/A,TRUE,"GENERAL"}</definedName>
    <definedName name="w2w2w" localSheetId="37" hidden="1">{"via1",#N/A,TRUE,"general";"via2",#N/A,TRUE,"general";"via3",#N/A,TRUE,"general"}</definedName>
    <definedName name="w2w2w" hidden="1">{"via1",#N/A,TRUE,"general";"via2",#N/A,TRUE,"general";"via3",#N/A,TRUE,"general"}</definedName>
    <definedName name="WER">'[11]Res-Accide-10'!$S$2:$S$7</definedName>
    <definedName name="werew" localSheetId="37" hidden="1">{"TAB1",#N/A,TRUE,"GENERAL";"TAB2",#N/A,TRUE,"GENERAL";"TAB3",#N/A,TRUE,"GENERAL";"TAB4",#N/A,TRUE,"GENERAL";"TAB5",#N/A,TRUE,"GENERAL"}</definedName>
    <definedName name="werew" hidden="1">{"TAB1",#N/A,TRUE,"GENERAL";"TAB2",#N/A,TRUE,"GENERAL";"TAB3",#N/A,TRUE,"GENERAL";"TAB4",#N/A,TRUE,"GENERAL";"TAB5",#N/A,TRUE,"GENERAL"}</definedName>
    <definedName name="WEREWR" localSheetId="37" hidden="1">{"via1",#N/A,TRUE,"general";"via2",#N/A,TRUE,"general";"via3",#N/A,TRUE,"general"}</definedName>
    <definedName name="WEREWR" hidden="1">{"via1",#N/A,TRUE,"general";"via2",#N/A,TRUE,"general";"via3",#N/A,TRUE,"general"}</definedName>
    <definedName name="werfdsf" localSheetId="37" hidden="1">{"TAB1",#N/A,TRUE,"GENERAL";"TAB2",#N/A,TRUE,"GENERAL";"TAB3",#N/A,TRUE,"GENERAL";"TAB4",#N/A,TRUE,"GENERAL";"TAB5",#N/A,TRUE,"GENERAL"}</definedName>
    <definedName name="werfdsf" hidden="1">{"TAB1",#N/A,TRUE,"GENERAL";"TAB2",#N/A,TRUE,"GENERAL";"TAB3",#N/A,TRUE,"GENERAL";"TAB4",#N/A,TRUE,"GENERAL";"TAB5",#N/A,TRUE,"GENERAL"}</definedName>
    <definedName name="werh" localSheetId="37" hidden="1">{"via1",#N/A,TRUE,"general";"via2",#N/A,TRUE,"general";"via3",#N/A,TRUE,"general"}</definedName>
    <definedName name="werh" hidden="1">{"via1",#N/A,TRUE,"general";"via2",#N/A,TRUE,"general";"via3",#N/A,TRUE,"general"}</definedName>
    <definedName name="wersfdfrguyo" localSheetId="37" hidden="1">{"via1",#N/A,TRUE,"general";"via2",#N/A,TRUE,"general";"via3",#N/A,TRUE,"general"}</definedName>
    <definedName name="wersfdfrguyo" hidden="1">{"via1",#N/A,TRUE,"general";"via2",#N/A,TRUE,"general";"via3",#N/A,TRUE,"general"}</definedName>
    <definedName name="werwr" localSheetId="37" hidden="1">{"via1",#N/A,TRUE,"general";"via2",#N/A,TRUE,"general";"via3",#N/A,TRUE,"general"}</definedName>
    <definedName name="werwr" hidden="1">{"via1",#N/A,TRUE,"general";"via2",#N/A,TRUE,"general";"via3",#N/A,TRUE,"general"}</definedName>
    <definedName name="WERWVN" localSheetId="37" hidden="1">{"TAB1",#N/A,TRUE,"GENERAL";"TAB2",#N/A,TRUE,"GENERAL";"TAB3",#N/A,TRUE,"GENERAL";"TAB4",#N/A,TRUE,"GENERAL";"TAB5",#N/A,TRUE,"GENERAL"}</definedName>
    <definedName name="WERWVN" hidden="1">{"TAB1",#N/A,TRUE,"GENERAL";"TAB2",#N/A,TRUE,"GENERAL";"TAB3",#N/A,TRUE,"GENERAL";"TAB4",#N/A,TRUE,"GENERAL";"TAB5",#N/A,TRUE,"GENERAL"}</definedName>
    <definedName name="wetrew" localSheetId="37" hidden="1">{"via1",#N/A,TRUE,"general";"via2",#N/A,TRUE,"general";"via3",#N/A,TRUE,"general"}</definedName>
    <definedName name="wetrew" hidden="1">{"via1",#N/A,TRUE,"general";"via2",#N/A,TRUE,"general";"via3",#N/A,TRUE,"general"}</definedName>
    <definedName name="wettt" localSheetId="37" hidden="1">{"via1",#N/A,TRUE,"general";"via2",#N/A,TRUE,"general";"via3",#N/A,TRUE,"general"}</definedName>
    <definedName name="wettt" hidden="1">{"via1",#N/A,TRUE,"general";"via2",#N/A,TRUE,"general";"via3",#N/A,TRUE,"general"}</definedName>
    <definedName name="wetwretd" localSheetId="37" hidden="1">{"via1",#N/A,TRUE,"general";"via2",#N/A,TRUE,"general";"via3",#N/A,TRUE,"general"}</definedName>
    <definedName name="wetwretd" hidden="1">{"via1",#N/A,TRUE,"general";"via2",#N/A,TRUE,"general";"via3",#N/A,TRUE,"general"}</definedName>
    <definedName name="WEU5TUY">#REF!</definedName>
    <definedName name="wew" localSheetId="37" hidden="1">{"via1",#N/A,TRUE,"general";"via2",#N/A,TRUE,"general";"via3",#N/A,TRUE,"general"}</definedName>
    <definedName name="wew" hidden="1">{"via1",#N/A,TRUE,"general";"via2",#N/A,TRUE,"general";"via3",#N/A,TRUE,"general"}</definedName>
    <definedName name="wffag" localSheetId="37" hidden="1">{"via1",#N/A,TRUE,"general";"via2",#N/A,TRUE,"general";"via3",#N/A,TRUE,"general"}</definedName>
    <definedName name="wffag" hidden="1">{"via1",#N/A,TRUE,"general";"via2",#N/A,TRUE,"general";"via3",#N/A,TRUE,"general"}</definedName>
    <definedName name="WILSON">'[12]res-accide-10'!#REF!</definedName>
    <definedName name="WQEEWQ" localSheetId="37" hidden="1">{"TAB1",#N/A,TRUE,"GENERAL";"TAB2",#N/A,TRUE,"GENERAL";"TAB3",#N/A,TRUE,"GENERAL";"TAB4",#N/A,TRUE,"GENERAL";"TAB5",#N/A,TRUE,"GENERAL"}</definedName>
    <definedName name="WQEEWQ" hidden="1">{"TAB1",#N/A,TRUE,"GENERAL";"TAB2",#N/A,TRUE,"GENERAL";"TAB3",#N/A,TRUE,"GENERAL";"TAB4",#N/A,TRUE,"GENERAL";"TAB5",#N/A,TRUE,"GENERAL"}</definedName>
    <definedName name="wrn.GENERAL." localSheetId="37" hidden="1">{"TAB1",#N/A,TRUE,"GENERAL";"TAB2",#N/A,TRUE,"GENERAL";"TAB3",#N/A,TRUE,"GENERAL";"TAB4",#N/A,TRUE,"GENERAL";"TAB5",#N/A,TRUE,"GENERAL"}</definedName>
    <definedName name="wrn.GENERAL." hidden="1">{"TAB1",#N/A,TRUE,"GENERAL";"TAB2",#N/A,TRUE,"GENERAL";"TAB3",#N/A,TRUE,"GENERAL";"TAB4",#N/A,TRUE,"GENERAL";"TAB5",#N/A,TRUE,"GENERAL"}</definedName>
    <definedName name="wrn.via." localSheetId="37" hidden="1">{"via1",#N/A,TRUE,"general";"via2",#N/A,TRUE,"general";"via3",#N/A,TRUE,"general"}</definedName>
    <definedName name="wrn.via." hidden="1">{"via1",#N/A,TRUE,"general";"via2",#N/A,TRUE,"general";"via3",#N/A,TRUE,"general"}</definedName>
    <definedName name="wsnhed" localSheetId="37" hidden="1">{"via1",#N/A,TRUE,"general";"via2",#N/A,TRUE,"general";"via3",#N/A,TRUE,"general"}</definedName>
    <definedName name="wsnhed" hidden="1">{"via1",#N/A,TRUE,"general";"via2",#N/A,TRUE,"general";"via3",#N/A,TRUE,"general"}</definedName>
    <definedName name="wswswsqa" localSheetId="37" hidden="1">{"via1",#N/A,TRUE,"general";"via2",#N/A,TRUE,"general";"via3",#N/A,TRUE,"general"}</definedName>
    <definedName name="wswswsqa" hidden="1">{"via1",#N/A,TRUE,"general";"via2",#N/A,TRUE,"general";"via3",#N/A,TRUE,"general"}</definedName>
    <definedName name="wtt" localSheetId="37" hidden="1">{"TAB1",#N/A,TRUE,"GENERAL";"TAB2",#N/A,TRUE,"GENERAL";"TAB3",#N/A,TRUE,"GENERAL";"TAB4",#N/A,TRUE,"GENERAL";"TAB5",#N/A,TRUE,"GENERAL"}</definedName>
    <definedName name="wtt" hidden="1">{"TAB1",#N/A,TRUE,"GENERAL";"TAB2",#N/A,TRUE,"GENERAL";"TAB3",#N/A,TRUE,"GENERAL";"TAB4",#N/A,TRUE,"GENERAL";"TAB5",#N/A,TRUE,"GENERAL"}</definedName>
    <definedName name="wwded3" localSheetId="37" hidden="1">{"via1",#N/A,TRUE,"general";"via2",#N/A,TRUE,"general";"via3",#N/A,TRUE,"general"}</definedName>
    <definedName name="wwded3" hidden="1">{"via1",#N/A,TRUE,"general";"via2",#N/A,TRUE,"general";"via3",#N/A,TRUE,"general"}</definedName>
    <definedName name="wwwwe" localSheetId="37" hidden="1">{"TAB1",#N/A,TRUE,"GENERAL";"TAB2",#N/A,TRUE,"GENERAL";"TAB3",#N/A,TRUE,"GENERAL";"TAB4",#N/A,TRUE,"GENERAL";"TAB5",#N/A,TRUE,"GENERAL"}</definedName>
    <definedName name="wwwwe" hidden="1">{"TAB1",#N/A,TRUE,"GENERAL";"TAB2",#N/A,TRUE,"GENERAL";"TAB3",#N/A,TRUE,"GENERAL";"TAB4",#N/A,TRUE,"GENERAL";"TAB5",#N/A,TRUE,"GENERAL"}</definedName>
    <definedName name="wyty" localSheetId="37" hidden="1">{"via1",#N/A,TRUE,"general";"via2",#N/A,TRUE,"general";"via3",#N/A,TRUE,"general"}</definedName>
    <definedName name="wyty" hidden="1">{"via1",#N/A,TRUE,"general";"via2",#N/A,TRUE,"general";"via3",#N/A,TRUE,"general"}</definedName>
    <definedName name="xcbvbs" localSheetId="37" hidden="1">{"TAB1",#N/A,TRUE,"GENERAL";"TAB2",#N/A,TRUE,"GENERAL";"TAB3",#N/A,TRUE,"GENERAL";"TAB4",#N/A,TRUE,"GENERAL";"TAB5",#N/A,TRUE,"GENERAL"}</definedName>
    <definedName name="xcbvbs" hidden="1">{"TAB1",#N/A,TRUE,"GENERAL";"TAB2",#N/A,TRUE,"GENERAL";"TAB3",#N/A,TRUE,"GENERAL";"TAB4",#N/A,TRUE,"GENERAL";"TAB5",#N/A,TRUE,"GENERAL"}</definedName>
    <definedName name="xsxs" localSheetId="37" hidden="1">{"TAB1",#N/A,TRUE,"GENERAL";"TAB2",#N/A,TRUE,"GENERAL";"TAB3",#N/A,TRUE,"GENERAL";"TAB4",#N/A,TRUE,"GENERAL";"TAB5",#N/A,TRUE,"GENERAL"}</definedName>
    <definedName name="xsxs" hidden="1">{"TAB1",#N/A,TRUE,"GENERAL";"TAB2",#N/A,TRUE,"GENERAL";"TAB3",#N/A,TRUE,"GENERAL";"TAB4",#N/A,TRUE,"GENERAL";"TAB5",#N/A,TRUE,"GENERAL"}</definedName>
    <definedName name="xxfg" localSheetId="37" hidden="1">{"via1",#N/A,TRUE,"general";"via2",#N/A,TRUE,"general";"via3",#N/A,TRUE,"general"}</definedName>
    <definedName name="xxfg" hidden="1">{"via1",#N/A,TRUE,"general";"via2",#N/A,TRUE,"general";"via3",#N/A,TRUE,"general"}</definedName>
    <definedName name="xxxxxds" localSheetId="37" hidden="1">{"via1",#N/A,TRUE,"general";"via2",#N/A,TRUE,"general";"via3",#N/A,TRUE,"general"}</definedName>
    <definedName name="xxxxxds" hidden="1">{"via1",#N/A,TRUE,"general";"via2",#N/A,TRUE,"general";"via3",#N/A,TRUE,"general"}</definedName>
    <definedName name="XXXXXXXXXX">#REF!</definedName>
    <definedName name="xxxxxxxxxx29" localSheetId="37" hidden="1">{"via1",#N/A,TRUE,"general";"via2",#N/A,TRUE,"general";"via3",#N/A,TRUE,"general"}</definedName>
    <definedName name="xxxxxxxxxx29" hidden="1">{"via1",#N/A,TRUE,"general";"via2",#N/A,TRUE,"general";"via3",#N/A,TRUE,"general"}</definedName>
    <definedName name="XXXXXXXXXXXX">#REF!</definedName>
    <definedName name="XZXZV" localSheetId="37" hidden="1">{"via1",#N/A,TRUE,"general";"via2",#N/A,TRUE,"general";"via3",#N/A,TRUE,"general"}</definedName>
    <definedName name="XZXZV" hidden="1">{"via1",#N/A,TRUE,"general";"via2",#N/A,TRUE,"general";"via3",#N/A,TRUE,"general"}</definedName>
    <definedName name="Y">[5]!absc</definedName>
    <definedName name="y6y6" localSheetId="37" hidden="1">{"via1",#N/A,TRUE,"general";"via2",#N/A,TRUE,"general";"via3",#N/A,TRUE,"general"}</definedName>
    <definedName name="y6y6" hidden="1">{"via1",#N/A,TRUE,"general";"via2",#N/A,TRUE,"general";"via3",#N/A,TRUE,"general"}</definedName>
    <definedName name="YEEW">#REF!</definedName>
    <definedName name="yery" localSheetId="37" hidden="1">{"via1",#N/A,TRUE,"general";"via2",#N/A,TRUE,"general";"via3",#N/A,TRUE,"general"}</definedName>
    <definedName name="yery" hidden="1">{"via1",#N/A,TRUE,"general";"via2",#N/A,TRUE,"general";"via3",#N/A,TRUE,"general"}</definedName>
    <definedName name="yhy" localSheetId="37" hidden="1">{"TAB1",#N/A,TRUE,"GENERAL";"TAB2",#N/A,TRUE,"GENERAL";"TAB3",#N/A,TRUE,"GENERAL";"TAB4",#N/A,TRUE,"GENERAL";"TAB5",#N/A,TRUE,"GENERAL"}</definedName>
    <definedName name="yhy" hidden="1">{"TAB1",#N/A,TRUE,"GENERAL";"TAB2",#N/A,TRUE,"GENERAL";"TAB3",#N/A,TRUE,"GENERAL";"TAB4",#N/A,TRUE,"GENERAL";"TAB5",#N/A,TRUE,"GENERAL"}</definedName>
    <definedName name="yjyj" localSheetId="37" hidden="1">{"TAB1",#N/A,TRUE,"GENERAL";"TAB2",#N/A,TRUE,"GENERAL";"TAB3",#N/A,TRUE,"GENERAL";"TAB4",#N/A,TRUE,"GENERAL";"TAB5",#N/A,TRUE,"GENERAL"}</definedName>
    <definedName name="yjyj" hidden="1">{"TAB1",#N/A,TRUE,"GENERAL";"TAB2",#N/A,TRUE,"GENERAL";"TAB3",#N/A,TRUE,"GENERAL";"TAB4",#N/A,TRUE,"GENERAL";"TAB5",#N/A,TRUE,"GENERAL"}</definedName>
    <definedName name="yrey" localSheetId="37" hidden="1">{"via1",#N/A,TRUE,"general";"via2",#N/A,TRUE,"general";"via3",#N/A,TRUE,"general"}</definedName>
    <definedName name="yrey" hidden="1">{"via1",#N/A,TRUE,"general";"via2",#N/A,TRUE,"general";"via3",#N/A,TRUE,"general"}</definedName>
    <definedName name="yry" localSheetId="37" hidden="1">{"via1",#N/A,TRUE,"general";"via2",#N/A,TRUE,"general";"via3",#N/A,TRUE,"general"}</definedName>
    <definedName name="yry" hidden="1">{"via1",#N/A,TRUE,"general";"via2",#N/A,TRUE,"general";"via3",#N/A,TRUE,"general"}</definedName>
    <definedName name="YTEY">#REF!</definedName>
    <definedName name="ytj" localSheetId="37" hidden="1">{"TAB1",#N/A,TRUE,"GENERAL";"TAB2",#N/A,TRUE,"GENERAL";"TAB3",#N/A,TRUE,"GENERAL";"TAB4",#N/A,TRUE,"GENERAL";"TAB5",#N/A,TRUE,"GENERAL"}</definedName>
    <definedName name="ytj" hidden="1">{"TAB1",#N/A,TRUE,"GENERAL";"TAB2",#N/A,TRUE,"GENERAL";"TAB3",#N/A,TRUE,"GENERAL";"TAB4",#N/A,TRUE,"GENERAL";"TAB5",#N/A,TRUE,"GENERAL"}</definedName>
    <definedName name="ytjt6" localSheetId="37" hidden="1">{"via1",#N/A,TRUE,"general";"via2",#N/A,TRUE,"general";"via3",#N/A,TRUE,"general"}</definedName>
    <definedName name="ytjt6" hidden="1">{"via1",#N/A,TRUE,"general";"via2",#N/A,TRUE,"general";"via3",#N/A,TRUE,"general"}</definedName>
    <definedName name="ytrwyr" localSheetId="37" hidden="1">{"TAB1",#N/A,TRUE,"GENERAL";"TAB2",#N/A,TRUE,"GENERAL";"TAB3",#N/A,TRUE,"GENERAL";"TAB4",#N/A,TRUE,"GENERAL";"TAB5",#N/A,TRUE,"GENERAL"}</definedName>
    <definedName name="ytrwyr" hidden="1">{"TAB1",#N/A,TRUE,"GENERAL";"TAB2",#N/A,TRUE,"GENERAL";"TAB3",#N/A,TRUE,"GENERAL";"TAB4",#N/A,TRUE,"GENERAL";"TAB5",#N/A,TRUE,"GENERAL"}</definedName>
    <definedName name="ytry" localSheetId="37" hidden="1">{"via1",#N/A,TRUE,"general";"via2",#N/A,TRUE,"general";"via3",#N/A,TRUE,"general"}</definedName>
    <definedName name="ytry" hidden="1">{"via1",#N/A,TRUE,"general";"via2",#N/A,TRUE,"general";"via3",#N/A,TRUE,"general"}</definedName>
    <definedName name="ytryrty" localSheetId="37" hidden="1">{"via1",#N/A,TRUE,"general";"via2",#N/A,TRUE,"general";"via3",#N/A,TRUE,"general"}</definedName>
    <definedName name="ytryrty" hidden="1">{"via1",#N/A,TRUE,"general";"via2",#N/A,TRUE,"general";"via3",#N/A,TRUE,"general"}</definedName>
    <definedName name="YTRYUYT" localSheetId="37" hidden="1">{"TAB1",#N/A,TRUE,"GENERAL";"TAB2",#N/A,TRUE,"GENERAL";"TAB3",#N/A,TRUE,"GENERAL";"TAB4",#N/A,TRUE,"GENERAL";"TAB5",#N/A,TRUE,"GENERAL"}</definedName>
    <definedName name="YTRYUYT" hidden="1">{"TAB1",#N/A,TRUE,"GENERAL";"TAB2",#N/A,TRUE,"GENERAL";"TAB3",#N/A,TRUE,"GENERAL";"TAB4",#N/A,TRUE,"GENERAL";"TAB5",#N/A,TRUE,"GENERAL"}</definedName>
    <definedName name="ytudfgd" localSheetId="37" hidden="1">{"TAB1",#N/A,TRUE,"GENERAL";"TAB2",#N/A,TRUE,"GENERAL";"TAB3",#N/A,TRUE,"GENERAL";"TAB4",#N/A,TRUE,"GENERAL";"TAB5",#N/A,TRUE,"GENERAL"}</definedName>
    <definedName name="ytudfgd" hidden="1">{"TAB1",#N/A,TRUE,"GENERAL";"TAB2",#N/A,TRUE,"GENERAL";"TAB3",#N/A,TRUE,"GENERAL";"TAB4",#N/A,TRUE,"GENERAL";"TAB5",#N/A,TRUE,"GENERAL"}</definedName>
    <definedName name="yturtu7" localSheetId="37" hidden="1">{"TAB1",#N/A,TRUE,"GENERAL";"TAB2",#N/A,TRUE,"GENERAL";"TAB3",#N/A,TRUE,"GENERAL";"TAB4",#N/A,TRUE,"GENERAL";"TAB5",#N/A,TRUE,"GENERAL"}</definedName>
    <definedName name="yturtu7" hidden="1">{"TAB1",#N/A,TRUE,"GENERAL";"TAB2",#N/A,TRUE,"GENERAL";"TAB3",#N/A,TRUE,"GENERAL";"TAB4",#N/A,TRUE,"GENERAL";"TAB5",#N/A,TRUE,"GENERAL"}</definedName>
    <definedName name="yturu" localSheetId="37" hidden="1">{"TAB1",#N/A,TRUE,"GENERAL";"TAB2",#N/A,TRUE,"GENERAL";"TAB3",#N/A,TRUE,"GENERAL";"TAB4",#N/A,TRUE,"GENERAL";"TAB5",#N/A,TRUE,"GENERAL"}</definedName>
    <definedName name="yturu" hidden="1">{"TAB1",#N/A,TRUE,"GENERAL";"TAB2",#N/A,TRUE,"GENERAL";"TAB3",#N/A,TRUE,"GENERAL";"TAB4",#N/A,TRUE,"GENERAL";"TAB5",#N/A,TRUE,"GENERAL"}</definedName>
    <definedName name="ytuytfgh" localSheetId="37" hidden="1">{"via1",#N/A,TRUE,"general";"via2",#N/A,TRUE,"general";"via3",#N/A,TRUE,"general"}</definedName>
    <definedName name="ytuytfgh" hidden="1">{"via1",#N/A,TRUE,"general";"via2",#N/A,TRUE,"general";"via3",#N/A,TRUE,"general"}</definedName>
    <definedName name="yty" localSheetId="37" hidden="1">{"TAB1",#N/A,TRUE,"GENERAL";"TAB2",#N/A,TRUE,"GENERAL";"TAB3",#N/A,TRUE,"GENERAL";"TAB4",#N/A,TRUE,"GENERAL";"TAB5",#N/A,TRUE,"GENERAL"}</definedName>
    <definedName name="yty" hidden="1">{"TAB1",#N/A,TRUE,"GENERAL";"TAB2",#N/A,TRUE,"GENERAL";"TAB3",#N/A,TRUE,"GENERAL";"TAB4",#N/A,TRUE,"GENERAL";"TAB5",#N/A,TRUE,"GENERAL"}</definedName>
    <definedName name="ytyyh" localSheetId="37" hidden="1">{"via1",#N/A,TRUE,"general";"via2",#N/A,TRUE,"general";"via3",#N/A,TRUE,"general"}</definedName>
    <definedName name="ytyyh" hidden="1">{"via1",#N/A,TRUE,"general";"via2",#N/A,TRUE,"general";"via3",#N/A,TRUE,"general"}</definedName>
    <definedName name="ytzacdfg" localSheetId="37" hidden="1">{"TAB1",#N/A,TRUE,"GENERAL";"TAB2",#N/A,TRUE,"GENERAL";"TAB3",#N/A,TRUE,"GENERAL";"TAB4",#N/A,TRUE,"GENERAL";"TAB5",#N/A,TRUE,"GENERAL"}</definedName>
    <definedName name="ytzacdfg" hidden="1">{"TAB1",#N/A,TRUE,"GENERAL";"TAB2",#N/A,TRUE,"GENERAL";"TAB3",#N/A,TRUE,"GENERAL";"TAB4",#N/A,TRUE,"GENERAL";"TAB5",#N/A,TRUE,"GENERAL"}</definedName>
    <definedName name="yu" localSheetId="37" hidden="1">{"TAB1",#N/A,TRUE,"GENERAL";"TAB2",#N/A,TRUE,"GENERAL";"TAB3",#N/A,TRUE,"GENERAL";"TAB4",#N/A,TRUE,"GENERAL";"TAB5",#N/A,TRUE,"GENERAL"}</definedName>
    <definedName name="yu" hidden="1">{"TAB1",#N/A,TRUE,"GENERAL";"TAB2",#N/A,TRUE,"GENERAL";"TAB3",#N/A,TRUE,"GENERAL";"TAB4",#N/A,TRUE,"GENERAL";"TAB5",#N/A,TRUE,"GENERAL"}</definedName>
    <definedName name="yudre54" localSheetId="37" hidden="1">{"TAB1",#N/A,TRUE,"GENERAL";"TAB2",#N/A,TRUE,"GENERAL";"TAB3",#N/A,TRUE,"GENERAL";"TAB4",#N/A,TRUE,"GENERAL";"TAB5",#N/A,TRUE,"GENERAL"}</definedName>
    <definedName name="yudre54" hidden="1">{"TAB1",#N/A,TRUE,"GENERAL";"TAB2",#N/A,TRUE,"GENERAL";"TAB3",#N/A,TRUE,"GENERAL";"TAB4",#N/A,TRUE,"GENERAL";"TAB5",#N/A,TRUE,"GENERAL"}</definedName>
    <definedName name="yuhgh" localSheetId="37" hidden="1">{"TAB1",#N/A,TRUE,"GENERAL";"TAB2",#N/A,TRUE,"GENERAL";"TAB3",#N/A,TRUE,"GENERAL";"TAB4",#N/A,TRUE,"GENERAL";"TAB5",#N/A,TRUE,"GENERAL"}</definedName>
    <definedName name="yuhgh" hidden="1">{"TAB1",#N/A,TRUE,"GENERAL";"TAB2",#N/A,TRUE,"GENERAL";"TAB3",#N/A,TRUE,"GENERAL";"TAB4",#N/A,TRUE,"GENERAL";"TAB5",#N/A,TRUE,"GENERAL"}</definedName>
    <definedName name="yutu" localSheetId="37" hidden="1">{"via1",#N/A,TRUE,"general";"via2",#N/A,TRUE,"general";"via3",#N/A,TRUE,"general"}</definedName>
    <definedName name="yutu" hidden="1">{"via1",#N/A,TRUE,"general";"via2",#N/A,TRUE,"general";"via3",#N/A,TRUE,"general"}</definedName>
    <definedName name="yuuiiy" localSheetId="37" hidden="1">{"via1",#N/A,TRUE,"general";"via2",#N/A,TRUE,"general";"via3",#N/A,TRUE,"general"}</definedName>
    <definedName name="yuuiiy" hidden="1">{"via1",#N/A,TRUE,"general";"via2",#N/A,TRUE,"general";"via3",#N/A,TRUE,"general"}</definedName>
    <definedName name="yuuuuuu" localSheetId="37" hidden="1">{"via1",#N/A,TRUE,"general";"via2",#N/A,TRUE,"general";"via3",#N/A,TRUE,"general"}</definedName>
    <definedName name="yuuuuuu" hidden="1">{"via1",#N/A,TRUE,"general";"via2",#N/A,TRUE,"general";"via3",#N/A,TRUE,"general"}</definedName>
    <definedName name="yy" localSheetId="37" hidden="1">{"via1",#N/A,TRUE,"general";"via2",#N/A,TRUE,"general";"via3",#N/A,TRUE,"general"}</definedName>
    <definedName name="yy" hidden="1">{"via1",#N/A,TRUE,"general";"via2",#N/A,TRUE,"general";"via3",#N/A,TRUE,"general"}</definedName>
    <definedName name="yyy" localSheetId="37" hidden="1">{"TAB1",#N/A,TRUE,"GENERAL";"TAB2",#N/A,TRUE,"GENERAL";"TAB3",#N/A,TRUE,"GENERAL";"TAB4",#N/A,TRUE,"GENERAL";"TAB5",#N/A,TRUE,"GENERAL"}</definedName>
    <definedName name="yyy" hidden="1">{"TAB1",#N/A,TRUE,"GENERAL";"TAB2",#N/A,TRUE,"GENERAL";"TAB3",#N/A,TRUE,"GENERAL";"TAB4",#N/A,TRUE,"GENERAL";"TAB5",#N/A,TRUE,"GENERAL"}</definedName>
    <definedName name="yyyuh" localSheetId="37" hidden="1">{"TAB1",#N/A,TRUE,"GENERAL";"TAB2",#N/A,TRUE,"GENERAL";"TAB3",#N/A,TRUE,"GENERAL";"TAB4",#N/A,TRUE,"GENERAL";"TAB5",#N/A,TRUE,"GENERAL"}</definedName>
    <definedName name="yyyuh" hidden="1">{"TAB1",#N/A,TRUE,"GENERAL";"TAB2",#N/A,TRUE,"GENERAL";"TAB3",#N/A,TRUE,"GENERAL";"TAB4",#N/A,TRUE,"GENERAL";"TAB5",#N/A,TRUE,"GENERAL"}</definedName>
    <definedName name="yyyyhhh" localSheetId="37" hidden="1">{"TAB1",#N/A,TRUE,"GENERAL";"TAB2",#N/A,TRUE,"GENERAL";"TAB3",#N/A,TRUE,"GENERAL";"TAB4",#N/A,TRUE,"GENERAL";"TAB5",#N/A,TRUE,"GENERAL"}</definedName>
    <definedName name="yyyyhhh" hidden="1">{"TAB1",#N/A,TRUE,"GENERAL";"TAB2",#N/A,TRUE,"GENERAL";"TAB3",#N/A,TRUE,"GENERAL";"TAB4",#N/A,TRUE,"GENERAL";"TAB5",#N/A,TRUE,"GENERAL"}</definedName>
    <definedName name="yyyyyf" localSheetId="37" hidden="1">{"via1",#N/A,TRUE,"general";"via2",#N/A,TRUE,"general";"via3",#N/A,TRUE,"general"}</definedName>
    <definedName name="yyyyyf" hidden="1">{"via1",#N/A,TRUE,"general";"via2",#N/A,TRUE,"general";"via3",#N/A,TRUE,"general"}</definedName>
    <definedName name="z">#REF!</definedName>
    <definedName name="zdervr" localSheetId="37" hidden="1">{"via1",#N/A,TRUE,"general";"via2",#N/A,TRUE,"general";"via3",#N/A,TRUE,"general"}</definedName>
    <definedName name="zdervr" hidden="1">{"via1",#N/A,TRUE,"general";"via2",#N/A,TRUE,"general";"via3",#N/A,TRUE,"general"}</definedName>
    <definedName name="ZHF">#REF!</definedName>
    <definedName name="zxczds" localSheetId="37" hidden="1">{"TAB1",#N/A,TRUE,"GENERAL";"TAB2",#N/A,TRUE,"GENERAL";"TAB3",#N/A,TRUE,"GENERAL";"TAB4",#N/A,TRUE,"GENERAL";"TAB5",#N/A,TRUE,"GENERAL"}</definedName>
    <definedName name="zxczds" hidden="1">{"TAB1",#N/A,TRUE,"GENERAL";"TAB2",#N/A,TRUE,"GENERAL";"TAB3",#N/A,TRUE,"GENERAL";"TAB4",#N/A,TRUE,"GENERAL";"TAB5",#N/A,TRUE,"GENERAL"}</definedName>
    <definedName name="zxsdftyu" localSheetId="37" hidden="1">{"via1",#N/A,TRUE,"general";"via2",#N/A,TRUE,"general";"via3",#N/A,TRUE,"general"}</definedName>
    <definedName name="zxsdftyu" hidden="1">{"via1",#N/A,TRUE,"general";"via2",#N/A,TRUE,"general";"via3",#N/A,TRUE,"general"}</definedName>
    <definedName name="zxvxczv" localSheetId="37" hidden="1">{"via1",#N/A,TRUE,"general";"via2",#N/A,TRUE,"general";"via3",#N/A,TRUE,"general"}</definedName>
    <definedName name="zxvxczv" hidden="1">{"via1",#N/A,TRUE,"general";"via2",#N/A,TRUE,"general";"via3",#N/A,TRUE,"general"}</definedName>
    <definedName name="ZZZZZZZZZZZ">'[14]a. p. u.'!#REF!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30" i="61" l="1"/>
  <c r="H31" i="61" s="1"/>
  <c r="H16" i="61"/>
  <c r="H15" i="61"/>
  <c r="H17" i="61"/>
  <c r="H14" i="61"/>
  <c r="H11" i="61"/>
  <c r="I13" i="60"/>
  <c r="H23" i="61"/>
  <c r="H24" i="61"/>
  <c r="H13" i="61"/>
  <c r="H12" i="61"/>
  <c r="H38" i="61"/>
  <c r="H37" i="61"/>
  <c r="H39" i="61" s="1"/>
  <c r="AY8" i="35"/>
  <c r="I11" i="60"/>
  <c r="I12" i="60"/>
  <c r="I9" i="60"/>
  <c r="I10" i="60"/>
  <c r="I14" i="60"/>
  <c r="H18" i="61" l="1"/>
  <c r="H41" i="61" s="1"/>
  <c r="H25" i="61"/>
  <c r="I15" i="60"/>
  <c r="D7" i="37"/>
  <c r="E7" i="37" s="1"/>
  <c r="G8" i="28" l="1"/>
  <c r="G8" i="27"/>
  <c r="AF32" i="47"/>
  <c r="AF31" i="47"/>
  <c r="AF27" i="47"/>
  <c r="AF19" i="47"/>
  <c r="AF18" i="47"/>
  <c r="AY8" i="47"/>
  <c r="AF34" i="46"/>
  <c r="AF33" i="46"/>
  <c r="AF29" i="46"/>
  <c r="AF21" i="46"/>
  <c r="AF20" i="46"/>
  <c r="AF19" i="46"/>
  <c r="AF18" i="46"/>
  <c r="AY8" i="46"/>
  <c r="AF32" i="45"/>
  <c r="AF31" i="45"/>
  <c r="AF27" i="45"/>
  <c r="AF19" i="45"/>
  <c r="AF18" i="45"/>
  <c r="AY8" i="45"/>
  <c r="AF34" i="44"/>
  <c r="AF33" i="44"/>
  <c r="AF29" i="44"/>
  <c r="AF21" i="44"/>
  <c r="AF20" i="44"/>
  <c r="AF19" i="44"/>
  <c r="AF18" i="44"/>
  <c r="AY8" i="44"/>
  <c r="AF18" i="43"/>
  <c r="AF20" i="43"/>
  <c r="AF34" i="43"/>
  <c r="AF33" i="43"/>
  <c r="AF29" i="43"/>
  <c r="AF21" i="43"/>
  <c r="AF19" i="43"/>
  <c r="AY8" i="43"/>
  <c r="AF33" i="42"/>
  <c r="AF32" i="42"/>
  <c r="AF35" i="42" s="1"/>
  <c r="AE12" i="42" s="1"/>
  <c r="AF28" i="42"/>
  <c r="AF20" i="42"/>
  <c r="AF19" i="42"/>
  <c r="AF18" i="42"/>
  <c r="AY8" i="42"/>
  <c r="AF18" i="40"/>
  <c r="AF19" i="40"/>
  <c r="AF20" i="40"/>
  <c r="AF35" i="40"/>
  <c r="AF34" i="40"/>
  <c r="AF30" i="40"/>
  <c r="AF22" i="40"/>
  <c r="AF21" i="40"/>
  <c r="AY8" i="40"/>
  <c r="AF33" i="39"/>
  <c r="AF32" i="39"/>
  <c r="AF28" i="39"/>
  <c r="AF20" i="39"/>
  <c r="AF19" i="39"/>
  <c r="AF18" i="39"/>
  <c r="AY8" i="39"/>
  <c r="B23" i="38"/>
  <c r="B22" i="38"/>
  <c r="B21" i="38"/>
  <c r="B20" i="38"/>
  <c r="D13" i="37"/>
  <c r="B58" i="38"/>
  <c r="B59" i="38"/>
  <c r="B60" i="38"/>
  <c r="B61" i="38"/>
  <c r="E27" i="38"/>
  <c r="E34" i="38" s="1"/>
  <c r="C3" i="37"/>
  <c r="D3" i="37"/>
  <c r="E3" i="37"/>
  <c r="C4" i="37"/>
  <c r="O34" i="28" s="1"/>
  <c r="D4" i="37"/>
  <c r="E4" i="37" s="1"/>
  <c r="C5" i="37"/>
  <c r="D5" i="37"/>
  <c r="E5" i="37"/>
  <c r="C6" i="37"/>
  <c r="D6" i="37"/>
  <c r="E6" i="37"/>
  <c r="C7" i="37"/>
  <c r="C8" i="37"/>
  <c r="D8" i="37"/>
  <c r="E8" i="37" s="1"/>
  <c r="C9" i="37"/>
  <c r="D9" i="37"/>
  <c r="E9" i="37"/>
  <c r="C10" i="37"/>
  <c r="D10" i="37"/>
  <c r="E10" i="37"/>
  <c r="C11" i="37"/>
  <c r="D11" i="37"/>
  <c r="E11" i="37"/>
  <c r="C12" i="37"/>
  <c r="D12" i="37"/>
  <c r="E12" i="37" s="1"/>
  <c r="C13" i="37"/>
  <c r="E13" i="37"/>
  <c r="C14" i="37"/>
  <c r="D14" i="37"/>
  <c r="E14" i="37"/>
  <c r="B15" i="37"/>
  <c r="C15" i="37" s="1"/>
  <c r="B16" i="37"/>
  <c r="C16" i="37" s="1"/>
  <c r="B17" i="37"/>
  <c r="C17" i="37" s="1"/>
  <c r="O31" i="24" s="1"/>
  <c r="Z31" i="24" s="1"/>
  <c r="AF23" i="36"/>
  <c r="AY8" i="36"/>
  <c r="AF31" i="35"/>
  <c r="AF30" i="35"/>
  <c r="AF26" i="35"/>
  <c r="AF18" i="35"/>
  <c r="AF20" i="35" s="1"/>
  <c r="AF33" i="32"/>
  <c r="AF32" i="32"/>
  <c r="AF19" i="32"/>
  <c r="AF28" i="32"/>
  <c r="AF20" i="32"/>
  <c r="AF18" i="32"/>
  <c r="AF22" i="32" s="1"/>
  <c r="AY8" i="32"/>
  <c r="O32" i="8" l="1"/>
  <c r="O31" i="11"/>
  <c r="Z31" i="11" s="1"/>
  <c r="O32" i="13"/>
  <c r="Z32" i="13" s="1"/>
  <c r="O32" i="17"/>
  <c r="Z32" i="17" s="1"/>
  <c r="O32" i="19"/>
  <c r="Z32" i="19" s="1"/>
  <c r="O34" i="22"/>
  <c r="Z34" i="22" s="1"/>
  <c r="O32" i="4"/>
  <c r="AF32" i="4" s="1"/>
  <c r="AF24" i="40"/>
  <c r="O30" i="7"/>
  <c r="Z30" i="7" s="1"/>
  <c r="O32" i="5"/>
  <c r="O31" i="7"/>
  <c r="Z31" i="7" s="1"/>
  <c r="O30" i="9"/>
  <c r="Z30" i="9" s="1"/>
  <c r="O38" i="29"/>
  <c r="O31" i="14"/>
  <c r="O31" i="18"/>
  <c r="O32" i="21"/>
  <c r="Z32" i="21" s="1"/>
  <c r="O32" i="24"/>
  <c r="Z32" i="24" s="1"/>
  <c r="O31" i="5"/>
  <c r="O30" i="6"/>
  <c r="O31" i="9"/>
  <c r="Z31" i="9" s="1"/>
  <c r="O39" i="29"/>
  <c r="Z39" i="29" s="1"/>
  <c r="O32" i="14"/>
  <c r="Z32" i="14" s="1"/>
  <c r="O32" i="18"/>
  <c r="Z32" i="18" s="1"/>
  <c r="O33" i="21"/>
  <c r="Z33" i="21" s="1"/>
  <c r="O31" i="6"/>
  <c r="O31" i="8"/>
  <c r="O30" i="11"/>
  <c r="Z30" i="11" s="1"/>
  <c r="O31" i="13"/>
  <c r="Z31" i="13" s="1"/>
  <c r="O31" i="17"/>
  <c r="O31" i="19"/>
  <c r="Z31" i="19" s="1"/>
  <c r="O33" i="22"/>
  <c r="Z33" i="22" s="1"/>
  <c r="AF21" i="47"/>
  <c r="AF34" i="47"/>
  <c r="AE12" i="47" s="1"/>
  <c r="AE14" i="47" s="1"/>
  <c r="AF23" i="46"/>
  <c r="AF36" i="46"/>
  <c r="AE12" i="46"/>
  <c r="AE14" i="46" s="1"/>
  <c r="AF34" i="45"/>
  <c r="AE12" i="45" s="1"/>
  <c r="AE14" i="45" s="1"/>
  <c r="AF21" i="45"/>
  <c r="AF23" i="44"/>
  <c r="AF36" i="44"/>
  <c r="AE12" i="44" s="1"/>
  <c r="AE14" i="44" s="1"/>
  <c r="AF23" i="43"/>
  <c r="AF36" i="43"/>
  <c r="AF22" i="42"/>
  <c r="AE14" i="42"/>
  <c r="AF37" i="40"/>
  <c r="AE12" i="40" s="1"/>
  <c r="AE14" i="40" s="1"/>
  <c r="AF22" i="39"/>
  <c r="AF35" i="39"/>
  <c r="AE12" i="39"/>
  <c r="AE14" i="39" s="1"/>
  <c r="AF36" i="36"/>
  <c r="E35" i="38"/>
  <c r="G27" i="38"/>
  <c r="D17" i="37"/>
  <c r="E17" i="37" s="1"/>
  <c r="D16" i="37"/>
  <c r="E16" i="37" s="1"/>
  <c r="D15" i="37"/>
  <c r="E15" i="37" s="1"/>
  <c r="AF33" i="35"/>
  <c r="AE12" i="35" s="1"/>
  <c r="AE14" i="35" s="1"/>
  <c r="AD35" i="35" s="1"/>
  <c r="AY34" i="35" s="1"/>
  <c r="Z19" i="29" s="1"/>
  <c r="AF35" i="32"/>
  <c r="AE12" i="32" s="1"/>
  <c r="AE14" i="32" s="1"/>
  <c r="Z31" i="17" l="1"/>
  <c r="Z31" i="8"/>
  <c r="Z31" i="6"/>
  <c r="Z30" i="6"/>
  <c r="AD36" i="45"/>
  <c r="Z31" i="18"/>
  <c r="Z38" i="29"/>
  <c r="Z31" i="14"/>
  <c r="Z32" i="8"/>
  <c r="G24" i="38"/>
  <c r="AE14" i="36"/>
  <c r="AD36" i="47"/>
  <c r="AY36" i="47" s="1"/>
  <c r="AD38" i="46"/>
  <c r="AY38" i="46" s="1"/>
  <c r="AY36" i="45"/>
  <c r="AD38" i="44"/>
  <c r="AY38" i="44" s="1"/>
  <c r="AE12" i="43"/>
  <c r="AE14" i="43" s="1"/>
  <c r="AD38" i="43" s="1"/>
  <c r="AY38" i="43" s="1"/>
  <c r="AD37" i="42"/>
  <c r="AY37" i="42" s="1"/>
  <c r="AD39" i="40"/>
  <c r="AY39" i="40" s="1"/>
  <c r="AD37" i="39"/>
  <c r="AY37" i="39" s="1"/>
  <c r="G28" i="38"/>
  <c r="AD37" i="32"/>
  <c r="AY36" i="32" s="1"/>
  <c r="Z19" i="13" s="1"/>
  <c r="G30" i="38" l="1"/>
  <c r="AF29" i="36"/>
  <c r="AD38" i="36"/>
  <c r="AY38" i="36" s="1"/>
  <c r="AF34" i="29" l="1"/>
  <c r="G8" i="29"/>
  <c r="AE18" i="28"/>
  <c r="AD38" i="28" s="1"/>
  <c r="AF30" i="28"/>
  <c r="AF24" i="28"/>
  <c r="AY8" i="28"/>
  <c r="AY8" i="27"/>
  <c r="AF28" i="27"/>
  <c r="AF22" i="27"/>
  <c r="G34" i="2"/>
  <c r="AY38" i="28" l="1"/>
  <c r="G8" i="2" s="1"/>
  <c r="AY39" i="27"/>
  <c r="G5" i="2" s="1"/>
  <c r="AY8" i="24"/>
  <c r="AY8" i="22"/>
  <c r="E30" i="2"/>
  <c r="E13" i="1"/>
  <c r="E29" i="2" s="1"/>
  <c r="G8" i="21" s="1"/>
  <c r="AY8" i="21" s="1"/>
  <c r="AF35" i="21"/>
  <c r="AF22" i="21"/>
  <c r="E11" i="1"/>
  <c r="E28" i="2" s="1"/>
  <c r="G8" i="19" s="1"/>
  <c r="AY8" i="19" s="1"/>
  <c r="AF34" i="19"/>
  <c r="E26" i="2"/>
  <c r="AF34" i="18"/>
  <c r="AF21" i="18"/>
  <c r="E25" i="2"/>
  <c r="G8" i="18" s="1"/>
  <c r="AY8" i="18" s="1"/>
  <c r="AF34" i="17"/>
  <c r="AF21" i="17"/>
  <c r="AF34" i="14"/>
  <c r="AF21" i="14"/>
  <c r="E5" i="1"/>
  <c r="E24" i="2" s="1"/>
  <c r="G8" i="14" s="1"/>
  <c r="AY8" i="14" s="1"/>
  <c r="E4" i="1"/>
  <c r="E23" i="2" s="1"/>
  <c r="AF33" i="11"/>
  <c r="AF20" i="11"/>
  <c r="C16" i="1"/>
  <c r="E20" i="2" s="1"/>
  <c r="G8" i="11" s="1"/>
  <c r="AY8" i="11" s="1"/>
  <c r="AF20" i="9"/>
  <c r="C15" i="1"/>
  <c r="E19" i="2" s="1"/>
  <c r="G8" i="9" s="1"/>
  <c r="C14" i="1"/>
  <c r="E18" i="2" s="1"/>
  <c r="G8" i="8" s="1"/>
  <c r="AF21" i="8"/>
  <c r="E17" i="2"/>
  <c r="G8" i="7" s="1"/>
  <c r="C12" i="1"/>
  <c r="E16" i="2" s="1"/>
  <c r="G8" i="6" s="1"/>
  <c r="C11" i="1"/>
  <c r="E15" i="2" s="1"/>
  <c r="G8" i="5" s="1"/>
  <c r="C6" i="1"/>
  <c r="AF22" i="4"/>
  <c r="AF21" i="13" l="1"/>
  <c r="AD43" i="29"/>
  <c r="AY38" i="29" s="1"/>
  <c r="G22" i="2" s="1"/>
  <c r="G8" i="13"/>
  <c r="AY8" i="13" s="1"/>
  <c r="AY8" i="29"/>
  <c r="G8" i="17"/>
  <c r="AY8" i="17" s="1"/>
  <c r="AF21" i="19"/>
  <c r="AE14" i="19"/>
  <c r="AE14" i="18"/>
  <c r="AF27" i="18" s="1"/>
  <c r="AD36" i="18" s="1"/>
  <c r="AY36" i="18" s="1"/>
  <c r="G26" i="2" s="1"/>
  <c r="AE14" i="17"/>
  <c r="AF27" i="17" s="1"/>
  <c r="AE14" i="14"/>
  <c r="AF27" i="14" s="1"/>
  <c r="AD36" i="14" s="1"/>
  <c r="AY36" i="14" s="1"/>
  <c r="G24" i="2" s="1"/>
  <c r="AF34" i="13"/>
  <c r="AE14" i="13" s="1"/>
  <c r="AF27" i="13" s="1"/>
  <c r="AE14" i="11"/>
  <c r="AF26" i="11" s="1"/>
  <c r="AF33" i="9"/>
  <c r="AY8" i="9"/>
  <c r="AF34" i="8"/>
  <c r="AY8" i="8"/>
  <c r="AY8" i="7"/>
  <c r="AY8" i="5"/>
  <c r="AD38" i="22" l="1"/>
  <c r="AY38" i="22" s="1"/>
  <c r="G30" i="2" s="1"/>
  <c r="AD36" i="13"/>
  <c r="AY36" i="13" s="1"/>
  <c r="G23" i="2" s="1"/>
  <c r="AY8" i="6"/>
  <c r="AF25" i="24"/>
  <c r="AF27" i="24" s="1"/>
  <c r="AD36" i="24" s="1"/>
  <c r="AY36" i="24" s="1"/>
  <c r="G32" i="2" s="1"/>
  <c r="AE15" i="21"/>
  <c r="AF27" i="19"/>
  <c r="AD36" i="19" s="1"/>
  <c r="AY36" i="19" s="1"/>
  <c r="G28" i="2" s="1"/>
  <c r="AD36" i="17"/>
  <c r="AY36" i="17" s="1"/>
  <c r="G25" i="2" s="1"/>
  <c r="AD35" i="11"/>
  <c r="AY35" i="11" s="1"/>
  <c r="G20" i="2" s="1"/>
  <c r="AE14" i="9"/>
  <c r="AF26" i="9" s="1"/>
  <c r="AF26" i="7"/>
  <c r="AD35" i="7" s="1"/>
  <c r="AD35" i="9" l="1"/>
  <c r="AY35" i="9" s="1"/>
  <c r="G19" i="2" s="1"/>
  <c r="AF28" i="21"/>
  <c r="AD37" i="21" s="1"/>
  <c r="AY37" i="21" s="1"/>
  <c r="G29" i="2" s="1"/>
  <c r="AD36" i="5"/>
  <c r="AY36" i="5" s="1"/>
  <c r="F15" i="2" s="1"/>
  <c r="G15" i="2" s="1"/>
  <c r="AF27" i="8"/>
  <c r="AD36" i="8" s="1"/>
  <c r="AY35" i="7"/>
  <c r="G17" i="2" s="1"/>
  <c r="AY36" i="8" l="1"/>
  <c r="G18" i="2" s="1"/>
  <c r="AD35" i="6"/>
  <c r="AY35" i="6" s="1"/>
  <c r="G16" i="2" s="1"/>
  <c r="C8" i="1"/>
  <c r="C5" i="1"/>
  <c r="C4" i="1"/>
  <c r="C9" i="1" s="1"/>
  <c r="AF28" i="4"/>
  <c r="E11" i="2" l="1"/>
  <c r="G8" i="4"/>
  <c r="AF34" i="4" l="1"/>
  <c r="AY8" i="4"/>
  <c r="AD36" i="4" l="1"/>
  <c r="AY36" i="4" s="1"/>
  <c r="G11" i="2" s="1"/>
  <c r="G2" i="38" l="1"/>
  <c r="G50" i="38" l="1"/>
  <c r="G51" i="38"/>
  <c r="H27" i="38"/>
  <c r="H24" i="38"/>
  <c r="H30" i="38"/>
  <c r="G3" i="38" l="1"/>
  <c r="F13" i="38" l="1"/>
  <c r="G13" i="38" s="1"/>
  <c r="H13" i="38" s="1"/>
  <c r="F9" i="38"/>
  <c r="G9" i="38" s="1"/>
  <c r="H9" i="38" s="1"/>
  <c r="F12" i="38"/>
  <c r="G12" i="38" s="1"/>
  <c r="H12" i="38" s="1"/>
  <c r="F11" i="38"/>
  <c r="G11" i="38" s="1"/>
  <c r="H11" i="38" s="1"/>
  <c r="F15" i="38"/>
  <c r="G15" i="38" s="1"/>
  <c r="H15" i="38" s="1"/>
  <c r="F10" i="38"/>
  <c r="G10" i="38" s="1"/>
  <c r="H10" i="38" s="1"/>
  <c r="F14" i="38"/>
  <c r="G14" i="38" s="1"/>
  <c r="H14" i="38" s="1"/>
  <c r="G16" i="38" l="1"/>
  <c r="H16" i="38"/>
  <c r="H48" i="38" s="1"/>
  <c r="G48" i="38" l="1"/>
  <c r="G54" i="38" s="1"/>
</calcChain>
</file>

<file path=xl/sharedStrings.xml><?xml version="1.0" encoding="utf-8"?>
<sst xmlns="http://schemas.openxmlformats.org/spreadsheetml/2006/main" count="1656" uniqueCount="340">
  <si>
    <t>EXCAVACIÓN (m3)</t>
  </si>
  <si>
    <t>Cerramiento</t>
  </si>
  <si>
    <t>FILTRO</t>
  </si>
  <si>
    <t>Muro en bloques (m2)</t>
  </si>
  <si>
    <t>CUNETA</t>
  </si>
  <si>
    <t>Malla eslabonada (m2)</t>
  </si>
  <si>
    <t>TUBOS C.I</t>
  </si>
  <si>
    <t>Postes tubulares (ml)</t>
  </si>
  <si>
    <t>VIGA CIMENTACIÓN (CERRAMIENTO)</t>
  </si>
  <si>
    <t>Cerramiento(ml)</t>
  </si>
  <si>
    <t>CAJAS DE INSPECCIÓN</t>
  </si>
  <si>
    <t>Riostros (ml)</t>
  </si>
  <si>
    <t>TOTAL EXCAVACIÓN</t>
  </si>
  <si>
    <t>Obras hidráulicas</t>
  </si>
  <si>
    <t>PIEDRA (m3)</t>
  </si>
  <si>
    <t>Colocación PVC 4 pulg (ml)</t>
  </si>
  <si>
    <t>GEOTEXIL (m2)</t>
  </si>
  <si>
    <t>Tbo filtro frances (ml)</t>
  </si>
  <si>
    <t>Cuneta circular (ml)</t>
  </si>
  <si>
    <t>Arena limpia (m3)</t>
  </si>
  <si>
    <t>TIERRA NEGRA (m3)</t>
  </si>
  <si>
    <t>Caja de inspección</t>
  </si>
  <si>
    <t>Grama (m2)</t>
  </si>
  <si>
    <t>MEJORAMIENTO CANCHA CORREGIMIENTO DE JERUSALEN - SONSÓN</t>
  </si>
  <si>
    <t>ITEM</t>
  </si>
  <si>
    <t>DESCRIPCIÓN</t>
  </si>
  <si>
    <t>UND</t>
  </si>
  <si>
    <t>Cantidad</t>
  </si>
  <si>
    <t>PRECIO UNITARIO</t>
  </si>
  <si>
    <t>PRECIO TOTAL</t>
  </si>
  <si>
    <t>Replanteo topográfico del proyecto: comprende la localización, trazado y marcación en campo de ejes, niveles y puntos de referencia establecidos en los planos del proyecto. Incluye mano de obra calificada, uso de equipos topográficos, materiales menores (estacas, clavos, pintura) y transporte, asegurando la correcta ubicación y niveles de las obras según diseño aprobado.</t>
  </si>
  <si>
    <t>ha</t>
  </si>
  <si>
    <t>Desmonte manual y limpieza de terreno: comprende la remoción manual de vegetación, raíces, maleza y escombros en el área de trabajo, incluyendo transporte y disposición final autorizada de los residuos fuera de la obra. Incluye mano de obra especializada, herramientas manuales, materiales menores y actividades para dejar el terreno limpio, nivelado y apto para la construcción, conforme a especificaciones técnicas y supervisión. Completa el proceso previo para garantizar condiciones óptimas para la ejecución de la obra.</t>
  </si>
  <si>
    <t>Excavación de material in-situ para construcción de obras de drenaje (cunetas, filtro francés, cajas de inspección, instalación de tubos galvanizados, viga de cimentación.). Incluye cargue y transporte al sitio de disposición</t>
  </si>
  <si>
    <r>
      <t>m</t>
    </r>
    <r>
      <rPr>
        <vertAlign val="superscript"/>
        <sz val="11"/>
        <color theme="1"/>
        <rFont val="Aptos Narrow"/>
        <family val="2"/>
        <scheme val="minor"/>
      </rPr>
      <t>3</t>
    </r>
  </si>
  <si>
    <t>CONSTRUCCIÓN FILTRO FRANCES</t>
  </si>
  <si>
    <t>Suministro, transporte y colocación manual de piedra de canto rodado (grava) seleccionada, limpia y de tamaño uniforme para relleno en zanja de filtro francés, de acuerdo a sección y planos técnicos. Incluye compactación ligera y nivelación, retiro de residuos y disposición final del material sobrante.</t>
  </si>
  <si>
    <t>Suministro y despliegue de geotextil no tejido marca Pavco 1600 o similar, colocado manualmente en el fondo y paredes de la zanja, asegurando cobertura continua y traslape conforme a especificaciones técnicas para drenajes. Incluye corte, ajuste, fijación y retiro de excedentes y residuos.</t>
  </si>
  <si>
    <r>
      <t>m</t>
    </r>
    <r>
      <rPr>
        <vertAlign val="superscript"/>
        <sz val="11"/>
        <color theme="1"/>
        <rFont val="Aptos Narrow"/>
        <family val="2"/>
        <scheme val="minor"/>
      </rPr>
      <t>2</t>
    </r>
  </si>
  <si>
    <t>Suministro, transporte y colocación de tubería PVC Pavco perforada de 4 pulgadas de diámetro, ubicada sobre el colchón granular y geotextil en la zanja del filtro francés, nivelada y alineada de acuerdo a planos. Incluye empalmes, accesorios, pruebas de nivel y limpieza.</t>
  </si>
  <si>
    <t>ml</t>
  </si>
  <si>
    <t>Suministro, transporte y colocación manual de arena lavada, libre de impurezas, utilizada como capa de colchón para relleno y mejora de filtración en el filtro francés, instalada según espesores requeridos y especificaciones técnicas. Incluye limpieza y retiro de excedentes.</t>
  </si>
  <si>
    <t>Suministro y colocación manual de capa vegetal (tierra negra) sobre el relleno del filtro francés y área alterada, distribuyendo uniformemente para recibir el acabado de engramado, conforme diseño y planos. Incluye limpieza y retiro de sobrantes.</t>
  </si>
  <si>
    <t>Suministro y siembra manual de césped (grama) sobre la capa vegetal en el área tratada, asegurando compactación suave, riego inicial y ajuste al diseño paisajístico definido. Incluye limpieza de área de trabajo y disposición de excedentes vegetales y residuos.</t>
  </si>
  <si>
    <t>CONSTRUCCIÓN CERRAMIENTO PERIMETRAL CANCHA</t>
  </si>
  <si>
    <t>Construcción de viga de cimentación en concreto armado de 0.30 x 0.30 m de sección y 0.40 m de profundidad, con concreto f’c = 21 MPa, elaborado y transportado desde planta en Rionegro hasta la cancha en Jerusalén, incluye acero de refuerzo longitudinal con dos barras #3 (3/8"), estribos #2 (1/4”) cada 20 cm, formaleta en madera, alambre de amarre, desencofrante, colocación, vibrado, curado y desencofrado. Incluye toda la mano de obra, herramienta menor, equipos, limpieza y disposición de residuos, así como el transporte de todos los materiales desde origen hasta sitio de obra, conforme a los planos estructurales y especificaciones de diseño. Se mide y paga por metro lineal ejecutado.﻿</t>
  </si>
  <si>
    <t>Construcción de base con bloques de concreto armado, colocados y alineados según plano, con aplicación posterior de revoque en ambas caras para acabado y protección. Incluye mezcla de mortero, herramientas, mano de obra, limpieza y retiro de escombros.</t>
  </si>
  <si>
    <t>Instalación de malla metálica eslabonada, con calibre y tamaño conforme al diseño, tensada y asegurada a la estructura metálica del cerramiento. Incluye corte, ensamblaje, fijación y mano de obra especializada.</t>
  </si>
  <si>
    <t>Suministro y montaje de postes metálicos tubulares galvanizados, diámetro 3”, con instalación vertical, fijación adecuada mediante anclajes o zapatas de concreto. Incluye alineamiento, nivelación, y movimientos de tierra necesarios.</t>
  </si>
  <si>
    <t>Colocación de riostras horizontales y diagonales de tubo galvanizado (1.5” diámetro), soldadas o sujetadas a los postes para dar estabilidad estructural. Incluye corte, soldadura, mano de obra y limpieza final.</t>
  </si>
  <si>
    <t xml:space="preserve">OBRAS HIDRÁULICAS COMPLEMENTARIAS </t>
  </si>
  <si>
    <t>Suministro, transporte, y colocación de tubería PVC marca Pavco de 4 pulgadas de diámetro, perforada para drenaje de aguas pluviales. Incluye la conexión con cajas de inspección, nivelación, pruebas, mano de obra especializada, herramientas y limpieza final del área.</t>
  </si>
  <si>
    <t>Construcción e instalación de cunetas circulares prefabricadas o moldeadas in situ con diámetro de 0.15 metros para canalización de aguas superficiales. Incluye la excavación, colocación conforme a pendientes, ajuste y compactación, materiales, mano de obra y disposición de desechos.</t>
  </si>
  <si>
    <t>Suministro y construcción de dos cajas de inspección de dimensiones aproximadas 1 metro por 1 metro por 1.2 metros de altura. Incluye bloque de concreto, mortero, tapa metálica o de concreto, mano de obra calificada, limpieza, y aseguramiento del buen funcionamiento del sistema de drenaje.</t>
  </si>
  <si>
    <t>und</t>
  </si>
  <si>
    <t>MANTENIMIENTO CUBIERTA METÁLICA</t>
  </si>
  <si>
    <t>Realización de actividades de mantenimiento preventivo y correctivo en cubierta metálica existente, incluyendo limpieza, retiro de elementos dañados, sustitución parcial de láminas, reparaciones de estructura metálica, aplicación de pintura anticorrosiva, revisión y ajuste de fijaciones. Se garantizan condiciones adecuadas para la protección estructural y funcionalidad de la cubierta. Mano de obra especializada y uso de materiales certificados.</t>
  </si>
  <si>
    <t>gbl</t>
  </si>
  <si>
    <t>RED ELÉCTRICA - ILUMINACION ALUMBRADO PUBLICO CANCHA JERUSALEN</t>
  </si>
  <si>
    <t>Realización de actividades de suministro e instalación integral de todo el sistema eléctrico y de alumbrado público del proyecto, incluyendo tablero de distribución, tuberías (PVC e IMC), cajas subterráneas de paso y halado, circuitos eléctricos según planos, acometidas principales, instalación de medidor en poste, montaje de postes metálicos para iluminación y reflectores LED. Se incluyen todos los materiales, accesorios, conexiones, fijaciones, dispositivos de seguridad, así como mano de obra especializada, herramientas, transporte y pruebas de funcionamiento para garantizar la seguridad, la correcta operación y el cumplimiento de normatividad en toda la red eléctrica del proyecto.</t>
  </si>
  <si>
    <t>SUBTOTAL</t>
  </si>
  <si>
    <t>IMPREVISTOS (1%)</t>
  </si>
  <si>
    <t>SSTA (1%)</t>
  </si>
  <si>
    <t>TOTAL</t>
  </si>
  <si>
    <t>Análisis de precios unitarios (APU)</t>
  </si>
  <si>
    <t>Item</t>
  </si>
  <si>
    <t>Unidad</t>
  </si>
  <si>
    <t>Equipo</t>
  </si>
  <si>
    <t xml:space="preserve">Descripción </t>
  </si>
  <si>
    <t>Tarifa</t>
  </si>
  <si>
    <t>CANT</t>
  </si>
  <si>
    <t>Valor unitario</t>
  </si>
  <si>
    <t>Oficina de consultoría</t>
  </si>
  <si>
    <t>m2/mes</t>
  </si>
  <si>
    <t>Equipo de topografía</t>
  </si>
  <si>
    <t>dE</t>
  </si>
  <si>
    <t>Herramienta menor (5%)</t>
  </si>
  <si>
    <t>Subtotal</t>
  </si>
  <si>
    <t>Materiales</t>
  </si>
  <si>
    <t>Descripción</t>
  </si>
  <si>
    <t>Precio unitario</t>
  </si>
  <si>
    <t>Transporte</t>
  </si>
  <si>
    <t>Mano de obra</t>
  </si>
  <si>
    <t>Valor Jornal</t>
  </si>
  <si>
    <t>Cantidad (jornales)</t>
  </si>
  <si>
    <t>Topógrafo</t>
  </si>
  <si>
    <t>Ayudante de construcción</t>
  </si>
  <si>
    <t>Cadenero 1</t>
  </si>
  <si>
    <t>Cadenero 2</t>
  </si>
  <si>
    <t>Subtotal/ha</t>
  </si>
  <si>
    <t>Cargador 930</t>
  </si>
  <si>
    <t>hH</t>
  </si>
  <si>
    <t>Motoguadaña</t>
  </si>
  <si>
    <t>dM</t>
  </si>
  <si>
    <t>Motosierra</t>
  </si>
  <si>
    <t>hM</t>
  </si>
  <si>
    <t>Volqueta 6 m3</t>
  </si>
  <si>
    <t>m3-km</t>
  </si>
  <si>
    <t>m3</t>
  </si>
  <si>
    <t>Rendimiento</t>
  </si>
  <si>
    <t>Bulldozer D6</t>
  </si>
  <si>
    <t>Transporte de material de excavación</t>
  </si>
  <si>
    <t>Subtotal/m3</t>
  </si>
  <si>
    <r>
      <rPr>
        <b/>
        <sz val="11"/>
        <color theme="1"/>
        <rFont val="Aptos Narrow"/>
        <family val="2"/>
        <scheme val="minor"/>
      </rPr>
      <t>COMENTARIOS:</t>
    </r>
    <r>
      <rPr>
        <sz val="11"/>
        <color theme="1"/>
        <rFont val="Aptos Narrow"/>
        <family val="2"/>
        <scheme val="minor"/>
      </rPr>
      <t xml:space="preserve"> Se realizará la disposición final del material proveniente de la excavación de la cancha en el corregimiento de Jerusalén, municipio de Sonsón, Antioquia, en el sitio autorizado denominado Depósito de Estériles Las Delicias. Este punto se ubica a una distancia aproximada de 4.7 km desde el área de intervención, y cuenta con acceso adecuado según las rutas establecidas en el documento técnico de localización. Todo el traslado y la disposición se ejecutarán conforme a las especificaciones técnicas municipales y bajo la supervisión del ingeniero responsable, garantizando el cumplimiento ambiental y normativo</t>
    </r>
  </si>
  <si>
    <t>Material granular de 3/4"</t>
  </si>
  <si>
    <t>Transporte de material drenante (Rionegro-Jerusalen)</t>
  </si>
  <si>
    <t>Maestro de obra</t>
  </si>
  <si>
    <t>m2</t>
  </si>
  <si>
    <t xml:space="preserve">Geotextil no tejido Pavco 1600 </t>
  </si>
  <si>
    <t>m2-km</t>
  </si>
  <si>
    <t>Subtotal/m2</t>
  </si>
  <si>
    <t>|</t>
  </si>
  <si>
    <t>Tubo de Pavco 4"</t>
  </si>
  <si>
    <t>ml-km</t>
  </si>
  <si>
    <t>{</t>
  </si>
  <si>
    <t>Subtotal/ml</t>
  </si>
  <si>
    <t>Placa vibratoria tipo rana (compactador)</t>
  </si>
  <si>
    <t>$4928.28/h</t>
  </si>
  <si>
    <t xml:space="preserve">Arena lavada </t>
  </si>
  <si>
    <t>Transporte de arena lavada (Rionegro-Jerusalén)</t>
  </si>
  <si>
    <t>Capa vegetal</t>
  </si>
  <si>
    <t>Transporte de tierra negra (Rionegro-Jerusalén)</t>
  </si>
  <si>
    <t>Cesped (grama)</t>
  </si>
  <si>
    <t>Equipo vibrador concreto</t>
  </si>
  <si>
    <t>Hora</t>
  </si>
  <si>
    <t>Concreto 21 Mpa</t>
  </si>
  <si>
    <t>Acero N°3 (longitudinal,3/8")</t>
  </si>
  <si>
    <t>kg</t>
  </si>
  <si>
    <t>Estribos #2 (1/4”, cada 20 cm)</t>
  </si>
  <si>
    <t xml:space="preserve">	Agua (mezcla y curado)</t>
  </si>
  <si>
    <t>L</t>
  </si>
  <si>
    <t xml:space="preserve">	Formaleta madera tratada</t>
  </si>
  <si>
    <t>Alambre de amarrar/separadores</t>
  </si>
  <si>
    <t xml:space="preserve">	Desencofrante</t>
  </si>
  <si>
    <t>Transporte concreto (Rionegro-Jerusalen)</t>
  </si>
  <si>
    <t>Transporte acero</t>
  </si>
  <si>
    <t>Mortero 1:4</t>
  </si>
  <si>
    <t>Transporte mortero (Rionegro-Jerusalen)</t>
  </si>
  <si>
    <t>Malla eslabonada calibre 10 (2.77 mm)</t>
  </si>
  <si>
    <t>Amarre alambre galvanizado</t>
  </si>
  <si>
    <t>Poste tubular galvanizado 3" * 2.5 mm</t>
  </si>
  <si>
    <t>Cemento para base</t>
  </si>
  <si>
    <t xml:space="preserve">Transporte </t>
  </si>
  <si>
    <t xml:space="preserve">Tubo galvanizado de 1.5" </t>
  </si>
  <si>
    <t>Soldadura y accesorios</t>
  </si>
  <si>
    <t>lote</t>
  </si>
  <si>
    <t>Tubo PVC Pavco 4"</t>
  </si>
  <si>
    <t>Conexiones y accesorios</t>
  </si>
  <si>
    <t xml:space="preserve">Cuneta circular premezclada </t>
  </si>
  <si>
    <t>Mortero 1:4 para cunetas</t>
  </si>
  <si>
    <t>Bloques de concreto</t>
  </si>
  <si>
    <t xml:space="preserve">Tapa de concreto </t>
  </si>
  <si>
    <t>und-km</t>
  </si>
  <si>
    <t>Subtotal/und</t>
  </si>
  <si>
    <t>Láminas metálicas nuevas</t>
  </si>
  <si>
    <t>Tornillos selladores</t>
  </si>
  <si>
    <t>Dist./Porcent.</t>
  </si>
  <si>
    <t>-</t>
  </si>
  <si>
    <t>Subtotal/gbl</t>
  </si>
  <si>
    <t>UNIDAD</t>
  </si>
  <si>
    <t>CANTIDAD</t>
  </si>
  <si>
    <t>VALOR TOTAL</t>
  </si>
  <si>
    <t>A</t>
  </si>
  <si>
    <t>6.1.01</t>
  </si>
  <si>
    <t>Tablero bifásico 8 circuitos</t>
  </si>
  <si>
    <t>Brakers 2x40A</t>
  </si>
  <si>
    <t>Accesorios, canaletas, cable</t>
  </si>
  <si>
    <t>Tapa metálica/acero pintado</t>
  </si>
  <si>
    <t>Flete e instalación</t>
  </si>
  <si>
    <t>un-km</t>
  </si>
  <si>
    <t>Técnico electricista</t>
  </si>
  <si>
    <t>Ayudante entendido</t>
  </si>
  <si>
    <t>6.1.02</t>
  </si>
  <si>
    <t xml:space="preserve">Tuberia PVC 2" </t>
  </si>
  <si>
    <t>Curvas, uniones, terminales</t>
  </si>
  <si>
    <t>Cinta, peligro y accesorios</t>
  </si>
  <si>
    <t>6.1.04</t>
  </si>
  <si>
    <t>Tubería IMC 2"</t>
  </si>
  <si>
    <t>Curvas,uniones,terminales</t>
  </si>
  <si>
    <t>Capacete/accesorios</t>
  </si>
  <si>
    <t>6.1.06</t>
  </si>
  <si>
    <t>Cable 2N°6 AWG</t>
  </si>
  <si>
    <t xml:space="preserve">Cable 1N°6 AWG </t>
  </si>
  <si>
    <t>Cable 1N°8 AWG</t>
  </si>
  <si>
    <t>Cinta, terminales, accesorios</t>
  </si>
  <si>
    <t>6.1.07</t>
  </si>
  <si>
    <t>Cable 2N°4 AWG</t>
  </si>
  <si>
    <t xml:space="preserve">Cable 1N°4 AWG </t>
  </si>
  <si>
    <t>6.1.09</t>
  </si>
  <si>
    <t>Cable antifraude XLPE 2N°4 + 1N°4</t>
  </si>
  <si>
    <t>Cinta .terminales, accesorios</t>
  </si>
  <si>
    <t>6.1.10</t>
  </si>
  <si>
    <t>Gabinete para medidor</t>
  </si>
  <si>
    <t>Medidor 240V</t>
  </si>
  <si>
    <t>Totalizador 2x50A</t>
  </si>
  <si>
    <t>Sistema de puesta a tierra completo</t>
  </si>
  <si>
    <t>Accesorios y elementos instalación</t>
  </si>
  <si>
    <t>6.1.11</t>
  </si>
  <si>
    <t>Poste metálico para iluminación 10m</t>
  </si>
  <si>
    <t>Herrajes de montaje (brazo,bases,fijaciones)</t>
  </si>
  <si>
    <t>Pernos y accesorios instalación</t>
  </si>
  <si>
    <t>Pintura bituminosa, galvanizado</t>
  </si>
  <si>
    <t>6.1.12</t>
  </si>
  <si>
    <t>Reflector LED PROYECTOR JETA PRO 300W Silvanya</t>
  </si>
  <si>
    <t xml:space="preserve">Cemento Portland </t>
  </si>
  <si>
    <t>Agua</t>
  </si>
  <si>
    <t xml:space="preserve">Transporte mortero </t>
  </si>
  <si>
    <t>Oficial</t>
  </si>
  <si>
    <t>h</t>
  </si>
  <si>
    <t xml:space="preserve">Ayudante </t>
  </si>
  <si>
    <t>Concreto premezclado 21 Mpa</t>
  </si>
  <si>
    <t>ADMINISTRACIÓN, UTILIDAD E IMPREVISTOS</t>
  </si>
  <si>
    <t>TOTAL COSTOS DIRECTOS</t>
  </si>
  <si>
    <t>COSTO TOTAL OBRA (BASE IMPUESTOS)</t>
  </si>
  <si>
    <t>DESGLOCE ADMINISTRACIÓN</t>
  </si>
  <si>
    <t>COSTOS DE PERFECCIONAMIENTO</t>
  </si>
  <si>
    <t>VALOR UNITARIO</t>
  </si>
  <si>
    <t>INCIDENCIA %</t>
  </si>
  <si>
    <t>ESTAMPILLA PRO ADULTO MAYOR</t>
  </si>
  <si>
    <t>%</t>
  </si>
  <si>
    <t>ESTAMPILLA PRO CULTURA</t>
  </si>
  <si>
    <t>ESTAMPILLA PRO HOSPITAL</t>
  </si>
  <si>
    <t>ESTAMPILLA PRO DEPORTE</t>
  </si>
  <si>
    <t>ESTAMPILLA PRO JUSTICIA FAMILAR</t>
  </si>
  <si>
    <t>CONTRIBUCIÓN OBRA PÚBLICA</t>
  </si>
  <si>
    <t>POLIZA</t>
  </si>
  <si>
    <t>PERSONAL DE OBRA ( Salario mayor a 2 SMLV)</t>
  </si>
  <si>
    <t xml:space="preserve">ITEM </t>
  </si>
  <si>
    <t>CATEGORIA</t>
  </si>
  <si>
    <t>DEDICACION 
(%)</t>
  </si>
  <si>
    <t xml:space="preserve">CANTIDAD
</t>
  </si>
  <si>
    <t>TIEMPO (MESES)</t>
  </si>
  <si>
    <t>SALARIOS</t>
  </si>
  <si>
    <t>VR. TOTAL</t>
  </si>
  <si>
    <t>SUBTOTAL PERSONAL</t>
  </si>
  <si>
    <t>TOTAL PERSONAL</t>
  </si>
  <si>
    <t>PERSONAL DE OBRA ( Salario hasta 2 SMLV)</t>
  </si>
  <si>
    <t xml:space="preserve"> Cadenero </t>
  </si>
  <si>
    <t>FACTOR PRESTACIONAL</t>
  </si>
  <si>
    <t>C</t>
  </si>
  <si>
    <t>COSTOS DE SERVCIOS PÚBLICOS</t>
  </si>
  <si>
    <t>ENERGÍA</t>
  </si>
  <si>
    <t>Mes</t>
  </si>
  <si>
    <t>AGUA</t>
  </si>
  <si>
    <t>INTERNET Y TELEFONÍA</t>
  </si>
  <si>
    <t>D</t>
  </si>
  <si>
    <t>COSTOS Y GASTOS EN LA OBRA</t>
  </si>
  <si>
    <t>FALLO DE CILINDROSS</t>
  </si>
  <si>
    <t>DENSIDADES</t>
  </si>
  <si>
    <t>MES</t>
  </si>
  <si>
    <t xml:space="preserve">ALQUILER ESTACIÓN TOTAL </t>
  </si>
  <si>
    <t>ALQUILER LOCAL ALMACEN</t>
  </si>
  <si>
    <t>PORCENTAJE TOTAL DE ADMNISTRACION</t>
  </si>
  <si>
    <t>IMPREVISTOS</t>
  </si>
  <si>
    <t>UTILIDADES</t>
  </si>
  <si>
    <t>_______________________________________________</t>
  </si>
  <si>
    <t>PROFESIONAL RESPONSABLE</t>
  </si>
  <si>
    <t>Director de interventoria</t>
  </si>
  <si>
    <t>Residente de obra</t>
  </si>
  <si>
    <t>Siso</t>
  </si>
  <si>
    <t>Cadenero</t>
  </si>
  <si>
    <t>LISTA DE JORNALES</t>
  </si>
  <si>
    <t>Cargo</t>
  </si>
  <si>
    <t>Valor sueldo basico</t>
  </si>
  <si>
    <t>VALOR JORNAL</t>
  </si>
  <si>
    <t>Valor prestaciones sociales x mes</t>
  </si>
  <si>
    <t>Valor total</t>
  </si>
  <si>
    <t>Ayudante de construccion</t>
  </si>
  <si>
    <t>Oficial de construccion</t>
  </si>
  <si>
    <t>Conductor</t>
  </si>
  <si>
    <t xml:space="preserve">Auxiliar de ingenieria </t>
  </si>
  <si>
    <t>Director de obra</t>
  </si>
  <si>
    <t>Almacenista</t>
  </si>
  <si>
    <t>Vigilante</t>
  </si>
  <si>
    <t>MATERIALES</t>
  </si>
  <si>
    <t>Valor Unitario</t>
  </si>
  <si>
    <t>Mortero 1:4 por m2</t>
  </si>
  <si>
    <t>Conexiones y accesorios para tubo de Pavco 4"</t>
  </si>
  <si>
    <t>Cuneta de concreto premezclada</t>
  </si>
  <si>
    <t>Mortero 1:4 por m3</t>
  </si>
  <si>
    <t>Curvas, uniones, terminales PVC 2"</t>
  </si>
  <si>
    <t>Cinta, peligro y accesorios PVC 2"</t>
  </si>
  <si>
    <t>Curvas,uniones,terminales IMC 2"</t>
  </si>
  <si>
    <t>Capacete/accesorios IMC 2"</t>
  </si>
  <si>
    <t>EQUIPOS Y HERRAMIENTAS</t>
  </si>
  <si>
    <t>unidad</t>
  </si>
  <si>
    <t>Precio guía</t>
  </si>
  <si>
    <t>Equipo vibrador de concreto</t>
  </si>
  <si>
    <t>DV – CONSULTORIA Y CONSTRUCCION SAS</t>
  </si>
  <si>
    <r>
      <t xml:space="preserve">PRESUPUESTO PLAN DE MANEJO DE TRÁNSITO -  </t>
    </r>
    <r>
      <rPr>
        <b/>
        <sz val="11"/>
        <color theme="1"/>
        <rFont val="Aptos Narrow"/>
        <family val="2"/>
      </rPr>
      <t>MEJORAMIENTO CANCHA CORREGIMIENTO DE JERUSALEN – SONSÓN</t>
    </r>
  </si>
  <si>
    <t>Ítem</t>
  </si>
  <si>
    <t xml:space="preserve">Descripcion </t>
  </si>
  <si>
    <t>Tiempo (meses)</t>
  </si>
  <si>
    <t>% Dedicacion</t>
  </si>
  <si>
    <t>Valor Total</t>
  </si>
  <si>
    <t>Señal metálica reflectiva “ENTRADA Y SALIDA DE VOLQUETAS” (60×60 cm, con poste y base)</t>
  </si>
  <si>
    <t>Maletines viales (conos o delineadores)</t>
  </si>
  <si>
    <t>Cinta de peligro x 500 m</t>
  </si>
  <si>
    <t>Estaca de madera inmunizada</t>
  </si>
  <si>
    <t>Señal pare y siga</t>
  </si>
  <si>
    <t>Auxiliar de tránsito (minimo con prestaciones)</t>
  </si>
  <si>
    <t>mes</t>
  </si>
  <si>
    <t>NOTA: se cuenta con algunos de los materiales, como lo son los del ítem 2.</t>
  </si>
  <si>
    <r>
      <rPr>
        <b/>
        <sz val="11"/>
        <color theme="1"/>
        <rFont val="Calibri"/>
        <family val="2"/>
        <charset val="1"/>
      </rPr>
      <t xml:space="preserve">PRESUPUESTO PLAN DE MANEJO AMBIENTAL -  </t>
    </r>
    <r>
      <rPr>
        <b/>
        <sz val="11"/>
        <color theme="1"/>
        <rFont val="Aptos Narrow"/>
        <family val="2"/>
      </rPr>
      <t>MEJORAMIENTO CANCHA CORREGIMIENTO DE JERUSALEN – SONSÓN</t>
    </r>
  </si>
  <si>
    <t>PROGRAMA 1</t>
  </si>
  <si>
    <t xml:space="preserve">FASE CONSTRUCTIVA DEL PROYECTO </t>
  </si>
  <si>
    <t>Manejo de residuos sólidos comunes</t>
  </si>
  <si>
    <t>PROYECTO 1</t>
  </si>
  <si>
    <t>Almacenamiento  en tres recipientes tipo caneca plástica con tapa marcados con el tipo de material que contienen, ordinario, especial y reciclable.</t>
  </si>
  <si>
    <t>Rotulación / etiqueta</t>
  </si>
  <si>
    <t>PROGRAMA 2</t>
  </si>
  <si>
    <t xml:space="preserve"> EMISIONES ATMOSFÉRICAS Y GENERACIÓN
DE RUIDO </t>
  </si>
  <si>
    <t>Controlar la generación de polvo</t>
  </si>
  <si>
    <t>PROYECTO 2</t>
  </si>
  <si>
    <t>Tiempo (días)</t>
  </si>
  <si>
    <t xml:space="preserve">Regar las áreas de trabajo con agua </t>
  </si>
  <si>
    <t>L/dia</t>
  </si>
  <si>
    <t>Cubrir con lonas o plásticos los materiales de construcción (arena, grava, tierra) y volquetas que transportan material.</t>
  </si>
  <si>
    <t>unidad 6x8</t>
  </si>
  <si>
    <t>Camilla rigida emergencia polietileno 185*45cm</t>
  </si>
  <si>
    <t>Botiquín de emergencias tipo A Contiene (Tijeras, Gasa y vendas, Curitas, Guantes de látex, Alcohol, acetaminofén, entre otros)</t>
  </si>
  <si>
    <t>Kit señales preventivas e informativas (Punto de encuentro, almacén, peligro sustancia química, basuras, entre otros)</t>
  </si>
  <si>
    <t>PROGRAMA 3</t>
  </si>
  <si>
    <t>PROYECTO 3</t>
  </si>
  <si>
    <t>PLAN DE MANEJO DE TRÁNSITO</t>
  </si>
  <si>
    <t>Residente ambiental con prestaciones (mes)</t>
  </si>
  <si>
    <t>Prácticas de seguridad industrial y aplicación de gestión ambiental</t>
  </si>
  <si>
    <t>Extintor Multipropósito 20lb ABC redline</t>
  </si>
  <si>
    <t>Lentes para protección (No todos los trabajadores se encuentran expuestos a riesgos asociados pero se dotará a aquellos que estén en contacto con maquinaria que pueda afectar su salud)</t>
  </si>
  <si>
    <t>Plástico negro (150X3 m) para cubrimiento de materiales pétreos o susceptibles a generar material particulado</t>
  </si>
  <si>
    <t>Manejo del recurso hidrico</t>
  </si>
  <si>
    <t>Alquiler de baños domésticos o instalación de baños portátiles en los frentes de obra</t>
  </si>
  <si>
    <t>PROGRAMA 4</t>
  </si>
  <si>
    <t>PROYECTO 4</t>
  </si>
  <si>
    <t>PLAN DE MANEJO AMBIENTAL</t>
  </si>
  <si>
    <t>Análisis de precios unitarios (APU) - Mortero 1:4</t>
  </si>
  <si>
    <t>Bloque de concreto 0.15 x 0.20 x 0.40</t>
  </si>
  <si>
    <t>Bloque de concreto 0.15*0.20*0.40</t>
  </si>
  <si>
    <t>UTILIDAD (5%) + IVA</t>
  </si>
  <si>
    <t>ADMINISTRACIÓN (32.4%)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</si>
</sst>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7" formatCode="0.0%"/>
    <numFmt numFmtId="168" formatCode="_-* #,##0.00\ _€_-;\-* #,##0.00\ _€_-;_-* &quot;-&quot;??\ _€_-;_-@_-"/>
    <numFmt numFmtId="169" formatCode="_ [$$-240A]\ * #,##0_ ;_ [$$-240A]\ * \-#,##0_ ;_ [$$-240A]\ * &quot;-&quot;_ ;_ @_ "/>
    <numFmt numFmtId="170" formatCode="_(&quot;$&quot;\ * #,##0_);_(&quot;$&quot;\ * \(#,##0\);_(&quot;$&quot;\ * &quot;-&quot;??_);_(@_)"/>
    <numFmt numFmtId="171" formatCode="_(&quot;$&quot;\ * #,##0.00_);_(&quot;$&quot;\ * \(#,##0.00\);_(&quot;$&quot;\ * &quot;-&quot;??_);_(@_)"/>
    <numFmt numFmtId="172" formatCode="_-&quot;$&quot;* #,##0.00_-;\-&quot;$&quot;* #,##0.00_-;_-&quot;$&quot;* &quot;-&quot;??_-;_-@_-"/>
    <numFmt numFmtId="173" formatCode="_(&quot;$&quot;\ * #,##0.000_);_(&quot;$&quot;\ * \(#,##0.000\);_(&quot;$&quot;\ * &quot;-&quot;??_);_(@_)"/>
    <numFmt numFmtId="174" formatCode="_-&quot;$&quot;\ * #,##0_-;\-&quot;$&quot;\ * #,##0_-;_-&quot;$&quot;\ * &quot;-&quot;??_-;_-@_-"/>
    <numFmt numFmtId="176" formatCode="0.000"/>
    <numFmt numFmtId="177" formatCode="_-&quot;$ &quot;* #,##0_-;&quot;-$ &quot;* #,##0_-;_-&quot;$ &quot;* \-_-;_-@_-"/>
    <numFmt numFmtId="178" formatCode="_-[$$-240A]\ * #,##0.00_ ;_-[$$-240A]\ * \-#,##0.00\ ;_-[$$-240A]\ * \-??_ ;_-@_ "/>
    <numFmt numFmtId="179" formatCode="0\ %"/>
    <numFmt numFmtId="180" formatCode="_-&quot;$&quot;\ * #,##0.000_-;\-&quot;$&quot;\ * #,##0.000_-;_-&quot;$&quot;\ * &quot;-&quot;???_-;_-@_-"/>
    <numFmt numFmtId="181" formatCode="_-&quot;$&quot;\ * #,##0.0_-;\-&quot;$&quot;\ * #,##0.0_-;_-&quot;$&quot;\ * &quot;-&quot;_-;_-@_-"/>
    <numFmt numFmtId="182" formatCode="_(&quot;$&quot;\ * #,##0.0_);_(&quot;$&quot;\ * \(#,##0.0\);_(&quot;$&quot;\ * &quot;-&quot;??_);_(@_)"/>
  </numFmts>
  <fonts count="29">
    <font>
      <sz val="11"/>
      <color theme="1"/>
      <name val="Aptos Narrow"/>
      <family val="2"/>
      <scheme val="minor"/>
    </font>
    <font>
      <sz val="11"/>
      <color theme="1"/>
      <name val="Aptos Narrow"/>
      <family val="2"/>
      <scheme val="minor"/>
    </font>
    <font>
      <sz val="11"/>
      <color rgb="FFFF0000"/>
      <name val="Aptos Narrow"/>
      <family val="2"/>
      <scheme val="minor"/>
    </font>
    <font>
      <vertAlign val="superscript"/>
      <sz val="11"/>
      <color theme="1"/>
      <name val="Aptos Narrow"/>
      <family val="2"/>
      <scheme val="minor"/>
    </font>
    <font>
      <sz val="11"/>
      <color theme="0"/>
      <name val="Aptos Narrow"/>
      <family val="2"/>
      <scheme val="minor"/>
    </font>
    <font>
      <sz val="11"/>
      <color rgb="FF000000"/>
      <name val="Calibri"/>
      <family val="2"/>
    </font>
    <font>
      <b/>
      <sz val="11"/>
      <color theme="1"/>
      <name val="Aptos Narrow"/>
      <family val="2"/>
      <scheme val="minor"/>
    </font>
    <font>
      <b/>
      <sz val="11"/>
      <color theme="0"/>
      <name val="Aptos Narrow"/>
      <family val="2"/>
      <scheme val="minor"/>
    </font>
    <font>
      <sz val="10"/>
      <name val="Arial"/>
      <family val="2"/>
    </font>
    <font>
      <sz val="11"/>
      <name val="Aptos Narrow"/>
      <family val="2"/>
      <scheme val="minor"/>
    </font>
    <font>
      <b/>
      <sz val="11"/>
      <color theme="1"/>
      <name val="Arial Narrow"/>
      <family val="2"/>
    </font>
    <font>
      <sz val="12"/>
      <color theme="1"/>
      <name val="Arial Narrow"/>
      <family val="2"/>
    </font>
    <font>
      <sz val="11"/>
      <color theme="1"/>
      <name val="Poppins"/>
    </font>
    <font>
      <b/>
      <sz val="11"/>
      <name val="Aptos Narrow"/>
      <family val="2"/>
      <scheme val="minor"/>
    </font>
    <font>
      <b/>
      <sz val="12"/>
      <name val="Aptos Narrow"/>
      <family val="2"/>
      <scheme val="minor"/>
    </font>
    <font>
      <b/>
      <sz val="12"/>
      <color theme="1"/>
      <name val="Aptos Narrow"/>
      <family val="2"/>
      <scheme val="minor"/>
    </font>
    <font>
      <sz val="12"/>
      <name val="Aptos Narrow"/>
      <family val="2"/>
      <scheme val="minor"/>
    </font>
    <font>
      <i/>
      <sz val="11"/>
      <name val="Aptos Narrow"/>
      <family val="2"/>
      <scheme val="minor"/>
    </font>
    <font>
      <sz val="11"/>
      <color theme="1"/>
      <name val="Calibri"/>
      <family val="2"/>
      <charset val="1"/>
    </font>
    <font>
      <b/>
      <sz val="10"/>
      <color theme="1"/>
      <name val="Arial Narrow"/>
      <family val="2"/>
    </font>
    <font>
      <b/>
      <sz val="11"/>
      <color theme="1"/>
      <name val="Arial Narrow"/>
      <family val="2"/>
      <charset val="1"/>
    </font>
    <font>
      <sz val="10"/>
      <color theme="1"/>
      <name val="Arial Narrow"/>
      <family val="2"/>
      <charset val="1"/>
    </font>
    <font>
      <b/>
      <sz val="10"/>
      <color theme="1"/>
      <name val="Arial Narrow"/>
      <family val="2"/>
      <charset val="1"/>
    </font>
    <font>
      <b/>
      <sz val="11"/>
      <color theme="1"/>
      <name val="Calibri"/>
      <family val="2"/>
    </font>
    <font>
      <b/>
      <sz val="11"/>
      <color theme="1"/>
      <name val="Calibri"/>
      <family val="2"/>
      <charset val="1"/>
    </font>
    <font>
      <b/>
      <sz val="11"/>
      <color theme="1"/>
      <name val="Aptos Narrow"/>
      <family val="2"/>
    </font>
    <font>
      <b/>
      <sz val="12"/>
      <color theme="1"/>
      <name val="Arial Narrow"/>
      <family val="2"/>
      <charset val="1"/>
    </font>
    <font>
      <sz val="10"/>
      <color theme="1"/>
      <name val="Arial Narrow"/>
      <family val="2"/>
    </font>
    <font>
      <b/>
      <sz val="12"/>
      <color theme="1"/>
      <name val="Arial Narrow"/>
      <family val="2"/>
    </font>
  </fonts>
  <fills count="13">
    <fill>
      <patternFill patternType="none"/>
    </fill>
    <fill>
      <patternFill patternType="gray125"/>
    </fill>
    <fill>
      <patternFill patternType="solid">
        <fgColor theme="7"/>
      </patternFill>
    </fill>
    <fill>
      <patternFill patternType="solid">
        <fgColor theme="8"/>
      </patternFill>
    </fill>
    <fill>
      <patternFill patternType="solid">
        <fgColor theme="0"/>
        <bgColor indexed="64"/>
      </patternFill>
    </fill>
    <fill>
      <patternFill patternType="solid">
        <fgColor theme="2"/>
        <bgColor indexed="64"/>
      </patternFill>
    </fill>
    <fill>
      <patternFill patternType="solid">
        <fgColor theme="0" tint="-0.14999847407452621"/>
        <bgColor indexed="64"/>
      </patternFill>
    </fill>
    <fill>
      <patternFill patternType="solid">
        <fgColor rgb="FFFFC000"/>
        <bgColor indexed="64"/>
      </patternFill>
    </fill>
    <fill>
      <patternFill patternType="solid">
        <fgColor theme="6" tint="0.79998168889431442"/>
        <bgColor indexed="64"/>
      </patternFill>
    </fill>
    <fill>
      <patternFill patternType="solid">
        <fgColor rgb="FF92D050"/>
        <bgColor indexed="64"/>
      </patternFill>
    </fill>
    <fill>
      <patternFill patternType="solid">
        <fgColor theme="0"/>
        <bgColor rgb="FFFFFFCC"/>
      </patternFill>
    </fill>
    <fill>
      <patternFill patternType="solid">
        <fgColor theme="2"/>
        <bgColor rgb="FFFFFFFF"/>
      </patternFill>
    </fill>
    <fill>
      <patternFill patternType="solid">
        <fgColor rgb="FFEEEEEE"/>
        <bgColor rgb="FFFFFFFF"/>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auto="1"/>
      </top>
      <bottom style="thin">
        <color auto="1"/>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medium">
        <color indexed="64"/>
      </bottom>
      <diagonal/>
    </border>
    <border>
      <left/>
      <right style="medium">
        <color auto="1"/>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medium">
        <color auto="1"/>
      </top>
      <bottom/>
      <diagonal/>
    </border>
    <border>
      <left style="thin">
        <color auto="1"/>
      </left>
      <right/>
      <top style="medium">
        <color auto="1"/>
      </top>
      <bottom/>
      <diagonal/>
    </border>
    <border>
      <left style="thin">
        <color auto="1"/>
      </left>
      <right style="thin">
        <color auto="1"/>
      </right>
      <top style="medium">
        <color auto="1"/>
      </top>
      <bottom/>
      <diagonal/>
    </border>
    <border>
      <left/>
      <right style="thin">
        <color auto="1"/>
      </right>
      <top style="medium">
        <color auto="1"/>
      </top>
      <bottom/>
      <diagonal/>
    </border>
    <border>
      <left style="medium">
        <color auto="1"/>
      </left>
      <right style="medium">
        <color auto="1"/>
      </right>
      <top/>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s>
  <cellStyleXfs count="20">
    <xf numFmtId="0" fontId="0" fillId="0" borderId="0"/>
    <xf numFmtId="44" fontId="1" fillId="0" borderId="0" applyFont="0" applyFill="0" applyBorder="0" applyAlignment="0" applyProtection="0"/>
    <xf numFmtId="0" fontId="4" fillId="2" borderId="0" applyNumberFormat="0" applyBorder="0" applyAlignment="0" applyProtection="0"/>
    <xf numFmtId="0" fontId="1" fillId="0" borderId="0"/>
    <xf numFmtId="164" fontId="1" fillId="0" borderId="0" applyFont="0" applyFill="0" applyBorder="0" applyAlignment="0" applyProtection="0"/>
    <xf numFmtId="0" fontId="4" fillId="3" borderId="0" applyNumberFormat="0" applyBorder="0" applyAlignment="0" applyProtection="0"/>
    <xf numFmtId="9" fontId="5" fillId="0" borderId="0" applyFont="0" applyFill="0" applyBorder="0" applyAlignment="0" applyProtection="0"/>
    <xf numFmtId="44" fontId="5" fillId="0" borderId="0" applyFont="0" applyFill="0" applyBorder="0" applyAlignment="0" applyProtection="0"/>
    <xf numFmtId="9" fontId="1" fillId="0" borderId="0" applyFont="0" applyFill="0" applyBorder="0" applyAlignment="0" applyProtection="0"/>
    <xf numFmtId="168" fontId="8" fillId="0" borderId="0" applyFont="0" applyFill="0" applyBorder="0" applyAlignment="0" applyProtection="0"/>
    <xf numFmtId="0" fontId="8" fillId="0" borderId="0"/>
    <xf numFmtId="171"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172" fontId="1" fillId="0" borderId="0" applyFont="0" applyFill="0" applyBorder="0" applyAlignment="0" applyProtection="0"/>
    <xf numFmtId="0" fontId="18" fillId="0" borderId="0"/>
    <xf numFmtId="177" fontId="18" fillId="0" borderId="0" applyBorder="0" applyProtection="0"/>
    <xf numFmtId="179" fontId="18" fillId="0" borderId="0" applyBorder="0" applyProtection="0"/>
    <xf numFmtId="42" fontId="1" fillId="0" borderId="0" applyFont="0" applyFill="0" applyBorder="0" applyAlignment="0" applyProtection="0"/>
  </cellStyleXfs>
  <cellXfs count="361">
    <xf numFmtId="0" fontId="0" fillId="0" borderId="0" xfId="0"/>
    <xf numFmtId="0" fontId="0" fillId="0" borderId="1" xfId="0" applyBorder="1" applyAlignment="1">
      <alignment horizontal="center" vertical="center"/>
    </xf>
    <xf numFmtId="2" fontId="0" fillId="0" borderId="1" xfId="0" applyNumberFormat="1" applyBorder="1" applyAlignment="1">
      <alignment horizontal="center" vertical="center"/>
    </xf>
    <xf numFmtId="0" fontId="0" fillId="0" borderId="1" xfId="0" applyBorder="1"/>
    <xf numFmtId="2" fontId="0" fillId="0" borderId="1" xfId="0" applyNumberFormat="1" applyBorder="1" applyAlignment="1">
      <alignment horizontal="center"/>
    </xf>
    <xf numFmtId="0" fontId="0" fillId="0" borderId="0" xfId="0" applyAlignment="1">
      <alignment vertical="center"/>
    </xf>
    <xf numFmtId="0" fontId="0" fillId="0" borderId="0" xfId="0" applyAlignment="1">
      <alignment horizontal="justify" vertical="center" wrapText="1"/>
    </xf>
    <xf numFmtId="0" fontId="0" fillId="0" borderId="0" xfId="0" applyAlignment="1">
      <alignment horizontal="center" vertical="center"/>
    </xf>
    <xf numFmtId="2" fontId="0" fillId="0" borderId="0" xfId="0" applyNumberFormat="1"/>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9" xfId="0" applyBorder="1" applyAlignment="1">
      <alignment vertical="center"/>
    </xf>
    <xf numFmtId="0" fontId="0" fillId="0" borderId="8" xfId="0" applyBorder="1" applyAlignment="1">
      <alignment vertical="center"/>
    </xf>
    <xf numFmtId="44" fontId="0" fillId="0" borderId="1" xfId="0" applyNumberFormat="1" applyBorder="1" applyAlignment="1">
      <alignment horizontal="center" vertical="center"/>
    </xf>
    <xf numFmtId="44" fontId="0" fillId="0" borderId="0" xfId="0" applyNumberFormat="1" applyAlignment="1">
      <alignment horizontal="center" vertical="center"/>
    </xf>
    <xf numFmtId="44" fontId="2" fillId="0" borderId="0" xfId="0" applyNumberFormat="1" applyFont="1"/>
    <xf numFmtId="44" fontId="0" fillId="0" borderId="8" xfId="0" applyNumberFormat="1" applyBorder="1" applyAlignment="1">
      <alignment vertical="center"/>
    </xf>
    <xf numFmtId="0" fontId="0" fillId="0" borderId="1" xfId="0" applyBorder="1" applyAlignment="1">
      <alignment horizontal="center" vertical="center" wrapText="1"/>
    </xf>
    <xf numFmtId="2" fontId="0" fillId="0" borderId="1" xfId="0" applyNumberFormat="1" applyBorder="1" applyAlignment="1">
      <alignment horizontal="center" vertical="center" wrapText="1"/>
    </xf>
    <xf numFmtId="44" fontId="0" fillId="0" borderId="1" xfId="1" applyFont="1" applyBorder="1" applyAlignment="1">
      <alignment horizontal="center" vertical="center" wrapText="1"/>
    </xf>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 xfId="0" applyBorder="1" applyAlignment="1">
      <alignment horizontal="center"/>
    </xf>
    <xf numFmtId="44" fontId="0" fillId="0" borderId="1" xfId="1" applyFont="1" applyBorder="1" applyAlignment="1">
      <alignment horizontal="center" vertical="center"/>
    </xf>
    <xf numFmtId="0" fontId="0" fillId="0" borderId="0" xfId="0" applyAlignment="1">
      <alignment horizontal="center" vertical="center" wrapText="1"/>
    </xf>
    <xf numFmtId="0" fontId="0" fillId="0" borderId="1" xfId="0" applyBorder="1" applyAlignment="1">
      <alignment horizontal="center" wrapText="1"/>
    </xf>
    <xf numFmtId="4" fontId="6" fillId="5" borderId="10" xfId="0" applyNumberFormat="1" applyFont="1" applyFill="1" applyBorder="1" applyAlignment="1">
      <alignment horizontal="center" vertical="center" wrapText="1"/>
    </xf>
    <xf numFmtId="169" fontId="9" fillId="0" borderId="1" xfId="10" applyNumberFormat="1" applyFont="1" applyBorder="1" applyAlignment="1">
      <alignment horizontal="center" vertical="center" wrapText="1"/>
    </xf>
    <xf numFmtId="169" fontId="9" fillId="4" borderId="1" xfId="10" applyNumberFormat="1" applyFont="1" applyFill="1" applyBorder="1" applyAlignment="1">
      <alignment horizontal="center" vertical="center" wrapText="1"/>
    </xf>
    <xf numFmtId="0" fontId="6" fillId="6" borderId="29" xfId="0" applyFont="1" applyFill="1" applyBorder="1" applyAlignment="1">
      <alignment horizontal="center" vertical="center"/>
    </xf>
    <xf numFmtId="0" fontId="13" fillId="0" borderId="30" xfId="0" applyFont="1" applyBorder="1" applyAlignment="1">
      <alignment horizontal="center" vertical="center"/>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3" fillId="0" borderId="1" xfId="0" applyFont="1" applyBorder="1" applyAlignment="1">
      <alignment horizontal="center" vertical="top" wrapText="1"/>
    </xf>
    <xf numFmtId="0" fontId="13" fillId="0" borderId="31" xfId="0" applyFont="1" applyBorder="1" applyAlignment="1">
      <alignment horizontal="center" vertical="center" wrapText="1"/>
    </xf>
    <xf numFmtId="0" fontId="16" fillId="0" borderId="29" xfId="0" applyFont="1" applyBorder="1" applyAlignment="1">
      <alignment horizontal="center" vertical="center"/>
    </xf>
    <xf numFmtId="0" fontId="16" fillId="0" borderId="10" xfId="0" applyFont="1" applyBorder="1" applyAlignment="1">
      <alignment horizontal="left" vertical="center" wrapText="1"/>
    </xf>
    <xf numFmtId="10" fontId="0" fillId="4" borderId="1" xfId="8" applyNumberFormat="1" applyFont="1" applyFill="1" applyBorder="1" applyAlignment="1">
      <alignment horizontal="center"/>
    </xf>
    <xf numFmtId="171" fontId="16" fillId="0" borderId="1" xfId="11" applyFont="1" applyBorder="1" applyAlignment="1">
      <alignment horizontal="center" vertical="center" wrapText="1"/>
    </xf>
    <xf numFmtId="170" fontId="16" fillId="0" borderId="21" xfId="11" applyNumberFormat="1" applyFont="1" applyBorder="1" applyAlignment="1">
      <alignment horizontal="center" vertical="center"/>
    </xf>
    <xf numFmtId="10" fontId="16" fillId="0" borderId="32" xfId="8" applyNumberFormat="1" applyFont="1" applyBorder="1" applyAlignment="1">
      <alignment horizontal="center" vertical="center"/>
    </xf>
    <xf numFmtId="167" fontId="9" fillId="4" borderId="1" xfId="13" applyNumberFormat="1" applyFont="1" applyFill="1" applyBorder="1" applyAlignment="1">
      <alignment horizontal="center" vertical="center" wrapText="1"/>
    </xf>
    <xf numFmtId="167" fontId="9" fillId="0" borderId="1" xfId="13" applyNumberFormat="1" applyFont="1" applyBorder="1" applyAlignment="1">
      <alignment horizontal="center" vertical="center" wrapText="1"/>
    </xf>
    <xf numFmtId="0" fontId="9" fillId="0" borderId="26" xfId="0" applyFont="1" applyBorder="1"/>
    <xf numFmtId="0" fontId="9" fillId="0" borderId="0" xfId="0" applyFont="1"/>
    <xf numFmtId="170" fontId="13" fillId="6" borderId="1" xfId="11" applyNumberFormat="1" applyFont="1" applyFill="1" applyBorder="1" applyAlignment="1">
      <alignment vertical="center"/>
    </xf>
    <xf numFmtId="10" fontId="13" fillId="6" borderId="31" xfId="0" applyNumberFormat="1" applyFont="1" applyFill="1" applyBorder="1" applyAlignment="1">
      <alignment horizontal="center" vertical="center"/>
    </xf>
    <xf numFmtId="0" fontId="13" fillId="0" borderId="21" xfId="0" applyFont="1" applyBorder="1" applyAlignment="1">
      <alignment horizontal="center" vertical="center"/>
    </xf>
    <xf numFmtId="0" fontId="13" fillId="0" borderId="21" xfId="0" applyFont="1" applyBorder="1" applyAlignment="1">
      <alignment horizontal="center" vertical="center" wrapText="1"/>
    </xf>
    <xf numFmtId="0" fontId="0" fillId="0" borderId="29" xfId="0" applyBorder="1" applyAlignment="1">
      <alignment horizontal="center" vertical="center"/>
    </xf>
    <xf numFmtId="0" fontId="9" fillId="0" borderId="10" xfId="0" applyFont="1" applyBorder="1" applyAlignment="1">
      <alignment horizontal="left" vertical="center" wrapText="1"/>
    </xf>
    <xf numFmtId="9" fontId="9" fillId="0" borderId="10" xfId="8" applyFont="1" applyBorder="1" applyAlignment="1">
      <alignment horizontal="center" vertical="center" wrapText="1"/>
    </xf>
    <xf numFmtId="0" fontId="9" fillId="0" borderId="1" xfId="0" applyFont="1" applyBorder="1" applyAlignment="1">
      <alignment horizontal="center" vertical="center" wrapText="1"/>
    </xf>
    <xf numFmtId="171" fontId="9" fillId="0" borderId="1" xfId="11" applyFont="1" applyBorder="1" applyAlignment="1">
      <alignment horizontal="center" vertical="center" wrapText="1"/>
    </xf>
    <xf numFmtId="170" fontId="9" fillId="0" borderId="21" xfId="11" applyNumberFormat="1" applyFont="1" applyBorder="1" applyAlignment="1">
      <alignment horizontal="center" vertical="center"/>
    </xf>
    <xf numFmtId="10" fontId="9" fillId="0" borderId="32" xfId="8" applyNumberFormat="1" applyFont="1" applyBorder="1" applyAlignment="1">
      <alignment horizontal="center" vertical="center"/>
    </xf>
    <xf numFmtId="170" fontId="9" fillId="0" borderId="1" xfId="11" applyNumberFormat="1" applyFont="1" applyBorder="1" applyAlignment="1">
      <alignment horizontal="center" vertical="center"/>
    </xf>
    <xf numFmtId="10" fontId="9" fillId="0" borderId="1" xfId="8" applyNumberFormat="1" applyFont="1" applyBorder="1" applyAlignment="1">
      <alignment horizontal="center" vertical="center"/>
    </xf>
    <xf numFmtId="170" fontId="13" fillId="6" borderId="13" xfId="11" applyNumberFormat="1" applyFont="1" applyFill="1" applyBorder="1" applyAlignment="1">
      <alignment vertical="center"/>
    </xf>
    <xf numFmtId="10" fontId="13" fillId="6" borderId="1" xfId="8" applyNumberFormat="1" applyFont="1" applyFill="1" applyBorder="1" applyAlignment="1">
      <alignment horizontal="center" vertical="center"/>
    </xf>
    <xf numFmtId="0" fontId="9" fillId="0" borderId="1" xfId="8" applyNumberFormat="1" applyFont="1" applyBorder="1" applyAlignment="1">
      <alignment horizontal="center" vertical="center"/>
    </xf>
    <xf numFmtId="0" fontId="6" fillId="0" borderId="1" xfId="0" applyFont="1" applyBorder="1" applyAlignment="1">
      <alignment horizontal="center"/>
    </xf>
    <xf numFmtId="170" fontId="16" fillId="0" borderId="1" xfId="11" applyNumberFormat="1" applyFont="1" applyBorder="1" applyAlignment="1">
      <alignment vertical="center"/>
    </xf>
    <xf numFmtId="0" fontId="17" fillId="0" borderId="0" xfId="0" applyFont="1" applyAlignment="1">
      <alignment horizontal="right" vertical="center"/>
    </xf>
    <xf numFmtId="170" fontId="9" fillId="0" borderId="0" xfId="11" applyNumberFormat="1" applyFont="1"/>
    <xf numFmtId="170" fontId="9" fillId="0" borderId="28" xfId="11" applyNumberFormat="1" applyFont="1" applyBorder="1" applyAlignment="1">
      <alignment horizontal="center"/>
    </xf>
    <xf numFmtId="170" fontId="9" fillId="0" borderId="28" xfId="11" applyNumberFormat="1" applyFont="1" applyBorder="1" applyAlignment="1">
      <alignment vertical="center"/>
    </xf>
    <xf numFmtId="0" fontId="0" fillId="0" borderId="26" xfId="0" applyBorder="1" applyAlignment="1">
      <alignment horizontal="center"/>
    </xf>
    <xf numFmtId="0" fontId="9" fillId="0" borderId="0" xfId="0" applyFont="1" applyAlignment="1">
      <alignment horizontal="left" vertical="center"/>
    </xf>
    <xf numFmtId="0" fontId="13" fillId="0" borderId="0" xfId="0" applyFont="1" applyAlignment="1">
      <alignment horizontal="right" vertical="center"/>
    </xf>
    <xf numFmtId="173" fontId="13" fillId="0" borderId="0" xfId="11" applyNumberFormat="1" applyFont="1"/>
    <xf numFmtId="167" fontId="13" fillId="0" borderId="28" xfId="0" applyNumberFormat="1" applyFont="1" applyBorder="1" applyAlignment="1">
      <alignment horizontal="center" vertical="center"/>
    </xf>
    <xf numFmtId="173" fontId="13" fillId="6" borderId="1" xfId="11" applyNumberFormat="1" applyFont="1" applyFill="1" applyBorder="1"/>
    <xf numFmtId="167" fontId="13" fillId="6" borderId="27" xfId="0" applyNumberFormat="1" applyFont="1" applyFill="1" applyBorder="1" applyAlignment="1">
      <alignment horizontal="center" vertical="center"/>
    </xf>
    <xf numFmtId="0" fontId="0" fillId="4" borderId="0" xfId="0" applyFill="1"/>
    <xf numFmtId="0" fontId="0" fillId="0" borderId="28" xfId="0" applyBorder="1"/>
    <xf numFmtId="0" fontId="13" fillId="4" borderId="0" xfId="0" applyFont="1" applyFill="1" applyAlignment="1">
      <alignment horizontal="right" vertical="center"/>
    </xf>
    <xf numFmtId="170" fontId="13" fillId="0" borderId="0" xfId="14" applyNumberFormat="1" applyFont="1" applyAlignment="1">
      <alignment horizontal="center" vertical="center"/>
    </xf>
    <xf numFmtId="170" fontId="13" fillId="0" borderId="28" xfId="0" applyNumberFormat="1" applyFont="1" applyBorder="1" applyAlignment="1">
      <alignment horizontal="right" vertical="center"/>
    </xf>
    <xf numFmtId="0" fontId="9" fillId="7" borderId="10" xfId="0" applyFont="1" applyFill="1" applyBorder="1"/>
    <xf numFmtId="0" fontId="9" fillId="7" borderId="11" xfId="0" applyFont="1" applyFill="1" applyBorder="1"/>
    <xf numFmtId="171" fontId="13" fillId="7" borderId="1" xfId="14" applyNumberFormat="1" applyFont="1" applyFill="1" applyBorder="1" applyAlignment="1">
      <alignment horizontal="center" vertical="center"/>
    </xf>
    <xf numFmtId="10" fontId="13" fillId="7" borderId="27" xfId="8" applyNumberFormat="1" applyFont="1" applyFill="1" applyBorder="1" applyAlignment="1">
      <alignment horizontal="center" vertical="center"/>
    </xf>
    <xf numFmtId="0" fontId="9" fillId="0" borderId="26" xfId="0" applyFont="1" applyBorder="1" applyAlignment="1">
      <alignment horizontal="center"/>
    </xf>
    <xf numFmtId="0" fontId="9" fillId="4" borderId="0" xfId="0" applyFont="1" applyFill="1"/>
    <xf numFmtId="0" fontId="9" fillId="0" borderId="0" xfId="0" applyFont="1" applyAlignment="1">
      <alignment horizontal="center"/>
    </xf>
    <xf numFmtId="170" fontId="9" fillId="0" borderId="0" xfId="0" applyNumberFormat="1" applyFont="1"/>
    <xf numFmtId="170" fontId="9" fillId="0" borderId="28" xfId="0" applyNumberFormat="1" applyFont="1" applyBorder="1" applyAlignment="1">
      <alignment horizontal="center"/>
    </xf>
    <xf numFmtId="172" fontId="6" fillId="0" borderId="0" xfId="15" applyFont="1"/>
    <xf numFmtId="171" fontId="0" fillId="0" borderId="0" xfId="0" applyNumberFormat="1"/>
    <xf numFmtId="0" fontId="6" fillId="0" borderId="0" xfId="0" applyFont="1"/>
    <xf numFmtId="0" fontId="13" fillId="0" borderId="0" xfId="10" applyFont="1"/>
    <xf numFmtId="0" fontId="9" fillId="0" borderId="35" xfId="0" applyFont="1" applyBorder="1" applyAlignment="1">
      <alignment horizontal="center"/>
    </xf>
    <xf numFmtId="168" fontId="9" fillId="0" borderId="1" xfId="9" applyFont="1" applyBorder="1" applyAlignment="1">
      <alignment horizontal="center" vertical="center" wrapText="1"/>
    </xf>
    <xf numFmtId="168" fontId="0" fillId="0" borderId="1" xfId="9" applyFont="1" applyBorder="1" applyAlignment="1">
      <alignment horizontal="center" vertical="center" wrapText="1"/>
    </xf>
    <xf numFmtId="0" fontId="9" fillId="0" borderId="1" xfId="10" applyFont="1" applyBorder="1" applyAlignment="1">
      <alignment horizontal="center" vertical="center" wrapText="1"/>
    </xf>
    <xf numFmtId="170" fontId="9" fillId="0" borderId="1" xfId="1" applyNumberFormat="1" applyFont="1" applyBorder="1" applyAlignment="1">
      <alignment horizontal="center" vertical="center" wrapText="1"/>
    </xf>
    <xf numFmtId="0" fontId="12" fillId="0" borderId="3" xfId="0" applyFont="1" applyBorder="1" applyAlignment="1">
      <alignment horizontal="center" vertical="center" wrapText="1"/>
    </xf>
    <xf numFmtId="44" fontId="12" fillId="0" borderId="3" xfId="0" applyNumberFormat="1" applyFont="1" applyBorder="1" applyAlignment="1">
      <alignment horizontal="center" vertical="center" wrapText="1"/>
    </xf>
    <xf numFmtId="44" fontId="0" fillId="0" borderId="1" xfId="1" applyFont="1" applyFill="1" applyBorder="1" applyAlignment="1">
      <alignment horizontal="center" vertical="center" wrapText="1"/>
    </xf>
    <xf numFmtId="44" fontId="0" fillId="0" borderId="1" xfId="1" applyFont="1" applyBorder="1" applyAlignment="1">
      <alignment wrapText="1"/>
    </xf>
    <xf numFmtId="44" fontId="0" fillId="0" borderId="1" xfId="1" applyFont="1" applyBorder="1" applyAlignment="1">
      <alignment vertical="center" wrapText="1"/>
    </xf>
    <xf numFmtId="4" fontId="10" fillId="8" borderId="1" xfId="0" applyNumberFormat="1" applyFont="1" applyFill="1" applyBorder="1" applyAlignment="1">
      <alignment horizontal="center" vertical="center"/>
    </xf>
    <xf numFmtId="44" fontId="0" fillId="0" borderId="1" xfId="1" applyFont="1" applyBorder="1" applyAlignment="1">
      <alignment horizontal="center"/>
    </xf>
    <xf numFmtId="4" fontId="11" fillId="9" borderId="10" xfId="0" applyNumberFormat="1" applyFont="1" applyFill="1" applyBorder="1" applyAlignment="1">
      <alignment horizontal="center" vertical="center" wrapText="1"/>
    </xf>
    <xf numFmtId="0" fontId="18" fillId="0" borderId="0" xfId="16"/>
    <xf numFmtId="0" fontId="18" fillId="0" borderId="0" xfId="16" applyAlignment="1">
      <alignment horizontal="center"/>
    </xf>
    <xf numFmtId="0" fontId="19" fillId="0" borderId="14" xfId="16" applyFont="1" applyBorder="1"/>
    <xf numFmtId="179" fontId="21" fillId="0" borderId="37" xfId="18" applyFont="1" applyBorder="1" applyAlignment="1" applyProtection="1">
      <alignment horizontal="center" vertical="center"/>
    </xf>
    <xf numFmtId="1" fontId="21" fillId="0" borderId="37" xfId="16" applyNumberFormat="1" applyFont="1" applyBorder="1" applyAlignment="1">
      <alignment horizontal="center" vertical="center"/>
    </xf>
    <xf numFmtId="0" fontId="21" fillId="0" borderId="37" xfId="16" applyFont="1" applyBorder="1" applyAlignment="1">
      <alignment horizontal="center" vertical="center"/>
    </xf>
    <xf numFmtId="179" fontId="21" fillId="0" borderId="38" xfId="18" applyFont="1" applyBorder="1" applyAlignment="1" applyProtection="1">
      <alignment horizontal="center" vertical="center"/>
    </xf>
    <xf numFmtId="1" fontId="21" fillId="0" borderId="38" xfId="16" applyNumberFormat="1" applyFont="1" applyBorder="1" applyAlignment="1">
      <alignment horizontal="center" vertical="center"/>
    </xf>
    <xf numFmtId="0" fontId="21" fillId="0" borderId="38" xfId="16" applyFont="1" applyBorder="1" applyAlignment="1">
      <alignment horizontal="center" vertical="center"/>
    </xf>
    <xf numFmtId="179" fontId="21" fillId="0" borderId="40" xfId="18" applyFont="1" applyBorder="1" applyAlignment="1" applyProtection="1">
      <alignment horizontal="center" vertical="center"/>
    </xf>
    <xf numFmtId="1" fontId="21" fillId="0" borderId="40" xfId="16" applyNumberFormat="1" applyFont="1" applyBorder="1" applyAlignment="1">
      <alignment horizontal="center" vertical="center"/>
    </xf>
    <xf numFmtId="0" fontId="21" fillId="0" borderId="40" xfId="16" applyFont="1" applyBorder="1" applyAlignment="1">
      <alignment horizontal="center" vertical="center"/>
    </xf>
    <xf numFmtId="0" fontId="22" fillId="5" borderId="41" xfId="16" applyFont="1" applyFill="1" applyBorder="1" applyAlignment="1">
      <alignment horizontal="center" vertical="center"/>
    </xf>
    <xf numFmtId="0" fontId="22" fillId="5" borderId="42" xfId="16" applyFont="1" applyFill="1" applyBorder="1" applyAlignment="1">
      <alignment horizontal="center" vertical="center"/>
    </xf>
    <xf numFmtId="0" fontId="22" fillId="5" borderId="43" xfId="16" applyFont="1" applyFill="1" applyBorder="1" applyAlignment="1">
      <alignment horizontal="center" vertical="center"/>
    </xf>
    <xf numFmtId="0" fontId="22" fillId="5" borderId="44" xfId="16" applyFont="1" applyFill="1" applyBorder="1" applyAlignment="1">
      <alignment horizontal="center" vertical="center"/>
    </xf>
    <xf numFmtId="0" fontId="18" fillId="5" borderId="20" xfId="16" applyFill="1" applyBorder="1" applyAlignment="1">
      <alignment horizontal="center"/>
    </xf>
    <xf numFmtId="0" fontId="18" fillId="5" borderId="26" xfId="16" applyFill="1" applyBorder="1" applyAlignment="1">
      <alignment horizontal="center"/>
    </xf>
    <xf numFmtId="0" fontId="18" fillId="5" borderId="23" xfId="16" applyFill="1" applyBorder="1" applyAlignment="1">
      <alignment horizontal="center"/>
    </xf>
    <xf numFmtId="0" fontId="22" fillId="5" borderId="24" xfId="16" applyFont="1" applyFill="1" applyBorder="1" applyAlignment="1">
      <alignment horizontal="center" vertical="center"/>
    </xf>
    <xf numFmtId="178" fontId="21" fillId="0" borderId="40" xfId="16" applyNumberFormat="1" applyFont="1" applyBorder="1" applyAlignment="1">
      <alignment horizontal="center" vertical="center"/>
    </xf>
    <xf numFmtId="178" fontId="21" fillId="0" borderId="38" xfId="16" applyNumberFormat="1" applyFont="1" applyBorder="1" applyAlignment="1">
      <alignment horizontal="center" vertical="center"/>
    </xf>
    <xf numFmtId="178" fontId="21" fillId="0" borderId="37" xfId="16" applyNumberFormat="1" applyFont="1" applyBorder="1" applyAlignment="1">
      <alignment horizontal="center" vertical="center"/>
    </xf>
    <xf numFmtId="177" fontId="20" fillId="0" borderId="19" xfId="17" applyFont="1" applyBorder="1" applyAlignment="1" applyProtection="1">
      <alignment horizontal="center" vertical="center"/>
    </xf>
    <xf numFmtId="0" fontId="23" fillId="5" borderId="40" xfId="16" applyFont="1" applyFill="1" applyBorder="1" applyAlignment="1">
      <alignment horizontal="center" vertical="center"/>
    </xf>
    <xf numFmtId="0" fontId="18" fillId="5" borderId="38" xfId="16" applyFill="1" applyBorder="1" applyAlignment="1">
      <alignment horizontal="center" vertical="center"/>
    </xf>
    <xf numFmtId="0" fontId="21" fillId="0" borderId="39" xfId="16" applyFont="1" applyBorder="1" applyAlignment="1">
      <alignment horizontal="center" vertical="center"/>
    </xf>
    <xf numFmtId="177" fontId="21" fillId="0" borderId="39" xfId="17" applyFont="1" applyBorder="1" applyAlignment="1" applyProtection="1">
      <alignment horizontal="center" vertical="center"/>
    </xf>
    <xf numFmtId="0" fontId="21" fillId="0" borderId="27" xfId="16" applyFont="1" applyBorder="1" applyAlignment="1">
      <alignment horizontal="center" vertical="center"/>
    </xf>
    <xf numFmtId="177" fontId="21" fillId="0" borderId="27" xfId="17" applyFont="1" applyBorder="1" applyAlignment="1" applyProtection="1">
      <alignment horizontal="center" vertical="center"/>
    </xf>
    <xf numFmtId="0" fontId="18" fillId="5" borderId="37" xfId="16" applyFill="1" applyBorder="1" applyAlignment="1">
      <alignment horizontal="center" vertical="center"/>
    </xf>
    <xf numFmtId="0" fontId="21" fillId="0" borderId="36" xfId="16" applyFont="1" applyBorder="1" applyAlignment="1">
      <alignment horizontal="center" vertical="center"/>
    </xf>
    <xf numFmtId="177" fontId="21" fillId="0" borderId="36" xfId="17" applyFont="1" applyBorder="1" applyAlignment="1" applyProtection="1">
      <alignment horizontal="center" vertical="center"/>
    </xf>
    <xf numFmtId="0" fontId="18" fillId="5" borderId="45" xfId="16" applyFill="1" applyBorder="1" applyAlignment="1">
      <alignment horizontal="center" vertical="center"/>
    </xf>
    <xf numFmtId="0" fontId="21" fillId="0" borderId="28" xfId="16" applyFont="1" applyBorder="1" applyAlignment="1">
      <alignment horizontal="center" vertical="center"/>
    </xf>
    <xf numFmtId="1" fontId="21" fillId="0" borderId="45" xfId="16" applyNumberFormat="1" applyFont="1" applyBorder="1" applyAlignment="1">
      <alignment horizontal="center" vertical="center"/>
    </xf>
    <xf numFmtId="0" fontId="21" fillId="0" borderId="45" xfId="16" applyFont="1" applyBorder="1" applyAlignment="1">
      <alignment horizontal="center" vertical="center"/>
    </xf>
    <xf numFmtId="179" fontId="21" fillId="0" borderId="45" xfId="18" applyFont="1" applyBorder="1" applyAlignment="1" applyProtection="1">
      <alignment horizontal="center" vertical="center"/>
    </xf>
    <xf numFmtId="178" fontId="21" fillId="0" borderId="45" xfId="16" applyNumberFormat="1" applyFont="1" applyBorder="1" applyAlignment="1">
      <alignment horizontal="center" vertical="center"/>
    </xf>
    <xf numFmtId="0" fontId="18" fillId="5" borderId="0" xfId="16" applyFill="1"/>
    <xf numFmtId="0" fontId="22" fillId="0" borderId="23" xfId="16" applyFont="1" applyBorder="1" applyAlignment="1">
      <alignment horizontal="left" vertical="center"/>
    </xf>
    <xf numFmtId="0" fontId="22" fillId="0" borderId="41" xfId="16" applyFont="1" applyBorder="1" applyAlignment="1">
      <alignment horizontal="center" vertical="center"/>
    </xf>
    <xf numFmtId="0" fontId="22" fillId="0" borderId="44" xfId="16" applyFont="1" applyBorder="1" applyAlignment="1">
      <alignment horizontal="center" vertical="center"/>
    </xf>
    <xf numFmtId="0" fontId="22" fillId="0" borderId="43" xfId="16" applyFont="1" applyBorder="1" applyAlignment="1">
      <alignment horizontal="center" vertical="center"/>
    </xf>
    <xf numFmtId="0" fontId="22" fillId="0" borderId="42" xfId="16" applyFont="1" applyBorder="1" applyAlignment="1">
      <alignment horizontal="center" vertical="center"/>
    </xf>
    <xf numFmtId="0" fontId="22" fillId="0" borderId="14" xfId="16" applyFont="1" applyBorder="1" applyAlignment="1">
      <alignment horizontal="center" vertical="center"/>
    </xf>
    <xf numFmtId="0" fontId="21" fillId="0" borderId="40" xfId="16" applyFont="1" applyBorder="1"/>
    <xf numFmtId="1" fontId="21" fillId="0" borderId="46" xfId="16" applyNumberFormat="1" applyFont="1" applyBorder="1" applyAlignment="1">
      <alignment horizontal="center" vertical="center"/>
    </xf>
    <xf numFmtId="0" fontId="21" fillId="0" borderId="47" xfId="16" applyFont="1" applyBorder="1" applyAlignment="1">
      <alignment horizontal="center" vertical="center"/>
    </xf>
    <xf numFmtId="1" fontId="21" fillId="0" borderId="47" xfId="16" applyNumberFormat="1" applyFont="1" applyBorder="1" applyAlignment="1">
      <alignment horizontal="center" vertical="center"/>
    </xf>
    <xf numFmtId="178" fontId="21" fillId="0" borderId="48" xfId="16" applyNumberFormat="1" applyFont="1" applyBorder="1" applyAlignment="1">
      <alignment horizontal="right" vertical="center"/>
    </xf>
    <xf numFmtId="177" fontId="21" fillId="0" borderId="39" xfId="17" applyFont="1" applyBorder="1" applyAlignment="1" applyProtection="1">
      <alignment horizontal="right"/>
    </xf>
    <xf numFmtId="0" fontId="21" fillId="0" borderId="37" xfId="16" applyFont="1" applyBorder="1"/>
    <xf numFmtId="1" fontId="21" fillId="0" borderId="49" xfId="16" applyNumberFormat="1" applyFont="1" applyBorder="1" applyAlignment="1">
      <alignment horizontal="center" vertical="center"/>
    </xf>
    <xf numFmtId="0" fontId="21" fillId="0" borderId="50" xfId="16" applyFont="1" applyBorder="1" applyAlignment="1">
      <alignment horizontal="center" vertical="center"/>
    </xf>
    <xf numFmtId="1" fontId="21" fillId="0" borderId="50" xfId="16" applyNumberFormat="1" applyFont="1" applyBorder="1" applyAlignment="1">
      <alignment horizontal="center" vertical="center"/>
    </xf>
    <xf numFmtId="178" fontId="21" fillId="0" borderId="51" xfId="16" applyNumberFormat="1" applyFont="1" applyBorder="1" applyAlignment="1">
      <alignment horizontal="right" vertical="center"/>
    </xf>
    <xf numFmtId="0" fontId="20" fillId="0" borderId="20" xfId="16" applyFont="1" applyBorder="1" applyAlignment="1">
      <alignment horizontal="center" vertical="center"/>
    </xf>
    <xf numFmtId="0" fontId="20" fillId="0" borderId="35" xfId="16" applyFont="1" applyBorder="1" applyAlignment="1">
      <alignment horizontal="center" vertical="center"/>
    </xf>
    <xf numFmtId="0" fontId="20" fillId="0" borderId="18" xfId="16" applyFont="1" applyBorder="1" applyAlignment="1">
      <alignment horizontal="center" vertical="center"/>
    </xf>
    <xf numFmtId="177" fontId="20" fillId="0" borderId="19" xfId="17" applyFont="1" applyBorder="1" applyAlignment="1" applyProtection="1">
      <alignment horizontal="right" vertical="center"/>
    </xf>
    <xf numFmtId="0" fontId="22" fillId="5" borderId="41" xfId="16" applyFont="1" applyFill="1" applyBorder="1" applyAlignment="1">
      <alignment horizontal="left" vertical="center"/>
    </xf>
    <xf numFmtId="3" fontId="18" fillId="0" borderId="52" xfId="16" applyNumberFormat="1" applyBorder="1"/>
    <xf numFmtId="2" fontId="21" fillId="0" borderId="47" xfId="16" applyNumberFormat="1" applyFont="1" applyBorder="1" applyAlignment="1">
      <alignment horizontal="center" vertical="center"/>
    </xf>
    <xf numFmtId="178" fontId="21" fillId="0" borderId="47" xfId="16" applyNumberFormat="1" applyFont="1" applyBorder="1" applyAlignment="1">
      <alignment horizontal="right" vertical="center"/>
    </xf>
    <xf numFmtId="177" fontId="21" fillId="0" borderId="39" xfId="17" applyFont="1" applyBorder="1" applyAlignment="1" applyProtection="1">
      <alignment horizontal="right" vertical="center"/>
    </xf>
    <xf numFmtId="3" fontId="18" fillId="0" borderId="53" xfId="16" applyNumberFormat="1" applyBorder="1"/>
    <xf numFmtId="2" fontId="21" fillId="0" borderId="50" xfId="16" applyNumberFormat="1" applyFont="1" applyBorder="1" applyAlignment="1">
      <alignment horizontal="center" vertical="center"/>
    </xf>
    <xf numFmtId="178" fontId="21" fillId="0" borderId="50" xfId="16" applyNumberFormat="1" applyFont="1" applyBorder="1" applyAlignment="1">
      <alignment horizontal="right" vertical="center"/>
    </xf>
    <xf numFmtId="177" fontId="21" fillId="0" borderId="18" xfId="17" applyFont="1" applyBorder="1" applyAlignment="1" applyProtection="1">
      <alignment horizontal="right" vertical="center"/>
    </xf>
    <xf numFmtId="177" fontId="20" fillId="5" borderId="14" xfId="17" applyFont="1" applyFill="1" applyBorder="1" applyAlignment="1" applyProtection="1">
      <alignment horizontal="right" vertical="center"/>
    </xf>
    <xf numFmtId="0" fontId="20" fillId="0" borderId="26" xfId="16" applyFont="1" applyBorder="1" applyAlignment="1">
      <alignment horizontal="center" vertical="center"/>
    </xf>
    <xf numFmtId="0" fontId="20" fillId="0" borderId="0" xfId="16" applyFont="1" applyAlignment="1">
      <alignment horizontal="center" vertical="center"/>
    </xf>
    <xf numFmtId="177" fontId="20" fillId="0" borderId="28" xfId="17" applyFont="1" applyBorder="1" applyAlignment="1" applyProtection="1">
      <alignment horizontal="right" vertical="center"/>
    </xf>
    <xf numFmtId="1" fontId="21" fillId="0" borderId="14" xfId="16" applyNumberFormat="1" applyFont="1" applyBorder="1" applyAlignment="1">
      <alignment horizontal="center" vertical="center"/>
    </xf>
    <xf numFmtId="177" fontId="21" fillId="0" borderId="14" xfId="17" applyFont="1" applyBorder="1" applyAlignment="1" applyProtection="1">
      <alignment horizontal="right"/>
    </xf>
    <xf numFmtId="44" fontId="22" fillId="0" borderId="14" xfId="1" applyFont="1" applyBorder="1" applyAlignment="1">
      <alignment horizontal="center" vertical="center"/>
    </xf>
    <xf numFmtId="0" fontId="27" fillId="0" borderId="14" xfId="16" applyFont="1" applyBorder="1" applyAlignment="1">
      <alignment horizontal="left" vertical="center"/>
    </xf>
    <xf numFmtId="0" fontId="26" fillId="5" borderId="45" xfId="16" applyFont="1" applyFill="1" applyBorder="1" applyAlignment="1">
      <alignment horizontal="center" vertical="center" wrapText="1"/>
    </xf>
    <xf numFmtId="0" fontId="27" fillId="0" borderId="19" xfId="16" applyFont="1" applyBorder="1" applyAlignment="1">
      <alignment horizontal="left" vertical="center"/>
    </xf>
    <xf numFmtId="0" fontId="22" fillId="0" borderId="19" xfId="16" applyFont="1" applyBorder="1" applyAlignment="1">
      <alignment horizontal="center" vertical="center"/>
    </xf>
    <xf numFmtId="1" fontId="21" fillId="0" borderId="19" xfId="16" applyNumberFormat="1" applyFont="1" applyBorder="1" applyAlignment="1">
      <alignment horizontal="center" vertical="center"/>
    </xf>
    <xf numFmtId="44" fontId="22" fillId="0" borderId="19" xfId="1" applyFont="1" applyBorder="1" applyAlignment="1">
      <alignment horizontal="center" vertical="center"/>
    </xf>
    <xf numFmtId="177" fontId="21" fillId="0" borderId="19" xfId="17" applyFont="1" applyBorder="1" applyAlignment="1" applyProtection="1">
      <alignment horizontal="right"/>
    </xf>
    <xf numFmtId="0" fontId="27" fillId="0" borderId="14" xfId="16" applyFont="1" applyBorder="1" applyAlignment="1">
      <alignment horizontal="left" vertical="center" wrapText="1"/>
    </xf>
    <xf numFmtId="0" fontId="22" fillId="0" borderId="14" xfId="16" applyFont="1" applyBorder="1" applyAlignment="1">
      <alignment horizontal="center" vertical="center" wrapText="1"/>
    </xf>
    <xf numFmtId="1" fontId="21" fillId="0" borderId="14" xfId="16" applyNumberFormat="1" applyFont="1" applyBorder="1" applyAlignment="1">
      <alignment horizontal="center" vertical="center" wrapText="1"/>
    </xf>
    <xf numFmtId="44" fontId="22" fillId="0" borderId="14" xfId="1" applyFont="1" applyBorder="1" applyAlignment="1">
      <alignment horizontal="center" vertical="center" wrapText="1"/>
    </xf>
    <xf numFmtId="177" fontId="21" fillId="0" borderId="14" xfId="17" applyFont="1" applyBorder="1" applyAlignment="1" applyProtection="1">
      <alignment horizontal="center" vertical="center" wrapText="1"/>
    </xf>
    <xf numFmtId="0" fontId="0" fillId="0" borderId="22" xfId="0" applyBorder="1"/>
    <xf numFmtId="44" fontId="0" fillId="0" borderId="0" xfId="0" applyNumberFormat="1"/>
    <xf numFmtId="10" fontId="0" fillId="0" borderId="0" xfId="8" applyNumberFormat="1" applyFont="1"/>
    <xf numFmtId="0" fontId="0" fillId="0" borderId="0" xfId="0" applyBorder="1"/>
    <xf numFmtId="180" fontId="9" fillId="0" borderId="0" xfId="0" applyNumberFormat="1" applyFont="1"/>
    <xf numFmtId="181" fontId="0" fillId="0" borderId="0" xfId="19" applyNumberFormat="1" applyFont="1"/>
    <xf numFmtId="182" fontId="9" fillId="0" borderId="21" xfId="11" applyNumberFormat="1" applyFont="1" applyBorder="1" applyAlignment="1">
      <alignment horizontal="center" vertical="center"/>
    </xf>
    <xf numFmtId="170" fontId="13" fillId="6" borderId="1" xfId="11" applyNumberFormat="1" applyFont="1" applyFill="1" applyBorder="1" applyAlignment="1">
      <alignment horizontal="center" vertical="center"/>
    </xf>
    <xf numFmtId="0" fontId="28" fillId="0" borderId="0" xfId="0" applyFont="1"/>
    <xf numFmtId="4" fontId="0" fillId="0" borderId="0" xfId="0" applyNumberFormat="1"/>
    <xf numFmtId="3" fontId="11" fillId="0" borderId="0" xfId="0" applyNumberFormat="1" applyFont="1"/>
    <xf numFmtId="0" fontId="0" fillId="0" borderId="1" xfId="0" applyBorder="1" applyAlignment="1">
      <alignment horizontal="center" vertical="center" wrapText="1"/>
    </xf>
    <xf numFmtId="2" fontId="0" fillId="0" borderId="1" xfId="0" applyNumberForma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xf>
    <xf numFmtId="0" fontId="0" fillId="0" borderId="13" xfId="0" applyBorder="1" applyAlignment="1">
      <alignment horizontal="center"/>
    </xf>
    <xf numFmtId="44" fontId="0" fillId="0" borderId="13" xfId="0" applyNumberFormat="1" applyBorder="1" applyAlignment="1">
      <alignment horizontal="center"/>
    </xf>
    <xf numFmtId="174" fontId="0" fillId="0" borderId="1" xfId="0" applyNumberFormat="1"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44" fontId="0" fillId="0" borderId="10" xfId="0" applyNumberFormat="1" applyBorder="1" applyAlignment="1">
      <alignment horizontal="center"/>
    </xf>
    <xf numFmtId="44" fontId="0" fillId="0" borderId="12" xfId="0" applyNumberFormat="1" applyBorder="1" applyAlignment="1">
      <alignment horizontal="center"/>
    </xf>
    <xf numFmtId="44" fontId="0" fillId="0" borderId="1" xfId="1" applyFont="1" applyBorder="1" applyAlignment="1">
      <alignment horizontal="center" vertical="center" wrapText="1"/>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13" xfId="0" applyBorder="1" applyAlignment="1">
      <alignment horizontal="center" vertical="center"/>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0" fillId="0" borderId="13" xfId="0" applyBorder="1" applyAlignment="1">
      <alignment horizontal="center" vertical="center" wrapText="1"/>
    </xf>
    <xf numFmtId="44" fontId="0" fillId="0" borderId="21" xfId="0" applyNumberFormat="1" applyBorder="1" applyAlignment="1">
      <alignment horizontal="center" vertical="center"/>
    </xf>
    <xf numFmtId="44" fontId="0" fillId="0" borderId="21" xfId="1" applyFont="1" applyBorder="1" applyAlignment="1">
      <alignment horizontal="center" vertical="center"/>
    </xf>
    <xf numFmtId="44" fontId="0" fillId="0" borderId="22" xfId="1" applyFont="1" applyBorder="1" applyAlignment="1">
      <alignment horizontal="center" vertical="center"/>
    </xf>
    <xf numFmtId="44" fontId="0" fillId="0" borderId="13" xfId="1" applyFont="1" applyBorder="1" applyAlignment="1">
      <alignment horizontal="center" vertical="center"/>
    </xf>
    <xf numFmtId="44" fontId="0" fillId="0" borderId="1" xfId="0" applyNumberFormat="1" applyBorder="1" applyAlignment="1">
      <alignment horizontal="center"/>
    </xf>
    <xf numFmtId="0" fontId="13" fillId="6" borderId="10" xfId="0" applyFont="1" applyFill="1" applyBorder="1" applyAlignment="1">
      <alignment horizontal="right" vertical="center"/>
    </xf>
    <xf numFmtId="0" fontId="13" fillId="6" borderId="11" xfId="0" applyFont="1" applyFill="1" applyBorder="1" applyAlignment="1">
      <alignment horizontal="right" vertical="center"/>
    </xf>
    <xf numFmtId="0" fontId="13" fillId="6" borderId="12" xfId="0" applyFont="1" applyFill="1" applyBorder="1" applyAlignment="1">
      <alignment horizontal="right" vertical="center"/>
    </xf>
    <xf numFmtId="0" fontId="13" fillId="5" borderId="26" xfId="0" applyFont="1" applyFill="1" applyBorder="1" applyAlignment="1">
      <alignment horizontal="center" vertical="center"/>
    </xf>
    <xf numFmtId="0" fontId="13" fillId="5" borderId="0" xfId="0" applyFont="1" applyFill="1" applyAlignment="1">
      <alignment horizontal="center" vertical="center"/>
    </xf>
    <xf numFmtId="0" fontId="13" fillId="5" borderId="6" xfId="0" applyFont="1" applyFill="1" applyBorder="1" applyAlignment="1">
      <alignment horizontal="center" vertical="center"/>
    </xf>
    <xf numFmtId="0" fontId="14" fillId="5" borderId="26" xfId="0" applyFont="1" applyFill="1" applyBorder="1" applyAlignment="1">
      <alignment horizontal="center" vertical="center"/>
    </xf>
    <xf numFmtId="0" fontId="14" fillId="5" borderId="0" xfId="0" applyFont="1" applyFill="1" applyAlignment="1">
      <alignment horizontal="center" vertical="center"/>
    </xf>
    <xf numFmtId="0" fontId="14" fillId="5" borderId="6" xfId="0" applyFont="1" applyFill="1" applyBorder="1" applyAlignment="1">
      <alignment horizontal="center" vertical="center"/>
    </xf>
    <xf numFmtId="0" fontId="7" fillId="0" borderId="33" xfId="0" applyFont="1" applyBorder="1" applyAlignment="1">
      <alignment horizontal="center"/>
    </xf>
    <xf numFmtId="0" fontId="7" fillId="0" borderId="8" xfId="0" applyFont="1" applyBorder="1" applyAlignment="1">
      <alignment horizontal="center"/>
    </xf>
    <xf numFmtId="0" fontId="7" fillId="0" borderId="34" xfId="0" applyFont="1" applyBorder="1" applyAlignment="1">
      <alignment horizontal="center"/>
    </xf>
    <xf numFmtId="0" fontId="9" fillId="0" borderId="29" xfId="0" applyFont="1" applyBorder="1" applyAlignment="1">
      <alignment horizontal="center"/>
    </xf>
    <xf numFmtId="0" fontId="9" fillId="0" borderId="11" xfId="0" applyFont="1" applyBorder="1" applyAlignment="1">
      <alignment horizontal="center"/>
    </xf>
    <xf numFmtId="0" fontId="9" fillId="0" borderId="27" xfId="0" applyFont="1" applyBorder="1" applyAlignment="1">
      <alignment horizontal="center"/>
    </xf>
    <xf numFmtId="0" fontId="9" fillId="0" borderId="10"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33" xfId="0" applyFont="1" applyBorder="1" applyAlignment="1">
      <alignment horizontal="center"/>
    </xf>
    <xf numFmtId="0" fontId="9" fillId="0" borderId="8" xfId="0" applyFont="1" applyBorder="1" applyAlignment="1">
      <alignment horizontal="center"/>
    </xf>
    <xf numFmtId="0" fontId="9" fillId="0" borderId="34" xfId="0" applyFont="1" applyBorder="1" applyAlignment="1">
      <alignment horizontal="center"/>
    </xf>
    <xf numFmtId="0" fontId="13" fillId="6" borderId="10" xfId="0" applyFont="1" applyFill="1" applyBorder="1" applyAlignment="1">
      <alignment horizontal="center" vertical="center"/>
    </xf>
    <xf numFmtId="0" fontId="13" fillId="6" borderId="11" xfId="0" applyFont="1" applyFill="1" applyBorder="1" applyAlignment="1">
      <alignment horizontal="center" vertical="center"/>
    </xf>
    <xf numFmtId="0" fontId="13" fillId="6" borderId="27" xfId="0" applyFont="1" applyFill="1" applyBorder="1" applyAlignment="1">
      <alignment horizontal="center" vertical="center"/>
    </xf>
    <xf numFmtId="0" fontId="13" fillId="0" borderId="10" xfId="0" applyFont="1" applyBorder="1" applyAlignment="1">
      <alignment horizontal="center" vertical="center"/>
    </xf>
    <xf numFmtId="0" fontId="13" fillId="0" borderId="12" xfId="0" applyFont="1" applyBorder="1" applyAlignment="1">
      <alignment horizontal="center" vertical="center"/>
    </xf>
    <xf numFmtId="0" fontId="13" fillId="0" borderId="1" xfId="0" applyFont="1" applyBorder="1" applyAlignment="1">
      <alignment horizontal="right"/>
    </xf>
    <xf numFmtId="0" fontId="13" fillId="0" borderId="11" xfId="0" applyFont="1" applyBorder="1" applyAlignment="1">
      <alignment horizontal="center"/>
    </xf>
    <xf numFmtId="0" fontId="6" fillId="0" borderId="11" xfId="0" applyFont="1" applyBorder="1" applyAlignment="1">
      <alignment horizontal="right" vertical="center"/>
    </xf>
    <xf numFmtId="0" fontId="6" fillId="0" borderId="12" xfId="0" applyFont="1" applyBorder="1" applyAlignment="1">
      <alignment horizontal="right" vertical="center"/>
    </xf>
    <xf numFmtId="0" fontId="6" fillId="0" borderId="1" xfId="0" applyFont="1" applyBorder="1" applyAlignment="1">
      <alignment horizontal="right" vertical="center"/>
    </xf>
    <xf numFmtId="0" fontId="13" fillId="0" borderId="23" xfId="0" applyFont="1" applyBorder="1" applyAlignment="1">
      <alignment horizontal="center"/>
    </xf>
    <xf numFmtId="0" fontId="13" fillId="0" borderId="24" xfId="0" applyFont="1" applyBorder="1" applyAlignment="1">
      <alignment horizontal="center"/>
    </xf>
    <xf numFmtId="0" fontId="13" fillId="0" borderId="25" xfId="0" applyFont="1" applyBorder="1" applyAlignment="1">
      <alignment horizontal="center"/>
    </xf>
    <xf numFmtId="170" fontId="6" fillId="5" borderId="10" xfId="11" applyNumberFormat="1" applyFont="1" applyFill="1" applyBorder="1" applyAlignment="1">
      <alignment horizontal="center" wrapText="1"/>
    </xf>
    <xf numFmtId="170" fontId="6" fillId="5" borderId="27" xfId="11" applyNumberFormat="1" applyFont="1" applyFill="1" applyBorder="1" applyAlignment="1">
      <alignment horizontal="center" wrapText="1"/>
    </xf>
    <xf numFmtId="170" fontId="15" fillId="5" borderId="10" xfId="11" applyNumberFormat="1" applyFont="1" applyFill="1" applyBorder="1" applyAlignment="1">
      <alignment horizontal="center" wrapText="1"/>
    </xf>
    <xf numFmtId="170" fontId="15" fillId="5" borderId="27" xfId="11" applyNumberFormat="1" applyFont="1" applyFill="1" applyBorder="1" applyAlignment="1">
      <alignment horizontal="center" wrapText="1"/>
    </xf>
    <xf numFmtId="0" fontId="13" fillId="5" borderId="29" xfId="0" applyFont="1" applyFill="1" applyBorder="1" applyAlignment="1">
      <alignment horizontal="center" vertical="center"/>
    </xf>
    <xf numFmtId="0" fontId="13" fillId="5" borderId="11" xfId="0" applyFont="1" applyFill="1" applyBorder="1" applyAlignment="1">
      <alignment horizontal="center" vertical="center"/>
    </xf>
    <xf numFmtId="0" fontId="13" fillId="5" borderId="27" xfId="0" applyFont="1" applyFill="1" applyBorder="1" applyAlignment="1">
      <alignment horizontal="center" vertical="center"/>
    </xf>
    <xf numFmtId="0" fontId="13" fillId="6" borderId="29" xfId="0" applyFont="1" applyFill="1" applyBorder="1" applyAlignment="1">
      <alignment horizontal="center" vertical="center"/>
    </xf>
    <xf numFmtId="0" fontId="13" fillId="5" borderId="10" xfId="0" applyFont="1" applyFill="1" applyBorder="1" applyAlignment="1">
      <alignment horizontal="center" vertical="center"/>
    </xf>
    <xf numFmtId="0" fontId="9" fillId="0" borderId="1" xfId="12" applyFont="1" applyBorder="1" applyAlignment="1">
      <alignment horizontal="center" vertical="center" wrapText="1"/>
    </xf>
    <xf numFmtId="2" fontId="0" fillId="0" borderId="1" xfId="0" applyNumberFormat="1" applyBorder="1" applyAlignment="1">
      <alignment horizontal="center" vertical="center"/>
    </xf>
    <xf numFmtId="9" fontId="0" fillId="0" borderId="1" xfId="0" applyNumberFormat="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44" fontId="0" fillId="0" borderId="10" xfId="1" applyFont="1" applyBorder="1" applyAlignment="1">
      <alignment horizontal="center" vertical="center"/>
    </xf>
    <xf numFmtId="44" fontId="0" fillId="0" borderId="11" xfId="1" applyFont="1" applyBorder="1" applyAlignment="1">
      <alignment horizontal="center" vertical="center"/>
    </xf>
    <xf numFmtId="44" fontId="0" fillId="0" borderId="12" xfId="1" applyFont="1" applyBorder="1" applyAlignment="1">
      <alignment horizontal="center" vertical="center"/>
    </xf>
    <xf numFmtId="44" fontId="0" fillId="0" borderId="1" xfId="1" applyFont="1" applyBorder="1" applyAlignment="1">
      <alignment horizontal="center" vertical="center"/>
    </xf>
    <xf numFmtId="2" fontId="0" fillId="0" borderId="10" xfId="0" applyNumberFormat="1" applyBorder="1" applyAlignment="1">
      <alignment horizontal="center" vertical="center"/>
    </xf>
    <xf numFmtId="2" fontId="0" fillId="0" borderId="11" xfId="0" applyNumberFormat="1" applyBorder="1" applyAlignment="1">
      <alignment horizontal="center" vertical="center"/>
    </xf>
    <xf numFmtId="2" fontId="0" fillId="0" borderId="12" xfId="0" applyNumberFormat="1" applyBorder="1" applyAlignment="1">
      <alignment horizontal="center" vertical="center"/>
    </xf>
    <xf numFmtId="44" fontId="0" fillId="0" borderId="1" xfId="0" applyNumberFormat="1" applyBorder="1" applyAlignment="1">
      <alignment horizontal="center" vertical="center"/>
    </xf>
    <xf numFmtId="0" fontId="0" fillId="0" borderId="10" xfId="0" applyBorder="1" applyAlignment="1">
      <alignment horizontal="justify" vertical="center" wrapText="1"/>
    </xf>
    <xf numFmtId="0" fontId="0" fillId="0" borderId="11" xfId="0" applyBorder="1" applyAlignment="1">
      <alignment horizontal="justify" vertical="center" wrapText="1"/>
    </xf>
    <xf numFmtId="0" fontId="0" fillId="0" borderId="12" xfId="0" applyBorder="1" applyAlignment="1">
      <alignment horizontal="justify" vertical="center" wrapText="1"/>
    </xf>
    <xf numFmtId="44" fontId="0" fillId="0" borderId="10" xfId="0" applyNumberFormat="1" applyBorder="1" applyAlignment="1">
      <alignment horizontal="center" vertical="center"/>
    </xf>
    <xf numFmtId="44" fontId="0" fillId="0" borderId="11" xfId="0" applyNumberFormat="1" applyBorder="1" applyAlignment="1">
      <alignment horizontal="center" vertical="center"/>
    </xf>
    <xf numFmtId="44" fontId="0" fillId="0" borderId="12" xfId="0" applyNumberFormat="1" applyBorder="1" applyAlignment="1">
      <alignment horizontal="center" vertical="center"/>
    </xf>
    <xf numFmtId="0" fontId="0" fillId="0" borderId="3" xfId="0" applyBorder="1" applyAlignment="1">
      <alignment horizontal="center" vertical="center" wrapText="1"/>
    </xf>
    <xf numFmtId="0" fontId="0" fillId="0" borderId="0" xfId="0"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176" fontId="0" fillId="0" borderId="10" xfId="0" applyNumberFormat="1" applyBorder="1" applyAlignment="1">
      <alignment horizontal="center" vertical="center"/>
    </xf>
    <xf numFmtId="176" fontId="0" fillId="0" borderId="11" xfId="0" applyNumberFormat="1" applyBorder="1" applyAlignment="1">
      <alignment horizontal="center" vertical="center"/>
    </xf>
    <xf numFmtId="176" fontId="0" fillId="0" borderId="12" xfId="0" applyNumberFormat="1" applyBorder="1" applyAlignment="1">
      <alignment horizontal="center" vertical="center"/>
    </xf>
    <xf numFmtId="174" fontId="0" fillId="0" borderId="1" xfId="0" applyNumberFormat="1" applyBorder="1" applyAlignment="1">
      <alignment horizontal="center" vertical="center"/>
    </xf>
    <xf numFmtId="0" fontId="0" fillId="0" borderId="21" xfId="0" applyBorder="1" applyAlignment="1">
      <alignment horizontal="center" vertical="top" wrapText="1"/>
    </xf>
    <xf numFmtId="0" fontId="0" fillId="0" borderId="13" xfId="0" applyBorder="1" applyAlignment="1">
      <alignment horizontal="center" vertical="top" wrapText="1"/>
    </xf>
    <xf numFmtId="0" fontId="18" fillId="0" borderId="0" xfId="16" applyAlignment="1">
      <alignment horizontal="center"/>
    </xf>
    <xf numFmtId="0" fontId="18" fillId="0" borderId="26" xfId="16" applyBorder="1" applyAlignment="1">
      <alignment horizontal="center"/>
    </xf>
    <xf numFmtId="0" fontId="18" fillId="0" borderId="0" xfId="16" applyAlignment="1">
      <alignment horizontal="center" vertical="center"/>
    </xf>
    <xf numFmtId="0" fontId="20" fillId="0" borderId="15" xfId="16" applyFont="1" applyBorder="1" applyAlignment="1">
      <alignment horizontal="center" vertical="center"/>
    </xf>
    <xf numFmtId="0" fontId="20" fillId="0" borderId="16" xfId="16" applyFont="1" applyBorder="1" applyAlignment="1">
      <alignment horizontal="center" vertical="center"/>
    </xf>
    <xf numFmtId="0" fontId="20" fillId="0" borderId="17" xfId="16" applyFont="1" applyBorder="1" applyAlignment="1">
      <alignment horizontal="center" vertical="center"/>
    </xf>
    <xf numFmtId="0" fontId="18" fillId="0" borderId="0" xfId="16" applyAlignment="1">
      <alignment horizontal="left" indent="3"/>
    </xf>
    <xf numFmtId="0" fontId="18" fillId="10" borderId="0" xfId="16" applyFill="1" applyAlignment="1">
      <alignment horizontal="center"/>
    </xf>
    <xf numFmtId="0" fontId="24" fillId="11" borderId="24" xfId="16" applyFont="1" applyFill="1" applyBorder="1" applyAlignment="1">
      <alignment horizontal="center" vertical="center" wrapText="1"/>
    </xf>
    <xf numFmtId="0" fontId="24" fillId="11" borderId="25" xfId="16" applyFont="1" applyFill="1" applyBorder="1" applyAlignment="1">
      <alignment horizontal="center" vertical="center" wrapText="1"/>
    </xf>
    <xf numFmtId="0" fontId="24" fillId="11" borderId="0" xfId="16" applyFont="1" applyFill="1" applyAlignment="1">
      <alignment horizontal="center" vertical="center" wrapText="1"/>
    </xf>
    <xf numFmtId="0" fontId="24" fillId="11" borderId="28" xfId="16" applyFont="1" applyFill="1" applyBorder="1" applyAlignment="1">
      <alignment horizontal="center" vertical="center" wrapText="1"/>
    </xf>
    <xf numFmtId="0" fontId="24" fillId="11" borderId="35" xfId="16" applyFont="1" applyFill="1" applyBorder="1" applyAlignment="1">
      <alignment horizontal="center" vertical="center" wrapText="1"/>
    </xf>
    <xf numFmtId="0" fontId="24" fillId="11" borderId="18" xfId="16" applyFont="1" applyFill="1" applyBorder="1" applyAlignment="1">
      <alignment horizontal="center" vertical="center" wrapText="1"/>
    </xf>
    <xf numFmtId="0" fontId="20" fillId="5" borderId="14" xfId="16" applyFont="1" applyFill="1" applyBorder="1" applyAlignment="1">
      <alignment horizontal="center" vertical="center"/>
    </xf>
    <xf numFmtId="0" fontId="26" fillId="5" borderId="41" xfId="16" applyFont="1" applyFill="1" applyBorder="1" applyAlignment="1">
      <alignment horizontal="center" vertical="center" wrapText="1"/>
    </xf>
    <xf numFmtId="0" fontId="26" fillId="5" borderId="19" xfId="16" applyFont="1" applyFill="1" applyBorder="1" applyAlignment="1">
      <alignment horizontal="center" vertical="center" wrapText="1"/>
    </xf>
    <xf numFmtId="0" fontId="26" fillId="5" borderId="15" xfId="16" applyFont="1" applyFill="1" applyBorder="1" applyAlignment="1">
      <alignment horizontal="center"/>
    </xf>
    <xf numFmtId="0" fontId="26" fillId="5" borderId="16" xfId="16" applyFont="1" applyFill="1" applyBorder="1" applyAlignment="1">
      <alignment horizontal="center"/>
    </xf>
    <xf numFmtId="0" fontId="26" fillId="5" borderId="17" xfId="16" applyFont="1" applyFill="1" applyBorder="1" applyAlignment="1">
      <alignment horizontal="center"/>
    </xf>
    <xf numFmtId="0" fontId="26" fillId="5" borderId="41" xfId="16" applyFont="1" applyFill="1" applyBorder="1" applyAlignment="1">
      <alignment horizontal="center" vertical="center"/>
    </xf>
    <xf numFmtId="0" fontId="26" fillId="5" borderId="45" xfId="16" applyFont="1" applyFill="1" applyBorder="1" applyAlignment="1">
      <alignment horizontal="center" vertical="center"/>
    </xf>
    <xf numFmtId="0" fontId="26" fillId="5" borderId="19" xfId="16" applyFont="1" applyFill="1" applyBorder="1" applyAlignment="1">
      <alignment horizontal="center" vertical="center"/>
    </xf>
    <xf numFmtId="0" fontId="20" fillId="0" borderId="20" xfId="16" applyFont="1" applyBorder="1" applyAlignment="1">
      <alignment horizontal="center" vertical="center"/>
    </xf>
    <xf numFmtId="0" fontId="20" fillId="0" borderId="35" xfId="16" applyFont="1" applyBorder="1" applyAlignment="1">
      <alignment horizontal="center" vertical="center"/>
    </xf>
    <xf numFmtId="0" fontId="20" fillId="0" borderId="18" xfId="16" applyFont="1" applyBorder="1" applyAlignment="1">
      <alignment horizontal="center" vertical="center"/>
    </xf>
    <xf numFmtId="0" fontId="26" fillId="5" borderId="14" xfId="16" applyFont="1" applyFill="1" applyBorder="1" applyAlignment="1">
      <alignment horizontal="center" vertical="center" wrapText="1"/>
    </xf>
    <xf numFmtId="0" fontId="26" fillId="5" borderId="14" xfId="16" applyFont="1" applyFill="1" applyBorder="1" applyAlignment="1">
      <alignment horizontal="center"/>
    </xf>
    <xf numFmtId="0" fontId="26" fillId="5" borderId="26" xfId="16" applyFont="1" applyFill="1" applyBorder="1" applyAlignment="1">
      <alignment horizontal="center" vertical="center"/>
    </xf>
    <xf numFmtId="0" fontId="26" fillId="5" borderId="20" xfId="16" applyFont="1" applyFill="1" applyBorder="1" applyAlignment="1">
      <alignment horizontal="center" vertical="center"/>
    </xf>
    <xf numFmtId="0" fontId="20" fillId="0" borderId="14" xfId="16" applyFont="1" applyBorder="1" applyAlignment="1">
      <alignment horizontal="center" vertical="center"/>
    </xf>
    <xf numFmtId="0" fontId="20" fillId="0" borderId="19" xfId="16" applyFont="1" applyBorder="1" applyAlignment="1">
      <alignment horizontal="center" vertical="center"/>
    </xf>
    <xf numFmtId="0" fontId="24" fillId="12" borderId="23" xfId="16" applyFont="1" applyFill="1" applyBorder="1" applyAlignment="1">
      <alignment horizontal="center" vertical="center" wrapText="1"/>
    </xf>
    <xf numFmtId="0" fontId="24" fillId="12" borderId="24" xfId="16" applyFont="1" applyFill="1" applyBorder="1" applyAlignment="1">
      <alignment horizontal="center" vertical="center" wrapText="1"/>
    </xf>
    <xf numFmtId="0" fontId="24" fillId="12" borderId="25" xfId="16" applyFont="1" applyFill="1" applyBorder="1" applyAlignment="1">
      <alignment horizontal="center" vertical="center" wrapText="1"/>
    </xf>
    <xf numFmtId="0" fontId="24" fillId="12" borderId="26" xfId="16" applyFont="1" applyFill="1" applyBorder="1" applyAlignment="1">
      <alignment horizontal="center" vertical="center" wrapText="1"/>
    </xf>
    <xf numFmtId="0" fontId="24" fillId="12" borderId="0" xfId="16" applyFont="1" applyFill="1" applyAlignment="1">
      <alignment horizontal="center" vertical="center" wrapText="1"/>
    </xf>
    <xf numFmtId="0" fontId="24" fillId="12" borderId="28" xfId="16" applyFont="1" applyFill="1" applyBorder="1" applyAlignment="1">
      <alignment horizontal="center" vertical="center" wrapText="1"/>
    </xf>
    <xf numFmtId="0" fontId="24" fillId="12" borderId="20" xfId="16" applyFont="1" applyFill="1" applyBorder="1" applyAlignment="1">
      <alignment horizontal="center" vertical="center" wrapText="1"/>
    </xf>
    <xf numFmtId="0" fontId="24" fillId="12" borderId="35" xfId="16" applyFont="1" applyFill="1" applyBorder="1" applyAlignment="1">
      <alignment horizontal="center" vertical="center" wrapText="1"/>
    </xf>
    <xf numFmtId="0" fontId="24" fillId="12" borderId="18" xfId="16" applyFont="1" applyFill="1" applyBorder="1" applyAlignment="1">
      <alignment horizontal="center" vertical="center" wrapText="1"/>
    </xf>
    <xf numFmtId="0" fontId="18" fillId="0" borderId="35" xfId="16" applyBorder="1" applyAlignment="1">
      <alignment horizontal="left" indent="3"/>
    </xf>
    <xf numFmtId="0" fontId="26" fillId="5" borderId="23" xfId="16" applyFont="1" applyFill="1" applyBorder="1" applyAlignment="1">
      <alignment horizontal="center" vertical="center"/>
    </xf>
  </cellXfs>
  <cellStyles count="20">
    <cellStyle name="Énfasis4 2" xfId="2" xr:uid="{00000000-0005-0000-0000-000000000000}"/>
    <cellStyle name="Énfasis5 2" xfId="5" xr:uid="{00000000-0005-0000-0000-000001000000}"/>
    <cellStyle name="Excel Built-in Currency [0]" xfId="17" xr:uid="{00000000-0005-0000-0000-000002000000}"/>
    <cellStyle name="Millares 10" xfId="14" xr:uid="{00000000-0005-0000-0000-000003000000}"/>
    <cellStyle name="Millares 8" xfId="9" xr:uid="{00000000-0005-0000-0000-000004000000}"/>
    <cellStyle name="Moneda" xfId="1" builtinId="4"/>
    <cellStyle name="Moneda [0]" xfId="19" builtinId="7"/>
    <cellStyle name="Moneda 10" xfId="7" xr:uid="{00000000-0005-0000-0000-000007000000}"/>
    <cellStyle name="Moneda 12" xfId="11" xr:uid="{00000000-0005-0000-0000-000008000000}"/>
    <cellStyle name="Moneda 2 2 2" xfId="4" xr:uid="{00000000-0005-0000-0000-000009000000}"/>
    <cellStyle name="Moneda 4" xfId="15" xr:uid="{00000000-0005-0000-0000-00000A000000}"/>
    <cellStyle name="Normal" xfId="0" builtinId="0"/>
    <cellStyle name="Normal 2" xfId="16" xr:uid="{00000000-0005-0000-0000-00000C000000}"/>
    <cellStyle name="Normal 2 2" xfId="10" xr:uid="{00000000-0005-0000-0000-00000D000000}"/>
    <cellStyle name="Normal 2 3 2" xfId="3" xr:uid="{00000000-0005-0000-0000-00000E000000}"/>
    <cellStyle name="Normal 4 2 2" xfId="12" xr:uid="{00000000-0005-0000-0000-00000F000000}"/>
    <cellStyle name="Porcentaje" xfId="8" builtinId="5"/>
    <cellStyle name="Porcentaje 2" xfId="6" xr:uid="{00000000-0005-0000-0000-000011000000}"/>
    <cellStyle name="Porcentaje 3" xfId="13" xr:uid="{00000000-0005-0000-0000-000012000000}"/>
    <cellStyle name="Porcentaje 4" xfId="18" xr:uid="{00000000-0005-0000-0000-00001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4.xml"/><Relationship Id="rId47" Type="http://schemas.openxmlformats.org/officeDocument/2006/relationships/externalLink" Target="externalLinks/externalLink9.xml"/><Relationship Id="rId50" Type="http://schemas.openxmlformats.org/officeDocument/2006/relationships/externalLink" Target="externalLinks/externalLink12.xml"/><Relationship Id="rId55" Type="http://schemas.openxmlformats.org/officeDocument/2006/relationships/externalLink" Target="externalLinks/externalLink17.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2.xml"/><Relationship Id="rId45" Type="http://schemas.openxmlformats.org/officeDocument/2006/relationships/externalLink" Target="externalLinks/externalLink7.xml"/><Relationship Id="rId53" Type="http://schemas.openxmlformats.org/officeDocument/2006/relationships/externalLink" Target="externalLinks/externalLink15.xml"/><Relationship Id="rId58"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customXml" Target="../customXml/item2.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5.xml"/><Relationship Id="rId48" Type="http://schemas.openxmlformats.org/officeDocument/2006/relationships/externalLink" Target="externalLinks/externalLink10.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1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8.xml"/><Relationship Id="rId59"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externalLink" Target="externalLinks/externalLink3.xml"/><Relationship Id="rId54" Type="http://schemas.openxmlformats.org/officeDocument/2006/relationships/externalLink" Target="externalLinks/externalLink16.xml"/><Relationship Id="rId62"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1.xml"/><Relationship Id="rId5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6.xml"/><Relationship Id="rId52" Type="http://schemas.openxmlformats.org/officeDocument/2006/relationships/externalLink" Target="externalLinks/externalLink14.xml"/><Relationship Id="rId6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41</xdr:col>
      <xdr:colOff>0</xdr:colOff>
      <xdr:row>3</xdr:row>
      <xdr:rowOff>0</xdr:rowOff>
    </xdr:from>
    <xdr:to>
      <xdr:col>55</xdr:col>
      <xdr:colOff>150322</xdr:colOff>
      <xdr:row>15</xdr:row>
      <xdr:rowOff>66381</xdr:rowOff>
    </xdr:to>
    <xdr:pic>
      <xdr:nvPicPr>
        <xdr:cNvPr id="2" name="Imagen 1">
          <a:extLst>
            <a:ext uri="{FF2B5EF4-FFF2-40B4-BE49-F238E27FC236}">
              <a16:creationId xmlns:a16="http://schemas.microsoft.com/office/drawing/2014/main" id="{581AF554-E32E-8F26-2533-C58C74FD0E09}"/>
            </a:ext>
          </a:extLst>
        </xdr:cNvPr>
        <xdr:cNvPicPr>
          <a:picLocks noChangeAspect="1"/>
        </xdr:cNvPicPr>
      </xdr:nvPicPr>
      <xdr:blipFill>
        <a:blip xmlns:r="http://schemas.openxmlformats.org/officeDocument/2006/relationships" r:embed="rId1"/>
        <a:stretch>
          <a:fillRect/>
        </a:stretch>
      </xdr:blipFill>
      <xdr:spPr>
        <a:xfrm>
          <a:off x="7130143" y="272143"/>
          <a:ext cx="5742857" cy="23523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44</xdr:col>
      <xdr:colOff>108858</xdr:colOff>
      <xdr:row>17</xdr:row>
      <xdr:rowOff>163286</xdr:rowOff>
    </xdr:from>
    <xdr:to>
      <xdr:col>63</xdr:col>
      <xdr:colOff>342870</xdr:colOff>
      <xdr:row>19</xdr:row>
      <xdr:rowOff>134667</xdr:rowOff>
    </xdr:to>
    <xdr:pic>
      <xdr:nvPicPr>
        <xdr:cNvPr id="3" name="Imagen 2">
          <a:extLst>
            <a:ext uri="{FF2B5EF4-FFF2-40B4-BE49-F238E27FC236}">
              <a16:creationId xmlns:a16="http://schemas.microsoft.com/office/drawing/2014/main" id="{0AC46470-7072-4216-5E59-414A6F804E3B}"/>
            </a:ext>
          </a:extLst>
        </xdr:cNvPr>
        <xdr:cNvPicPr>
          <a:picLocks noChangeAspect="1"/>
        </xdr:cNvPicPr>
      </xdr:nvPicPr>
      <xdr:blipFill>
        <a:blip xmlns:r="http://schemas.openxmlformats.org/officeDocument/2006/relationships" r:embed="rId1"/>
        <a:stretch>
          <a:fillRect/>
        </a:stretch>
      </xdr:blipFill>
      <xdr:spPr>
        <a:xfrm>
          <a:off x="7538358" y="2952750"/>
          <a:ext cx="11133333" cy="3523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41</xdr:col>
      <xdr:colOff>136072</xdr:colOff>
      <xdr:row>12</xdr:row>
      <xdr:rowOff>190499</xdr:rowOff>
    </xdr:from>
    <xdr:to>
      <xdr:col>62</xdr:col>
      <xdr:colOff>664001</xdr:colOff>
      <xdr:row>15</xdr:row>
      <xdr:rowOff>130583</xdr:rowOff>
    </xdr:to>
    <xdr:pic>
      <xdr:nvPicPr>
        <xdr:cNvPr id="4" name="Imagen 3">
          <a:extLst>
            <a:ext uri="{FF2B5EF4-FFF2-40B4-BE49-F238E27FC236}">
              <a16:creationId xmlns:a16="http://schemas.microsoft.com/office/drawing/2014/main" id="{7301ABE3-C9C7-40E8-B85C-DED3A24BF35C}"/>
            </a:ext>
          </a:extLst>
        </xdr:cNvPr>
        <xdr:cNvPicPr>
          <a:picLocks noChangeAspect="1"/>
        </xdr:cNvPicPr>
      </xdr:nvPicPr>
      <xdr:blipFill>
        <a:blip xmlns:r="http://schemas.openxmlformats.org/officeDocument/2006/relationships" r:embed="rId1"/>
        <a:stretch>
          <a:fillRect/>
        </a:stretch>
      </xdr:blipFill>
      <xdr:spPr>
        <a:xfrm>
          <a:off x="7211786" y="2177142"/>
          <a:ext cx="11114286" cy="3619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47</xdr:col>
      <xdr:colOff>0</xdr:colOff>
      <xdr:row>12</xdr:row>
      <xdr:rowOff>0</xdr:rowOff>
    </xdr:from>
    <xdr:to>
      <xdr:col>63</xdr:col>
      <xdr:colOff>683048</xdr:colOff>
      <xdr:row>14</xdr:row>
      <xdr:rowOff>121060</xdr:rowOff>
    </xdr:to>
    <xdr:pic>
      <xdr:nvPicPr>
        <xdr:cNvPr id="2" name="Imagen 1">
          <a:extLst>
            <a:ext uri="{FF2B5EF4-FFF2-40B4-BE49-F238E27FC236}">
              <a16:creationId xmlns:a16="http://schemas.microsoft.com/office/drawing/2014/main" id="{CB249C58-56D7-9E09-48C9-F5C3FA4D1D02}"/>
            </a:ext>
          </a:extLst>
        </xdr:cNvPr>
        <xdr:cNvPicPr>
          <a:picLocks noChangeAspect="1"/>
        </xdr:cNvPicPr>
      </xdr:nvPicPr>
      <xdr:blipFill>
        <a:blip xmlns:r="http://schemas.openxmlformats.org/officeDocument/2006/relationships" r:embed="rId1"/>
        <a:stretch>
          <a:fillRect/>
        </a:stretch>
      </xdr:blipFill>
      <xdr:spPr>
        <a:xfrm>
          <a:off x="7973786" y="1796143"/>
          <a:ext cx="11133333" cy="352381"/>
        </a:xfrm>
        <a:prstGeom prst="rect">
          <a:avLst/>
        </a:prstGeom>
      </xdr:spPr>
    </xdr:pic>
    <xdr:clientData/>
  </xdr:twoCellAnchor>
  <xdr:twoCellAnchor editAs="oneCell">
    <xdr:from>
      <xdr:col>47</xdr:col>
      <xdr:colOff>13606</xdr:colOff>
      <xdr:row>15</xdr:row>
      <xdr:rowOff>68035</xdr:rowOff>
    </xdr:from>
    <xdr:to>
      <xdr:col>61</xdr:col>
      <xdr:colOff>315892</xdr:colOff>
      <xdr:row>17</xdr:row>
      <xdr:rowOff>172749</xdr:rowOff>
    </xdr:to>
    <xdr:pic>
      <xdr:nvPicPr>
        <xdr:cNvPr id="3" name="Imagen 2">
          <a:extLst>
            <a:ext uri="{FF2B5EF4-FFF2-40B4-BE49-F238E27FC236}">
              <a16:creationId xmlns:a16="http://schemas.microsoft.com/office/drawing/2014/main" id="{1FCCE77E-D7FD-072D-AF1F-34EB3C2B155D}"/>
            </a:ext>
          </a:extLst>
        </xdr:cNvPr>
        <xdr:cNvPicPr>
          <a:picLocks noChangeAspect="1"/>
        </xdr:cNvPicPr>
      </xdr:nvPicPr>
      <xdr:blipFill>
        <a:blip xmlns:r="http://schemas.openxmlformats.org/officeDocument/2006/relationships" r:embed="rId2"/>
        <a:stretch>
          <a:fillRect/>
        </a:stretch>
      </xdr:blipFill>
      <xdr:spPr>
        <a:xfrm>
          <a:off x="8640535" y="2476499"/>
          <a:ext cx="9228571" cy="485714"/>
        </a:xfrm>
        <a:prstGeom prst="rect">
          <a:avLst/>
        </a:prstGeom>
      </xdr:spPr>
    </xdr:pic>
    <xdr:clientData/>
  </xdr:twoCellAnchor>
  <xdr:twoCellAnchor editAs="oneCell">
    <xdr:from>
      <xdr:col>46</xdr:col>
      <xdr:colOff>136072</xdr:colOff>
      <xdr:row>18</xdr:row>
      <xdr:rowOff>176894</xdr:rowOff>
    </xdr:from>
    <xdr:to>
      <xdr:col>61</xdr:col>
      <xdr:colOff>222013</xdr:colOff>
      <xdr:row>21</xdr:row>
      <xdr:rowOff>31262</xdr:rowOff>
    </xdr:to>
    <xdr:pic>
      <xdr:nvPicPr>
        <xdr:cNvPr id="4" name="Imagen 3">
          <a:extLst>
            <a:ext uri="{FF2B5EF4-FFF2-40B4-BE49-F238E27FC236}">
              <a16:creationId xmlns:a16="http://schemas.microsoft.com/office/drawing/2014/main" id="{6DC5A7C7-639C-4F16-DC85-80AAE565C987}"/>
            </a:ext>
          </a:extLst>
        </xdr:cNvPr>
        <xdr:cNvPicPr>
          <a:picLocks noChangeAspect="1"/>
        </xdr:cNvPicPr>
      </xdr:nvPicPr>
      <xdr:blipFill>
        <a:blip xmlns:r="http://schemas.openxmlformats.org/officeDocument/2006/relationships" r:embed="rId3"/>
        <a:stretch>
          <a:fillRect/>
        </a:stretch>
      </xdr:blipFill>
      <xdr:spPr>
        <a:xfrm>
          <a:off x="8613322" y="3156858"/>
          <a:ext cx="9161905" cy="27619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50</xdr:col>
      <xdr:colOff>0</xdr:colOff>
      <xdr:row>16</xdr:row>
      <xdr:rowOff>0</xdr:rowOff>
    </xdr:from>
    <xdr:to>
      <xdr:col>64</xdr:col>
      <xdr:colOff>455797</xdr:colOff>
      <xdr:row>17</xdr:row>
      <xdr:rowOff>180929</xdr:rowOff>
    </xdr:to>
    <xdr:pic>
      <xdr:nvPicPr>
        <xdr:cNvPr id="2" name="Imagen 1">
          <a:extLst>
            <a:ext uri="{FF2B5EF4-FFF2-40B4-BE49-F238E27FC236}">
              <a16:creationId xmlns:a16="http://schemas.microsoft.com/office/drawing/2014/main" id="{534DAE79-D4EB-5B31-45BB-83E5DFBC60A3}"/>
            </a:ext>
          </a:extLst>
        </xdr:cNvPr>
        <xdr:cNvPicPr>
          <a:picLocks noChangeAspect="1"/>
        </xdr:cNvPicPr>
      </xdr:nvPicPr>
      <xdr:blipFill>
        <a:blip xmlns:r="http://schemas.openxmlformats.org/officeDocument/2006/relationships" r:embed="rId1"/>
        <a:stretch>
          <a:fillRect/>
        </a:stretch>
      </xdr:blipFill>
      <xdr:spPr>
        <a:xfrm>
          <a:off x="8572500" y="2598964"/>
          <a:ext cx="11219047" cy="37142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46</xdr:col>
      <xdr:colOff>0</xdr:colOff>
      <xdr:row>12</xdr:row>
      <xdr:rowOff>0</xdr:rowOff>
    </xdr:from>
    <xdr:to>
      <xdr:col>61</xdr:col>
      <xdr:colOff>114512</xdr:colOff>
      <xdr:row>15</xdr:row>
      <xdr:rowOff>44846</xdr:rowOff>
    </xdr:to>
    <xdr:pic>
      <xdr:nvPicPr>
        <xdr:cNvPr id="2" name="Imagen 1">
          <a:extLst>
            <a:ext uri="{FF2B5EF4-FFF2-40B4-BE49-F238E27FC236}">
              <a16:creationId xmlns:a16="http://schemas.microsoft.com/office/drawing/2014/main" id="{58D85262-A23A-CD95-3424-10F3875B756F}"/>
            </a:ext>
          </a:extLst>
        </xdr:cNvPr>
        <xdr:cNvPicPr>
          <a:picLocks noChangeAspect="1"/>
        </xdr:cNvPicPr>
      </xdr:nvPicPr>
      <xdr:blipFill>
        <a:blip xmlns:r="http://schemas.openxmlformats.org/officeDocument/2006/relationships" r:embed="rId1"/>
        <a:stretch>
          <a:fillRect/>
        </a:stretch>
      </xdr:blipFill>
      <xdr:spPr>
        <a:xfrm>
          <a:off x="7824107" y="1986643"/>
          <a:ext cx="9190476" cy="46666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sers\Usuario\Google%20Drive\APU\presupuesto%20pintada%20alcald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D:\Pc3\mis%20documentos\Mauricio%20cardona\presupuestos\COSTOS%20UNITARIOS%20monach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D:\Users\jmperez\Documents\TECNICA\DEPORTE%20Y%20RECREACION\02%20ESTANDARIZADO%20POLIDEPORTIVO\05%20HOJA%20CALCULO%20ESTANDARIZADO\PRESUPUESTO%20DEL%20POLIDEPORTIVO%20COMPLETO.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A:\PUNITARIOS%20PARA%20241201%202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D:\ANEXO%202\Users\ING~1.OSC\AppData\Local\Temp\Rar$DI01.853\Cantidades_750%20_Alta_Suelo%20AB.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D:\Mis%20Documentos\Licitaciones\LIC-2000\OFERTAS\noviciado%20la%20caba&#241;a\CANTIDADES-ZOFICIO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unaledu-my.sharepoint.com/personal/mgranadab_unal_edu_co/Documents/PRESUPUESTO%20REHABILITACION%20DE%20PAVIMENTO%20RIGIDO%20EN%20EL%20AREA%20URBANA%20SONS&#211;N%20ANTIOQUIA%20-%20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SNP7 Anclajes pasivos6j"/>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Elementos Involucrados"/>
      <sheetName val="TARIFAS MATERIALES"/>
      <sheetName val="TARIFAS EQUIPOS "/>
      <sheetName val="TARIFA SALARIOS"/>
      <sheetName val="PRES"/>
      <sheetName val="ó&gt;_x005f_x0000__x005f_x0001__x005f_x0000__x005f_x0000__"/>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Patrimonio neto personal"/>
      <sheetName val="Cálculos"/>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 val="AASHTO"/>
      <sheetName val="INV"/>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definedNames>
      <definedName name="absc"/>
    </defined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definedNames>
      <definedName name="absc"/>
    </defined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 val="COSTOS UNITARIOS monacho"/>
      <sheetName val="APUS BASIC"/>
      <sheetName val="LISTADO DE MATERIALES Y EQUIP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Inform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s>
    <definedNames>
      <definedName name="absc"/>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definedNames>
      <definedName name="absc"/>
    </definedNames>
    <sheetDataSet>
      <sheetData sheetId="0"/>
      <sheetData sheetId="1"/>
      <sheetData sheetId="2"/>
      <sheetData sheetId="3"/>
      <sheetData sheetId="4"/>
      <sheetData sheetId="5"/>
      <sheetData sheetId="6"/>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103mar "/>
      <sheetName val="BASES"/>
      <sheetName val="CDItem"/>
    </sheetNames>
    <definedNames>
      <definedName name="absc"/>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res-accide-10"/>
    </sheet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s>
    <definedNames>
      <definedName name="absc"/>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Excavación Mat. Común Estacione"/>
      <sheetName val="Demolición Pavimento"/>
      <sheetName val="SUB APU"/>
      <sheetName val="TRANSPORTE"/>
      <sheetName val="PRESUPUESTO"/>
      <sheetName val="ESTADO VÍA-CRIT.TECNICO"/>
      <sheetName val="a. p. u."/>
      <sheetName val="EQUIPO"/>
      <sheetName val="MATERI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Análisis d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 val="días habiles 2015"/>
    </sheetNames>
    <sheetDataSet>
      <sheetData sheetId="0"/>
      <sheetData sheetId="1"/>
      <sheetData sheetId="2"/>
      <sheetData sheetId="3"/>
      <sheetData sheetId="4"/>
      <sheetData sheetId="5"/>
      <sheetData sheetId="6"/>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 val="PRESUPUESTO GENERAL"/>
      <sheetName val="1.1"/>
      <sheetName val="1.2"/>
      <sheetName val="1.3"/>
      <sheetName val="1.4"/>
      <sheetName val="2.1"/>
      <sheetName val="2.2"/>
      <sheetName val="3.1"/>
      <sheetName val="3.2"/>
      <sheetName val="3.3"/>
      <sheetName val="4.1"/>
      <sheetName val="4.2"/>
      <sheetName val="4.3"/>
      <sheetName val="4.4"/>
      <sheetName val="4.5"/>
      <sheetName val="4.6"/>
      <sheetName val="5.1"/>
      <sheetName val="5.2"/>
      <sheetName val="Descapote"/>
      <sheetName val="Demolición"/>
      <sheetName val="Excavación explanación"/>
      <sheetName val="Excavación manual"/>
      <sheetName val="Material mejoramiento"/>
      <sheetName val="SubBase"/>
      <sheetName val="Concreto"/>
      <sheetName val="Acero de refuerzo"/>
      <sheetName val="Sello juntas"/>
      <sheetName val="Bordillo de 35"/>
      <sheetName val="Bordillo de 45"/>
      <sheetName val="Reparación de MH"/>
      <sheetName val="Sumideros"/>
      <sheetName val="Acometida acueducto"/>
      <sheetName val="Acometida alcantarillado"/>
      <sheetName val="SUBANALISIS SONSÓN"/>
      <sheetName val="INSUMOS"/>
      <sheetName val="EQUIPO"/>
      <sheetName val="LISTA DE JORNALES"/>
      <sheetName val="A.I.U"/>
      <sheetName val="FACTOR PRESTACIONAL "/>
      <sheetName val="FACTOR MULTIPLICADOR"/>
      <sheetName val="INTERVENTORIA"/>
      <sheetName val="PRESUPUESTO PGIO"/>
    </sheetNames>
    <sheetDataSet>
      <sheetData sheetId="0">
        <row r="7">
          <cell r="B7"/>
        </row>
        <row r="8">
          <cell r="B8"/>
        </row>
        <row r="9">
          <cell r="B9"/>
        </row>
        <row r="10">
          <cell r="B10"/>
        </row>
      </sheetData>
      <sheetData sheetId="1">
        <row r="26">
          <cell r="F26">
            <v>5881676206.7430172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E16"/>
  <sheetViews>
    <sheetView workbookViewId="0">
      <selection activeCell="C8" sqref="C8"/>
    </sheetView>
  </sheetViews>
  <sheetFormatPr baseColWidth="10" defaultColWidth="11.5" defaultRowHeight="14.25"/>
  <cols>
    <col min="2" max="2" width="35.5" customWidth="1"/>
    <col min="3" max="3" width="12.5" customWidth="1"/>
    <col min="4" max="4" width="21.5" customWidth="1"/>
  </cols>
  <sheetData>
    <row r="3" spans="2:5">
      <c r="B3" s="217" t="s">
        <v>0</v>
      </c>
      <c r="C3" s="217"/>
      <c r="D3" s="215" t="s">
        <v>1</v>
      </c>
      <c r="E3" s="215"/>
    </row>
    <row r="4" spans="2:5">
      <c r="B4" s="1" t="s">
        <v>2</v>
      </c>
      <c r="C4" s="2">
        <f>0.72*0.3*449.2545</f>
        <v>97.038972000000001</v>
      </c>
      <c r="D4" s="21" t="s">
        <v>3</v>
      </c>
      <c r="E4" s="22">
        <f>(2*(75+45))*0.6</f>
        <v>144</v>
      </c>
    </row>
    <row r="5" spans="2:5">
      <c r="B5" s="1" t="s">
        <v>4</v>
      </c>
      <c r="C5" s="2">
        <f>((PI()*(0.15)^2)/8)*249.13</f>
        <v>2.2012452500310706</v>
      </c>
      <c r="D5" s="21" t="s">
        <v>5</v>
      </c>
      <c r="E5" s="22">
        <f>2*(75+45)*1.9</f>
        <v>456</v>
      </c>
    </row>
    <row r="6" spans="2:5">
      <c r="B6" s="1" t="s">
        <v>6</v>
      </c>
      <c r="C6" s="2">
        <f>0.1016*0.62*(10.977+26.2294+0.89)</f>
        <v>2.3997684287999999</v>
      </c>
      <c r="D6" s="21" t="s">
        <v>7</v>
      </c>
      <c r="E6" s="22">
        <v>240</v>
      </c>
    </row>
    <row r="7" spans="2:5">
      <c r="B7" s="1" t="s">
        <v>8</v>
      </c>
      <c r="C7" s="2">
        <v>21.6</v>
      </c>
      <c r="D7" s="21" t="s">
        <v>9</v>
      </c>
      <c r="E7" s="22">
        <v>240</v>
      </c>
    </row>
    <row r="8" spans="2:5">
      <c r="B8" s="1" t="s">
        <v>10</v>
      </c>
      <c r="C8" s="1">
        <f>1*1*1.2*2</f>
        <v>2.4</v>
      </c>
      <c r="D8" s="21" t="s">
        <v>11</v>
      </c>
      <c r="E8" s="22">
        <v>240</v>
      </c>
    </row>
    <row r="9" spans="2:5">
      <c r="B9" s="1" t="s">
        <v>12</v>
      </c>
      <c r="C9" s="2">
        <f>SUM(C4:C8)</f>
        <v>125.63998567883107</v>
      </c>
      <c r="D9" s="217" t="s">
        <v>13</v>
      </c>
      <c r="E9" s="217"/>
    </row>
    <row r="10" spans="2:5">
      <c r="B10" s="218" t="s">
        <v>2</v>
      </c>
      <c r="C10" s="218"/>
      <c r="D10" s="217"/>
      <c r="E10" s="217"/>
    </row>
    <row r="11" spans="2:5">
      <c r="B11" s="1" t="s">
        <v>14</v>
      </c>
      <c r="C11" s="4">
        <f>(0.6*0.3*449.2545)-(((PI()*(0.15)^2)/4)*449.2545)</f>
        <v>72.926827668044126</v>
      </c>
      <c r="D11" s="215" t="s">
        <v>15</v>
      </c>
      <c r="E11" s="216">
        <f>0.89+26.2294+10.977</f>
        <v>38.096400000000003</v>
      </c>
    </row>
    <row r="12" spans="2:5">
      <c r="B12" s="1" t="s">
        <v>16</v>
      </c>
      <c r="C12" s="2">
        <f>1.5*449.2545</f>
        <v>673.88175000000001</v>
      </c>
      <c r="D12" s="215"/>
      <c r="E12" s="216"/>
    </row>
    <row r="13" spans="2:5">
      <c r="B13" s="1" t="s">
        <v>17</v>
      </c>
      <c r="C13" s="4">
        <v>449.25450000000001</v>
      </c>
      <c r="D13" s="215" t="s">
        <v>18</v>
      </c>
      <c r="E13" s="216">
        <f>77.775+46.715+77.925+46.715</f>
        <v>249.13000000000002</v>
      </c>
    </row>
    <row r="14" spans="2:5">
      <c r="B14" s="1" t="s">
        <v>19</v>
      </c>
      <c r="C14" s="4">
        <f>0.02*0.3*449.2545</f>
        <v>2.6955270000000002</v>
      </c>
      <c r="D14" s="215"/>
      <c r="E14" s="216"/>
    </row>
    <row r="15" spans="2:5">
      <c r="B15" s="1" t="s">
        <v>20</v>
      </c>
      <c r="C15" s="4">
        <f>0.1*0.3*449.2545</f>
        <v>13.477634999999999</v>
      </c>
      <c r="D15" s="215" t="s">
        <v>21</v>
      </c>
      <c r="E15" s="216">
        <v>2</v>
      </c>
    </row>
    <row r="16" spans="2:5">
      <c r="B16" s="1" t="s">
        <v>22</v>
      </c>
      <c r="C16" s="4">
        <f>0.3*449.2545</f>
        <v>134.77635000000001</v>
      </c>
      <c r="D16" s="215"/>
      <c r="E16" s="216"/>
    </row>
  </sheetData>
  <mergeCells count="10">
    <mergeCell ref="D13:D14"/>
    <mergeCell ref="E13:E14"/>
    <mergeCell ref="D15:D16"/>
    <mergeCell ref="E15:E16"/>
    <mergeCell ref="B3:C3"/>
    <mergeCell ref="B10:C10"/>
    <mergeCell ref="D3:E3"/>
    <mergeCell ref="D9:E10"/>
    <mergeCell ref="D11:D12"/>
    <mergeCell ref="E11:E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7"/>
  <sheetViews>
    <sheetView topLeftCell="A35" zoomScale="80" zoomScaleNormal="80" zoomScaleSheetLayoutView="85" workbookViewId="0">
      <selection activeCell="A44" sqref="A43:XFD44"/>
    </sheetView>
  </sheetViews>
  <sheetFormatPr baseColWidth="10" defaultColWidth="11.5" defaultRowHeight="14.25"/>
  <cols>
    <col min="1" max="1" width="1.875" customWidth="1"/>
    <col min="3" max="3" width="34.5" customWidth="1"/>
    <col min="5" max="5" width="18.5" customWidth="1"/>
    <col min="6" max="6" width="19.5" customWidth="1"/>
    <col min="7" max="7" width="20.5" customWidth="1"/>
    <col min="8" max="8" width="2.375" customWidth="1"/>
    <col min="10" max="10" width="17.375" bestFit="1" customWidth="1"/>
  </cols>
  <sheetData>
    <row r="1" spans="1:8" ht="6.75" customHeight="1">
      <c r="A1" s="24"/>
      <c r="B1" s="25"/>
      <c r="C1" s="25"/>
      <c r="D1" s="25"/>
      <c r="E1" s="25"/>
      <c r="F1" s="25"/>
      <c r="G1" s="25"/>
      <c r="H1" s="26"/>
    </row>
    <row r="2" spans="1:8">
      <c r="A2" s="27"/>
      <c r="B2" s="218" t="s">
        <v>23</v>
      </c>
      <c r="C2" s="218"/>
      <c r="D2" s="218"/>
      <c r="E2" s="218"/>
      <c r="F2" s="218"/>
      <c r="G2" s="218"/>
      <c r="H2" s="28"/>
    </row>
    <row r="3" spans="1:8">
      <c r="A3" s="27"/>
      <c r="B3" s="3"/>
      <c r="C3" s="3"/>
      <c r="D3" s="3"/>
      <c r="E3" s="3"/>
      <c r="F3" s="3"/>
      <c r="G3" s="3"/>
      <c r="H3" s="28"/>
    </row>
    <row r="4" spans="1:8">
      <c r="A4" s="27"/>
      <c r="B4" s="1" t="s">
        <v>24</v>
      </c>
      <c r="C4" s="1" t="s">
        <v>25</v>
      </c>
      <c r="D4" s="1" t="s">
        <v>26</v>
      </c>
      <c r="E4" s="1" t="s">
        <v>27</v>
      </c>
      <c r="F4" s="1" t="s">
        <v>28</v>
      </c>
      <c r="G4" s="1" t="s">
        <v>29</v>
      </c>
      <c r="H4" s="28"/>
    </row>
    <row r="5" spans="1:8">
      <c r="A5" s="27"/>
      <c r="B5" s="227">
        <v>1.1000000000000001</v>
      </c>
      <c r="C5" s="230" t="s">
        <v>30</v>
      </c>
      <c r="D5" s="227" t="s">
        <v>31</v>
      </c>
      <c r="E5" s="216">
        <v>3.3</v>
      </c>
      <c r="F5" s="233"/>
      <c r="G5" s="234">
        <f>E5*F5</f>
        <v>0</v>
      </c>
      <c r="H5" s="28"/>
    </row>
    <row r="6" spans="1:8">
      <c r="A6" s="27"/>
      <c r="B6" s="228"/>
      <c r="C6" s="231"/>
      <c r="D6" s="228"/>
      <c r="E6" s="215"/>
      <c r="F6" s="228"/>
      <c r="G6" s="235"/>
      <c r="H6" s="28"/>
    </row>
    <row r="7" spans="1:8" ht="144.75" customHeight="1">
      <c r="A7" s="27"/>
      <c r="B7" s="229"/>
      <c r="C7" s="232"/>
      <c r="D7" s="229"/>
      <c r="E7" s="215"/>
      <c r="F7" s="229"/>
      <c r="G7" s="236"/>
      <c r="H7" s="28"/>
    </row>
    <row r="8" spans="1:8" ht="15" customHeight="1">
      <c r="A8" s="27"/>
      <c r="B8" s="215">
        <v>1.2</v>
      </c>
      <c r="C8" s="215" t="s">
        <v>32</v>
      </c>
      <c r="D8" s="215" t="s">
        <v>31</v>
      </c>
      <c r="E8" s="216">
        <v>3.3</v>
      </c>
      <c r="F8" s="226"/>
      <c r="G8" s="226">
        <f>E8*F8</f>
        <v>0</v>
      </c>
      <c r="H8" s="28"/>
    </row>
    <row r="9" spans="1:8">
      <c r="A9" s="27"/>
      <c r="B9" s="215"/>
      <c r="C9" s="215"/>
      <c r="D9" s="215"/>
      <c r="E9" s="215"/>
      <c r="F9" s="226"/>
      <c r="G9" s="226"/>
      <c r="H9" s="28"/>
    </row>
    <row r="10" spans="1:8" ht="193.5" customHeight="1">
      <c r="A10" s="27"/>
      <c r="B10" s="215"/>
      <c r="C10" s="215"/>
      <c r="D10" s="215"/>
      <c r="E10" s="215"/>
      <c r="F10" s="226"/>
      <c r="G10" s="226"/>
      <c r="H10" s="28"/>
    </row>
    <row r="11" spans="1:8" ht="15" customHeight="1">
      <c r="A11" s="27"/>
      <c r="B11" s="215">
        <v>1.3</v>
      </c>
      <c r="C11" s="215" t="s">
        <v>33</v>
      </c>
      <c r="D11" s="215" t="s">
        <v>34</v>
      </c>
      <c r="E11" s="216">
        <f>CANTIDADES!C9</f>
        <v>125.63998567883107</v>
      </c>
      <c r="F11" s="226"/>
      <c r="G11" s="226">
        <f>E11*F11</f>
        <v>0</v>
      </c>
      <c r="H11" s="28"/>
    </row>
    <row r="12" spans="1:8">
      <c r="A12" s="27"/>
      <c r="B12" s="215"/>
      <c r="C12" s="215"/>
      <c r="D12" s="215"/>
      <c r="E12" s="215"/>
      <c r="F12" s="226"/>
      <c r="G12" s="226"/>
      <c r="H12" s="28"/>
    </row>
    <row r="13" spans="1:8" ht="79.5" customHeight="1">
      <c r="A13" s="27"/>
      <c r="B13" s="215"/>
      <c r="C13" s="215"/>
      <c r="D13" s="215"/>
      <c r="E13" s="215"/>
      <c r="F13" s="226"/>
      <c r="G13" s="226"/>
      <c r="H13" s="28"/>
    </row>
    <row r="14" spans="1:8">
      <c r="A14" s="27"/>
      <c r="B14" s="218" t="s">
        <v>35</v>
      </c>
      <c r="C14" s="218"/>
      <c r="D14" s="218"/>
      <c r="E14" s="218"/>
      <c r="F14" s="218"/>
      <c r="G14" s="218"/>
      <c r="H14" s="28"/>
    </row>
    <row r="15" spans="1:8" ht="114">
      <c r="A15" s="27"/>
      <c r="B15" s="21">
        <v>2.1</v>
      </c>
      <c r="C15" s="21" t="s">
        <v>36</v>
      </c>
      <c r="D15" s="21" t="s">
        <v>34</v>
      </c>
      <c r="E15" s="22">
        <f>CANTIDADES!C11</f>
        <v>72.926827668044126</v>
      </c>
      <c r="F15" s="23">
        <f>'2.1'!AY36</f>
        <v>0</v>
      </c>
      <c r="G15" s="23">
        <f t="shared" ref="G15:G20" si="0">E15*F15</f>
        <v>0</v>
      </c>
      <c r="H15" s="28"/>
    </row>
    <row r="16" spans="1:8" ht="114">
      <c r="A16" s="27"/>
      <c r="B16" s="21">
        <v>2.2000000000000002</v>
      </c>
      <c r="C16" s="21" t="s">
        <v>37</v>
      </c>
      <c r="D16" s="21" t="s">
        <v>38</v>
      </c>
      <c r="E16" s="22">
        <f>CANTIDADES!C12</f>
        <v>673.88175000000001</v>
      </c>
      <c r="F16" s="23"/>
      <c r="G16" s="23">
        <f t="shared" si="0"/>
        <v>0</v>
      </c>
      <c r="H16" s="28"/>
    </row>
    <row r="17" spans="1:8" ht="99.75">
      <c r="A17" s="27"/>
      <c r="B17" s="21">
        <v>2.2999999999999998</v>
      </c>
      <c r="C17" s="21" t="s">
        <v>39</v>
      </c>
      <c r="D17" s="21" t="s">
        <v>40</v>
      </c>
      <c r="E17" s="22">
        <f>CANTIDADES!C13</f>
        <v>449.25450000000001</v>
      </c>
      <c r="F17" s="23"/>
      <c r="G17" s="23">
        <f t="shared" si="0"/>
        <v>0</v>
      </c>
      <c r="H17" s="28"/>
    </row>
    <row r="18" spans="1:8" ht="114">
      <c r="A18" s="27"/>
      <c r="B18" s="21">
        <v>2.4</v>
      </c>
      <c r="C18" s="21" t="s">
        <v>41</v>
      </c>
      <c r="D18" s="21" t="s">
        <v>34</v>
      </c>
      <c r="E18" s="22">
        <f>CANTIDADES!C14</f>
        <v>2.6955270000000002</v>
      </c>
      <c r="F18" s="23"/>
      <c r="G18" s="23">
        <f t="shared" si="0"/>
        <v>0</v>
      </c>
      <c r="H18" s="28"/>
    </row>
    <row r="19" spans="1:8" ht="99.75">
      <c r="A19" s="27"/>
      <c r="B19" s="21">
        <v>2.5</v>
      </c>
      <c r="C19" s="21" t="s">
        <v>42</v>
      </c>
      <c r="D19" s="21" t="s">
        <v>34</v>
      </c>
      <c r="E19" s="22">
        <f>CANTIDADES!C15</f>
        <v>13.477634999999999</v>
      </c>
      <c r="F19" s="23"/>
      <c r="G19" s="23">
        <f t="shared" si="0"/>
        <v>0</v>
      </c>
      <c r="H19" s="28"/>
    </row>
    <row r="20" spans="1:8" ht="99.75">
      <c r="A20" s="27"/>
      <c r="B20" s="21">
        <v>2.6</v>
      </c>
      <c r="C20" s="21" t="s">
        <v>43</v>
      </c>
      <c r="D20" s="21" t="s">
        <v>38</v>
      </c>
      <c r="E20" s="2">
        <f>CANTIDADES!C16</f>
        <v>134.77635000000001</v>
      </c>
      <c r="F20" s="23"/>
      <c r="G20" s="23">
        <f t="shared" si="0"/>
        <v>0</v>
      </c>
      <c r="H20" s="28"/>
    </row>
    <row r="21" spans="1:8">
      <c r="A21" s="27"/>
      <c r="B21" s="218" t="s">
        <v>44</v>
      </c>
      <c r="C21" s="218"/>
      <c r="D21" s="218"/>
      <c r="E21" s="218"/>
      <c r="F21" s="218"/>
      <c r="G21" s="218"/>
      <c r="H21" s="28"/>
    </row>
    <row r="22" spans="1:8" ht="273.75" customHeight="1">
      <c r="A22" s="27"/>
      <c r="B22" s="1">
        <v>3.1</v>
      </c>
      <c r="C22" s="35" t="s">
        <v>45</v>
      </c>
      <c r="D22" s="1" t="s">
        <v>40</v>
      </c>
      <c r="E22" s="1">
        <v>240</v>
      </c>
      <c r="F22" s="17"/>
      <c r="G22" s="17">
        <f>F22*E22</f>
        <v>0</v>
      </c>
      <c r="H22" s="28"/>
    </row>
    <row r="23" spans="1:8" ht="99.75">
      <c r="A23" s="27"/>
      <c r="B23" s="1">
        <v>3.2</v>
      </c>
      <c r="C23" s="21" t="s">
        <v>46</v>
      </c>
      <c r="D23" s="21" t="s">
        <v>38</v>
      </c>
      <c r="E23" s="2">
        <f>CANTIDADES!E4</f>
        <v>144</v>
      </c>
      <c r="F23" s="23"/>
      <c r="G23" s="23">
        <f>E23*F23</f>
        <v>0</v>
      </c>
      <c r="H23" s="28"/>
    </row>
    <row r="24" spans="1:8" ht="85.5">
      <c r="A24" s="27"/>
      <c r="B24" s="21">
        <v>3.3</v>
      </c>
      <c r="C24" s="21" t="s">
        <v>47</v>
      </c>
      <c r="D24" s="21" t="s">
        <v>38</v>
      </c>
      <c r="E24" s="22">
        <f>CANTIDADES!E5</f>
        <v>456</v>
      </c>
      <c r="F24" s="23"/>
      <c r="G24" s="23">
        <f>E24*F24</f>
        <v>0</v>
      </c>
      <c r="H24" s="28"/>
    </row>
    <row r="25" spans="1:8" ht="99.75">
      <c r="A25" s="27"/>
      <c r="B25" s="21">
        <v>3.4</v>
      </c>
      <c r="C25" s="21" t="s">
        <v>48</v>
      </c>
      <c r="D25" s="21" t="s">
        <v>40</v>
      </c>
      <c r="E25" s="2">
        <f>CANTIDADES!E6</f>
        <v>240</v>
      </c>
      <c r="F25" s="23"/>
      <c r="G25" s="23">
        <f>E25*F25</f>
        <v>0</v>
      </c>
      <c r="H25" s="28"/>
    </row>
    <row r="26" spans="1:8" ht="85.5">
      <c r="A26" s="27"/>
      <c r="B26" s="21">
        <v>3.5</v>
      </c>
      <c r="C26" s="21" t="s">
        <v>49</v>
      </c>
      <c r="D26" s="21" t="s">
        <v>40</v>
      </c>
      <c r="E26" s="2">
        <f>CANTIDADES!E8</f>
        <v>240</v>
      </c>
      <c r="F26" s="23"/>
      <c r="G26" s="23">
        <f>E26*F26</f>
        <v>0</v>
      </c>
      <c r="H26" s="28"/>
    </row>
    <row r="27" spans="1:8">
      <c r="A27" s="27"/>
      <c r="B27" s="217" t="s">
        <v>50</v>
      </c>
      <c r="C27" s="217"/>
      <c r="D27" s="217"/>
      <c r="E27" s="217"/>
      <c r="F27" s="217"/>
      <c r="G27" s="217"/>
      <c r="H27" s="28"/>
    </row>
    <row r="28" spans="1:8" ht="99.75">
      <c r="A28" s="27"/>
      <c r="B28" s="21">
        <v>4.0999999999999996</v>
      </c>
      <c r="C28" s="21" t="s">
        <v>51</v>
      </c>
      <c r="D28" s="21" t="s">
        <v>40</v>
      </c>
      <c r="E28" s="22">
        <f>CANTIDADES!E11</f>
        <v>38.096400000000003</v>
      </c>
      <c r="F28" s="23"/>
      <c r="G28" s="23">
        <f>E28*F28</f>
        <v>0</v>
      </c>
      <c r="H28" s="28"/>
    </row>
    <row r="29" spans="1:8" ht="114">
      <c r="A29" s="27"/>
      <c r="B29" s="21">
        <v>4.2</v>
      </c>
      <c r="C29" s="21" t="s">
        <v>52</v>
      </c>
      <c r="D29" s="21" t="s">
        <v>40</v>
      </c>
      <c r="E29" s="22">
        <f>CANTIDADES!E13</f>
        <v>249.13000000000002</v>
      </c>
      <c r="F29" s="23"/>
      <c r="G29" s="23">
        <f t="shared" ref="G29:G30" si="1">E29*F29</f>
        <v>0</v>
      </c>
      <c r="H29" s="28"/>
    </row>
    <row r="30" spans="1:8" ht="114">
      <c r="A30" s="27"/>
      <c r="B30" s="21">
        <v>4.3</v>
      </c>
      <c r="C30" s="21" t="s">
        <v>53</v>
      </c>
      <c r="D30" s="21" t="s">
        <v>54</v>
      </c>
      <c r="E30" s="22">
        <f>CANTIDADES!E15</f>
        <v>2</v>
      </c>
      <c r="F30" s="23"/>
      <c r="G30" s="23">
        <f t="shared" si="1"/>
        <v>0</v>
      </c>
      <c r="H30" s="28"/>
    </row>
    <row r="31" spans="1:8">
      <c r="A31" s="27"/>
      <c r="B31" s="218" t="s">
        <v>55</v>
      </c>
      <c r="C31" s="218"/>
      <c r="D31" s="218"/>
      <c r="E31" s="218"/>
      <c r="F31" s="218"/>
      <c r="G31" s="218"/>
      <c r="H31" s="28"/>
    </row>
    <row r="32" spans="1:8" ht="185.25">
      <c r="A32" s="27"/>
      <c r="B32" s="21">
        <v>5</v>
      </c>
      <c r="C32" s="21" t="s">
        <v>56</v>
      </c>
      <c r="D32" s="21" t="s">
        <v>57</v>
      </c>
      <c r="E32" s="21">
        <v>1</v>
      </c>
      <c r="F32" s="23"/>
      <c r="G32" s="23">
        <f>E32*F32</f>
        <v>0</v>
      </c>
      <c r="H32" s="28"/>
    </row>
    <row r="33" spans="1:10">
      <c r="A33" s="27"/>
      <c r="B33" s="218" t="s">
        <v>58</v>
      </c>
      <c r="C33" s="218"/>
      <c r="D33" s="218"/>
      <c r="E33" s="218"/>
      <c r="F33" s="218"/>
      <c r="G33" s="218"/>
      <c r="H33" s="28"/>
    </row>
    <row r="34" spans="1:10" ht="270.75">
      <c r="A34" s="27"/>
      <c r="B34" s="21">
        <v>6</v>
      </c>
      <c r="C34" s="21" t="s">
        <v>59</v>
      </c>
      <c r="D34" s="21" t="s">
        <v>57</v>
      </c>
      <c r="E34" s="21">
        <v>1</v>
      </c>
      <c r="F34" s="23"/>
      <c r="G34" s="23">
        <f>F34*E34</f>
        <v>0</v>
      </c>
      <c r="H34" s="28"/>
    </row>
    <row r="35" spans="1:10">
      <c r="A35" s="27"/>
      <c r="D35" s="219" t="s">
        <v>60</v>
      </c>
      <c r="E35" s="219"/>
      <c r="F35" s="220"/>
      <c r="G35" s="219"/>
      <c r="H35" s="204"/>
    </row>
    <row r="36" spans="1:10">
      <c r="A36" s="27"/>
      <c r="D36" s="218" t="s">
        <v>339</v>
      </c>
      <c r="E36" s="218"/>
      <c r="F36" s="221"/>
      <c r="G36" s="221"/>
      <c r="H36" s="28"/>
      <c r="I36" s="206"/>
      <c r="J36" s="205"/>
    </row>
    <row r="37" spans="1:10">
      <c r="A37" s="27"/>
      <c r="D37" s="222" t="s">
        <v>61</v>
      </c>
      <c r="E37" s="223"/>
      <c r="F37" s="224"/>
      <c r="G37" s="225"/>
      <c r="H37" s="28"/>
    </row>
    <row r="38" spans="1:10">
      <c r="A38" s="27"/>
      <c r="D38" s="222" t="s">
        <v>338</v>
      </c>
      <c r="E38" s="223"/>
      <c r="F38" s="224"/>
      <c r="G38" s="225"/>
      <c r="H38" s="28"/>
      <c r="J38" s="205"/>
    </row>
    <row r="39" spans="1:10">
      <c r="A39" s="27"/>
      <c r="D39" s="222" t="s">
        <v>62</v>
      </c>
      <c r="E39" s="223"/>
      <c r="F39" s="224"/>
      <c r="G39" s="225"/>
      <c r="H39" s="28"/>
    </row>
    <row r="40" spans="1:10">
      <c r="A40" s="27"/>
      <c r="D40" s="222" t="s">
        <v>334</v>
      </c>
      <c r="E40" s="223"/>
      <c r="F40" s="224"/>
      <c r="G40" s="225"/>
      <c r="H40" s="28"/>
    </row>
    <row r="41" spans="1:10">
      <c r="A41" s="27"/>
      <c r="D41" s="222" t="s">
        <v>324</v>
      </c>
      <c r="E41" s="223"/>
      <c r="F41" s="224"/>
      <c r="G41" s="225"/>
      <c r="H41" s="28"/>
    </row>
    <row r="42" spans="1:10">
      <c r="A42" s="27"/>
      <c r="D42" s="218" t="s">
        <v>63</v>
      </c>
      <c r="E42" s="218"/>
      <c r="F42" s="237"/>
      <c r="G42" s="237"/>
      <c r="H42" s="28"/>
    </row>
    <row r="43" spans="1:10">
      <c r="A43" s="207"/>
    </row>
    <row r="45" spans="1:10" ht="15.75">
      <c r="G45" s="212"/>
    </row>
    <row r="54" spans="6:6">
      <c r="F54" s="213"/>
    </row>
    <row r="55" spans="6:6">
      <c r="F55" s="213"/>
    </row>
    <row r="56" spans="6:6" ht="15.75">
      <c r="F56" s="214"/>
    </row>
    <row r="57" spans="6:6">
      <c r="F57" s="213"/>
    </row>
  </sheetData>
  <mergeCells count="40">
    <mergeCell ref="D42:E42"/>
    <mergeCell ref="F42:G42"/>
    <mergeCell ref="D8:D10"/>
    <mergeCell ref="E8:E10"/>
    <mergeCell ref="F8:F10"/>
    <mergeCell ref="F39:G39"/>
    <mergeCell ref="D38:E38"/>
    <mergeCell ref="F38:G38"/>
    <mergeCell ref="D37:E37"/>
    <mergeCell ref="F37:G37"/>
    <mergeCell ref="B2:G2"/>
    <mergeCell ref="B11:B13"/>
    <mergeCell ref="C11:C13"/>
    <mergeCell ref="D11:D13"/>
    <mergeCell ref="E11:E13"/>
    <mergeCell ref="F11:F13"/>
    <mergeCell ref="G11:G13"/>
    <mergeCell ref="B5:B7"/>
    <mergeCell ref="C5:C7"/>
    <mergeCell ref="D5:D7"/>
    <mergeCell ref="E5:E7"/>
    <mergeCell ref="F5:F7"/>
    <mergeCell ref="G5:G7"/>
    <mergeCell ref="G8:G10"/>
    <mergeCell ref="B8:B10"/>
    <mergeCell ref="C8:C10"/>
    <mergeCell ref="B14:G14"/>
    <mergeCell ref="B21:G21"/>
    <mergeCell ref="B27:G27"/>
    <mergeCell ref="B31:G31"/>
    <mergeCell ref="D35:E35"/>
    <mergeCell ref="F35:G35"/>
    <mergeCell ref="D36:E36"/>
    <mergeCell ref="F36:G36"/>
    <mergeCell ref="B33:G33"/>
    <mergeCell ref="D39:E39"/>
    <mergeCell ref="D41:E41"/>
    <mergeCell ref="F41:G41"/>
    <mergeCell ref="D40:E40"/>
    <mergeCell ref="F40:G40"/>
  </mergeCells>
  <pageMargins left="0.7" right="0.7" top="0.75" bottom="0.75" header="0.3" footer="0.3"/>
  <pageSetup scale="74" orientation="portrait" r:id="rId1"/>
  <rowBreaks count="1" manualBreakCount="1">
    <brk id="22" max="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64"/>
  <sheetViews>
    <sheetView view="pageBreakPreview" topLeftCell="A39" zoomScale="90" zoomScaleNormal="85" zoomScaleSheetLayoutView="90" workbookViewId="0">
      <selection activeCell="G55" sqref="G55"/>
    </sheetView>
  </sheetViews>
  <sheetFormatPr baseColWidth="10" defaultColWidth="11.5" defaultRowHeight="14.25"/>
  <cols>
    <col min="2" max="2" width="24.125" customWidth="1"/>
    <col min="5" max="5" width="15.5" customWidth="1"/>
    <col min="6" max="6" width="24.5" customWidth="1"/>
    <col min="7" max="7" width="25.375" customWidth="1"/>
    <col min="8" max="8" width="21.125" customWidth="1"/>
  </cols>
  <sheetData>
    <row r="1" spans="1:8" ht="15">
      <c r="A1" s="268" t="s">
        <v>211</v>
      </c>
      <c r="B1" s="269"/>
      <c r="C1" s="269"/>
      <c r="D1" s="269"/>
      <c r="E1" s="269"/>
      <c r="F1" s="269"/>
      <c r="G1" s="269"/>
      <c r="H1" s="270"/>
    </row>
    <row r="2" spans="1:8" ht="15">
      <c r="A2" s="241" t="s">
        <v>212</v>
      </c>
      <c r="B2" s="242"/>
      <c r="C2" s="242"/>
      <c r="D2" s="242"/>
      <c r="E2" s="242"/>
      <c r="F2" s="243"/>
      <c r="G2" s="271">
        <f>COTIZACIÓN!F35</f>
        <v>0</v>
      </c>
      <c r="H2" s="272"/>
    </row>
    <row r="3" spans="1:8" ht="15.75">
      <c r="A3" s="244" t="s">
        <v>213</v>
      </c>
      <c r="B3" s="245"/>
      <c r="C3" s="245"/>
      <c r="D3" s="245"/>
      <c r="E3" s="245"/>
      <c r="F3" s="246"/>
      <c r="G3" s="273">
        <f>COTIZACIÓN!F42</f>
        <v>0</v>
      </c>
      <c r="H3" s="274"/>
    </row>
    <row r="4" spans="1:8" ht="15">
      <c r="A4" s="247"/>
      <c r="B4" s="248"/>
      <c r="C4" s="248"/>
      <c r="D4" s="248"/>
      <c r="E4" s="248"/>
      <c r="F4" s="248"/>
      <c r="G4" s="248"/>
      <c r="H4" s="249"/>
    </row>
    <row r="5" spans="1:8" ht="15">
      <c r="A5" s="275" t="s">
        <v>214</v>
      </c>
      <c r="B5" s="276"/>
      <c r="C5" s="276"/>
      <c r="D5" s="276"/>
      <c r="E5" s="276"/>
      <c r="F5" s="276"/>
      <c r="G5" s="276"/>
      <c r="H5" s="277"/>
    </row>
    <row r="6" spans="1:8">
      <c r="A6" s="250"/>
      <c r="B6" s="251"/>
      <c r="C6" s="251"/>
      <c r="D6" s="251"/>
      <c r="E6" s="251"/>
      <c r="F6" s="251"/>
      <c r="G6" s="251"/>
      <c r="H6" s="252"/>
    </row>
    <row r="7" spans="1:8" ht="15">
      <c r="A7" s="39" t="s">
        <v>162</v>
      </c>
      <c r="B7" s="279" t="s">
        <v>215</v>
      </c>
      <c r="C7" s="276"/>
      <c r="D7" s="276"/>
      <c r="E7" s="276"/>
      <c r="F7" s="276"/>
      <c r="G7" s="276"/>
      <c r="H7" s="277"/>
    </row>
    <row r="8" spans="1:8" ht="15">
      <c r="A8" s="40" t="s">
        <v>24</v>
      </c>
      <c r="B8" s="3"/>
      <c r="C8" s="261" t="s">
        <v>159</v>
      </c>
      <c r="D8" s="262"/>
      <c r="E8" s="41" t="s">
        <v>160</v>
      </c>
      <c r="F8" s="42" t="s">
        <v>216</v>
      </c>
      <c r="G8" s="43" t="s">
        <v>161</v>
      </c>
      <c r="H8" s="44" t="s">
        <v>217</v>
      </c>
    </row>
    <row r="9" spans="1:8" ht="30">
      <c r="A9" s="45">
        <v>1</v>
      </c>
      <c r="B9" s="46" t="s">
        <v>218</v>
      </c>
      <c r="C9" s="280" t="s">
        <v>219</v>
      </c>
      <c r="D9" s="280"/>
      <c r="E9" s="47">
        <v>0.04</v>
      </c>
      <c r="F9" s="48">
        <f>+E9*$G$3</f>
        <v>0</v>
      </c>
      <c r="G9" s="49">
        <f t="shared" ref="G9:G15" si="0">+F9</f>
        <v>0</v>
      </c>
      <c r="H9" s="50" t="e">
        <f>+(G9/$G$2)</f>
        <v>#DIV/0!</v>
      </c>
    </row>
    <row r="10" spans="1:8" ht="30">
      <c r="A10" s="45">
        <v>2</v>
      </c>
      <c r="B10" s="46" t="s">
        <v>220</v>
      </c>
      <c r="C10" s="280" t="s">
        <v>219</v>
      </c>
      <c r="D10" s="280"/>
      <c r="E10" s="47">
        <v>0.02</v>
      </c>
      <c r="F10" s="48">
        <f>+E10*$G$3</f>
        <v>0</v>
      </c>
      <c r="G10" s="49">
        <f t="shared" si="0"/>
        <v>0</v>
      </c>
      <c r="H10" s="50" t="e">
        <f t="shared" ref="H10:H15" si="1">+(G10/$G$2)</f>
        <v>#DIV/0!</v>
      </c>
    </row>
    <row r="11" spans="1:8" ht="30">
      <c r="A11" s="45">
        <v>3</v>
      </c>
      <c r="B11" s="46" t="s">
        <v>221</v>
      </c>
      <c r="C11" s="280" t="s">
        <v>219</v>
      </c>
      <c r="D11" s="280"/>
      <c r="E11" s="47">
        <v>0.01</v>
      </c>
      <c r="F11" s="48">
        <f>+E11*$G$3</f>
        <v>0</v>
      </c>
      <c r="G11" s="49">
        <f t="shared" si="0"/>
        <v>0</v>
      </c>
      <c r="H11" s="50" t="e">
        <f t="shared" si="1"/>
        <v>#DIV/0!</v>
      </c>
    </row>
    <row r="12" spans="1:8" ht="30">
      <c r="A12" s="45">
        <v>4</v>
      </c>
      <c r="B12" s="46" t="s">
        <v>222</v>
      </c>
      <c r="C12" s="280" t="s">
        <v>219</v>
      </c>
      <c r="D12" s="280"/>
      <c r="E12" s="47">
        <v>1.2E-2</v>
      </c>
      <c r="F12" s="48">
        <f t="shared" ref="F12" si="2">+E12*$G$3</f>
        <v>0</v>
      </c>
      <c r="G12" s="49">
        <f t="shared" si="0"/>
        <v>0</v>
      </c>
      <c r="H12" s="50" t="e">
        <f t="shared" si="1"/>
        <v>#DIV/0!</v>
      </c>
    </row>
    <row r="13" spans="1:8" ht="30">
      <c r="A13" s="45">
        <v>5</v>
      </c>
      <c r="B13" s="46" t="s">
        <v>223</v>
      </c>
      <c r="C13" s="280" t="s">
        <v>219</v>
      </c>
      <c r="D13" s="280"/>
      <c r="E13" s="47">
        <v>0.02</v>
      </c>
      <c r="F13" s="48">
        <f>+E13*$G$3</f>
        <v>0</v>
      </c>
      <c r="G13" s="49">
        <f t="shared" si="0"/>
        <v>0</v>
      </c>
      <c r="H13" s="50" t="e">
        <f t="shared" si="1"/>
        <v>#DIV/0!</v>
      </c>
    </row>
    <row r="14" spans="1:8" ht="30">
      <c r="A14" s="45">
        <v>6</v>
      </c>
      <c r="B14" s="46" t="s">
        <v>224</v>
      </c>
      <c r="C14" s="280" t="s">
        <v>219</v>
      </c>
      <c r="D14" s="280"/>
      <c r="E14" s="51">
        <v>0.05</v>
      </c>
      <c r="F14" s="48">
        <f>+E14*$G$3</f>
        <v>0</v>
      </c>
      <c r="G14" s="49">
        <f t="shared" si="0"/>
        <v>0</v>
      </c>
      <c r="H14" s="50" t="e">
        <f t="shared" si="1"/>
        <v>#DIV/0!</v>
      </c>
    </row>
    <row r="15" spans="1:8" ht="15">
      <c r="A15" s="45">
        <v>7</v>
      </c>
      <c r="B15" s="46" t="s">
        <v>225</v>
      </c>
      <c r="C15" s="280" t="s">
        <v>219</v>
      </c>
      <c r="D15" s="280"/>
      <c r="E15" s="52">
        <v>0.01</v>
      </c>
      <c r="F15" s="48">
        <f>+E15*$G$3</f>
        <v>0</v>
      </c>
      <c r="G15" s="49">
        <f t="shared" si="0"/>
        <v>0</v>
      </c>
      <c r="H15" s="50" t="e">
        <f t="shared" si="1"/>
        <v>#DIV/0!</v>
      </c>
    </row>
    <row r="16" spans="1:8" ht="15">
      <c r="A16" s="53"/>
      <c r="B16" s="54"/>
      <c r="C16" s="54"/>
      <c r="D16" s="54"/>
      <c r="E16" s="54"/>
      <c r="F16" s="54"/>
      <c r="G16" s="55">
        <f>SUM(G9:G15)</f>
        <v>0</v>
      </c>
      <c r="H16" s="56" t="e">
        <f>SUM(H9:H15)</f>
        <v>#DIV/0!</v>
      </c>
    </row>
    <row r="17" spans="1:8">
      <c r="A17" s="255"/>
      <c r="B17" s="256"/>
      <c r="C17" s="256"/>
      <c r="D17" s="256"/>
      <c r="E17" s="256"/>
      <c r="F17" s="256"/>
      <c r="G17" s="256"/>
      <c r="H17" s="257"/>
    </row>
    <row r="18" spans="1:8" ht="15">
      <c r="A18" s="278" t="s">
        <v>226</v>
      </c>
      <c r="B18" s="259"/>
      <c r="C18" s="259"/>
      <c r="D18" s="259"/>
      <c r="E18" s="259"/>
      <c r="F18" s="259"/>
      <c r="G18" s="259"/>
      <c r="H18" s="260"/>
    </row>
    <row r="19" spans="1:8" ht="45">
      <c r="A19" s="41" t="s">
        <v>227</v>
      </c>
      <c r="B19" s="57" t="s">
        <v>228</v>
      </c>
      <c r="C19" s="58" t="s">
        <v>229</v>
      </c>
      <c r="D19" s="58" t="s">
        <v>230</v>
      </c>
      <c r="E19" s="58" t="s">
        <v>231</v>
      </c>
      <c r="F19" s="57" t="s">
        <v>232</v>
      </c>
      <c r="G19" s="57" t="s">
        <v>233</v>
      </c>
      <c r="H19" s="44" t="s">
        <v>217</v>
      </c>
    </row>
    <row r="20" spans="1:8">
      <c r="A20" s="59">
        <v>1</v>
      </c>
      <c r="B20" s="60" t="str">
        <f>+JORNALES!A9</f>
        <v>Residente de obra</v>
      </c>
      <c r="C20" s="61">
        <v>0.8</v>
      </c>
      <c r="D20" s="62">
        <v>1</v>
      </c>
      <c r="E20" s="62">
        <v>4</v>
      </c>
      <c r="F20" s="63"/>
      <c r="G20" s="64"/>
      <c r="H20" s="65"/>
    </row>
    <row r="21" spans="1:8">
      <c r="A21" s="59">
        <v>2</v>
      </c>
      <c r="B21" s="60" t="str">
        <f>+JORNALES!A10</f>
        <v xml:space="preserve">Auxiliar de ingenieria </v>
      </c>
      <c r="C21" s="61">
        <v>1</v>
      </c>
      <c r="D21" s="62">
        <v>1</v>
      </c>
      <c r="E21" s="62">
        <v>4</v>
      </c>
      <c r="F21" s="63"/>
      <c r="G21" s="64"/>
      <c r="H21" s="65"/>
    </row>
    <row r="22" spans="1:8">
      <c r="A22" s="59">
        <v>3</v>
      </c>
      <c r="B22" s="60" t="str">
        <f>+JORNALES!A14</f>
        <v>Siso</v>
      </c>
      <c r="C22" s="61">
        <v>0.35</v>
      </c>
      <c r="D22" s="62">
        <v>1</v>
      </c>
      <c r="E22" s="62">
        <v>4</v>
      </c>
      <c r="F22" s="63"/>
      <c r="G22" s="64"/>
      <c r="H22" s="65"/>
    </row>
    <row r="23" spans="1:8">
      <c r="A23" s="59">
        <v>4</v>
      </c>
      <c r="B23" s="60" t="str">
        <f>+JORNALES!A7</f>
        <v>Topógrafo</v>
      </c>
      <c r="C23" s="61">
        <v>0.3</v>
      </c>
      <c r="D23" s="62">
        <v>0</v>
      </c>
      <c r="E23" s="62">
        <v>4</v>
      </c>
      <c r="F23" s="63"/>
      <c r="G23" s="64"/>
      <c r="H23" s="65"/>
    </row>
    <row r="24" spans="1:8" ht="15">
      <c r="A24" s="263" t="s">
        <v>235</v>
      </c>
      <c r="B24" s="263"/>
      <c r="C24" s="263"/>
      <c r="D24" s="263"/>
      <c r="E24" s="263"/>
      <c r="F24" s="263"/>
      <c r="G24" s="68">
        <f>+ROUND(SUM(G20:G23),2)</f>
        <v>0</v>
      </c>
      <c r="H24" s="69" t="e">
        <f>+(G24/$G$2)</f>
        <v>#DIV/0!</v>
      </c>
    </row>
    <row r="25" spans="1:8" ht="15">
      <c r="A25" s="264" t="s">
        <v>236</v>
      </c>
      <c r="B25" s="264"/>
      <c r="C25" s="264"/>
      <c r="D25" s="264"/>
      <c r="E25" s="264"/>
      <c r="F25" s="264"/>
      <c r="G25" s="264"/>
      <c r="H25" s="264"/>
    </row>
    <row r="26" spans="1:8" ht="45">
      <c r="A26" s="41" t="s">
        <v>227</v>
      </c>
      <c r="B26" s="57" t="s">
        <v>228</v>
      </c>
      <c r="C26" s="58" t="s">
        <v>229</v>
      </c>
      <c r="D26" s="58" t="s">
        <v>230</v>
      </c>
      <c r="E26" s="58" t="s">
        <v>231</v>
      </c>
      <c r="F26" s="57" t="s">
        <v>232</v>
      </c>
      <c r="G26" s="57" t="s">
        <v>233</v>
      </c>
      <c r="H26" s="44" t="s">
        <v>217</v>
      </c>
    </row>
    <row r="27" spans="1:8">
      <c r="A27" s="59">
        <v>7</v>
      </c>
      <c r="B27" s="60" t="s">
        <v>237</v>
      </c>
      <c r="C27" s="61">
        <v>0.3</v>
      </c>
      <c r="D27" s="62">
        <v>0</v>
      </c>
      <c r="E27" s="62">
        <f>+E23</f>
        <v>4</v>
      </c>
      <c r="F27" s="63"/>
      <c r="G27" s="64">
        <f>+ROUND((C27*D27*E27*F27),2)</f>
        <v>0</v>
      </c>
      <c r="H27" s="65" t="e">
        <f>+(G27/$G$2)</f>
        <v>#DIV/0!</v>
      </c>
    </row>
    <row r="28" spans="1:8" ht="15">
      <c r="A28" s="265" t="s">
        <v>234</v>
      </c>
      <c r="B28" s="265"/>
      <c r="C28" s="265"/>
      <c r="D28" s="265"/>
      <c r="E28" s="265"/>
      <c r="F28" s="266"/>
      <c r="G28" s="66">
        <f>+ROUND((SUM(G27:G27)),2)</f>
        <v>0</v>
      </c>
      <c r="H28" s="67"/>
    </row>
    <row r="29" spans="1:8" ht="15">
      <c r="A29" s="267" t="s">
        <v>238</v>
      </c>
      <c r="B29" s="267"/>
      <c r="C29" s="267"/>
      <c r="D29" s="267"/>
      <c r="E29" s="267"/>
      <c r="F29" s="267"/>
      <c r="G29" s="70">
        <v>1.63</v>
      </c>
      <c r="H29" s="67"/>
    </row>
    <row r="30" spans="1:8" ht="15">
      <c r="A30" s="263" t="s">
        <v>235</v>
      </c>
      <c r="B30" s="263"/>
      <c r="C30" s="263"/>
      <c r="D30" s="263"/>
      <c r="E30" s="263"/>
      <c r="F30" s="263"/>
      <c r="G30" s="68">
        <f>+ROUND((G28*G29),2)</f>
        <v>0</v>
      </c>
      <c r="H30" s="69" t="e">
        <f>+(G30/$G$2)</f>
        <v>#DIV/0!</v>
      </c>
    </row>
    <row r="31" spans="1:8">
      <c r="A31" s="250"/>
      <c r="B31" s="251"/>
      <c r="C31" s="251"/>
      <c r="D31" s="251"/>
      <c r="E31" s="251"/>
      <c r="F31" s="251"/>
      <c r="G31" s="251"/>
      <c r="H31" s="252"/>
    </row>
    <row r="32" spans="1:8" ht="15">
      <c r="A32" s="39" t="s">
        <v>239</v>
      </c>
      <c r="B32" s="258" t="s">
        <v>240</v>
      </c>
      <c r="C32" s="259"/>
      <c r="D32" s="259"/>
      <c r="E32" s="259"/>
      <c r="F32" s="259"/>
      <c r="G32" s="259"/>
      <c r="H32" s="260"/>
    </row>
    <row r="33" spans="1:8" ht="15">
      <c r="A33" s="40" t="s">
        <v>24</v>
      </c>
      <c r="B33" s="71" t="s">
        <v>25</v>
      </c>
      <c r="C33" s="261" t="s">
        <v>159</v>
      </c>
      <c r="D33" s="262"/>
      <c r="E33" s="41" t="s">
        <v>160</v>
      </c>
      <c r="F33" s="42" t="s">
        <v>216</v>
      </c>
      <c r="G33" s="43" t="s">
        <v>161</v>
      </c>
      <c r="H33" s="44" t="s">
        <v>217</v>
      </c>
    </row>
    <row r="34" spans="1:8">
      <c r="A34" s="59">
        <v>1</v>
      </c>
      <c r="B34" s="60" t="s">
        <v>241</v>
      </c>
      <c r="C34" s="253" t="s">
        <v>242</v>
      </c>
      <c r="D34" s="254"/>
      <c r="E34" s="62">
        <f>+E27</f>
        <v>4</v>
      </c>
      <c r="F34" s="63"/>
      <c r="G34" s="64"/>
      <c r="H34" s="65"/>
    </row>
    <row r="35" spans="1:8">
      <c r="A35" s="59">
        <v>2</v>
      </c>
      <c r="B35" s="60" t="s">
        <v>243</v>
      </c>
      <c r="C35" s="253" t="s">
        <v>242</v>
      </c>
      <c r="D35" s="254"/>
      <c r="E35" s="62">
        <f>+E34</f>
        <v>4</v>
      </c>
      <c r="F35" s="63"/>
      <c r="G35" s="64"/>
      <c r="H35" s="65"/>
    </row>
    <row r="36" spans="1:8">
      <c r="A36" s="59">
        <v>3</v>
      </c>
      <c r="B36" s="60" t="s">
        <v>244</v>
      </c>
      <c r="C36" s="253" t="s">
        <v>242</v>
      </c>
      <c r="D36" s="254"/>
      <c r="E36" s="62">
        <v>4</v>
      </c>
      <c r="F36" s="63"/>
      <c r="G36" s="64"/>
      <c r="H36" s="65"/>
    </row>
    <row r="37" spans="1:8" ht="15">
      <c r="A37" s="53"/>
      <c r="B37" s="54"/>
      <c r="C37" s="54"/>
      <c r="D37" s="54"/>
      <c r="E37" s="54"/>
      <c r="F37" s="54"/>
      <c r="G37" s="55"/>
      <c r="H37" s="56"/>
    </row>
    <row r="38" spans="1:8">
      <c r="A38" s="255"/>
      <c r="B38" s="256"/>
      <c r="C38" s="256"/>
      <c r="D38" s="256"/>
      <c r="E38" s="256"/>
      <c r="F38" s="256"/>
      <c r="G38" s="256"/>
      <c r="H38" s="257"/>
    </row>
    <row r="39" spans="1:8" ht="15">
      <c r="A39" s="39" t="s">
        <v>245</v>
      </c>
      <c r="B39" s="258" t="s">
        <v>246</v>
      </c>
      <c r="C39" s="259"/>
      <c r="D39" s="259"/>
      <c r="E39" s="259"/>
      <c r="F39" s="259"/>
      <c r="G39" s="259"/>
      <c r="H39" s="260"/>
    </row>
    <row r="40" spans="1:8" ht="15">
      <c r="A40" s="40" t="s">
        <v>24</v>
      </c>
      <c r="B40" s="71" t="s">
        <v>25</v>
      </c>
      <c r="C40" s="261" t="s">
        <v>159</v>
      </c>
      <c r="D40" s="262"/>
      <c r="E40" s="41" t="s">
        <v>160</v>
      </c>
      <c r="F40" s="42" t="s">
        <v>216</v>
      </c>
      <c r="G40" s="43" t="s">
        <v>161</v>
      </c>
      <c r="H40" s="44" t="s">
        <v>217</v>
      </c>
    </row>
    <row r="41" spans="1:8">
      <c r="A41" s="59"/>
      <c r="B41" s="60" t="s">
        <v>247</v>
      </c>
      <c r="C41" s="253" t="s">
        <v>159</v>
      </c>
      <c r="D41" s="254"/>
      <c r="E41" s="62">
        <v>30</v>
      </c>
      <c r="F41" s="63"/>
      <c r="G41" s="64"/>
      <c r="H41" s="65"/>
    </row>
    <row r="42" spans="1:8" ht="15">
      <c r="A42" s="59"/>
      <c r="B42" s="60" t="s">
        <v>248</v>
      </c>
      <c r="C42" s="253" t="s">
        <v>159</v>
      </c>
      <c r="D42" s="254"/>
      <c r="E42" s="62">
        <v>10</v>
      </c>
      <c r="F42" s="72"/>
      <c r="G42" s="64"/>
      <c r="H42" s="65"/>
    </row>
    <row r="43" spans="1:8" ht="28.5">
      <c r="A43" s="59">
        <v>4</v>
      </c>
      <c r="B43" s="60" t="s">
        <v>250</v>
      </c>
      <c r="C43" s="253" t="s">
        <v>249</v>
      </c>
      <c r="D43" s="254"/>
      <c r="E43" s="62">
        <v>1</v>
      </c>
      <c r="F43" s="63"/>
      <c r="G43" s="64"/>
      <c r="H43" s="65"/>
    </row>
    <row r="44" spans="1:8" ht="28.5">
      <c r="A44" s="59">
        <v>5</v>
      </c>
      <c r="B44" s="60" t="s">
        <v>251</v>
      </c>
      <c r="C44" s="253" t="s">
        <v>249</v>
      </c>
      <c r="D44" s="254"/>
      <c r="E44" s="62">
        <v>1</v>
      </c>
      <c r="F44" s="63"/>
      <c r="G44" s="210"/>
      <c r="H44" s="65"/>
    </row>
    <row r="45" spans="1:8" ht="15">
      <c r="A45" s="53"/>
      <c r="B45" s="54"/>
      <c r="C45" s="54"/>
      <c r="D45" s="54"/>
      <c r="E45" s="54"/>
      <c r="F45" s="54"/>
      <c r="G45" s="55"/>
      <c r="H45" s="56"/>
    </row>
    <row r="46" spans="1:8">
      <c r="A46" s="53"/>
      <c r="B46" s="73"/>
      <c r="C46" s="73"/>
      <c r="D46" s="54"/>
      <c r="E46" s="54"/>
      <c r="F46" s="54"/>
      <c r="G46" s="74"/>
      <c r="H46" s="75"/>
    </row>
    <row r="47" spans="1:8">
      <c r="A47" s="53"/>
      <c r="B47" s="54"/>
      <c r="C47" s="54"/>
      <c r="D47" s="54"/>
      <c r="E47" s="54"/>
      <c r="F47" s="208"/>
      <c r="G47" s="209"/>
      <c r="H47" s="76"/>
    </row>
    <row r="48" spans="1:8" ht="15">
      <c r="A48" s="77"/>
      <c r="D48" s="238" t="s">
        <v>252</v>
      </c>
      <c r="E48" s="239"/>
      <c r="F48" s="240" t="s">
        <v>252</v>
      </c>
      <c r="G48" s="211">
        <f>ROUND((G16+G30+G37+G45),0)</f>
        <v>0</v>
      </c>
      <c r="H48" s="56" t="e">
        <f>H30+H37+H45+H16+H24</f>
        <v>#DIV/0!</v>
      </c>
    </row>
    <row r="49" spans="1:8" ht="15">
      <c r="A49" s="77"/>
      <c r="D49" s="78"/>
      <c r="E49" s="54"/>
      <c r="F49" s="79"/>
      <c r="G49" s="80"/>
      <c r="H49" s="81"/>
    </row>
    <row r="50" spans="1:8" ht="15">
      <c r="A50" s="77"/>
      <c r="D50" s="238" t="s">
        <v>253</v>
      </c>
      <c r="E50" s="239"/>
      <c r="F50" s="240"/>
      <c r="G50" s="82">
        <f>ROUND(($G$2*H50),2)</f>
        <v>0</v>
      </c>
      <c r="H50" s="83">
        <v>0.01</v>
      </c>
    </row>
    <row r="51" spans="1:8" ht="15">
      <c r="A51" s="77"/>
      <c r="B51" s="84"/>
      <c r="D51" s="238" t="s">
        <v>254</v>
      </c>
      <c r="E51" s="239"/>
      <c r="F51" s="240" t="s">
        <v>254</v>
      </c>
      <c r="G51" s="82">
        <f>ROUND($G$2*H51,0)</f>
        <v>0</v>
      </c>
      <c r="H51" s="83">
        <v>0.05</v>
      </c>
    </row>
    <row r="52" spans="1:8">
      <c r="A52" s="53"/>
      <c r="B52" s="84"/>
      <c r="H52" s="85"/>
    </row>
    <row r="53" spans="1:8" ht="15">
      <c r="A53" s="53"/>
      <c r="B53" s="86"/>
      <c r="C53" s="79"/>
      <c r="D53" s="54"/>
      <c r="E53" s="54"/>
      <c r="F53" s="54"/>
      <c r="G53" s="87"/>
      <c r="H53" s="88"/>
    </row>
    <row r="54" spans="1:8" ht="15">
      <c r="A54" s="53"/>
      <c r="B54" s="86"/>
      <c r="C54" s="79"/>
      <c r="D54" s="89"/>
      <c r="E54" s="90"/>
      <c r="F54" s="90"/>
      <c r="G54" s="91">
        <f>ROUND((G48+G50+G51),2)</f>
        <v>0</v>
      </c>
      <c r="H54" s="92"/>
    </row>
    <row r="55" spans="1:8">
      <c r="A55" s="93"/>
      <c r="B55" s="94"/>
      <c r="C55" s="54"/>
      <c r="D55" s="95"/>
      <c r="E55" s="95"/>
      <c r="F55" s="95"/>
      <c r="G55" s="96"/>
      <c r="H55" s="97"/>
    </row>
    <row r="56" spans="1:8" ht="15">
      <c r="A56" s="93"/>
      <c r="B56" s="94"/>
      <c r="C56" s="54"/>
      <c r="D56" s="95"/>
      <c r="E56" s="95"/>
      <c r="F56" s="95"/>
      <c r="G56" s="98"/>
      <c r="H56" s="97"/>
    </row>
    <row r="57" spans="1:8">
      <c r="A57" s="93"/>
      <c r="B57" s="94" t="s">
        <v>255</v>
      </c>
      <c r="C57" s="54"/>
      <c r="D57" s="95"/>
      <c r="E57" s="95"/>
      <c r="F57" s="95"/>
      <c r="G57" s="99"/>
      <c r="H57" s="97"/>
    </row>
    <row r="58" spans="1:8" ht="15">
      <c r="A58" s="93"/>
      <c r="B58" s="100">
        <f>+'[17]datos iniciales'!$B$7</f>
        <v>0</v>
      </c>
      <c r="C58" s="101"/>
      <c r="D58" s="95"/>
      <c r="E58" s="95"/>
      <c r="F58" s="95"/>
      <c r="G58" s="34"/>
      <c r="H58" s="97"/>
    </row>
    <row r="59" spans="1:8" ht="15">
      <c r="A59" s="93"/>
      <c r="B59" s="100">
        <f>+'[17]datos iniciales'!$B$8</f>
        <v>0</v>
      </c>
      <c r="C59" s="101"/>
      <c r="D59" s="95"/>
      <c r="E59" s="95"/>
      <c r="F59" s="95"/>
      <c r="H59" s="97"/>
    </row>
    <row r="60" spans="1:8" ht="15">
      <c r="A60" s="95"/>
      <c r="B60" s="100">
        <f>+'[17]datos iniciales'!$B$9</f>
        <v>0</v>
      </c>
      <c r="C60" s="101"/>
      <c r="D60" s="95"/>
      <c r="E60" s="95"/>
      <c r="F60" s="95"/>
      <c r="H60" s="97"/>
    </row>
    <row r="61" spans="1:8" ht="15">
      <c r="A61" s="95"/>
      <c r="B61" s="100">
        <f>+'[17]datos iniciales'!$B$10</f>
        <v>0</v>
      </c>
      <c r="C61" s="54"/>
      <c r="D61" s="95"/>
      <c r="E61" s="95"/>
      <c r="F61" s="95"/>
      <c r="G61" s="96"/>
      <c r="H61" s="97"/>
    </row>
    <row r="62" spans="1:8" ht="15">
      <c r="A62" s="95"/>
      <c r="B62" s="100"/>
      <c r="C62" s="54"/>
      <c r="D62" s="95"/>
      <c r="E62" s="95"/>
      <c r="F62" s="95"/>
      <c r="G62" s="96"/>
      <c r="H62" s="97"/>
    </row>
    <row r="63" spans="1:8" ht="15">
      <c r="A63" s="95"/>
      <c r="B63" s="100" t="s">
        <v>256</v>
      </c>
      <c r="C63" s="54"/>
      <c r="D63" s="95"/>
      <c r="E63" s="95"/>
      <c r="F63" s="95"/>
      <c r="G63" s="96"/>
      <c r="H63" s="97"/>
    </row>
    <row r="64" spans="1:8" ht="15" thickBot="1">
      <c r="A64" s="102"/>
      <c r="B64" s="102"/>
      <c r="C64" s="102"/>
      <c r="D64" s="102"/>
      <c r="E64" s="102"/>
      <c r="F64" s="102"/>
      <c r="G64" s="102"/>
      <c r="H64" s="102"/>
    </row>
  </sheetData>
  <mergeCells count="40">
    <mergeCell ref="A1:H1"/>
    <mergeCell ref="G2:H2"/>
    <mergeCell ref="G3:H3"/>
    <mergeCell ref="A5:H5"/>
    <mergeCell ref="A18:H18"/>
    <mergeCell ref="B7:H7"/>
    <mergeCell ref="C8:D8"/>
    <mergeCell ref="C9:D9"/>
    <mergeCell ref="C10:D10"/>
    <mergeCell ref="C11:D11"/>
    <mergeCell ref="C12:D12"/>
    <mergeCell ref="C13:D13"/>
    <mergeCell ref="C14:D14"/>
    <mergeCell ref="C15:D15"/>
    <mergeCell ref="A17:H17"/>
    <mergeCell ref="C33:D33"/>
    <mergeCell ref="C34:D34"/>
    <mergeCell ref="C35:D35"/>
    <mergeCell ref="C36:D36"/>
    <mergeCell ref="A24:F24"/>
    <mergeCell ref="A25:H25"/>
    <mergeCell ref="A28:F28"/>
    <mergeCell ref="A29:F29"/>
    <mergeCell ref="A30:F30"/>
    <mergeCell ref="D50:F50"/>
    <mergeCell ref="D51:F51"/>
    <mergeCell ref="A2:F2"/>
    <mergeCell ref="A3:F3"/>
    <mergeCell ref="A4:H4"/>
    <mergeCell ref="A6:H6"/>
    <mergeCell ref="C43:D43"/>
    <mergeCell ref="C44:D44"/>
    <mergeCell ref="D48:F48"/>
    <mergeCell ref="A38:H38"/>
    <mergeCell ref="B39:H39"/>
    <mergeCell ref="C40:D40"/>
    <mergeCell ref="C41:D41"/>
    <mergeCell ref="C42:D42"/>
    <mergeCell ref="A31:H31"/>
    <mergeCell ref="B32:H32"/>
  </mergeCells>
  <pageMargins left="0.7" right="0.7" top="0.75" bottom="0.75" header="0.3" footer="0.3"/>
  <pageSetup scale="62" orientation="portrait" r:id="rId1"/>
  <rowBreaks count="1" manualBreakCount="1">
    <brk id="5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Y48"/>
  <sheetViews>
    <sheetView showGridLines="0" view="pageBreakPreview" topLeftCell="A13" zoomScale="90" zoomScaleNormal="70" zoomScaleSheetLayoutView="90" workbookViewId="0">
      <selection activeCell="AF31" sqref="O31:AK39"/>
    </sheetView>
  </sheetViews>
  <sheetFormatPr baseColWidth="10" defaultColWidth="11.5" defaultRowHeight="14.25"/>
  <cols>
    <col min="1" max="1" width="0.5" customWidth="1"/>
    <col min="2" max="8" width="2.375" customWidth="1"/>
    <col min="9" max="9" width="3.875" customWidth="1"/>
    <col min="10" max="14" width="2.5" customWidth="1"/>
    <col min="15" max="17" width="2.375" customWidth="1"/>
    <col min="18" max="18" width="3.875" customWidth="1"/>
    <col min="19" max="23" width="2.375" customWidth="1"/>
    <col min="24" max="24" width="6.875" customWidth="1"/>
    <col min="25" max="30" width="2.375" customWidth="1"/>
    <col min="31" max="31" width="8.125" customWidth="1"/>
    <col min="32" max="36" width="2.625" customWidth="1"/>
    <col min="37" max="37" width="7.5" customWidth="1"/>
    <col min="38" max="38" width="2.375" customWidth="1"/>
    <col min="39" max="39" width="0.5" customWidth="1"/>
    <col min="40" max="50" width="2.375" customWidth="1"/>
    <col min="51" max="51" width="17.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1.1000000000000001</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31</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f>COTIZACIÓN!E5</f>
        <v>3.3</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3.3</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26</v>
      </c>
      <c r="R11" s="217"/>
      <c r="S11" s="217"/>
      <c r="T11" s="217" t="s">
        <v>69</v>
      </c>
      <c r="U11" s="217"/>
      <c r="V11" s="217"/>
      <c r="W11" s="217"/>
      <c r="X11" s="217"/>
      <c r="Y11" s="217" t="s">
        <v>70</v>
      </c>
      <c r="Z11" s="217"/>
      <c r="AA11" s="217"/>
      <c r="AB11" s="217"/>
      <c r="AC11" s="217"/>
      <c r="AD11" s="217"/>
      <c r="AE11" s="217" t="s">
        <v>71</v>
      </c>
      <c r="AF11" s="217"/>
      <c r="AG11" s="217"/>
      <c r="AH11" s="217"/>
      <c r="AI11" s="217"/>
      <c r="AJ11" s="217"/>
      <c r="AK11" s="217"/>
      <c r="AL11" s="5"/>
      <c r="AM11" s="13"/>
    </row>
    <row r="12" spans="1:51">
      <c r="A12" s="12"/>
      <c r="B12" s="5"/>
      <c r="C12" s="215" t="s">
        <v>72</v>
      </c>
      <c r="D12" s="215"/>
      <c r="E12" s="215"/>
      <c r="F12" s="215"/>
      <c r="G12" s="215"/>
      <c r="H12" s="215"/>
      <c r="I12" s="215"/>
      <c r="J12" s="215"/>
      <c r="K12" s="215"/>
      <c r="L12" s="215"/>
      <c r="M12" s="215"/>
      <c r="N12" s="215"/>
      <c r="O12" s="215"/>
      <c r="P12" s="215"/>
      <c r="Q12" s="282" t="s">
        <v>73</v>
      </c>
      <c r="R12" s="282"/>
      <c r="S12" s="282"/>
      <c r="T12" s="289">
        <v>74000</v>
      </c>
      <c r="U12" s="289"/>
      <c r="V12" s="289"/>
      <c r="W12" s="289"/>
      <c r="X12" s="289"/>
      <c r="Y12" s="290">
        <v>0.4</v>
      </c>
      <c r="Z12" s="291"/>
      <c r="AA12" s="291"/>
      <c r="AB12" s="291"/>
      <c r="AC12" s="291"/>
      <c r="AD12" s="292"/>
      <c r="AE12" s="289"/>
      <c r="AF12" s="289"/>
      <c r="AG12" s="289"/>
      <c r="AH12" s="289"/>
      <c r="AI12" s="289"/>
      <c r="AJ12" s="289"/>
      <c r="AK12" s="289"/>
      <c r="AL12" s="5"/>
      <c r="AM12" s="13"/>
    </row>
    <row r="13" spans="1:51">
      <c r="A13" s="12"/>
      <c r="B13" s="5"/>
      <c r="C13" s="215" t="s">
        <v>74</v>
      </c>
      <c r="D13" s="215"/>
      <c r="E13" s="215"/>
      <c r="F13" s="215"/>
      <c r="G13" s="215"/>
      <c r="H13" s="215"/>
      <c r="I13" s="215"/>
      <c r="J13" s="215"/>
      <c r="K13" s="215"/>
      <c r="L13" s="215"/>
      <c r="M13" s="215"/>
      <c r="N13" s="215"/>
      <c r="O13" s="215"/>
      <c r="P13" s="215"/>
      <c r="Q13" s="282" t="s">
        <v>75</v>
      </c>
      <c r="R13" s="282"/>
      <c r="S13" s="282"/>
      <c r="T13" s="289">
        <v>165000</v>
      </c>
      <c r="U13" s="289"/>
      <c r="V13" s="289"/>
      <c r="W13" s="289"/>
      <c r="X13" s="289"/>
      <c r="Y13" s="290">
        <v>4</v>
      </c>
      <c r="Z13" s="291"/>
      <c r="AA13" s="291"/>
      <c r="AB13" s="291"/>
      <c r="AC13" s="291"/>
      <c r="AD13" s="292"/>
      <c r="AE13" s="289"/>
      <c r="AF13" s="289"/>
      <c r="AG13" s="289"/>
      <c r="AH13" s="289"/>
      <c r="AI13" s="289"/>
      <c r="AJ13" s="289"/>
      <c r="AK13" s="289"/>
      <c r="AL13" s="5"/>
      <c r="AM13" s="13"/>
    </row>
    <row r="14" spans="1:51">
      <c r="A14" s="12"/>
      <c r="B14" s="5"/>
      <c r="C14" s="215" t="s">
        <v>76</v>
      </c>
      <c r="D14" s="215"/>
      <c r="E14" s="215"/>
      <c r="F14" s="215"/>
      <c r="G14" s="215"/>
      <c r="H14" s="215"/>
      <c r="I14" s="215"/>
      <c r="J14" s="215"/>
      <c r="K14" s="215"/>
      <c r="L14" s="215"/>
      <c r="M14" s="215"/>
      <c r="N14" s="215"/>
      <c r="O14" s="215"/>
      <c r="P14" s="215"/>
      <c r="Q14" s="282"/>
      <c r="R14" s="282"/>
      <c r="S14" s="282"/>
      <c r="T14" s="217"/>
      <c r="U14" s="217"/>
      <c r="V14" s="217"/>
      <c r="W14" s="217"/>
      <c r="X14" s="217"/>
      <c r="Y14" s="282"/>
      <c r="Z14" s="217"/>
      <c r="AA14" s="217"/>
      <c r="AB14" s="217"/>
      <c r="AC14" s="217"/>
      <c r="AD14" s="217"/>
      <c r="AE14" s="289"/>
      <c r="AF14" s="289"/>
      <c r="AG14" s="289"/>
      <c r="AH14" s="289"/>
      <c r="AI14" s="289"/>
      <c r="AJ14" s="289"/>
      <c r="AK14" s="289"/>
      <c r="AL14" s="5"/>
      <c r="AM14" s="13"/>
    </row>
    <row r="15" spans="1:51" ht="3" customHeight="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5"/>
      <c r="D16" s="5"/>
      <c r="E16" s="5"/>
      <c r="F16" s="5"/>
      <c r="G16" s="5"/>
      <c r="H16" s="5"/>
      <c r="I16" s="5"/>
      <c r="J16" s="5"/>
      <c r="K16" s="5"/>
      <c r="L16" s="5"/>
      <c r="M16" s="5"/>
      <c r="N16" s="5"/>
      <c r="O16" s="5"/>
      <c r="P16" s="5"/>
      <c r="Q16" s="5"/>
      <c r="R16" s="5"/>
      <c r="S16" s="5"/>
      <c r="T16" s="5"/>
      <c r="U16" s="5"/>
      <c r="V16" s="5"/>
      <c r="W16" s="5"/>
      <c r="X16" s="5"/>
      <c r="Y16" s="217" t="s">
        <v>77</v>
      </c>
      <c r="Z16" s="217"/>
      <c r="AA16" s="217"/>
      <c r="AB16" s="217"/>
      <c r="AC16" s="217"/>
      <c r="AD16" s="217"/>
      <c r="AE16" s="293"/>
      <c r="AF16" s="217"/>
      <c r="AG16" s="217"/>
      <c r="AH16" s="217"/>
      <c r="AI16" s="217"/>
      <c r="AJ16" s="217"/>
      <c r="AK16" s="217"/>
      <c r="AL16" s="5"/>
      <c r="AM16" s="13"/>
    </row>
    <row r="17" spans="1:39">
      <c r="A17" s="12"/>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13"/>
    </row>
    <row r="18" spans="1:39">
      <c r="A18" s="12"/>
      <c r="B18" s="5"/>
      <c r="C18" s="217" t="s">
        <v>78</v>
      </c>
      <c r="D18" s="217"/>
      <c r="E18" s="217"/>
      <c r="F18" s="217"/>
      <c r="G18" s="217"/>
      <c r="H18" s="217"/>
      <c r="I18" s="217"/>
      <c r="J18" s="217"/>
      <c r="K18" s="217"/>
      <c r="L18" s="217"/>
      <c r="M18" s="217"/>
      <c r="N18" s="217"/>
      <c r="O18" s="217"/>
      <c r="P18" s="217"/>
      <c r="Q18" s="217"/>
      <c r="R18" s="217"/>
      <c r="S18" s="217"/>
      <c r="T18" s="217"/>
      <c r="U18" s="217"/>
      <c r="V18" s="217"/>
      <c r="W18" s="217"/>
      <c r="X18" s="217"/>
      <c r="Y18" s="217"/>
      <c r="Z18" s="217"/>
      <c r="AA18" s="217"/>
      <c r="AB18" s="217"/>
      <c r="AC18" s="217"/>
      <c r="AD18" s="217"/>
      <c r="AE18" s="217"/>
      <c r="AF18" s="217"/>
      <c r="AG18" s="217"/>
      <c r="AH18" s="217"/>
      <c r="AI18" s="217"/>
      <c r="AJ18" s="217"/>
      <c r="AK18" s="217"/>
      <c r="AL18" s="5"/>
      <c r="AM18" s="13"/>
    </row>
    <row r="19" spans="1:39">
      <c r="A19" s="12"/>
      <c r="B19" s="5"/>
      <c r="C19" s="217" t="s">
        <v>79</v>
      </c>
      <c r="D19" s="217"/>
      <c r="E19" s="217"/>
      <c r="F19" s="217"/>
      <c r="G19" s="217"/>
      <c r="H19" s="217"/>
      <c r="I19" s="217"/>
      <c r="J19" s="217"/>
      <c r="K19" s="217"/>
      <c r="L19" s="217"/>
      <c r="M19" s="217"/>
      <c r="N19" s="217"/>
      <c r="O19" s="217"/>
      <c r="P19" s="217"/>
      <c r="Q19" s="217" t="s">
        <v>27</v>
      </c>
      <c r="R19" s="217"/>
      <c r="S19" s="217"/>
      <c r="T19" s="217"/>
      <c r="U19" s="217" t="s">
        <v>66</v>
      </c>
      <c r="V19" s="217"/>
      <c r="W19" s="217"/>
      <c r="X19" s="217"/>
      <c r="Y19" s="217"/>
      <c r="Z19" s="217" t="s">
        <v>80</v>
      </c>
      <c r="AA19" s="217"/>
      <c r="AB19" s="217"/>
      <c r="AC19" s="217"/>
      <c r="AD19" s="217"/>
      <c r="AE19" s="217"/>
      <c r="AF19" s="217" t="s">
        <v>71</v>
      </c>
      <c r="AG19" s="217"/>
      <c r="AH19" s="217"/>
      <c r="AI19" s="217"/>
      <c r="AJ19" s="217"/>
      <c r="AK19" s="217"/>
      <c r="AL19" s="5"/>
      <c r="AM19" s="13"/>
    </row>
    <row r="20" spans="1:39">
      <c r="A20" s="12"/>
      <c r="B20" s="5"/>
      <c r="C20" s="294"/>
      <c r="D20" s="295"/>
      <c r="E20" s="295"/>
      <c r="F20" s="295"/>
      <c r="G20" s="295"/>
      <c r="H20" s="295"/>
      <c r="I20" s="295"/>
      <c r="J20" s="295"/>
      <c r="K20" s="295"/>
      <c r="L20" s="295"/>
      <c r="M20" s="295"/>
      <c r="N20" s="295"/>
      <c r="O20" s="295"/>
      <c r="P20" s="296"/>
      <c r="Q20" s="283"/>
      <c r="R20" s="284"/>
      <c r="S20" s="284"/>
      <c r="T20" s="285"/>
      <c r="U20" s="283"/>
      <c r="V20" s="284"/>
      <c r="W20" s="284"/>
      <c r="X20" s="284"/>
      <c r="Y20" s="285"/>
      <c r="Z20" s="297"/>
      <c r="AA20" s="298"/>
      <c r="AB20" s="298"/>
      <c r="AC20" s="298"/>
      <c r="AD20" s="298"/>
      <c r="AE20" s="299"/>
      <c r="AF20" s="297"/>
      <c r="AG20" s="298"/>
      <c r="AH20" s="298"/>
      <c r="AI20" s="298"/>
      <c r="AJ20" s="298"/>
      <c r="AK20" s="299"/>
      <c r="AL20" s="5"/>
      <c r="AM20" s="13"/>
    </row>
    <row r="21" spans="1:39" ht="3" customHeight="1">
      <c r="A21" s="12"/>
      <c r="B21" s="5"/>
      <c r="C21" s="6"/>
      <c r="D21" s="6"/>
      <c r="E21" s="6"/>
      <c r="F21" s="6"/>
      <c r="G21" s="6"/>
      <c r="H21" s="6"/>
      <c r="I21" s="6"/>
      <c r="J21" s="6"/>
      <c r="K21" s="6"/>
      <c r="L21" s="6"/>
      <c r="M21" s="6"/>
      <c r="N21" s="6"/>
      <c r="O21" s="6"/>
      <c r="P21" s="6"/>
      <c r="Q21" s="7"/>
      <c r="R21" s="7"/>
      <c r="S21" s="7"/>
      <c r="T21" s="7"/>
      <c r="U21" s="7"/>
      <c r="V21" s="7"/>
      <c r="W21" s="7"/>
      <c r="X21" s="7"/>
      <c r="Y21" s="7"/>
      <c r="Z21" s="18"/>
      <c r="AA21" s="18"/>
      <c r="AB21" s="18"/>
      <c r="AC21" s="18"/>
      <c r="AD21" s="18"/>
      <c r="AE21" s="18"/>
      <c r="AF21" s="18"/>
      <c r="AG21" s="7"/>
      <c r="AH21" s="7"/>
      <c r="AI21" s="7"/>
      <c r="AJ21" s="7"/>
      <c r="AK21" s="7"/>
      <c r="AL21" s="5"/>
      <c r="AM21" s="13"/>
    </row>
    <row r="22" spans="1:39">
      <c r="A22" s="12"/>
      <c r="B22" s="5"/>
      <c r="C22" s="5"/>
      <c r="D22" s="5"/>
      <c r="E22" s="5"/>
      <c r="F22" s="5"/>
      <c r="G22" s="5"/>
      <c r="H22" s="5"/>
      <c r="I22" s="5"/>
      <c r="J22" s="5"/>
      <c r="K22" s="5"/>
      <c r="L22" s="5"/>
      <c r="M22" s="5"/>
      <c r="N22" s="5"/>
      <c r="O22" s="5"/>
      <c r="P22" s="5"/>
      <c r="Q22" s="5"/>
      <c r="R22" s="5"/>
      <c r="S22" s="5"/>
      <c r="T22" s="5"/>
      <c r="U22" s="5"/>
      <c r="V22" s="5"/>
      <c r="W22" s="5"/>
      <c r="X22" s="5"/>
      <c r="Y22" s="5"/>
      <c r="Z22" s="217" t="s">
        <v>77</v>
      </c>
      <c r="AA22" s="217"/>
      <c r="AB22" s="217"/>
      <c r="AC22" s="217"/>
      <c r="AD22" s="217"/>
      <c r="AE22" s="217"/>
      <c r="AF22" s="293">
        <f>SUM(AF20:AK20)</f>
        <v>0</v>
      </c>
      <c r="AG22" s="217"/>
      <c r="AH22" s="217"/>
      <c r="AI22" s="217"/>
      <c r="AJ22" s="217"/>
      <c r="AK22" s="217"/>
      <c r="AL22" s="5"/>
      <c r="AM22" s="13"/>
    </row>
    <row r="23" spans="1:39">
      <c r="A23" s="12"/>
      <c r="B23" s="5"/>
      <c r="C23" s="5"/>
      <c r="D23" s="5"/>
      <c r="E23" s="5"/>
      <c r="F23" s="5"/>
      <c r="G23" s="5"/>
      <c r="H23" s="5"/>
      <c r="I23" s="5"/>
      <c r="J23" s="5"/>
      <c r="K23" s="5"/>
      <c r="L23" s="5"/>
      <c r="M23" s="5"/>
      <c r="N23" s="5"/>
      <c r="O23" s="5"/>
      <c r="P23" s="5"/>
      <c r="Q23" s="5"/>
      <c r="R23" s="5"/>
      <c r="S23" s="5"/>
      <c r="T23" s="5"/>
      <c r="U23" s="5"/>
      <c r="V23" s="5"/>
      <c r="W23" s="5"/>
      <c r="X23" s="5"/>
      <c r="Y23" s="5"/>
      <c r="Z23" s="7"/>
      <c r="AA23" s="7"/>
      <c r="AB23" s="7"/>
      <c r="AC23" s="7"/>
      <c r="AD23" s="7"/>
      <c r="AE23" s="7"/>
      <c r="AF23" s="18"/>
      <c r="AG23" s="7"/>
      <c r="AH23" s="7"/>
      <c r="AI23" s="7"/>
      <c r="AJ23" s="7"/>
      <c r="AK23" s="7"/>
      <c r="AL23" s="5"/>
      <c r="AM23" s="13"/>
    </row>
    <row r="24" spans="1:39">
      <c r="A24" s="12"/>
      <c r="B24" s="5"/>
      <c r="C24" s="217" t="s">
        <v>81</v>
      </c>
      <c r="D24" s="217"/>
      <c r="E24" s="217"/>
      <c r="F24" s="217"/>
      <c r="G24" s="217"/>
      <c r="H24" s="217"/>
      <c r="I24" s="217"/>
      <c r="J24" s="217"/>
      <c r="K24" s="217"/>
      <c r="L24" s="217"/>
      <c r="M24" s="217"/>
      <c r="N24" s="217"/>
      <c r="O24" s="217"/>
      <c r="P24" s="217"/>
      <c r="Q24" s="217"/>
      <c r="R24" s="217"/>
      <c r="S24" s="217"/>
      <c r="T24" s="217"/>
      <c r="U24" s="217"/>
      <c r="V24" s="217"/>
      <c r="W24" s="217"/>
      <c r="X24" s="217"/>
      <c r="Y24" s="217"/>
      <c r="Z24" s="217"/>
      <c r="AA24" s="217"/>
      <c r="AB24" s="217"/>
      <c r="AC24" s="217"/>
      <c r="AD24" s="217"/>
      <c r="AE24" s="217"/>
      <c r="AF24" s="217"/>
      <c r="AG24" s="217"/>
      <c r="AH24" s="217"/>
      <c r="AI24" s="217"/>
      <c r="AJ24" s="217"/>
      <c r="AK24" s="217"/>
      <c r="AL24" s="5"/>
      <c r="AM24" s="13"/>
    </row>
    <row r="25" spans="1:39">
      <c r="A25" s="12"/>
      <c r="B25" s="5"/>
      <c r="C25" s="283" t="s">
        <v>79</v>
      </c>
      <c r="D25" s="284"/>
      <c r="E25" s="284"/>
      <c r="F25" s="284"/>
      <c r="G25" s="284"/>
      <c r="H25" s="284"/>
      <c r="I25" s="284"/>
      <c r="J25" s="284"/>
      <c r="K25" s="284"/>
      <c r="L25" s="284"/>
      <c r="M25" s="284"/>
      <c r="N25" s="284"/>
      <c r="O25" s="284"/>
      <c r="P25" s="284"/>
      <c r="Q25" s="284"/>
      <c r="R25" s="284"/>
      <c r="S25" s="284"/>
      <c r="T25" s="285"/>
      <c r="U25" s="283" t="s">
        <v>66</v>
      </c>
      <c r="V25" s="284"/>
      <c r="W25" s="284"/>
      <c r="X25" s="284"/>
      <c r="Y25" s="284"/>
      <c r="Z25" s="284"/>
      <c r="AA25" s="284"/>
      <c r="AB25" s="284"/>
      <c r="AC25" s="284"/>
      <c r="AD25" s="284"/>
      <c r="AE25" s="285"/>
      <c r="AF25" s="217" t="s">
        <v>71</v>
      </c>
      <c r="AG25" s="217"/>
      <c r="AH25" s="217"/>
      <c r="AI25" s="217"/>
      <c r="AJ25" s="217"/>
      <c r="AK25" s="217"/>
      <c r="AL25" s="5"/>
      <c r="AM25" s="13"/>
    </row>
    <row r="26" spans="1:39">
      <c r="A26" s="12"/>
      <c r="B26" s="5"/>
      <c r="C26" s="283"/>
      <c r="D26" s="284"/>
      <c r="E26" s="284"/>
      <c r="F26" s="284"/>
      <c r="G26" s="284"/>
      <c r="H26" s="284"/>
      <c r="I26" s="284"/>
      <c r="J26" s="284"/>
      <c r="K26" s="284"/>
      <c r="L26" s="284"/>
      <c r="M26" s="284"/>
      <c r="N26" s="284"/>
      <c r="O26" s="284"/>
      <c r="P26" s="284"/>
      <c r="Q26" s="284"/>
      <c r="R26" s="284"/>
      <c r="S26" s="284"/>
      <c r="T26" s="285"/>
      <c r="U26" s="283"/>
      <c r="V26" s="284"/>
      <c r="W26" s="284"/>
      <c r="X26" s="284"/>
      <c r="Y26" s="284"/>
      <c r="Z26" s="284"/>
      <c r="AA26" s="284"/>
      <c r="AB26" s="284"/>
      <c r="AC26" s="284"/>
      <c r="AD26" s="284"/>
      <c r="AE26" s="285"/>
      <c r="AF26" s="289"/>
      <c r="AG26" s="289"/>
      <c r="AH26" s="289"/>
      <c r="AI26" s="289"/>
      <c r="AJ26" s="289"/>
      <c r="AK26" s="289"/>
      <c r="AL26" s="5"/>
      <c r="AM26" s="13"/>
    </row>
    <row r="27" spans="1:39" ht="3" customHeight="1">
      <c r="A27" s="12"/>
      <c r="B27" s="5"/>
      <c r="C27" s="5"/>
      <c r="D27" s="5"/>
      <c r="E27" s="5"/>
      <c r="F27" s="5"/>
      <c r="G27" s="5"/>
      <c r="H27" s="5"/>
      <c r="I27" s="5"/>
      <c r="J27" s="5"/>
      <c r="K27" s="5"/>
      <c r="L27" s="5"/>
      <c r="M27" s="5"/>
      <c r="N27" s="5"/>
      <c r="O27" s="5"/>
      <c r="P27" s="5"/>
      <c r="Q27" s="5"/>
      <c r="R27" s="5"/>
      <c r="S27" s="5"/>
      <c r="T27" s="5"/>
      <c r="U27" s="5"/>
      <c r="V27" s="5"/>
      <c r="W27" s="5"/>
      <c r="X27" s="5"/>
      <c r="Y27" s="5"/>
      <c r="Z27" s="7"/>
      <c r="AA27" s="7"/>
      <c r="AB27" s="7"/>
      <c r="AC27" s="7"/>
      <c r="AD27" s="7"/>
      <c r="AE27" s="7"/>
      <c r="AF27" s="18"/>
      <c r="AG27" s="7"/>
      <c r="AH27" s="7"/>
      <c r="AI27" s="7"/>
      <c r="AJ27" s="7"/>
      <c r="AK27" s="7"/>
      <c r="AL27" s="5"/>
      <c r="AM27" s="13"/>
    </row>
    <row r="28" spans="1:39">
      <c r="A28" s="12"/>
      <c r="B28" s="5"/>
      <c r="C28" s="5"/>
      <c r="D28" s="5"/>
      <c r="E28" s="5"/>
      <c r="F28" s="5"/>
      <c r="G28" s="5"/>
      <c r="H28" s="5"/>
      <c r="I28" s="5"/>
      <c r="J28" s="5"/>
      <c r="K28" s="5"/>
      <c r="L28" s="5"/>
      <c r="M28" s="5"/>
      <c r="N28" s="5"/>
      <c r="O28" s="5"/>
      <c r="P28" s="5"/>
      <c r="Q28" s="5"/>
      <c r="R28" s="5"/>
      <c r="S28" s="5"/>
      <c r="T28" s="5"/>
      <c r="U28" s="5"/>
      <c r="V28" s="5"/>
      <c r="W28" s="5"/>
      <c r="X28" s="5"/>
      <c r="Y28" s="5"/>
      <c r="Z28" s="217" t="s">
        <v>77</v>
      </c>
      <c r="AA28" s="217"/>
      <c r="AB28" s="217"/>
      <c r="AC28" s="217"/>
      <c r="AD28" s="217"/>
      <c r="AE28" s="217"/>
      <c r="AF28" s="293">
        <f>SUM(AF26:AK26)</f>
        <v>0</v>
      </c>
      <c r="AG28" s="217"/>
      <c r="AH28" s="217"/>
      <c r="AI28" s="217"/>
      <c r="AJ28" s="217"/>
      <c r="AK28" s="217"/>
      <c r="AL28" s="5"/>
      <c r="AM28" s="13"/>
    </row>
    <row r="29" spans="1:39">
      <c r="A29" s="12"/>
      <c r="B29" s="5"/>
      <c r="C29" s="5"/>
      <c r="D29" s="5"/>
      <c r="E29" s="5"/>
      <c r="F29" s="5"/>
      <c r="G29" s="5"/>
      <c r="H29" s="5"/>
      <c r="I29" s="5"/>
      <c r="J29" s="5"/>
      <c r="K29" s="5"/>
      <c r="L29" s="5"/>
      <c r="M29" s="5"/>
      <c r="N29" s="5"/>
      <c r="O29" s="5"/>
      <c r="P29" s="5"/>
      <c r="Q29" s="5"/>
      <c r="R29" s="5"/>
      <c r="S29" s="5"/>
      <c r="T29" s="5"/>
      <c r="U29" s="5"/>
      <c r="V29" s="5"/>
      <c r="W29" s="5"/>
      <c r="X29" s="5"/>
      <c r="Y29" s="5"/>
      <c r="Z29" s="7"/>
      <c r="AA29" s="7"/>
      <c r="AB29" s="7"/>
      <c r="AC29" s="7"/>
      <c r="AD29" s="7"/>
      <c r="AE29" s="7"/>
      <c r="AF29" s="18"/>
      <c r="AG29" s="7"/>
      <c r="AH29" s="7"/>
      <c r="AI29" s="7"/>
      <c r="AJ29" s="7"/>
      <c r="AK29" s="7"/>
      <c r="AL29" s="5"/>
      <c r="AM29" s="13"/>
    </row>
    <row r="30" spans="1:39">
      <c r="A30" s="12"/>
      <c r="B30" s="5"/>
      <c r="C30" s="217" t="s">
        <v>82</v>
      </c>
      <c r="D30" s="217"/>
      <c r="E30" s="217"/>
      <c r="F30" s="217"/>
      <c r="G30" s="217"/>
      <c r="H30" s="217"/>
      <c r="I30" s="217"/>
      <c r="J30" s="217"/>
      <c r="K30" s="217"/>
      <c r="L30" s="217"/>
      <c r="M30" s="217"/>
      <c r="N30" s="217"/>
      <c r="O30" s="217"/>
      <c r="P30" s="217"/>
      <c r="Q30" s="217"/>
      <c r="R30" s="217"/>
      <c r="S30" s="217"/>
      <c r="T30" s="217"/>
      <c r="U30" s="217"/>
      <c r="V30" s="217"/>
      <c r="W30" s="217"/>
      <c r="X30" s="217"/>
      <c r="Y30" s="217"/>
      <c r="Z30" s="217"/>
      <c r="AA30" s="217"/>
      <c r="AB30" s="217"/>
      <c r="AC30" s="217"/>
      <c r="AD30" s="217"/>
      <c r="AE30" s="217"/>
      <c r="AF30" s="217"/>
      <c r="AG30" s="217"/>
      <c r="AH30" s="217"/>
      <c r="AI30" s="217"/>
      <c r="AJ30" s="217"/>
      <c r="AK30" s="217"/>
      <c r="AL30" s="5"/>
      <c r="AM30" s="13"/>
    </row>
    <row r="31" spans="1:39">
      <c r="A31" s="12"/>
      <c r="B31" s="5"/>
      <c r="C31" s="283" t="s">
        <v>79</v>
      </c>
      <c r="D31" s="284"/>
      <c r="E31" s="284"/>
      <c r="F31" s="284"/>
      <c r="G31" s="284"/>
      <c r="H31" s="284"/>
      <c r="I31" s="284"/>
      <c r="J31" s="284"/>
      <c r="K31" s="284"/>
      <c r="L31" s="284"/>
      <c r="M31" s="284"/>
      <c r="N31" s="285"/>
      <c r="O31" s="283"/>
      <c r="P31" s="284"/>
      <c r="Q31" s="284"/>
      <c r="R31" s="284"/>
      <c r="S31" s="284"/>
      <c r="T31" s="284"/>
      <c r="U31" s="284"/>
      <c r="V31" s="284"/>
      <c r="W31" s="284"/>
      <c r="X31" s="284"/>
      <c r="Y31" s="285"/>
      <c r="Z31" s="217"/>
      <c r="AA31" s="217"/>
      <c r="AB31" s="217"/>
      <c r="AC31" s="217"/>
      <c r="AD31" s="217"/>
      <c r="AE31" s="217"/>
      <c r="AF31" s="217"/>
      <c r="AG31" s="217"/>
      <c r="AH31" s="217"/>
      <c r="AI31" s="217"/>
      <c r="AJ31" s="217"/>
      <c r="AK31" s="217"/>
      <c r="AL31" s="5"/>
      <c r="AM31" s="13"/>
    </row>
    <row r="32" spans="1:39">
      <c r="A32" s="12"/>
      <c r="B32" s="5"/>
      <c r="C32" s="283" t="s">
        <v>85</v>
      </c>
      <c r="D32" s="284"/>
      <c r="E32" s="284"/>
      <c r="F32" s="284"/>
      <c r="G32" s="284"/>
      <c r="H32" s="284"/>
      <c r="I32" s="284"/>
      <c r="J32" s="284"/>
      <c r="K32" s="284"/>
      <c r="L32" s="284"/>
      <c r="M32" s="284"/>
      <c r="N32" s="285"/>
      <c r="O32" s="286"/>
      <c r="P32" s="287"/>
      <c r="Q32" s="287"/>
      <c r="R32" s="287"/>
      <c r="S32" s="287"/>
      <c r="T32" s="287"/>
      <c r="U32" s="287"/>
      <c r="V32" s="287"/>
      <c r="W32" s="287"/>
      <c r="X32" s="287"/>
      <c r="Y32" s="288"/>
      <c r="Z32" s="290"/>
      <c r="AA32" s="291"/>
      <c r="AB32" s="291"/>
      <c r="AC32" s="291"/>
      <c r="AD32" s="291"/>
      <c r="AE32" s="292"/>
      <c r="AF32" s="297"/>
      <c r="AG32" s="298"/>
      <c r="AH32" s="298"/>
      <c r="AI32" s="298"/>
      <c r="AJ32" s="298"/>
      <c r="AK32" s="299"/>
      <c r="AL32" s="5"/>
      <c r="AM32" s="13"/>
    </row>
    <row r="33" spans="1:51">
      <c r="A33" s="12"/>
      <c r="B33" s="5"/>
      <c r="C33" s="283" t="s">
        <v>86</v>
      </c>
      <c r="D33" s="284"/>
      <c r="E33" s="284"/>
      <c r="F33" s="284"/>
      <c r="G33" s="284"/>
      <c r="H33" s="284"/>
      <c r="I33" s="284"/>
      <c r="J33" s="284"/>
      <c r="K33" s="284"/>
      <c r="L33" s="284"/>
      <c r="M33" s="284"/>
      <c r="N33" s="285"/>
      <c r="O33" s="286"/>
      <c r="P33" s="287"/>
      <c r="Q33" s="287"/>
      <c r="R33" s="287"/>
      <c r="S33" s="287"/>
      <c r="T33" s="287"/>
      <c r="U33" s="287"/>
      <c r="V33" s="287"/>
      <c r="W33" s="287"/>
      <c r="X33" s="287"/>
      <c r="Y33" s="288"/>
      <c r="Z33" s="290"/>
      <c r="AA33" s="291"/>
      <c r="AB33" s="291"/>
      <c r="AC33" s="291"/>
      <c r="AD33" s="291"/>
      <c r="AE33" s="292"/>
      <c r="AF33" s="297"/>
      <c r="AG33" s="298"/>
      <c r="AH33" s="298"/>
      <c r="AI33" s="298"/>
      <c r="AJ33" s="298"/>
      <c r="AK33" s="299"/>
      <c r="AL33" s="5"/>
      <c r="AM33" s="13"/>
    </row>
    <row r="34" spans="1:51">
      <c r="A34" s="12"/>
      <c r="B34" s="5"/>
      <c r="C34" s="283" t="s">
        <v>87</v>
      </c>
      <c r="D34" s="284"/>
      <c r="E34" s="284"/>
      <c r="F34" s="284"/>
      <c r="G34" s="284"/>
      <c r="H34" s="284"/>
      <c r="I34" s="284"/>
      <c r="J34" s="284"/>
      <c r="K34" s="284"/>
      <c r="L34" s="284"/>
      <c r="M34" s="284"/>
      <c r="N34" s="285"/>
      <c r="O34" s="286"/>
      <c r="P34" s="287"/>
      <c r="Q34" s="287"/>
      <c r="R34" s="287"/>
      <c r="S34" s="287"/>
      <c r="T34" s="287"/>
      <c r="U34" s="287"/>
      <c r="V34" s="287"/>
      <c r="W34" s="287"/>
      <c r="X34" s="287"/>
      <c r="Y34" s="288"/>
      <c r="Z34" s="290"/>
      <c r="AA34" s="291"/>
      <c r="AB34" s="291"/>
      <c r="AC34" s="291"/>
      <c r="AD34" s="291"/>
      <c r="AE34" s="292"/>
      <c r="AF34" s="297"/>
      <c r="AG34" s="298"/>
      <c r="AH34" s="298"/>
      <c r="AI34" s="298"/>
      <c r="AJ34" s="298"/>
      <c r="AK34" s="299"/>
      <c r="AL34" s="5"/>
      <c r="AM34" s="13"/>
    </row>
    <row r="35" spans="1:51">
      <c r="A35" s="12"/>
      <c r="B35" s="5"/>
      <c r="C35" s="283" t="s">
        <v>88</v>
      </c>
      <c r="D35" s="284"/>
      <c r="E35" s="284"/>
      <c r="F35" s="284"/>
      <c r="G35" s="284"/>
      <c r="H35" s="284"/>
      <c r="I35" s="284"/>
      <c r="J35" s="284"/>
      <c r="K35" s="284"/>
      <c r="L35" s="284"/>
      <c r="M35" s="284"/>
      <c r="N35" s="285"/>
      <c r="O35" s="286"/>
      <c r="P35" s="287"/>
      <c r="Q35" s="287"/>
      <c r="R35" s="287"/>
      <c r="S35" s="287"/>
      <c r="T35" s="287"/>
      <c r="U35" s="287"/>
      <c r="V35" s="287"/>
      <c r="W35" s="287"/>
      <c r="X35" s="287"/>
      <c r="Y35" s="288"/>
      <c r="Z35" s="290"/>
      <c r="AA35" s="291"/>
      <c r="AB35" s="291"/>
      <c r="AC35" s="291"/>
      <c r="AD35" s="291"/>
      <c r="AE35" s="292"/>
      <c r="AF35" s="297"/>
      <c r="AG35" s="298"/>
      <c r="AH35" s="298"/>
      <c r="AI35" s="298"/>
      <c r="AJ35" s="298"/>
      <c r="AK35" s="299"/>
      <c r="AL35" s="5"/>
      <c r="AM35" s="13"/>
      <c r="AY35">
        <v>24</v>
      </c>
    </row>
    <row r="36" spans="1:51" ht="3" customHeight="1">
      <c r="A36" s="12"/>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13"/>
    </row>
    <row r="37" spans="1:51">
      <c r="A37" s="12"/>
      <c r="B37" s="5"/>
      <c r="C37" s="5"/>
      <c r="D37" s="5"/>
      <c r="E37" s="5"/>
      <c r="F37" s="5"/>
      <c r="G37" s="5"/>
      <c r="H37" s="5"/>
      <c r="I37" s="5"/>
      <c r="J37" s="5"/>
      <c r="K37" s="5"/>
      <c r="L37" s="5"/>
      <c r="M37" s="5"/>
      <c r="N37" s="5"/>
      <c r="O37" s="5"/>
      <c r="P37" s="5"/>
      <c r="Q37" s="5"/>
      <c r="R37" s="5"/>
      <c r="S37" s="5"/>
      <c r="T37" s="5"/>
      <c r="U37" s="5"/>
      <c r="V37" s="5"/>
      <c r="W37" s="5"/>
      <c r="X37" s="5"/>
      <c r="Y37" s="5"/>
      <c r="Z37" s="217"/>
      <c r="AA37" s="217"/>
      <c r="AB37" s="217"/>
      <c r="AC37" s="217"/>
      <c r="AD37" s="217"/>
      <c r="AE37" s="217"/>
      <c r="AF37" s="293"/>
      <c r="AG37" s="293"/>
      <c r="AH37" s="293"/>
      <c r="AI37" s="293"/>
      <c r="AJ37" s="293"/>
      <c r="AK37" s="293"/>
      <c r="AL37" s="5"/>
      <c r="AM37" s="13"/>
    </row>
    <row r="38" spans="1:51" ht="3" customHeight="1">
      <c r="A38" s="12"/>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13"/>
    </row>
    <row r="39" spans="1:51">
      <c r="A39" s="12"/>
      <c r="B39" s="5"/>
      <c r="C39" s="5"/>
      <c r="D39" s="5"/>
      <c r="E39" s="5"/>
      <c r="F39" s="5"/>
      <c r="G39" s="5"/>
      <c r="H39" s="5"/>
      <c r="I39" s="5"/>
      <c r="J39" s="5"/>
      <c r="K39" s="5"/>
      <c r="L39" s="5"/>
      <c r="M39" s="5"/>
      <c r="N39" s="5"/>
      <c r="O39" s="5"/>
      <c r="P39" s="5"/>
      <c r="Q39" s="5"/>
      <c r="R39" s="5"/>
      <c r="S39" s="5"/>
      <c r="T39" s="5"/>
      <c r="U39" s="5"/>
      <c r="V39" s="5"/>
      <c r="W39" s="5"/>
      <c r="X39" s="217"/>
      <c r="Y39" s="217"/>
      <c r="Z39" s="217"/>
      <c r="AA39" s="217"/>
      <c r="AB39" s="217"/>
      <c r="AC39" s="217"/>
      <c r="AD39" s="293"/>
      <c r="AE39" s="293"/>
      <c r="AF39" s="293"/>
      <c r="AG39" s="293"/>
      <c r="AH39" s="293"/>
      <c r="AI39" s="293"/>
      <c r="AJ39" s="293"/>
      <c r="AK39" s="293"/>
      <c r="AL39" s="5"/>
      <c r="AM39" s="13"/>
      <c r="AY39" s="19">
        <f>AD39</f>
        <v>0</v>
      </c>
    </row>
    <row r="40" spans="1:51" ht="3" customHeight="1">
      <c r="A40" s="14"/>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20"/>
      <c r="AE40" s="20"/>
      <c r="AF40" s="20"/>
      <c r="AG40" s="20"/>
      <c r="AH40" s="20"/>
      <c r="AI40" s="20"/>
      <c r="AJ40" s="20"/>
      <c r="AK40" s="20"/>
      <c r="AL40" s="16"/>
      <c r="AM40" s="15"/>
    </row>
    <row r="41" spans="1:51" ht="15" customHeight="1">
      <c r="B41" s="300"/>
      <c r="C41" s="300"/>
      <c r="D41" s="300"/>
      <c r="E41" s="300"/>
      <c r="F41" s="300"/>
      <c r="G41" s="300"/>
      <c r="H41" s="300"/>
      <c r="I41" s="300"/>
      <c r="J41" s="300"/>
      <c r="K41" s="300"/>
      <c r="L41" s="300"/>
      <c r="M41" s="300"/>
      <c r="N41" s="300"/>
      <c r="O41" s="300"/>
      <c r="P41" s="300"/>
      <c r="Q41" s="300"/>
      <c r="R41" s="300"/>
      <c r="S41" s="300"/>
      <c r="T41" s="300"/>
      <c r="U41" s="300"/>
      <c r="V41" s="300"/>
      <c r="W41" s="300"/>
      <c r="X41" s="300"/>
      <c r="Y41" s="300"/>
      <c r="Z41" s="300"/>
      <c r="AA41" s="300"/>
      <c r="AB41" s="300"/>
      <c r="AC41" s="300"/>
      <c r="AD41" s="300"/>
      <c r="AE41" s="300"/>
      <c r="AF41" s="300"/>
      <c r="AG41" s="300"/>
      <c r="AH41" s="300"/>
      <c r="AI41" s="300"/>
      <c r="AJ41" s="300"/>
      <c r="AK41" s="300"/>
      <c r="AL41" s="300"/>
      <c r="AM41" s="300"/>
    </row>
    <row r="42" spans="1:51">
      <c r="B42" s="301"/>
      <c r="C42" s="301"/>
      <c r="D42" s="301"/>
      <c r="E42" s="301"/>
      <c r="F42" s="301"/>
      <c r="G42" s="301"/>
      <c r="H42" s="301"/>
      <c r="I42" s="301"/>
      <c r="J42" s="301"/>
      <c r="K42" s="301"/>
      <c r="L42" s="301"/>
      <c r="M42" s="301"/>
      <c r="N42" s="301"/>
      <c r="O42" s="301"/>
      <c r="P42" s="301"/>
      <c r="Q42" s="301"/>
      <c r="R42" s="301"/>
      <c r="S42" s="301"/>
      <c r="T42" s="301"/>
      <c r="U42" s="301"/>
      <c r="V42" s="301"/>
      <c r="W42" s="301"/>
      <c r="X42" s="301"/>
      <c r="Y42" s="301"/>
      <c r="Z42" s="301"/>
      <c r="AA42" s="301"/>
      <c r="AB42" s="301"/>
      <c r="AC42" s="301"/>
      <c r="AD42" s="301"/>
      <c r="AE42" s="301"/>
      <c r="AF42" s="301"/>
      <c r="AG42" s="301"/>
      <c r="AH42" s="301"/>
      <c r="AI42" s="301"/>
      <c r="AJ42" s="301"/>
      <c r="AK42" s="301"/>
      <c r="AL42" s="301"/>
      <c r="AM42" s="301"/>
    </row>
    <row r="43" spans="1:51">
      <c r="B43" s="301"/>
      <c r="C43" s="301"/>
      <c r="D43" s="301"/>
      <c r="E43" s="301"/>
      <c r="F43" s="301"/>
      <c r="G43" s="301"/>
      <c r="H43" s="301"/>
      <c r="I43" s="301"/>
      <c r="J43" s="301"/>
      <c r="K43" s="301"/>
      <c r="L43" s="301"/>
      <c r="M43" s="301"/>
      <c r="N43" s="301"/>
      <c r="O43" s="301"/>
      <c r="P43" s="301"/>
      <c r="Q43" s="301"/>
      <c r="R43" s="301"/>
      <c r="S43" s="301"/>
      <c r="T43" s="301"/>
      <c r="U43" s="301"/>
      <c r="V43" s="301"/>
      <c r="W43" s="301"/>
      <c r="X43" s="301"/>
      <c r="Y43" s="301"/>
      <c r="Z43" s="301"/>
      <c r="AA43" s="301"/>
      <c r="AB43" s="301"/>
      <c r="AC43" s="301"/>
      <c r="AD43" s="301"/>
      <c r="AE43" s="301"/>
      <c r="AF43" s="301"/>
      <c r="AG43" s="301"/>
      <c r="AH43" s="301"/>
      <c r="AI43" s="301"/>
      <c r="AJ43" s="301"/>
      <c r="AK43" s="301"/>
      <c r="AL43" s="301"/>
      <c r="AM43" s="301"/>
    </row>
    <row r="44" spans="1:51">
      <c r="B44" s="301"/>
      <c r="C44" s="301"/>
      <c r="D44" s="301"/>
      <c r="E44" s="301"/>
      <c r="F44" s="301"/>
      <c r="G44" s="301"/>
      <c r="H44" s="301"/>
      <c r="I44" s="301"/>
      <c r="J44" s="301"/>
      <c r="K44" s="301"/>
      <c r="L44" s="301"/>
      <c r="M44" s="301"/>
      <c r="N44" s="301"/>
      <c r="O44" s="301"/>
      <c r="P44" s="301"/>
      <c r="Q44" s="301"/>
      <c r="R44" s="301"/>
      <c r="S44" s="301"/>
      <c r="T44" s="301"/>
      <c r="U44" s="301"/>
      <c r="V44" s="301"/>
      <c r="W44" s="301"/>
      <c r="X44" s="301"/>
      <c r="Y44" s="301"/>
      <c r="Z44" s="301"/>
      <c r="AA44" s="301"/>
      <c r="AB44" s="301"/>
      <c r="AC44" s="301"/>
      <c r="AD44" s="301"/>
      <c r="AE44" s="301"/>
      <c r="AF44" s="301"/>
      <c r="AG44" s="301"/>
      <c r="AH44" s="301"/>
      <c r="AI44" s="301"/>
      <c r="AJ44" s="301"/>
      <c r="AK44" s="301"/>
      <c r="AL44" s="301"/>
      <c r="AM44" s="301"/>
    </row>
    <row r="45" spans="1:51">
      <c r="B45" s="301"/>
      <c r="C45" s="301"/>
      <c r="D45" s="301"/>
      <c r="E45" s="301"/>
      <c r="F45" s="301"/>
      <c r="G45" s="301"/>
      <c r="H45" s="301"/>
      <c r="I45" s="301"/>
      <c r="J45" s="301"/>
      <c r="K45" s="301"/>
      <c r="L45" s="301"/>
      <c r="M45" s="301"/>
      <c r="N45" s="301"/>
      <c r="O45" s="301"/>
      <c r="P45" s="301"/>
      <c r="Q45" s="301"/>
      <c r="R45" s="301"/>
      <c r="S45" s="301"/>
      <c r="T45" s="301"/>
      <c r="U45" s="301"/>
      <c r="V45" s="301"/>
      <c r="W45" s="301"/>
      <c r="X45" s="301"/>
      <c r="Y45" s="301"/>
      <c r="Z45" s="301"/>
      <c r="AA45" s="301"/>
      <c r="AB45" s="301"/>
      <c r="AC45" s="301"/>
      <c r="AD45" s="301"/>
      <c r="AE45" s="301"/>
      <c r="AF45" s="301"/>
      <c r="AG45" s="301"/>
      <c r="AH45" s="301"/>
      <c r="AI45" s="301"/>
      <c r="AJ45" s="301"/>
      <c r="AK45" s="301"/>
      <c r="AL45" s="301"/>
      <c r="AM45" s="301"/>
    </row>
    <row r="46" spans="1:51">
      <c r="B46" s="301"/>
      <c r="C46" s="301"/>
      <c r="D46" s="301"/>
      <c r="E46" s="301"/>
      <c r="F46" s="301"/>
      <c r="G46" s="301"/>
      <c r="H46" s="301"/>
      <c r="I46" s="301"/>
      <c r="J46" s="301"/>
      <c r="K46" s="301"/>
      <c r="L46" s="301"/>
      <c r="M46" s="301"/>
      <c r="N46" s="301"/>
      <c r="O46" s="301"/>
      <c r="P46" s="301"/>
      <c r="Q46" s="301"/>
      <c r="R46" s="301"/>
      <c r="S46" s="301"/>
      <c r="T46" s="301"/>
      <c r="U46" s="301"/>
      <c r="V46" s="301"/>
      <c r="W46" s="301"/>
      <c r="X46" s="301"/>
      <c r="Y46" s="301"/>
      <c r="Z46" s="301"/>
      <c r="AA46" s="301"/>
      <c r="AB46" s="301"/>
      <c r="AC46" s="301"/>
      <c r="AD46" s="301"/>
      <c r="AE46" s="301"/>
      <c r="AF46" s="301"/>
      <c r="AG46" s="301"/>
      <c r="AH46" s="301"/>
      <c r="AI46" s="301"/>
      <c r="AJ46" s="301"/>
      <c r="AK46" s="301"/>
      <c r="AL46" s="301"/>
      <c r="AM46" s="301"/>
    </row>
    <row r="47" spans="1:51">
      <c r="B47" s="301"/>
      <c r="C47" s="301"/>
      <c r="D47" s="301"/>
      <c r="E47" s="301"/>
      <c r="F47" s="301"/>
      <c r="G47" s="301"/>
      <c r="H47" s="301"/>
      <c r="I47" s="301"/>
      <c r="J47" s="301"/>
      <c r="K47" s="301"/>
      <c r="L47" s="301"/>
      <c r="M47" s="301"/>
      <c r="N47" s="301"/>
      <c r="O47" s="301"/>
      <c r="P47" s="301"/>
      <c r="Q47" s="301"/>
      <c r="R47" s="301"/>
      <c r="S47" s="301"/>
      <c r="T47" s="301"/>
      <c r="U47" s="301"/>
      <c r="V47" s="301"/>
      <c r="W47" s="301"/>
      <c r="X47" s="301"/>
      <c r="Y47" s="301"/>
      <c r="Z47" s="301"/>
      <c r="AA47" s="301"/>
      <c r="AB47" s="301"/>
      <c r="AC47" s="301"/>
      <c r="AD47" s="301"/>
      <c r="AE47" s="301"/>
      <c r="AF47" s="301"/>
      <c r="AG47" s="301"/>
      <c r="AH47" s="301"/>
      <c r="AI47" s="301"/>
      <c r="AJ47" s="301"/>
      <c r="AK47" s="301"/>
      <c r="AL47" s="301"/>
      <c r="AM47" s="301"/>
    </row>
    <row r="48" spans="1:51">
      <c r="B48" s="301"/>
      <c r="C48" s="301"/>
      <c r="D48" s="301"/>
      <c r="E48" s="301"/>
      <c r="F48" s="301"/>
      <c r="G48" s="301"/>
      <c r="H48" s="301"/>
      <c r="I48" s="301"/>
      <c r="J48" s="301"/>
      <c r="K48" s="301"/>
      <c r="L48" s="301"/>
      <c r="M48" s="301"/>
      <c r="N48" s="301"/>
      <c r="O48" s="301"/>
      <c r="P48" s="301"/>
      <c r="Q48" s="301"/>
      <c r="R48" s="301"/>
      <c r="S48" s="301"/>
      <c r="T48" s="301"/>
      <c r="U48" s="301"/>
      <c r="V48" s="301"/>
      <c r="W48" s="301"/>
      <c r="X48" s="301"/>
      <c r="Y48" s="301"/>
      <c r="Z48" s="301"/>
      <c r="AA48" s="301"/>
      <c r="AB48" s="301"/>
      <c r="AC48" s="301"/>
      <c r="AD48" s="301"/>
      <c r="AE48" s="301"/>
      <c r="AF48" s="301"/>
      <c r="AG48" s="301"/>
      <c r="AH48" s="301"/>
      <c r="AI48" s="301"/>
      <c r="AJ48" s="301"/>
      <c r="AK48" s="301"/>
      <c r="AL48" s="301"/>
      <c r="AM48" s="301"/>
    </row>
  </sheetData>
  <mergeCells count="79">
    <mergeCell ref="B41:AM48"/>
    <mergeCell ref="AF33:AK33"/>
    <mergeCell ref="Z32:AE32"/>
    <mergeCell ref="AF32:AK32"/>
    <mergeCell ref="Z33:AE33"/>
    <mergeCell ref="Z37:AE37"/>
    <mergeCell ref="AF37:AK37"/>
    <mergeCell ref="X39:AC39"/>
    <mergeCell ref="AD39:AK39"/>
    <mergeCell ref="Z34:AE34"/>
    <mergeCell ref="AF34:AK34"/>
    <mergeCell ref="Z35:AE35"/>
    <mergeCell ref="AF35:AK35"/>
    <mergeCell ref="C32:N32"/>
    <mergeCell ref="O32:Y32"/>
    <mergeCell ref="C33:N33"/>
    <mergeCell ref="Z28:AE28"/>
    <mergeCell ref="AF28:AK28"/>
    <mergeCell ref="C30:AK30"/>
    <mergeCell ref="Z31:AE31"/>
    <mergeCell ref="AF31:AK31"/>
    <mergeCell ref="C31:N31"/>
    <mergeCell ref="O31:Y31"/>
    <mergeCell ref="AE14:AK14"/>
    <mergeCell ref="Z22:AE22"/>
    <mergeCell ref="AF22:AK22"/>
    <mergeCell ref="C18:AK18"/>
    <mergeCell ref="C19:P19"/>
    <mergeCell ref="Q19:T19"/>
    <mergeCell ref="U19:Y19"/>
    <mergeCell ref="Z19:AE19"/>
    <mergeCell ref="AF19:AK19"/>
    <mergeCell ref="C20:P20"/>
    <mergeCell ref="Q20:T20"/>
    <mergeCell ref="U20:Y20"/>
    <mergeCell ref="Z20:AE20"/>
    <mergeCell ref="AF20:AK20"/>
    <mergeCell ref="Y16:AD16"/>
    <mergeCell ref="AE16:AK16"/>
    <mergeCell ref="C12:P12"/>
    <mergeCell ref="Q12:S12"/>
    <mergeCell ref="T12:X12"/>
    <mergeCell ref="Y12:AD12"/>
    <mergeCell ref="AE12:AK12"/>
    <mergeCell ref="C13:P13"/>
    <mergeCell ref="Q13:S13"/>
    <mergeCell ref="T13:X13"/>
    <mergeCell ref="Y13:AD13"/>
    <mergeCell ref="AE13:AK13"/>
    <mergeCell ref="C14:P14"/>
    <mergeCell ref="Q14:S14"/>
    <mergeCell ref="T14:X14"/>
    <mergeCell ref="Y14:AD14"/>
    <mergeCell ref="C35:N35"/>
    <mergeCell ref="O35:Y35"/>
    <mergeCell ref="C24:AK24"/>
    <mergeCell ref="C25:T25"/>
    <mergeCell ref="U25:AE25"/>
    <mergeCell ref="AF25:AK25"/>
    <mergeCell ref="C26:T26"/>
    <mergeCell ref="U26:AE26"/>
    <mergeCell ref="AF26:AK26"/>
    <mergeCell ref="O33:Y33"/>
    <mergeCell ref="C34:N34"/>
    <mergeCell ref="O34:Y34"/>
    <mergeCell ref="B2:AL2"/>
    <mergeCell ref="B4:AL4"/>
    <mergeCell ref="C6:F6"/>
    <mergeCell ref="G6:I6"/>
    <mergeCell ref="C7:F7"/>
    <mergeCell ref="G7:I7"/>
    <mergeCell ref="C8:F8"/>
    <mergeCell ref="G8:I8"/>
    <mergeCell ref="C10:AK10"/>
    <mergeCell ref="C11:P11"/>
    <mergeCell ref="Q11:S11"/>
    <mergeCell ref="T11:X11"/>
    <mergeCell ref="Y11:AD11"/>
    <mergeCell ref="AE11:AK11"/>
  </mergeCells>
  <pageMargins left="0.7" right="0.7" top="0.75" bottom="0.75" header="0.3" footer="0.3"/>
  <pageSetup scale="8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Y39"/>
  <sheetViews>
    <sheetView showGridLines="0" view="pageBreakPreview" topLeftCell="A10" zoomScale="80" zoomScaleNormal="70" zoomScaleSheetLayoutView="80" workbookViewId="0">
      <selection activeCell="AF34" sqref="AF34:AK36"/>
    </sheetView>
  </sheetViews>
  <sheetFormatPr baseColWidth="10" defaultColWidth="11.5" defaultRowHeight="14.25"/>
  <cols>
    <col min="1" max="1" width="0.5" customWidth="1"/>
    <col min="2" max="8" width="2.375" customWidth="1"/>
    <col min="9" max="9" width="3.875" customWidth="1"/>
    <col min="10" max="14" width="2.5" customWidth="1"/>
    <col min="15" max="17" width="2.375" customWidth="1"/>
    <col min="18" max="18" width="3.875" customWidth="1"/>
    <col min="19" max="23" width="2.375" customWidth="1"/>
    <col min="24" max="24" width="6.875" customWidth="1"/>
    <col min="25" max="30" width="2.375" customWidth="1"/>
    <col min="31" max="31" width="8.375" customWidth="1"/>
    <col min="32" max="36" width="2.625" customWidth="1"/>
    <col min="37" max="37" width="6.125" customWidth="1"/>
    <col min="38" max="38" width="2.375" customWidth="1"/>
    <col min="39" max="39" width="0.5" customWidth="1"/>
    <col min="40" max="50" width="2.375" customWidth="1"/>
    <col min="51" max="51" width="17.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1.2</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31</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f>COTIZACIÓN!E8</f>
        <v>3.3</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3.3</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26</v>
      </c>
      <c r="R11" s="217"/>
      <c r="S11" s="217"/>
      <c r="T11" s="217" t="s">
        <v>69</v>
      </c>
      <c r="U11" s="217"/>
      <c r="V11" s="217"/>
      <c r="W11" s="217"/>
      <c r="X11" s="217"/>
      <c r="Y11" s="217" t="s">
        <v>70</v>
      </c>
      <c r="Z11" s="217"/>
      <c r="AA11" s="217"/>
      <c r="AB11" s="217"/>
      <c r="AC11" s="217"/>
      <c r="AD11" s="217"/>
      <c r="AE11" s="217"/>
      <c r="AF11" s="217"/>
      <c r="AG11" s="217"/>
      <c r="AH11" s="217"/>
      <c r="AI11" s="217"/>
      <c r="AJ11" s="217"/>
      <c r="AK11" s="217"/>
      <c r="AL11" s="5"/>
      <c r="AM11" s="13"/>
    </row>
    <row r="12" spans="1:51">
      <c r="A12" s="12"/>
      <c r="B12" s="5"/>
      <c r="C12" s="215" t="s">
        <v>90</v>
      </c>
      <c r="D12" s="215"/>
      <c r="E12" s="215"/>
      <c r="F12" s="215"/>
      <c r="G12" s="215"/>
      <c r="H12" s="215"/>
      <c r="I12" s="215"/>
      <c r="J12" s="215"/>
      <c r="K12" s="215"/>
      <c r="L12" s="215"/>
      <c r="M12" s="215"/>
      <c r="N12" s="215"/>
      <c r="O12" s="215"/>
      <c r="P12" s="215"/>
      <c r="Q12" s="282" t="s">
        <v>91</v>
      </c>
      <c r="R12" s="282"/>
      <c r="S12" s="282"/>
      <c r="T12" s="289">
        <v>110000</v>
      </c>
      <c r="U12" s="289"/>
      <c r="V12" s="289"/>
      <c r="W12" s="289"/>
      <c r="X12" s="289"/>
      <c r="Y12" s="290">
        <v>3.6</v>
      </c>
      <c r="Z12" s="291"/>
      <c r="AA12" s="291"/>
      <c r="AB12" s="291"/>
      <c r="AC12" s="291"/>
      <c r="AD12" s="292"/>
      <c r="AE12" s="289"/>
      <c r="AF12" s="289"/>
      <c r="AG12" s="289"/>
      <c r="AH12" s="289"/>
      <c r="AI12" s="289"/>
      <c r="AJ12" s="289"/>
      <c r="AK12" s="289"/>
      <c r="AL12" s="5"/>
      <c r="AM12" s="13"/>
    </row>
    <row r="13" spans="1:51">
      <c r="A13" s="12"/>
      <c r="B13" s="5"/>
      <c r="C13" s="215" t="s">
        <v>92</v>
      </c>
      <c r="D13" s="215"/>
      <c r="E13" s="215"/>
      <c r="F13" s="215"/>
      <c r="G13" s="215"/>
      <c r="H13" s="215"/>
      <c r="I13" s="215"/>
      <c r="J13" s="215"/>
      <c r="K13" s="215"/>
      <c r="L13" s="215"/>
      <c r="M13" s="215"/>
      <c r="N13" s="215"/>
      <c r="O13" s="215"/>
      <c r="P13" s="215"/>
      <c r="Q13" s="282" t="s">
        <v>93</v>
      </c>
      <c r="R13" s="282"/>
      <c r="S13" s="282"/>
      <c r="T13" s="289">
        <v>120970</v>
      </c>
      <c r="U13" s="289"/>
      <c r="V13" s="289"/>
      <c r="W13" s="289"/>
      <c r="X13" s="289"/>
      <c r="Y13" s="290">
        <v>1</v>
      </c>
      <c r="Z13" s="291"/>
      <c r="AA13" s="291"/>
      <c r="AB13" s="291"/>
      <c r="AC13" s="291"/>
      <c r="AD13" s="292"/>
      <c r="AE13" s="289"/>
      <c r="AF13" s="289"/>
      <c r="AG13" s="289"/>
      <c r="AH13" s="289"/>
      <c r="AI13" s="289"/>
      <c r="AJ13" s="289"/>
      <c r="AK13" s="289"/>
      <c r="AL13" s="5"/>
      <c r="AM13" s="13"/>
    </row>
    <row r="14" spans="1:51">
      <c r="A14" s="12"/>
      <c r="B14" s="5"/>
      <c r="C14" s="215" t="s">
        <v>94</v>
      </c>
      <c r="D14" s="215"/>
      <c r="E14" s="215"/>
      <c r="F14" s="215"/>
      <c r="G14" s="215"/>
      <c r="H14" s="215"/>
      <c r="I14" s="215"/>
      <c r="J14" s="215"/>
      <c r="K14" s="215"/>
      <c r="L14" s="215"/>
      <c r="M14" s="215"/>
      <c r="N14" s="215"/>
      <c r="O14" s="215"/>
      <c r="P14" s="215"/>
      <c r="Q14" s="282" t="s">
        <v>95</v>
      </c>
      <c r="R14" s="282"/>
      <c r="S14" s="282"/>
      <c r="T14" s="289">
        <v>155000</v>
      </c>
      <c r="U14" s="289"/>
      <c r="V14" s="289"/>
      <c r="W14" s="289"/>
      <c r="X14" s="289"/>
      <c r="Y14" s="290">
        <v>3.6</v>
      </c>
      <c r="Z14" s="291"/>
      <c r="AA14" s="291"/>
      <c r="AB14" s="291"/>
      <c r="AC14" s="291"/>
      <c r="AD14" s="292"/>
      <c r="AE14" s="289"/>
      <c r="AF14" s="289"/>
      <c r="AG14" s="289"/>
      <c r="AH14" s="289"/>
      <c r="AI14" s="289"/>
      <c r="AJ14" s="289"/>
      <c r="AK14" s="289"/>
      <c r="AL14" s="5"/>
      <c r="AM14" s="13"/>
    </row>
    <row r="15" spans="1:51">
      <c r="A15" s="12"/>
      <c r="B15" s="5"/>
      <c r="C15" s="215" t="s">
        <v>96</v>
      </c>
      <c r="D15" s="215"/>
      <c r="E15" s="215"/>
      <c r="F15" s="215"/>
      <c r="G15" s="215"/>
      <c r="H15" s="215"/>
      <c r="I15" s="215"/>
      <c r="J15" s="215"/>
      <c r="K15" s="215"/>
      <c r="L15" s="215"/>
      <c r="M15" s="215"/>
      <c r="N15" s="215"/>
      <c r="O15" s="215"/>
      <c r="P15" s="215"/>
      <c r="Q15" s="282" t="s">
        <v>97</v>
      </c>
      <c r="R15" s="282"/>
      <c r="S15" s="282"/>
      <c r="T15" s="289">
        <v>2500</v>
      </c>
      <c r="U15" s="289"/>
      <c r="V15" s="289"/>
      <c r="W15" s="289"/>
      <c r="X15" s="289"/>
      <c r="Y15" s="290">
        <v>250</v>
      </c>
      <c r="Z15" s="291"/>
      <c r="AA15" s="291"/>
      <c r="AB15" s="291"/>
      <c r="AC15" s="291"/>
      <c r="AD15" s="292"/>
      <c r="AE15" s="289"/>
      <c r="AF15" s="289"/>
      <c r="AG15" s="289"/>
      <c r="AH15" s="289"/>
      <c r="AI15" s="289"/>
      <c r="AJ15" s="289"/>
      <c r="AK15" s="289"/>
      <c r="AL15" s="5"/>
      <c r="AM15" s="13"/>
    </row>
    <row r="16" spans="1:51">
      <c r="A16" s="12"/>
      <c r="B16" s="5"/>
      <c r="C16" s="215" t="s">
        <v>76</v>
      </c>
      <c r="D16" s="215"/>
      <c r="E16" s="215"/>
      <c r="F16" s="215"/>
      <c r="G16" s="215"/>
      <c r="H16" s="215"/>
      <c r="I16" s="215"/>
      <c r="J16" s="215"/>
      <c r="K16" s="215"/>
      <c r="L16" s="215"/>
      <c r="M16" s="215"/>
      <c r="N16" s="215"/>
      <c r="O16" s="215"/>
      <c r="P16" s="215"/>
      <c r="Q16" s="282"/>
      <c r="R16" s="282"/>
      <c r="S16" s="282"/>
      <c r="T16" s="217"/>
      <c r="U16" s="217"/>
      <c r="V16" s="217"/>
      <c r="W16" s="217"/>
      <c r="X16" s="217"/>
      <c r="Y16" s="282"/>
      <c r="Z16" s="217"/>
      <c r="AA16" s="217"/>
      <c r="AB16" s="217"/>
      <c r="AC16" s="217"/>
      <c r="AD16" s="217"/>
      <c r="AE16" s="289"/>
      <c r="AF16" s="289"/>
      <c r="AG16" s="289"/>
      <c r="AH16" s="289"/>
      <c r="AI16" s="289"/>
      <c r="AJ16" s="289"/>
      <c r="AK16" s="289"/>
      <c r="AL16" s="5"/>
      <c r="AM16" s="13"/>
    </row>
    <row r="17" spans="1:39" ht="3" customHeight="1">
      <c r="A17" s="12"/>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13"/>
    </row>
    <row r="18" spans="1:39">
      <c r="A18" s="12"/>
      <c r="B18" s="5"/>
      <c r="C18" s="5"/>
      <c r="D18" s="5"/>
      <c r="E18" s="5"/>
      <c r="F18" s="5"/>
      <c r="G18" s="5"/>
      <c r="H18" s="5"/>
      <c r="I18" s="5"/>
      <c r="J18" s="5"/>
      <c r="K18" s="5"/>
      <c r="L18" s="5"/>
      <c r="M18" s="5"/>
      <c r="N18" s="5"/>
      <c r="O18" s="5"/>
      <c r="P18" s="5"/>
      <c r="Q18" s="5"/>
      <c r="R18" s="5"/>
      <c r="S18" s="5"/>
      <c r="T18" s="5"/>
      <c r="U18" s="5"/>
      <c r="V18" s="5"/>
      <c r="W18" s="5"/>
      <c r="X18" s="5"/>
      <c r="Y18" s="217" t="s">
        <v>77</v>
      </c>
      <c r="Z18" s="217"/>
      <c r="AA18" s="217"/>
      <c r="AB18" s="217"/>
      <c r="AC18" s="217"/>
      <c r="AD18" s="217"/>
      <c r="AE18" s="293">
        <f>SUM(AE12:AK16)</f>
        <v>0</v>
      </c>
      <c r="AF18" s="217"/>
      <c r="AG18" s="217"/>
      <c r="AH18" s="217"/>
      <c r="AI18" s="217"/>
      <c r="AJ18" s="217"/>
      <c r="AK18" s="217"/>
      <c r="AL18" s="5"/>
      <c r="AM18" s="13"/>
    </row>
    <row r="19" spans="1:39">
      <c r="A19" s="12"/>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13"/>
    </row>
    <row r="20" spans="1:39">
      <c r="A20" s="12"/>
      <c r="B20" s="5"/>
      <c r="C20" s="217" t="s">
        <v>78</v>
      </c>
      <c r="D20" s="217"/>
      <c r="E20" s="217"/>
      <c r="F20" s="217"/>
      <c r="G20" s="217"/>
      <c r="H20" s="217"/>
      <c r="I20" s="217"/>
      <c r="J20" s="217"/>
      <c r="K20" s="217"/>
      <c r="L20" s="217"/>
      <c r="M20" s="217"/>
      <c r="N20" s="217"/>
      <c r="O20" s="217"/>
      <c r="P20" s="217"/>
      <c r="Q20" s="217"/>
      <c r="R20" s="217"/>
      <c r="S20" s="217"/>
      <c r="T20" s="217"/>
      <c r="U20" s="217"/>
      <c r="V20" s="217"/>
      <c r="W20" s="217"/>
      <c r="X20" s="217"/>
      <c r="Y20" s="217"/>
      <c r="Z20" s="217"/>
      <c r="AA20" s="217"/>
      <c r="AB20" s="217"/>
      <c r="AC20" s="217"/>
      <c r="AD20" s="217"/>
      <c r="AE20" s="217"/>
      <c r="AF20" s="217"/>
      <c r="AG20" s="217"/>
      <c r="AH20" s="217"/>
      <c r="AI20" s="217"/>
      <c r="AJ20" s="217"/>
      <c r="AK20" s="217"/>
      <c r="AL20" s="5"/>
      <c r="AM20" s="13"/>
    </row>
    <row r="21" spans="1:39">
      <c r="A21" s="12"/>
      <c r="B21" s="5"/>
      <c r="C21" s="217" t="s">
        <v>79</v>
      </c>
      <c r="D21" s="217"/>
      <c r="E21" s="217"/>
      <c r="F21" s="217"/>
      <c r="G21" s="217"/>
      <c r="H21" s="217"/>
      <c r="I21" s="217"/>
      <c r="J21" s="217"/>
      <c r="K21" s="217"/>
      <c r="L21" s="217"/>
      <c r="M21" s="217"/>
      <c r="N21" s="217"/>
      <c r="O21" s="217"/>
      <c r="P21" s="217"/>
      <c r="Q21" s="217" t="s">
        <v>27</v>
      </c>
      <c r="R21" s="217"/>
      <c r="S21" s="217"/>
      <c r="T21" s="217"/>
      <c r="U21" s="217" t="s">
        <v>66</v>
      </c>
      <c r="V21" s="217"/>
      <c r="W21" s="217"/>
      <c r="X21" s="217"/>
      <c r="Y21" s="217"/>
      <c r="Z21" s="217" t="s">
        <v>80</v>
      </c>
      <c r="AA21" s="217"/>
      <c r="AB21" s="217"/>
      <c r="AC21" s="217"/>
      <c r="AD21" s="217"/>
      <c r="AE21" s="217"/>
      <c r="AF21" s="217" t="s">
        <v>71</v>
      </c>
      <c r="AG21" s="217"/>
      <c r="AH21" s="217"/>
      <c r="AI21" s="217"/>
      <c r="AJ21" s="217"/>
      <c r="AK21" s="217"/>
      <c r="AL21" s="5"/>
      <c r="AM21" s="13"/>
    </row>
    <row r="22" spans="1:39">
      <c r="A22" s="12"/>
      <c r="B22" s="5"/>
      <c r="C22" s="294"/>
      <c r="D22" s="295"/>
      <c r="E22" s="295"/>
      <c r="F22" s="295"/>
      <c r="G22" s="295"/>
      <c r="H22" s="295"/>
      <c r="I22" s="295"/>
      <c r="J22" s="295"/>
      <c r="K22" s="295"/>
      <c r="L22" s="295"/>
      <c r="M22" s="295"/>
      <c r="N22" s="295"/>
      <c r="O22" s="295"/>
      <c r="P22" s="296"/>
      <c r="Q22" s="283"/>
      <c r="R22" s="284"/>
      <c r="S22" s="284"/>
      <c r="T22" s="285"/>
      <c r="U22" s="283"/>
      <c r="V22" s="284"/>
      <c r="W22" s="284"/>
      <c r="X22" s="284"/>
      <c r="Y22" s="285"/>
      <c r="Z22" s="297"/>
      <c r="AA22" s="298"/>
      <c r="AB22" s="298"/>
      <c r="AC22" s="298"/>
      <c r="AD22" s="298"/>
      <c r="AE22" s="299"/>
      <c r="AF22" s="297"/>
      <c r="AG22" s="298"/>
      <c r="AH22" s="298"/>
      <c r="AI22" s="298"/>
      <c r="AJ22" s="298"/>
      <c r="AK22" s="299"/>
      <c r="AL22" s="5"/>
      <c r="AM22" s="13"/>
    </row>
    <row r="23" spans="1:39" ht="3" customHeight="1">
      <c r="A23" s="12"/>
      <c r="B23" s="5"/>
      <c r="C23" s="6"/>
      <c r="D23" s="6"/>
      <c r="E23" s="6"/>
      <c r="F23" s="6"/>
      <c r="G23" s="6"/>
      <c r="H23" s="6"/>
      <c r="I23" s="6"/>
      <c r="J23" s="6"/>
      <c r="K23" s="6"/>
      <c r="L23" s="6"/>
      <c r="M23" s="6"/>
      <c r="N23" s="6"/>
      <c r="O23" s="6"/>
      <c r="P23" s="6"/>
      <c r="Q23" s="7"/>
      <c r="R23" s="7"/>
      <c r="S23" s="7"/>
      <c r="T23" s="7"/>
      <c r="U23" s="7"/>
      <c r="V23" s="7"/>
      <c r="W23" s="7"/>
      <c r="X23" s="7"/>
      <c r="Y23" s="7"/>
      <c r="Z23" s="18"/>
      <c r="AA23" s="18"/>
      <c r="AB23" s="18"/>
      <c r="AC23" s="18"/>
      <c r="AD23" s="18"/>
      <c r="AE23" s="18"/>
      <c r="AF23" s="18"/>
      <c r="AG23" s="7"/>
      <c r="AH23" s="7"/>
      <c r="AI23" s="7"/>
      <c r="AJ23" s="7"/>
      <c r="AK23" s="7"/>
      <c r="AL23" s="5"/>
      <c r="AM23" s="13"/>
    </row>
    <row r="24" spans="1:39">
      <c r="A24" s="12"/>
      <c r="B24" s="5"/>
      <c r="C24" s="5"/>
      <c r="D24" s="5"/>
      <c r="E24" s="5"/>
      <c r="F24" s="5"/>
      <c r="G24" s="5"/>
      <c r="H24" s="5"/>
      <c r="I24" s="5"/>
      <c r="J24" s="5"/>
      <c r="K24" s="5"/>
      <c r="L24" s="5"/>
      <c r="M24" s="5"/>
      <c r="N24" s="5"/>
      <c r="O24" s="5"/>
      <c r="P24" s="5"/>
      <c r="Q24" s="5"/>
      <c r="R24" s="5"/>
      <c r="S24" s="5"/>
      <c r="T24" s="5"/>
      <c r="U24" s="5"/>
      <c r="V24" s="5"/>
      <c r="W24" s="5"/>
      <c r="X24" s="5"/>
      <c r="Y24" s="5"/>
      <c r="Z24" s="217" t="s">
        <v>77</v>
      </c>
      <c r="AA24" s="217"/>
      <c r="AB24" s="217"/>
      <c r="AC24" s="217"/>
      <c r="AD24" s="217"/>
      <c r="AE24" s="217"/>
      <c r="AF24" s="293">
        <f>SUM(AF22:AK22)</f>
        <v>0</v>
      </c>
      <c r="AG24" s="217"/>
      <c r="AH24" s="217"/>
      <c r="AI24" s="217"/>
      <c r="AJ24" s="217"/>
      <c r="AK24" s="217"/>
      <c r="AL24" s="5"/>
      <c r="AM24" s="13"/>
    </row>
    <row r="25" spans="1:39">
      <c r="A25" s="12"/>
      <c r="B25" s="5"/>
      <c r="C25" s="5"/>
      <c r="D25" s="5"/>
      <c r="E25" s="5"/>
      <c r="F25" s="5"/>
      <c r="G25" s="5"/>
      <c r="H25" s="5"/>
      <c r="I25" s="5"/>
      <c r="J25" s="5"/>
      <c r="K25" s="5"/>
      <c r="L25" s="5"/>
      <c r="M25" s="5"/>
      <c r="N25" s="5"/>
      <c r="O25" s="5"/>
      <c r="P25" s="5"/>
      <c r="Q25" s="5"/>
      <c r="R25" s="5"/>
      <c r="S25" s="5"/>
      <c r="T25" s="5"/>
      <c r="U25" s="5"/>
      <c r="V25" s="5"/>
      <c r="W25" s="5"/>
      <c r="X25" s="5"/>
      <c r="Y25" s="5"/>
      <c r="Z25" s="7"/>
      <c r="AA25" s="7"/>
      <c r="AB25" s="7"/>
      <c r="AC25" s="7"/>
      <c r="AD25" s="7"/>
      <c r="AE25" s="7"/>
      <c r="AF25" s="18"/>
      <c r="AG25" s="7"/>
      <c r="AH25" s="7"/>
      <c r="AI25" s="7"/>
      <c r="AJ25" s="7"/>
      <c r="AK25" s="7"/>
      <c r="AL25" s="5"/>
      <c r="AM25" s="13"/>
    </row>
    <row r="26" spans="1:39">
      <c r="A26" s="12"/>
      <c r="B26" s="5"/>
      <c r="C26" s="217" t="s">
        <v>81</v>
      </c>
      <c r="D26" s="217"/>
      <c r="E26" s="217"/>
      <c r="F26" s="217"/>
      <c r="G26" s="217"/>
      <c r="H26" s="217"/>
      <c r="I26" s="217"/>
      <c r="J26" s="217"/>
      <c r="K26" s="217"/>
      <c r="L26" s="217"/>
      <c r="M26" s="217"/>
      <c r="N26" s="217"/>
      <c r="O26" s="217"/>
      <c r="P26" s="217"/>
      <c r="Q26" s="217"/>
      <c r="R26" s="217"/>
      <c r="S26" s="217"/>
      <c r="T26" s="217"/>
      <c r="U26" s="217"/>
      <c r="V26" s="217"/>
      <c r="W26" s="217"/>
      <c r="X26" s="217"/>
      <c r="Y26" s="217"/>
      <c r="Z26" s="217"/>
      <c r="AA26" s="217"/>
      <c r="AB26" s="217"/>
      <c r="AC26" s="217"/>
      <c r="AD26" s="217"/>
      <c r="AE26" s="217"/>
      <c r="AF26" s="217"/>
      <c r="AG26" s="217"/>
      <c r="AH26" s="217"/>
      <c r="AI26" s="217"/>
      <c r="AJ26" s="217"/>
      <c r="AK26" s="217"/>
      <c r="AL26" s="5"/>
      <c r="AM26" s="13"/>
    </row>
    <row r="27" spans="1:39">
      <c r="A27" s="12"/>
      <c r="B27" s="5"/>
      <c r="C27" s="283" t="s">
        <v>79</v>
      </c>
      <c r="D27" s="284"/>
      <c r="E27" s="284"/>
      <c r="F27" s="284"/>
      <c r="G27" s="284"/>
      <c r="H27" s="284"/>
      <c r="I27" s="284"/>
      <c r="J27" s="284"/>
      <c r="K27" s="284"/>
      <c r="L27" s="284"/>
      <c r="M27" s="284"/>
      <c r="N27" s="284"/>
      <c r="O27" s="284"/>
      <c r="P27" s="284"/>
      <c r="Q27" s="284"/>
      <c r="R27" s="284"/>
      <c r="S27" s="284"/>
      <c r="T27" s="285"/>
      <c r="U27" s="283" t="s">
        <v>66</v>
      </c>
      <c r="V27" s="284"/>
      <c r="W27" s="284"/>
      <c r="X27" s="284"/>
      <c r="Y27" s="284"/>
      <c r="Z27" s="284"/>
      <c r="AA27" s="284"/>
      <c r="AB27" s="284"/>
      <c r="AC27" s="284"/>
      <c r="AD27" s="284"/>
      <c r="AE27" s="285"/>
      <c r="AF27" s="217" t="s">
        <v>71</v>
      </c>
      <c r="AG27" s="217"/>
      <c r="AH27" s="217"/>
      <c r="AI27" s="217"/>
      <c r="AJ27" s="217"/>
      <c r="AK27" s="217"/>
      <c r="AL27" s="5"/>
      <c r="AM27" s="13"/>
    </row>
    <row r="28" spans="1:39">
      <c r="A28" s="12"/>
      <c r="B28" s="5"/>
      <c r="C28" s="283"/>
      <c r="D28" s="284"/>
      <c r="E28" s="284"/>
      <c r="F28" s="284"/>
      <c r="G28" s="284"/>
      <c r="H28" s="284"/>
      <c r="I28" s="284"/>
      <c r="J28" s="284"/>
      <c r="K28" s="284"/>
      <c r="L28" s="284"/>
      <c r="M28" s="284"/>
      <c r="N28" s="284"/>
      <c r="O28" s="284"/>
      <c r="P28" s="284"/>
      <c r="Q28" s="284"/>
      <c r="R28" s="284"/>
      <c r="S28" s="284"/>
      <c r="T28" s="285"/>
      <c r="U28" s="283"/>
      <c r="V28" s="284"/>
      <c r="W28" s="284"/>
      <c r="X28" s="284"/>
      <c r="Y28" s="284"/>
      <c r="Z28" s="284"/>
      <c r="AA28" s="284"/>
      <c r="AB28" s="284"/>
      <c r="AC28" s="284"/>
      <c r="AD28" s="284"/>
      <c r="AE28" s="285"/>
      <c r="AF28" s="289"/>
      <c r="AG28" s="289"/>
      <c r="AH28" s="289"/>
      <c r="AI28" s="289"/>
      <c r="AJ28" s="289"/>
      <c r="AK28" s="289"/>
      <c r="AL28" s="5"/>
      <c r="AM28" s="13"/>
    </row>
    <row r="29" spans="1:39" ht="3" customHeight="1">
      <c r="A29" s="12"/>
      <c r="B29" s="5"/>
      <c r="C29" s="5"/>
      <c r="D29" s="5"/>
      <c r="E29" s="5"/>
      <c r="F29" s="5"/>
      <c r="G29" s="5"/>
      <c r="H29" s="5"/>
      <c r="I29" s="5"/>
      <c r="J29" s="5"/>
      <c r="K29" s="5"/>
      <c r="L29" s="5"/>
      <c r="M29" s="5"/>
      <c r="N29" s="5"/>
      <c r="O29" s="5"/>
      <c r="P29" s="5"/>
      <c r="Q29" s="5"/>
      <c r="R29" s="5"/>
      <c r="S29" s="5"/>
      <c r="T29" s="5"/>
      <c r="U29" s="5"/>
      <c r="V29" s="5"/>
      <c r="W29" s="5"/>
      <c r="X29" s="5"/>
      <c r="Y29" s="5"/>
      <c r="Z29" s="7"/>
      <c r="AA29" s="7"/>
      <c r="AB29" s="7"/>
      <c r="AC29" s="7"/>
      <c r="AD29" s="7"/>
      <c r="AE29" s="7"/>
      <c r="AF29" s="18"/>
      <c r="AG29" s="7"/>
      <c r="AH29" s="7"/>
      <c r="AI29" s="7"/>
      <c r="AJ29" s="7"/>
      <c r="AK29" s="7"/>
      <c r="AL29" s="5"/>
      <c r="AM29" s="13"/>
    </row>
    <row r="30" spans="1:39">
      <c r="A30" s="12"/>
      <c r="B30" s="5"/>
      <c r="C30" s="5"/>
      <c r="D30" s="5"/>
      <c r="E30" s="5"/>
      <c r="F30" s="5"/>
      <c r="G30" s="5"/>
      <c r="H30" s="5"/>
      <c r="I30" s="5"/>
      <c r="J30" s="5"/>
      <c r="K30" s="5"/>
      <c r="L30" s="5"/>
      <c r="M30" s="5"/>
      <c r="N30" s="5"/>
      <c r="O30" s="5"/>
      <c r="P30" s="5"/>
      <c r="Q30" s="5"/>
      <c r="R30" s="5"/>
      <c r="S30" s="5"/>
      <c r="T30" s="5"/>
      <c r="U30" s="5"/>
      <c r="V30" s="5"/>
      <c r="W30" s="5"/>
      <c r="X30" s="5"/>
      <c r="Y30" s="5"/>
      <c r="Z30" s="217" t="s">
        <v>77</v>
      </c>
      <c r="AA30" s="217"/>
      <c r="AB30" s="217"/>
      <c r="AC30" s="217"/>
      <c r="AD30" s="217"/>
      <c r="AE30" s="217"/>
      <c r="AF30" s="293">
        <f>SUM(AF28:AK28)</f>
        <v>0</v>
      </c>
      <c r="AG30" s="217"/>
      <c r="AH30" s="217"/>
      <c r="AI30" s="217"/>
      <c r="AJ30" s="217"/>
      <c r="AK30" s="217"/>
      <c r="AL30" s="5"/>
      <c r="AM30" s="13"/>
    </row>
    <row r="31" spans="1:39">
      <c r="A31" s="12"/>
      <c r="B31" s="5"/>
      <c r="C31" s="5"/>
      <c r="D31" s="5"/>
      <c r="E31" s="5"/>
      <c r="F31" s="5"/>
      <c r="G31" s="5"/>
      <c r="H31" s="5"/>
      <c r="I31" s="5"/>
      <c r="J31" s="5"/>
      <c r="K31" s="5"/>
      <c r="L31" s="5"/>
      <c r="M31" s="5"/>
      <c r="N31" s="5"/>
      <c r="O31" s="5"/>
      <c r="P31" s="5"/>
      <c r="Q31" s="5"/>
      <c r="R31" s="5"/>
      <c r="S31" s="5"/>
      <c r="T31" s="5"/>
      <c r="U31" s="5"/>
      <c r="V31" s="5"/>
      <c r="W31" s="5"/>
      <c r="X31" s="5"/>
      <c r="Y31" s="5"/>
      <c r="Z31" s="7"/>
      <c r="AA31" s="7"/>
      <c r="AB31" s="7"/>
      <c r="AC31" s="7"/>
      <c r="AD31" s="7"/>
      <c r="AE31" s="7"/>
      <c r="AF31" s="18"/>
      <c r="AG31" s="7"/>
      <c r="AH31" s="7"/>
      <c r="AI31" s="7"/>
      <c r="AJ31" s="7"/>
      <c r="AK31" s="7"/>
      <c r="AL31" s="5"/>
      <c r="AM31" s="13"/>
    </row>
    <row r="32" spans="1:39">
      <c r="A32" s="12"/>
      <c r="B32" s="5"/>
      <c r="C32" s="217" t="s">
        <v>82</v>
      </c>
      <c r="D32" s="217"/>
      <c r="E32" s="217"/>
      <c r="F32" s="217"/>
      <c r="G32" s="217"/>
      <c r="H32" s="217"/>
      <c r="I32" s="217"/>
      <c r="J32" s="217"/>
      <c r="K32" s="217"/>
      <c r="L32" s="217"/>
      <c r="M32" s="217"/>
      <c r="N32" s="217"/>
      <c r="O32" s="217"/>
      <c r="P32" s="217"/>
      <c r="Q32" s="217"/>
      <c r="R32" s="217"/>
      <c r="S32" s="217"/>
      <c r="T32" s="217"/>
      <c r="U32" s="217"/>
      <c r="V32" s="217"/>
      <c r="W32" s="217"/>
      <c r="X32" s="217"/>
      <c r="Y32" s="217"/>
      <c r="Z32" s="217"/>
      <c r="AA32" s="217"/>
      <c r="AB32" s="217"/>
      <c r="AC32" s="217"/>
      <c r="AD32" s="217"/>
      <c r="AE32" s="217"/>
      <c r="AF32" s="217"/>
      <c r="AG32" s="217"/>
      <c r="AH32" s="217"/>
      <c r="AI32" s="217"/>
      <c r="AJ32" s="217"/>
      <c r="AK32" s="217"/>
      <c r="AL32" s="5"/>
      <c r="AM32" s="13"/>
    </row>
    <row r="33" spans="1:51">
      <c r="A33" s="12"/>
      <c r="B33" s="5"/>
      <c r="C33" s="283" t="s">
        <v>79</v>
      </c>
      <c r="D33" s="284"/>
      <c r="E33" s="284"/>
      <c r="F33" s="284"/>
      <c r="G33" s="284"/>
      <c r="H33" s="284"/>
      <c r="I33" s="284"/>
      <c r="J33" s="284"/>
      <c r="K33" s="284"/>
      <c r="L33" s="284"/>
      <c r="M33" s="284"/>
      <c r="N33" s="285"/>
      <c r="O33" s="283" t="s">
        <v>83</v>
      </c>
      <c r="P33" s="284"/>
      <c r="Q33" s="284"/>
      <c r="R33" s="284"/>
      <c r="S33" s="284"/>
      <c r="T33" s="284"/>
      <c r="U33" s="284"/>
      <c r="V33" s="284"/>
      <c r="W33" s="284"/>
      <c r="X33" s="284"/>
      <c r="Y33" s="285"/>
      <c r="Z33" s="217" t="s">
        <v>84</v>
      </c>
      <c r="AA33" s="217"/>
      <c r="AB33" s="217"/>
      <c r="AC33" s="217"/>
      <c r="AD33" s="217"/>
      <c r="AE33" s="217"/>
      <c r="AF33" s="217" t="s">
        <v>71</v>
      </c>
      <c r="AG33" s="217"/>
      <c r="AH33" s="217"/>
      <c r="AI33" s="217"/>
      <c r="AJ33" s="217"/>
      <c r="AK33" s="217"/>
      <c r="AL33" s="5"/>
      <c r="AM33" s="13"/>
    </row>
    <row r="34" spans="1:51">
      <c r="A34" s="12"/>
      <c r="B34" s="5"/>
      <c r="C34" s="283" t="s">
        <v>86</v>
      </c>
      <c r="D34" s="284"/>
      <c r="E34" s="284"/>
      <c r="F34" s="284"/>
      <c r="G34" s="284"/>
      <c r="H34" s="284"/>
      <c r="I34" s="284"/>
      <c r="J34" s="284"/>
      <c r="K34" s="284"/>
      <c r="L34" s="284"/>
      <c r="M34" s="284"/>
      <c r="N34" s="285"/>
      <c r="O34" s="286">
        <f>JORNALES!C4</f>
        <v>49822.5</v>
      </c>
      <c r="P34" s="287"/>
      <c r="Q34" s="287"/>
      <c r="R34" s="287"/>
      <c r="S34" s="287"/>
      <c r="T34" s="287"/>
      <c r="U34" s="287"/>
      <c r="V34" s="287"/>
      <c r="W34" s="287"/>
      <c r="X34" s="287"/>
      <c r="Y34" s="288"/>
      <c r="Z34" s="290">
        <v>19.600000000000001</v>
      </c>
      <c r="AA34" s="291"/>
      <c r="AB34" s="291"/>
      <c r="AC34" s="291"/>
      <c r="AD34" s="291"/>
      <c r="AE34" s="292"/>
      <c r="AF34" s="297"/>
      <c r="AG34" s="298"/>
      <c r="AH34" s="298"/>
      <c r="AI34" s="298"/>
      <c r="AJ34" s="298"/>
      <c r="AK34" s="299"/>
      <c r="AL34" s="5"/>
      <c r="AM34" s="13"/>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5"/>
      <c r="Y36" s="5"/>
      <c r="Z36" s="217" t="s">
        <v>77</v>
      </c>
      <c r="AA36" s="217"/>
      <c r="AB36" s="217"/>
      <c r="AC36" s="217"/>
      <c r="AD36" s="217"/>
      <c r="AE36" s="217"/>
      <c r="AF36" s="293"/>
      <c r="AG36" s="293"/>
      <c r="AH36" s="293"/>
      <c r="AI36" s="293"/>
      <c r="AJ36" s="293"/>
      <c r="AK36" s="293"/>
      <c r="AL36" s="5"/>
      <c r="AM36" s="13"/>
    </row>
    <row r="37" spans="1:51" ht="3" customHeight="1">
      <c r="A37" s="12"/>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13"/>
    </row>
    <row r="38" spans="1:51">
      <c r="A38" s="12"/>
      <c r="B38" s="5"/>
      <c r="C38" s="5"/>
      <c r="D38" s="5"/>
      <c r="E38" s="5"/>
      <c r="F38" s="5"/>
      <c r="G38" s="5"/>
      <c r="H38" s="5"/>
      <c r="I38" s="5"/>
      <c r="J38" s="5"/>
      <c r="K38" s="5"/>
      <c r="L38" s="5"/>
      <c r="M38" s="5"/>
      <c r="N38" s="5"/>
      <c r="O38" s="5"/>
      <c r="P38" s="5"/>
      <c r="Q38" s="5"/>
      <c r="R38" s="5"/>
      <c r="S38" s="5"/>
      <c r="T38" s="5"/>
      <c r="U38" s="5"/>
      <c r="V38" s="5"/>
      <c r="W38" s="5"/>
      <c r="X38" s="217" t="s">
        <v>89</v>
      </c>
      <c r="Y38" s="217"/>
      <c r="Z38" s="217"/>
      <c r="AA38" s="217"/>
      <c r="AB38" s="217"/>
      <c r="AC38" s="217"/>
      <c r="AD38" s="293">
        <f>AF36+AF24+AE18+AF30</f>
        <v>0</v>
      </c>
      <c r="AE38" s="293"/>
      <c r="AF38" s="293"/>
      <c r="AG38" s="293"/>
      <c r="AH38" s="293"/>
      <c r="AI38" s="293"/>
      <c r="AJ38" s="293"/>
      <c r="AK38" s="293"/>
      <c r="AL38" s="5"/>
      <c r="AM38" s="13"/>
      <c r="AY38" s="19">
        <f>AD38</f>
        <v>0</v>
      </c>
    </row>
    <row r="39" spans="1:51" ht="3" customHeight="1">
      <c r="A39" s="14"/>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20"/>
      <c r="AE39" s="20"/>
      <c r="AF39" s="20"/>
      <c r="AG39" s="20"/>
      <c r="AH39" s="20"/>
      <c r="AI39" s="20"/>
      <c r="AJ39" s="20"/>
      <c r="AK39" s="20"/>
      <c r="AL39" s="16"/>
      <c r="AM39" s="15"/>
    </row>
  </sheetData>
  <mergeCells count="76">
    <mergeCell ref="AF28:AK28"/>
    <mergeCell ref="C22:P22"/>
    <mergeCell ref="Q22:T22"/>
    <mergeCell ref="U22:Y22"/>
    <mergeCell ref="C13:P13"/>
    <mergeCell ref="Q13:S13"/>
    <mergeCell ref="T13:X13"/>
    <mergeCell ref="Y13:AD13"/>
    <mergeCell ref="AE13:AK13"/>
    <mergeCell ref="C26:AK26"/>
    <mergeCell ref="C27:T27"/>
    <mergeCell ref="U27:AE27"/>
    <mergeCell ref="AF27:AK27"/>
    <mergeCell ref="C28:T28"/>
    <mergeCell ref="U28:AE28"/>
    <mergeCell ref="AE18:AK18"/>
    <mergeCell ref="AF34:AK34"/>
    <mergeCell ref="Z30:AE30"/>
    <mergeCell ref="AF30:AK30"/>
    <mergeCell ref="C32:AK32"/>
    <mergeCell ref="Z33:AE33"/>
    <mergeCell ref="AF33:AK33"/>
    <mergeCell ref="C33:N33"/>
    <mergeCell ref="O33:Y33"/>
    <mergeCell ref="C12:P12"/>
    <mergeCell ref="Q12:S12"/>
    <mergeCell ref="T12:X12"/>
    <mergeCell ref="Y12:AD12"/>
    <mergeCell ref="AE12:AK12"/>
    <mergeCell ref="X38:AC38"/>
    <mergeCell ref="AD38:AK38"/>
    <mergeCell ref="Z36:AE36"/>
    <mergeCell ref="AF36:AK36"/>
    <mergeCell ref="AE16:AK16"/>
    <mergeCell ref="Z22:AE22"/>
    <mergeCell ref="AF22:AK22"/>
    <mergeCell ref="Z24:AE24"/>
    <mergeCell ref="AF24:AK24"/>
    <mergeCell ref="C20:AK20"/>
    <mergeCell ref="C21:P21"/>
    <mergeCell ref="Q21:T21"/>
    <mergeCell ref="U21:Y21"/>
    <mergeCell ref="Z21:AE21"/>
    <mergeCell ref="AF21:AK21"/>
    <mergeCell ref="Y18:AD18"/>
    <mergeCell ref="C14:P14"/>
    <mergeCell ref="Q14:S14"/>
    <mergeCell ref="T14:X14"/>
    <mergeCell ref="Y14:AD14"/>
    <mergeCell ref="AE14:AK14"/>
    <mergeCell ref="C15:P15"/>
    <mergeCell ref="Q15:S15"/>
    <mergeCell ref="T15:X15"/>
    <mergeCell ref="Y15:AD15"/>
    <mergeCell ref="AE15:AK15"/>
    <mergeCell ref="C16:P16"/>
    <mergeCell ref="Q16:S16"/>
    <mergeCell ref="T16:X16"/>
    <mergeCell ref="Y16:AD16"/>
    <mergeCell ref="C34:N34"/>
    <mergeCell ref="O34:Y34"/>
    <mergeCell ref="Z34:AE34"/>
    <mergeCell ref="B2:AL2"/>
    <mergeCell ref="B4:AL4"/>
    <mergeCell ref="C6:F6"/>
    <mergeCell ref="G6:I6"/>
    <mergeCell ref="C7:F7"/>
    <mergeCell ref="G7:I7"/>
    <mergeCell ref="C8:F8"/>
    <mergeCell ref="G8:I8"/>
    <mergeCell ref="C10:AK10"/>
    <mergeCell ref="C11:P11"/>
    <mergeCell ref="Q11:S11"/>
    <mergeCell ref="T11:X11"/>
    <mergeCell ref="Y11:AD11"/>
    <mergeCell ref="AE11:AK11"/>
  </mergeCells>
  <pageMargins left="0.7" right="0.7" top="0.75" bottom="0.75" header="0.3" footer="0.3"/>
  <pageSetup scale="8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Y44"/>
  <sheetViews>
    <sheetView showGridLines="0" view="pageBreakPreview" zoomScale="60" zoomScaleNormal="70" workbookViewId="0">
      <selection activeCell="AE12" sqref="AE12:AK16"/>
    </sheetView>
  </sheetViews>
  <sheetFormatPr baseColWidth="10" defaultColWidth="11.5" defaultRowHeight="14.25"/>
  <cols>
    <col min="1" max="1" width="0.5" customWidth="1"/>
    <col min="2" max="8" width="2.375" customWidth="1"/>
    <col min="9" max="9" width="3.875" customWidth="1"/>
    <col min="10" max="14" width="2.5" customWidth="1"/>
    <col min="15" max="17" width="2.375" customWidth="1"/>
    <col min="18" max="18" width="3.875" customWidth="1"/>
    <col min="19" max="23" width="2.375" customWidth="1"/>
    <col min="24" max="24" width="6.875" customWidth="1"/>
    <col min="25" max="29" width="2.375" customWidth="1"/>
    <col min="30" max="30" width="7.375" customWidth="1"/>
    <col min="31" max="31" width="2.375"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1.3</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98</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f>CANTIDADES!C9</f>
        <v>125.63998567883107</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125.63998567883107</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83" t="s">
        <v>90</v>
      </c>
      <c r="D12" s="284"/>
      <c r="E12" s="284"/>
      <c r="F12" s="284"/>
      <c r="G12" s="284"/>
      <c r="H12" s="284"/>
      <c r="I12" s="284"/>
      <c r="J12" s="284"/>
      <c r="K12" s="284"/>
      <c r="L12" s="284"/>
      <c r="M12" s="284"/>
      <c r="N12" s="284"/>
      <c r="O12" s="284"/>
      <c r="P12" s="285"/>
      <c r="Q12" s="283" t="s">
        <v>95</v>
      </c>
      <c r="R12" s="284"/>
      <c r="S12" s="285"/>
      <c r="T12" s="286">
        <v>110000</v>
      </c>
      <c r="U12" s="287"/>
      <c r="V12" s="287"/>
      <c r="W12" s="287"/>
      <c r="X12" s="288"/>
      <c r="Y12" s="283">
        <v>0.04</v>
      </c>
      <c r="Z12" s="284"/>
      <c r="AA12" s="284"/>
      <c r="AB12" s="284"/>
      <c r="AC12" s="284"/>
      <c r="AD12" s="285"/>
      <c r="AE12" s="297"/>
      <c r="AF12" s="284"/>
      <c r="AG12" s="284"/>
      <c r="AH12" s="284"/>
      <c r="AI12" s="284"/>
      <c r="AJ12" s="284"/>
      <c r="AK12" s="285"/>
      <c r="AL12" s="5"/>
      <c r="AM12" s="13"/>
    </row>
    <row r="13" spans="1:51">
      <c r="A13" s="12"/>
      <c r="B13" s="5"/>
      <c r="C13" s="283" t="s">
        <v>100</v>
      </c>
      <c r="D13" s="284"/>
      <c r="E13" s="284"/>
      <c r="F13" s="284"/>
      <c r="G13" s="284"/>
      <c r="H13" s="284"/>
      <c r="I13" s="284"/>
      <c r="J13" s="284"/>
      <c r="K13" s="284"/>
      <c r="L13" s="284"/>
      <c r="M13" s="284"/>
      <c r="N13" s="284"/>
      <c r="O13" s="284"/>
      <c r="P13" s="285"/>
      <c r="Q13" s="283" t="s">
        <v>95</v>
      </c>
      <c r="R13" s="284"/>
      <c r="S13" s="285"/>
      <c r="T13" s="286">
        <v>170000</v>
      </c>
      <c r="U13" s="287"/>
      <c r="V13" s="287"/>
      <c r="W13" s="287"/>
      <c r="X13" s="288"/>
      <c r="Y13" s="283">
        <v>0.04</v>
      </c>
      <c r="Z13" s="284"/>
      <c r="AA13" s="284"/>
      <c r="AB13" s="284"/>
      <c r="AC13" s="284"/>
      <c r="AD13" s="285"/>
      <c r="AE13" s="297"/>
      <c r="AF13" s="284"/>
      <c r="AG13" s="284"/>
      <c r="AH13" s="284"/>
      <c r="AI13" s="284"/>
      <c r="AJ13" s="284"/>
      <c r="AK13" s="285"/>
      <c r="AL13" s="5"/>
      <c r="AM13" s="13"/>
    </row>
    <row r="14" spans="1:51">
      <c r="A14" s="12"/>
      <c r="B14" s="5"/>
      <c r="C14" s="215" t="s">
        <v>76</v>
      </c>
      <c r="D14" s="215"/>
      <c r="E14" s="215"/>
      <c r="F14" s="215"/>
      <c r="G14" s="215"/>
      <c r="H14" s="215"/>
      <c r="I14" s="215"/>
      <c r="J14" s="215"/>
      <c r="K14" s="215"/>
      <c r="L14" s="215"/>
      <c r="M14" s="215"/>
      <c r="N14" s="215"/>
      <c r="O14" s="215"/>
      <c r="P14" s="215"/>
      <c r="Q14" s="282"/>
      <c r="R14" s="282"/>
      <c r="S14" s="282"/>
      <c r="T14" s="217"/>
      <c r="U14" s="217"/>
      <c r="V14" s="217"/>
      <c r="W14" s="217"/>
      <c r="X14" s="217"/>
      <c r="Y14" s="282">
        <v>0.05</v>
      </c>
      <c r="Z14" s="217"/>
      <c r="AA14" s="217"/>
      <c r="AB14" s="217"/>
      <c r="AC14" s="217"/>
      <c r="AD14" s="217"/>
      <c r="AE14" s="293"/>
      <c r="AF14" s="217"/>
      <c r="AG14" s="217"/>
      <c r="AH14" s="217"/>
      <c r="AI14" s="217"/>
      <c r="AJ14" s="217"/>
      <c r="AK14" s="217"/>
      <c r="AL14" s="5"/>
      <c r="AM14" s="13"/>
    </row>
    <row r="15" spans="1:51" ht="3" customHeight="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5"/>
      <c r="D16" s="5"/>
      <c r="E16" s="5"/>
      <c r="F16" s="5"/>
      <c r="G16" s="5"/>
      <c r="H16" s="5"/>
      <c r="I16" s="5"/>
      <c r="J16" s="5"/>
      <c r="K16" s="5"/>
      <c r="L16" s="5"/>
      <c r="M16" s="5"/>
      <c r="N16" s="5"/>
      <c r="O16" s="5"/>
      <c r="P16" s="5"/>
      <c r="Q16" s="5"/>
      <c r="R16" s="5"/>
      <c r="S16" s="5"/>
      <c r="T16" s="5"/>
      <c r="U16" s="5"/>
      <c r="V16" s="5"/>
      <c r="W16" s="5"/>
      <c r="X16" s="5"/>
      <c r="Y16" s="217" t="s">
        <v>77</v>
      </c>
      <c r="Z16" s="217"/>
      <c r="AA16" s="217"/>
      <c r="AB16" s="217"/>
      <c r="AC16" s="217"/>
      <c r="AD16" s="217"/>
      <c r="AE16" s="293"/>
      <c r="AF16" s="217"/>
      <c r="AG16" s="217"/>
      <c r="AH16" s="217"/>
      <c r="AI16" s="217"/>
      <c r="AJ16" s="217"/>
      <c r="AK16" s="217"/>
      <c r="AL16" s="5"/>
      <c r="AM16" s="13"/>
    </row>
    <row r="17" spans="1:51">
      <c r="A17" s="12"/>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13"/>
    </row>
    <row r="18" spans="1:51">
      <c r="A18" s="12"/>
      <c r="B18" s="5"/>
      <c r="C18" s="217" t="s">
        <v>78</v>
      </c>
      <c r="D18" s="217"/>
      <c r="E18" s="217"/>
      <c r="F18" s="217"/>
      <c r="G18" s="217"/>
      <c r="H18" s="217"/>
      <c r="I18" s="217"/>
      <c r="J18" s="217"/>
      <c r="K18" s="217"/>
      <c r="L18" s="217"/>
      <c r="M18" s="217"/>
      <c r="N18" s="217"/>
      <c r="O18" s="217"/>
      <c r="P18" s="217"/>
      <c r="Q18" s="217"/>
      <c r="R18" s="217"/>
      <c r="S18" s="217"/>
      <c r="T18" s="217"/>
      <c r="U18" s="217"/>
      <c r="V18" s="217"/>
      <c r="W18" s="217"/>
      <c r="X18" s="217"/>
      <c r="Y18" s="217"/>
      <c r="Z18" s="217"/>
      <c r="AA18" s="217"/>
      <c r="AB18" s="217"/>
      <c r="AC18" s="217"/>
      <c r="AD18" s="217"/>
      <c r="AE18" s="217"/>
      <c r="AF18" s="217"/>
      <c r="AG18" s="217"/>
      <c r="AH18" s="217"/>
      <c r="AI18" s="217"/>
      <c r="AJ18" s="217"/>
      <c r="AK18" s="217"/>
      <c r="AL18" s="5"/>
      <c r="AM18" s="13"/>
    </row>
    <row r="19" spans="1:51">
      <c r="A19" s="12"/>
      <c r="B19" s="5"/>
      <c r="C19" s="217" t="s">
        <v>79</v>
      </c>
      <c r="D19" s="217"/>
      <c r="E19" s="217"/>
      <c r="F19" s="217"/>
      <c r="G19" s="217"/>
      <c r="H19" s="217"/>
      <c r="I19" s="217"/>
      <c r="J19" s="217"/>
      <c r="K19" s="217"/>
      <c r="L19" s="217"/>
      <c r="M19" s="217"/>
      <c r="N19" s="217"/>
      <c r="O19" s="217"/>
      <c r="P19" s="217"/>
      <c r="Q19" s="217" t="s">
        <v>27</v>
      </c>
      <c r="R19" s="217"/>
      <c r="S19" s="217"/>
      <c r="T19" s="217"/>
      <c r="U19" s="217" t="s">
        <v>66</v>
      </c>
      <c r="V19" s="217"/>
      <c r="W19" s="217"/>
      <c r="X19" s="217"/>
      <c r="Y19" s="217"/>
      <c r="Z19" s="217" t="s">
        <v>80</v>
      </c>
      <c r="AA19" s="217"/>
      <c r="AB19" s="217"/>
      <c r="AC19" s="217"/>
      <c r="AD19" s="217"/>
      <c r="AE19" s="217"/>
      <c r="AF19" s="217" t="s">
        <v>71</v>
      </c>
      <c r="AG19" s="217"/>
      <c r="AH19" s="217"/>
      <c r="AI19" s="217"/>
      <c r="AJ19" s="217"/>
      <c r="AK19" s="217"/>
      <c r="AL19" s="5"/>
      <c r="AM19" s="13"/>
    </row>
    <row r="20" spans="1:51">
      <c r="A20" s="12"/>
      <c r="B20" s="5"/>
      <c r="C20" s="294"/>
      <c r="D20" s="295"/>
      <c r="E20" s="295"/>
      <c r="F20" s="295"/>
      <c r="G20" s="295"/>
      <c r="H20" s="295"/>
      <c r="I20" s="295"/>
      <c r="J20" s="295"/>
      <c r="K20" s="295"/>
      <c r="L20" s="295"/>
      <c r="M20" s="295"/>
      <c r="N20" s="295"/>
      <c r="O20" s="295"/>
      <c r="P20" s="296"/>
      <c r="Q20" s="283"/>
      <c r="R20" s="284"/>
      <c r="S20" s="284"/>
      <c r="T20" s="285"/>
      <c r="U20" s="283"/>
      <c r="V20" s="284"/>
      <c r="W20" s="284"/>
      <c r="X20" s="284"/>
      <c r="Y20" s="285"/>
      <c r="Z20" s="297"/>
      <c r="AA20" s="298"/>
      <c r="AB20" s="298"/>
      <c r="AC20" s="298"/>
      <c r="AD20" s="298"/>
      <c r="AE20" s="299"/>
      <c r="AF20" s="297"/>
      <c r="AG20" s="298"/>
      <c r="AH20" s="298"/>
      <c r="AI20" s="298"/>
      <c r="AJ20" s="298"/>
      <c r="AK20" s="299"/>
      <c r="AL20" s="5"/>
      <c r="AM20" s="13"/>
    </row>
    <row r="21" spans="1:51" ht="3" customHeight="1">
      <c r="A21" s="12"/>
      <c r="B21" s="5"/>
      <c r="C21" s="6"/>
      <c r="D21" s="6"/>
      <c r="E21" s="6"/>
      <c r="F21" s="6"/>
      <c r="G21" s="6"/>
      <c r="H21" s="6"/>
      <c r="I21" s="6"/>
      <c r="J21" s="6"/>
      <c r="K21" s="6"/>
      <c r="L21" s="6"/>
      <c r="M21" s="6"/>
      <c r="N21" s="6"/>
      <c r="O21" s="6"/>
      <c r="P21" s="6"/>
      <c r="Q21" s="7"/>
      <c r="R21" s="7"/>
      <c r="S21" s="7"/>
      <c r="T21" s="7"/>
      <c r="U21" s="7"/>
      <c r="V21" s="7"/>
      <c r="W21" s="7"/>
      <c r="X21" s="7"/>
      <c r="Y21" s="7"/>
      <c r="Z21" s="18"/>
      <c r="AA21" s="18"/>
      <c r="AB21" s="18"/>
      <c r="AC21" s="18"/>
      <c r="AD21" s="18"/>
      <c r="AE21" s="18"/>
      <c r="AF21" s="18"/>
      <c r="AG21" s="7"/>
      <c r="AH21" s="7"/>
      <c r="AI21" s="7"/>
      <c r="AJ21" s="7"/>
      <c r="AK21" s="7"/>
      <c r="AL21" s="5"/>
      <c r="AM21" s="13"/>
    </row>
    <row r="22" spans="1:51">
      <c r="A22" s="12"/>
      <c r="B22" s="5"/>
      <c r="C22" s="5"/>
      <c r="D22" s="5"/>
      <c r="E22" s="5"/>
      <c r="F22" s="5"/>
      <c r="G22" s="5"/>
      <c r="H22" s="5"/>
      <c r="I22" s="5"/>
      <c r="J22" s="5"/>
      <c r="K22" s="5"/>
      <c r="L22" s="5"/>
      <c r="M22" s="5"/>
      <c r="N22" s="5"/>
      <c r="O22" s="5"/>
      <c r="P22" s="5"/>
      <c r="Q22" s="5"/>
      <c r="R22" s="5"/>
      <c r="S22" s="5"/>
      <c r="T22" s="5"/>
      <c r="U22" s="5"/>
      <c r="V22" s="5"/>
      <c r="W22" s="5"/>
      <c r="X22" s="5"/>
      <c r="Y22" s="5"/>
      <c r="Z22" s="217" t="s">
        <v>77</v>
      </c>
      <c r="AA22" s="217"/>
      <c r="AB22" s="217"/>
      <c r="AC22" s="217"/>
      <c r="AD22" s="217"/>
      <c r="AE22" s="217"/>
      <c r="AF22" s="293">
        <f>SUM(AF20:AK20)</f>
        <v>0</v>
      </c>
      <c r="AG22" s="217"/>
      <c r="AH22" s="217"/>
      <c r="AI22" s="217"/>
      <c r="AJ22" s="217"/>
      <c r="AK22" s="217"/>
      <c r="AL22" s="5"/>
      <c r="AM22" s="13"/>
    </row>
    <row r="23" spans="1:51">
      <c r="A23" s="12"/>
      <c r="B23" s="5"/>
      <c r="C23" s="5"/>
      <c r="D23" s="5"/>
      <c r="E23" s="5"/>
      <c r="F23" s="5"/>
      <c r="G23" s="5"/>
      <c r="H23" s="5"/>
      <c r="I23" s="5"/>
      <c r="J23" s="5"/>
      <c r="K23" s="5"/>
      <c r="L23" s="5"/>
      <c r="M23" s="5"/>
      <c r="N23" s="5"/>
      <c r="O23" s="5"/>
      <c r="P23" s="5"/>
      <c r="Q23" s="5"/>
      <c r="R23" s="5"/>
      <c r="S23" s="5"/>
      <c r="T23" s="5"/>
      <c r="U23" s="5"/>
      <c r="V23" s="5"/>
      <c r="W23" s="5"/>
      <c r="X23" s="5"/>
      <c r="Y23" s="5"/>
      <c r="Z23" s="7"/>
      <c r="AA23" s="7"/>
      <c r="AB23" s="7"/>
      <c r="AC23" s="7"/>
      <c r="AD23" s="7"/>
      <c r="AE23" s="7"/>
      <c r="AF23" s="18"/>
      <c r="AG23" s="7"/>
      <c r="AH23" s="7"/>
      <c r="AI23" s="7"/>
      <c r="AJ23" s="7"/>
      <c r="AK23" s="7"/>
      <c r="AL23" s="5"/>
      <c r="AM23" s="13"/>
    </row>
    <row r="24" spans="1:51">
      <c r="A24" s="12"/>
      <c r="B24" s="5"/>
      <c r="C24" s="217" t="s">
        <v>81</v>
      </c>
      <c r="D24" s="217"/>
      <c r="E24" s="217"/>
      <c r="F24" s="217"/>
      <c r="G24" s="217"/>
      <c r="H24" s="217"/>
      <c r="I24" s="217"/>
      <c r="J24" s="217"/>
      <c r="K24" s="217"/>
      <c r="L24" s="217"/>
      <c r="M24" s="217"/>
      <c r="N24" s="217"/>
      <c r="O24" s="217"/>
      <c r="P24" s="217"/>
      <c r="Q24" s="217"/>
      <c r="R24" s="217"/>
      <c r="S24" s="217"/>
      <c r="T24" s="217"/>
      <c r="U24" s="217"/>
      <c r="V24" s="217"/>
      <c r="W24" s="217"/>
      <c r="X24" s="217"/>
      <c r="Y24" s="217"/>
      <c r="Z24" s="217"/>
      <c r="AA24" s="217"/>
      <c r="AB24" s="217"/>
      <c r="AC24" s="217"/>
      <c r="AD24" s="217"/>
      <c r="AE24" s="217"/>
      <c r="AF24" s="217"/>
      <c r="AG24" s="217"/>
      <c r="AH24" s="217"/>
      <c r="AI24" s="217"/>
      <c r="AJ24" s="217"/>
      <c r="AK24" s="217"/>
      <c r="AL24" s="5"/>
      <c r="AM24" s="13"/>
    </row>
    <row r="25" spans="1:51">
      <c r="A25" s="12"/>
      <c r="B25" s="5"/>
      <c r="C25" s="283" t="s">
        <v>79</v>
      </c>
      <c r="D25" s="284"/>
      <c r="E25" s="284"/>
      <c r="F25" s="284"/>
      <c r="G25" s="284"/>
      <c r="H25" s="284"/>
      <c r="I25" s="284"/>
      <c r="J25" s="284"/>
      <c r="K25" s="284"/>
      <c r="L25" s="284"/>
      <c r="M25" s="284"/>
      <c r="N25" s="284"/>
      <c r="O25" s="284"/>
      <c r="P25" s="284"/>
      <c r="Q25" s="284"/>
      <c r="R25" s="284"/>
      <c r="S25" s="284"/>
      <c r="T25" s="285"/>
      <c r="U25" s="283" t="s">
        <v>66</v>
      </c>
      <c r="V25" s="284"/>
      <c r="W25" s="284"/>
      <c r="X25" s="284"/>
      <c r="Y25" s="284"/>
      <c r="Z25" s="284"/>
      <c r="AA25" s="284"/>
      <c r="AB25" s="284"/>
      <c r="AC25" s="284"/>
      <c r="AD25" s="284"/>
      <c r="AE25" s="285"/>
      <c r="AF25" s="217" t="s">
        <v>71</v>
      </c>
      <c r="AG25" s="217"/>
      <c r="AH25" s="217"/>
      <c r="AI25" s="217"/>
      <c r="AJ25" s="217"/>
      <c r="AK25" s="217"/>
      <c r="AL25" s="5"/>
      <c r="AM25" s="13"/>
    </row>
    <row r="26" spans="1:51">
      <c r="A26" s="12"/>
      <c r="B26" s="5"/>
      <c r="C26" s="283" t="s">
        <v>101</v>
      </c>
      <c r="D26" s="284"/>
      <c r="E26" s="284"/>
      <c r="F26" s="284"/>
      <c r="G26" s="284"/>
      <c r="H26" s="284"/>
      <c r="I26" s="284"/>
      <c r="J26" s="284"/>
      <c r="K26" s="284"/>
      <c r="L26" s="284"/>
      <c r="M26" s="284"/>
      <c r="N26" s="284"/>
      <c r="O26" s="284"/>
      <c r="P26" s="284"/>
      <c r="Q26" s="284"/>
      <c r="R26" s="284"/>
      <c r="S26" s="284"/>
      <c r="T26" s="285"/>
      <c r="U26" s="283" t="s">
        <v>97</v>
      </c>
      <c r="V26" s="284"/>
      <c r="W26" s="284"/>
      <c r="X26" s="284"/>
      <c r="Y26" s="284"/>
      <c r="Z26" s="284"/>
      <c r="AA26" s="284"/>
      <c r="AB26" s="284"/>
      <c r="AC26" s="284"/>
      <c r="AD26" s="284"/>
      <c r="AE26" s="285"/>
      <c r="AF26" s="289">
        <v>1163.29</v>
      </c>
      <c r="AG26" s="289"/>
      <c r="AH26" s="289"/>
      <c r="AI26" s="289"/>
      <c r="AJ26" s="289"/>
      <c r="AK26" s="289"/>
      <c r="AL26" s="5"/>
      <c r="AM26" s="13"/>
    </row>
    <row r="27" spans="1:51" ht="3" customHeight="1">
      <c r="A27" s="12"/>
      <c r="B27" s="5"/>
      <c r="C27" s="5"/>
      <c r="D27" s="5"/>
      <c r="E27" s="5"/>
      <c r="F27" s="5"/>
      <c r="G27" s="5"/>
      <c r="H27" s="5"/>
      <c r="I27" s="5"/>
      <c r="J27" s="5"/>
      <c r="K27" s="5"/>
      <c r="L27" s="5"/>
      <c r="M27" s="5"/>
      <c r="N27" s="5"/>
      <c r="O27" s="5"/>
      <c r="P27" s="5"/>
      <c r="Q27" s="5"/>
      <c r="R27" s="5"/>
      <c r="S27" s="5"/>
      <c r="T27" s="5"/>
      <c r="U27" s="5"/>
      <c r="V27" s="5"/>
      <c r="W27" s="5"/>
      <c r="X27" s="5"/>
      <c r="Y27" s="5"/>
      <c r="Z27" s="7"/>
      <c r="AA27" s="7"/>
      <c r="AB27" s="7"/>
      <c r="AC27" s="7"/>
      <c r="AD27" s="7"/>
      <c r="AE27" s="7"/>
      <c r="AF27" s="18"/>
      <c r="AG27" s="7"/>
      <c r="AH27" s="7"/>
      <c r="AI27" s="7"/>
      <c r="AJ27" s="7"/>
      <c r="AK27" s="7"/>
      <c r="AL27" s="5"/>
      <c r="AM27" s="13"/>
    </row>
    <row r="28" spans="1:51">
      <c r="A28" s="12"/>
      <c r="B28" s="5"/>
      <c r="C28" s="5"/>
      <c r="D28" s="5"/>
      <c r="E28" s="5"/>
      <c r="F28" s="5"/>
      <c r="G28" s="5"/>
      <c r="H28" s="5"/>
      <c r="I28" s="5"/>
      <c r="J28" s="5"/>
      <c r="K28" s="5"/>
      <c r="L28" s="5"/>
      <c r="M28" s="5"/>
      <c r="N28" s="5"/>
      <c r="O28" s="5"/>
      <c r="P28" s="5"/>
      <c r="Q28" s="5"/>
      <c r="R28" s="5"/>
      <c r="S28" s="5"/>
      <c r="T28" s="5"/>
      <c r="U28" s="5"/>
      <c r="V28" s="5"/>
      <c r="W28" s="5"/>
      <c r="X28" s="5"/>
      <c r="Y28" s="5"/>
      <c r="Z28" s="217" t="s">
        <v>77</v>
      </c>
      <c r="AA28" s="217"/>
      <c r="AB28" s="217"/>
      <c r="AC28" s="217"/>
      <c r="AD28" s="217"/>
      <c r="AE28" s="217"/>
      <c r="AF28" s="293">
        <f>SUM(AF26:AK26)</f>
        <v>1163.29</v>
      </c>
      <c r="AG28" s="217"/>
      <c r="AH28" s="217"/>
      <c r="AI28" s="217"/>
      <c r="AJ28" s="217"/>
      <c r="AK28" s="217"/>
      <c r="AL28" s="5"/>
      <c r="AM28" s="13"/>
    </row>
    <row r="29" spans="1:51">
      <c r="A29" s="12"/>
      <c r="B29" s="5"/>
      <c r="C29" s="5"/>
      <c r="D29" s="5"/>
      <c r="E29" s="5"/>
      <c r="F29" s="5"/>
      <c r="G29" s="5"/>
      <c r="H29" s="5"/>
      <c r="I29" s="5"/>
      <c r="J29" s="5"/>
      <c r="K29" s="5"/>
      <c r="L29" s="5"/>
      <c r="M29" s="5"/>
      <c r="N29" s="5"/>
      <c r="O29" s="5"/>
      <c r="P29" s="5"/>
      <c r="Q29" s="5"/>
      <c r="R29" s="5"/>
      <c r="S29" s="5"/>
      <c r="T29" s="5"/>
      <c r="U29" s="5"/>
      <c r="V29" s="5"/>
      <c r="W29" s="5"/>
      <c r="X29" s="5"/>
      <c r="Y29" s="5"/>
      <c r="Z29" s="7"/>
      <c r="AA29" s="7"/>
      <c r="AB29" s="7"/>
      <c r="AC29" s="7"/>
      <c r="AD29" s="7"/>
      <c r="AE29" s="7"/>
      <c r="AF29" s="18"/>
      <c r="AG29" s="7"/>
      <c r="AH29" s="7"/>
      <c r="AI29" s="7"/>
      <c r="AJ29" s="7"/>
      <c r="AK29" s="7"/>
      <c r="AL29" s="5"/>
      <c r="AM29" s="13"/>
    </row>
    <row r="30" spans="1:51">
      <c r="A30" s="12"/>
      <c r="B30" s="5"/>
      <c r="C30" s="217" t="s">
        <v>82</v>
      </c>
      <c r="D30" s="217"/>
      <c r="E30" s="217"/>
      <c r="F30" s="217"/>
      <c r="G30" s="217"/>
      <c r="H30" s="217"/>
      <c r="I30" s="217"/>
      <c r="J30" s="217"/>
      <c r="K30" s="217"/>
      <c r="L30" s="217"/>
      <c r="M30" s="217"/>
      <c r="N30" s="217"/>
      <c r="O30" s="217"/>
      <c r="P30" s="217"/>
      <c r="Q30" s="217"/>
      <c r="R30" s="217"/>
      <c r="S30" s="217"/>
      <c r="T30" s="217"/>
      <c r="U30" s="217"/>
      <c r="V30" s="217"/>
      <c r="W30" s="217"/>
      <c r="X30" s="217"/>
      <c r="Y30" s="217"/>
      <c r="Z30" s="217"/>
      <c r="AA30" s="217"/>
      <c r="AB30" s="217"/>
      <c r="AC30" s="217"/>
      <c r="AD30" s="217"/>
      <c r="AE30" s="217"/>
      <c r="AF30" s="217"/>
      <c r="AG30" s="217"/>
      <c r="AH30" s="217"/>
      <c r="AI30" s="217"/>
      <c r="AJ30" s="217"/>
      <c r="AK30" s="217"/>
      <c r="AL30" s="5"/>
      <c r="AM30" s="13"/>
    </row>
    <row r="31" spans="1:51">
      <c r="A31" s="12"/>
      <c r="B31" s="5"/>
      <c r="C31" s="283" t="s">
        <v>79</v>
      </c>
      <c r="D31" s="284"/>
      <c r="E31" s="284"/>
      <c r="F31" s="284"/>
      <c r="G31" s="284"/>
      <c r="H31" s="284"/>
      <c r="I31" s="284"/>
      <c r="J31" s="284"/>
      <c r="K31" s="284"/>
      <c r="L31" s="284"/>
      <c r="M31" s="284"/>
      <c r="N31" s="285"/>
      <c r="O31" s="283" t="s">
        <v>83</v>
      </c>
      <c r="P31" s="284"/>
      <c r="Q31" s="284"/>
      <c r="R31" s="284"/>
      <c r="S31" s="284"/>
      <c r="T31" s="284"/>
      <c r="U31" s="284"/>
      <c r="V31" s="284"/>
      <c r="W31" s="284"/>
      <c r="X31" s="284"/>
      <c r="Y31" s="285"/>
      <c r="Z31" s="217" t="s">
        <v>84</v>
      </c>
      <c r="AA31" s="217"/>
      <c r="AB31" s="217"/>
      <c r="AC31" s="217"/>
      <c r="AD31" s="217"/>
      <c r="AE31" s="217"/>
      <c r="AF31" s="217" t="s">
        <v>71</v>
      </c>
      <c r="AG31" s="217"/>
      <c r="AH31" s="217"/>
      <c r="AI31" s="217"/>
      <c r="AJ31" s="217"/>
      <c r="AK31" s="217"/>
      <c r="AL31" s="5"/>
      <c r="AM31" s="13"/>
    </row>
    <row r="32" spans="1:51">
      <c r="A32" s="12"/>
      <c r="B32" s="5"/>
      <c r="C32" s="283" t="s">
        <v>86</v>
      </c>
      <c r="D32" s="284"/>
      <c r="E32" s="284"/>
      <c r="F32" s="284"/>
      <c r="G32" s="284"/>
      <c r="H32" s="284"/>
      <c r="I32" s="284"/>
      <c r="J32" s="284"/>
      <c r="K32" s="284"/>
      <c r="L32" s="284"/>
      <c r="M32" s="284"/>
      <c r="N32" s="285"/>
      <c r="O32" s="286">
        <f>JORNALES!C4</f>
        <v>49822.5</v>
      </c>
      <c r="P32" s="287"/>
      <c r="Q32" s="287"/>
      <c r="R32" s="287"/>
      <c r="S32" s="287"/>
      <c r="T32" s="287"/>
      <c r="U32" s="287"/>
      <c r="V32" s="287"/>
      <c r="W32" s="287"/>
      <c r="X32" s="287"/>
      <c r="Y32" s="288"/>
      <c r="Z32" s="290">
        <v>1.4200000000000001E-2</v>
      </c>
      <c r="AA32" s="291"/>
      <c r="AB32" s="291"/>
      <c r="AC32" s="291"/>
      <c r="AD32" s="291"/>
      <c r="AE32" s="292"/>
      <c r="AF32" s="297">
        <f>O32*Z32</f>
        <v>707.47950000000003</v>
      </c>
      <c r="AG32" s="298"/>
      <c r="AH32" s="298"/>
      <c r="AI32" s="298"/>
      <c r="AJ32" s="298"/>
      <c r="AK32" s="299"/>
      <c r="AL32" s="5"/>
      <c r="AM32" s="13"/>
      <c r="AY32">
        <v>24</v>
      </c>
    </row>
    <row r="33" spans="1:51" ht="3" customHeight="1">
      <c r="A33" s="12"/>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13"/>
    </row>
    <row r="34" spans="1:51">
      <c r="A34" s="12"/>
      <c r="B34" s="5"/>
      <c r="C34" s="5"/>
      <c r="D34" s="5"/>
      <c r="E34" s="5"/>
      <c r="F34" s="5"/>
      <c r="G34" s="5"/>
      <c r="H34" s="5"/>
      <c r="I34" s="5"/>
      <c r="J34" s="5"/>
      <c r="K34" s="5"/>
      <c r="L34" s="5"/>
      <c r="M34" s="5"/>
      <c r="N34" s="5"/>
      <c r="O34" s="5"/>
      <c r="P34" s="5"/>
      <c r="Q34" s="5"/>
      <c r="R34" s="5"/>
      <c r="S34" s="5"/>
      <c r="T34" s="5"/>
      <c r="U34" s="5"/>
      <c r="V34" s="5"/>
      <c r="W34" s="5"/>
      <c r="X34" s="5"/>
      <c r="Y34" s="5"/>
      <c r="Z34" s="217" t="s">
        <v>77</v>
      </c>
      <c r="AA34" s="217"/>
      <c r="AB34" s="217"/>
      <c r="AC34" s="217"/>
      <c r="AD34" s="217"/>
      <c r="AE34" s="217"/>
      <c r="AF34" s="293">
        <f>SUM(AF32)</f>
        <v>707.47950000000003</v>
      </c>
      <c r="AG34" s="293"/>
      <c r="AH34" s="293"/>
      <c r="AI34" s="293"/>
      <c r="AJ34" s="293"/>
      <c r="AK34" s="293"/>
      <c r="AL34" s="5"/>
      <c r="AM34" s="13"/>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217" t="s">
        <v>102</v>
      </c>
      <c r="Y36" s="217"/>
      <c r="Z36" s="217"/>
      <c r="AA36" s="217"/>
      <c r="AB36" s="217"/>
      <c r="AC36" s="217"/>
      <c r="AD36" s="293">
        <f>AF34+AF22+AE16+AF28</f>
        <v>1870.7694999999999</v>
      </c>
      <c r="AE36" s="293"/>
      <c r="AF36" s="293"/>
      <c r="AG36" s="293"/>
      <c r="AH36" s="293"/>
      <c r="AI36" s="293"/>
      <c r="AJ36" s="293"/>
      <c r="AK36" s="293"/>
      <c r="AL36" s="5"/>
      <c r="AM36" s="13"/>
      <c r="AY36" s="19">
        <f>AD36</f>
        <v>1870.7694999999999</v>
      </c>
    </row>
    <row r="37" spans="1:51" ht="3" customHeight="1">
      <c r="A37" s="14"/>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20"/>
      <c r="AE37" s="20"/>
      <c r="AF37" s="20"/>
      <c r="AG37" s="20"/>
      <c r="AH37" s="20"/>
      <c r="AI37" s="20"/>
      <c r="AJ37" s="20"/>
      <c r="AK37" s="20"/>
      <c r="AL37" s="16"/>
      <c r="AM37" s="15"/>
    </row>
    <row r="38" spans="1:51" ht="15" customHeight="1">
      <c r="B38" s="302" t="s">
        <v>103</v>
      </c>
      <c r="C38" s="300"/>
      <c r="D38" s="300"/>
      <c r="E38" s="300"/>
      <c r="F38" s="300"/>
      <c r="G38" s="300"/>
      <c r="H38" s="300"/>
      <c r="I38" s="300"/>
      <c r="J38" s="300"/>
      <c r="K38" s="300"/>
      <c r="L38" s="300"/>
      <c r="M38" s="300"/>
      <c r="N38" s="300"/>
      <c r="O38" s="300"/>
      <c r="P38" s="300"/>
      <c r="Q38" s="300"/>
      <c r="R38" s="300"/>
      <c r="S38" s="300"/>
      <c r="T38" s="300"/>
      <c r="U38" s="300"/>
      <c r="V38" s="300"/>
      <c r="W38" s="300"/>
      <c r="X38" s="300"/>
      <c r="Y38" s="300"/>
      <c r="Z38" s="300"/>
      <c r="AA38" s="300"/>
      <c r="AB38" s="300"/>
      <c r="AC38" s="300"/>
      <c r="AD38" s="300"/>
      <c r="AE38" s="300"/>
      <c r="AF38" s="300"/>
      <c r="AG38" s="300"/>
      <c r="AH38" s="300"/>
      <c r="AI38" s="300"/>
      <c r="AJ38" s="300"/>
      <c r="AK38" s="300"/>
      <c r="AL38" s="300"/>
      <c r="AM38" s="303"/>
    </row>
    <row r="39" spans="1:51">
      <c r="B39" s="304"/>
      <c r="C39" s="301"/>
      <c r="D39" s="301"/>
      <c r="E39" s="301"/>
      <c r="F39" s="301"/>
      <c r="G39" s="301"/>
      <c r="H39" s="301"/>
      <c r="I39" s="301"/>
      <c r="J39" s="301"/>
      <c r="K39" s="301"/>
      <c r="L39" s="301"/>
      <c r="M39" s="301"/>
      <c r="N39" s="301"/>
      <c r="O39" s="301"/>
      <c r="P39" s="301"/>
      <c r="Q39" s="301"/>
      <c r="R39" s="301"/>
      <c r="S39" s="301"/>
      <c r="T39" s="301"/>
      <c r="U39" s="301"/>
      <c r="V39" s="301"/>
      <c r="W39" s="301"/>
      <c r="X39" s="301"/>
      <c r="Y39" s="301"/>
      <c r="Z39" s="301"/>
      <c r="AA39" s="301"/>
      <c r="AB39" s="301"/>
      <c r="AC39" s="301"/>
      <c r="AD39" s="301"/>
      <c r="AE39" s="301"/>
      <c r="AF39" s="301"/>
      <c r="AG39" s="301"/>
      <c r="AH39" s="301"/>
      <c r="AI39" s="301"/>
      <c r="AJ39" s="301"/>
      <c r="AK39" s="301"/>
      <c r="AL39" s="301"/>
      <c r="AM39" s="305"/>
    </row>
    <row r="40" spans="1:51">
      <c r="B40" s="304"/>
      <c r="C40" s="301"/>
      <c r="D40" s="301"/>
      <c r="E40" s="301"/>
      <c r="F40" s="301"/>
      <c r="G40" s="301"/>
      <c r="H40" s="301"/>
      <c r="I40" s="301"/>
      <c r="J40" s="301"/>
      <c r="K40" s="301"/>
      <c r="L40" s="301"/>
      <c r="M40" s="301"/>
      <c r="N40" s="301"/>
      <c r="O40" s="301"/>
      <c r="P40" s="301"/>
      <c r="Q40" s="301"/>
      <c r="R40" s="301"/>
      <c r="S40" s="301"/>
      <c r="T40" s="301"/>
      <c r="U40" s="301"/>
      <c r="V40" s="301"/>
      <c r="W40" s="301"/>
      <c r="X40" s="301"/>
      <c r="Y40" s="301"/>
      <c r="Z40" s="301"/>
      <c r="AA40" s="301"/>
      <c r="AB40" s="301"/>
      <c r="AC40" s="301"/>
      <c r="AD40" s="301"/>
      <c r="AE40" s="301"/>
      <c r="AF40" s="301"/>
      <c r="AG40" s="301"/>
      <c r="AH40" s="301"/>
      <c r="AI40" s="301"/>
      <c r="AJ40" s="301"/>
      <c r="AK40" s="301"/>
      <c r="AL40" s="301"/>
      <c r="AM40" s="305"/>
    </row>
    <row r="41" spans="1:51">
      <c r="B41" s="304"/>
      <c r="C41" s="301"/>
      <c r="D41" s="301"/>
      <c r="E41" s="301"/>
      <c r="F41" s="301"/>
      <c r="G41" s="301"/>
      <c r="H41" s="301"/>
      <c r="I41" s="301"/>
      <c r="J41" s="301"/>
      <c r="K41" s="301"/>
      <c r="L41" s="301"/>
      <c r="M41" s="301"/>
      <c r="N41" s="301"/>
      <c r="O41" s="301"/>
      <c r="P41" s="301"/>
      <c r="Q41" s="301"/>
      <c r="R41" s="301"/>
      <c r="S41" s="301"/>
      <c r="T41" s="301"/>
      <c r="U41" s="301"/>
      <c r="V41" s="301"/>
      <c r="W41" s="301"/>
      <c r="X41" s="301"/>
      <c r="Y41" s="301"/>
      <c r="Z41" s="301"/>
      <c r="AA41" s="301"/>
      <c r="AB41" s="301"/>
      <c r="AC41" s="301"/>
      <c r="AD41" s="301"/>
      <c r="AE41" s="301"/>
      <c r="AF41" s="301"/>
      <c r="AG41" s="301"/>
      <c r="AH41" s="301"/>
      <c r="AI41" s="301"/>
      <c r="AJ41" s="301"/>
      <c r="AK41" s="301"/>
      <c r="AL41" s="301"/>
      <c r="AM41" s="305"/>
    </row>
    <row r="42" spans="1:51">
      <c r="B42" s="304"/>
      <c r="C42" s="301"/>
      <c r="D42" s="301"/>
      <c r="E42" s="301"/>
      <c r="F42" s="301"/>
      <c r="G42" s="301"/>
      <c r="H42" s="301"/>
      <c r="I42" s="301"/>
      <c r="J42" s="301"/>
      <c r="K42" s="301"/>
      <c r="L42" s="301"/>
      <c r="M42" s="301"/>
      <c r="N42" s="301"/>
      <c r="O42" s="301"/>
      <c r="P42" s="301"/>
      <c r="Q42" s="301"/>
      <c r="R42" s="301"/>
      <c r="S42" s="301"/>
      <c r="T42" s="301"/>
      <c r="U42" s="301"/>
      <c r="V42" s="301"/>
      <c r="W42" s="301"/>
      <c r="X42" s="301"/>
      <c r="Y42" s="301"/>
      <c r="Z42" s="301"/>
      <c r="AA42" s="301"/>
      <c r="AB42" s="301"/>
      <c r="AC42" s="301"/>
      <c r="AD42" s="301"/>
      <c r="AE42" s="301"/>
      <c r="AF42" s="301"/>
      <c r="AG42" s="301"/>
      <c r="AH42" s="301"/>
      <c r="AI42" s="301"/>
      <c r="AJ42" s="301"/>
      <c r="AK42" s="301"/>
      <c r="AL42" s="301"/>
      <c r="AM42" s="305"/>
    </row>
    <row r="43" spans="1:51">
      <c r="B43" s="304"/>
      <c r="C43" s="301"/>
      <c r="D43" s="301"/>
      <c r="E43" s="301"/>
      <c r="F43" s="301"/>
      <c r="G43" s="301"/>
      <c r="H43" s="301"/>
      <c r="I43" s="301"/>
      <c r="J43" s="301"/>
      <c r="K43" s="301"/>
      <c r="L43" s="301"/>
      <c r="M43" s="301"/>
      <c r="N43" s="301"/>
      <c r="O43" s="301"/>
      <c r="P43" s="301"/>
      <c r="Q43" s="301"/>
      <c r="R43" s="301"/>
      <c r="S43" s="301"/>
      <c r="T43" s="301"/>
      <c r="U43" s="301"/>
      <c r="V43" s="301"/>
      <c r="W43" s="301"/>
      <c r="X43" s="301"/>
      <c r="Y43" s="301"/>
      <c r="Z43" s="301"/>
      <c r="AA43" s="301"/>
      <c r="AB43" s="301"/>
      <c r="AC43" s="301"/>
      <c r="AD43" s="301"/>
      <c r="AE43" s="301"/>
      <c r="AF43" s="301"/>
      <c r="AG43" s="301"/>
      <c r="AH43" s="301"/>
      <c r="AI43" s="301"/>
      <c r="AJ43" s="301"/>
      <c r="AK43" s="301"/>
      <c r="AL43" s="301"/>
      <c r="AM43" s="305"/>
    </row>
    <row r="44" spans="1:51" ht="28.5" customHeight="1">
      <c r="B44" s="306"/>
      <c r="C44" s="307"/>
      <c r="D44" s="307"/>
      <c r="E44" s="307"/>
      <c r="F44" s="307"/>
      <c r="G44" s="307"/>
      <c r="H44" s="307"/>
      <c r="I44" s="307"/>
      <c r="J44" s="307"/>
      <c r="K44" s="307"/>
      <c r="L44" s="307"/>
      <c r="M44" s="307"/>
      <c r="N44" s="307"/>
      <c r="O44" s="307"/>
      <c r="P44" s="307"/>
      <c r="Q44" s="307"/>
      <c r="R44" s="307"/>
      <c r="S44" s="307"/>
      <c r="T44" s="307"/>
      <c r="U44" s="307"/>
      <c r="V44" s="307"/>
      <c r="W44" s="307"/>
      <c r="X44" s="307"/>
      <c r="Y44" s="307"/>
      <c r="Z44" s="307"/>
      <c r="AA44" s="307"/>
      <c r="AB44" s="307"/>
      <c r="AC44" s="307"/>
      <c r="AD44" s="307"/>
      <c r="AE44" s="307"/>
      <c r="AF44" s="307"/>
      <c r="AG44" s="307"/>
      <c r="AH44" s="307"/>
      <c r="AI44" s="307"/>
      <c r="AJ44" s="307"/>
      <c r="AK44" s="307"/>
      <c r="AL44" s="307"/>
      <c r="AM44" s="308"/>
    </row>
  </sheetData>
  <mergeCells count="67">
    <mergeCell ref="Q12:S12"/>
    <mergeCell ref="T12:X12"/>
    <mergeCell ref="Y12:AD12"/>
    <mergeCell ref="AE12:AK12"/>
    <mergeCell ref="C13:P13"/>
    <mergeCell ref="Q13:S13"/>
    <mergeCell ref="T13:X13"/>
    <mergeCell ref="Y13:AD13"/>
    <mergeCell ref="AE13:AK13"/>
    <mergeCell ref="C30:AK30"/>
    <mergeCell ref="AF31:AK31"/>
    <mergeCell ref="AF26:AK26"/>
    <mergeCell ref="Z28:AE28"/>
    <mergeCell ref="AF28:AK28"/>
    <mergeCell ref="Z31:AE31"/>
    <mergeCell ref="U26:AE26"/>
    <mergeCell ref="C26:T26"/>
    <mergeCell ref="C24:AK24"/>
    <mergeCell ref="AF25:AK25"/>
    <mergeCell ref="U25:AE25"/>
    <mergeCell ref="C25:T25"/>
    <mergeCell ref="Z22:AE22"/>
    <mergeCell ref="AF22:AK22"/>
    <mergeCell ref="C18:AK18"/>
    <mergeCell ref="C19:P19"/>
    <mergeCell ref="Q19:T19"/>
    <mergeCell ref="U19:Y19"/>
    <mergeCell ref="Z19:AE19"/>
    <mergeCell ref="AF19:AK19"/>
    <mergeCell ref="C20:P20"/>
    <mergeCell ref="Q20:T20"/>
    <mergeCell ref="U20:Y20"/>
    <mergeCell ref="Z20:AE20"/>
    <mergeCell ref="AF20:AK20"/>
    <mergeCell ref="Y16:AD16"/>
    <mergeCell ref="AE16:AK16"/>
    <mergeCell ref="C8:F8"/>
    <mergeCell ref="G8:I8"/>
    <mergeCell ref="C10:AK10"/>
    <mergeCell ref="C11:P11"/>
    <mergeCell ref="Q11:S11"/>
    <mergeCell ref="T11:X11"/>
    <mergeCell ref="Y11:AD11"/>
    <mergeCell ref="AE11:AK11"/>
    <mergeCell ref="C14:P14"/>
    <mergeCell ref="Q14:S14"/>
    <mergeCell ref="T14:X14"/>
    <mergeCell ref="Y14:AD14"/>
    <mergeCell ref="AE14:AK14"/>
    <mergeCell ref="C12:P12"/>
    <mergeCell ref="B2:AL2"/>
    <mergeCell ref="B4:AL4"/>
    <mergeCell ref="C6:F6"/>
    <mergeCell ref="G6:I6"/>
    <mergeCell ref="C7:F7"/>
    <mergeCell ref="G7:I7"/>
    <mergeCell ref="B38:AM44"/>
    <mergeCell ref="C31:N31"/>
    <mergeCell ref="O31:Y31"/>
    <mergeCell ref="C32:N32"/>
    <mergeCell ref="O32:Y32"/>
    <mergeCell ref="Z34:AE34"/>
    <mergeCell ref="AF34:AK34"/>
    <mergeCell ref="X36:AC36"/>
    <mergeCell ref="AD36:AK36"/>
    <mergeCell ref="Z32:AE32"/>
    <mergeCell ref="AF32:AK32"/>
  </mergeCells>
  <pageMargins left="0.7" right="0.7" top="0.75" bottom="0.75" header="0.3" footer="0.3"/>
  <pageSetup scale="8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Y37"/>
  <sheetViews>
    <sheetView showGridLines="0" view="pageBreakPreview" zoomScale="60" zoomScaleNormal="70" workbookViewId="0">
      <selection activeCell="AF31" sqref="AF31:AK34"/>
    </sheetView>
  </sheetViews>
  <sheetFormatPr baseColWidth="10" defaultColWidth="11.5" defaultRowHeight="14.25"/>
  <cols>
    <col min="1" max="1" width="0.5" customWidth="1"/>
    <col min="2" max="8" width="2.375" customWidth="1"/>
    <col min="9" max="9" width="3.875" customWidth="1"/>
    <col min="10" max="14" width="2.5" customWidth="1"/>
    <col min="15" max="17" width="2.375" customWidth="1"/>
    <col min="18" max="18" width="3.875" customWidth="1"/>
    <col min="19" max="19" width="2.375" customWidth="1"/>
    <col min="20" max="20" width="10.375" customWidth="1"/>
    <col min="21" max="23" width="2.375" customWidth="1"/>
    <col min="24" max="24" width="6.875" customWidth="1"/>
    <col min="25" max="30" width="2.375" customWidth="1"/>
    <col min="31" max="31" width="9.625"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2.1</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98</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f>COTIZACIÓN!E15</f>
        <v>72.926827668044126</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72.926827668044126</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26</v>
      </c>
      <c r="R11" s="217"/>
      <c r="S11" s="217"/>
      <c r="T11" s="217" t="s">
        <v>69</v>
      </c>
      <c r="U11" s="217"/>
      <c r="V11" s="217"/>
      <c r="W11" s="217"/>
      <c r="X11" s="217"/>
      <c r="Y11" s="217" t="s">
        <v>70</v>
      </c>
      <c r="Z11" s="217"/>
      <c r="AA11" s="217"/>
      <c r="AB11" s="217"/>
      <c r="AC11" s="217"/>
      <c r="AD11" s="217"/>
      <c r="AE11" s="217" t="s">
        <v>71</v>
      </c>
      <c r="AF11" s="217"/>
      <c r="AG11" s="217"/>
      <c r="AH11" s="217"/>
      <c r="AI11" s="217"/>
      <c r="AJ11" s="217"/>
      <c r="AK11" s="217"/>
      <c r="AL11" s="5"/>
      <c r="AM11" s="13"/>
    </row>
    <row r="12" spans="1:51">
      <c r="A12" s="12"/>
      <c r="B12" s="5"/>
      <c r="C12" s="283" t="s">
        <v>96</v>
      </c>
      <c r="D12" s="284"/>
      <c r="E12" s="284"/>
      <c r="F12" s="284"/>
      <c r="G12" s="284"/>
      <c r="H12" s="284"/>
      <c r="I12" s="284"/>
      <c r="J12" s="284"/>
      <c r="K12" s="284"/>
      <c r="L12" s="284"/>
      <c r="M12" s="284"/>
      <c r="N12" s="284"/>
      <c r="O12" s="284"/>
      <c r="P12" s="285"/>
      <c r="Q12" s="283" t="s">
        <v>97</v>
      </c>
      <c r="R12" s="284"/>
      <c r="S12" s="285"/>
      <c r="T12" s="286">
        <v>2500</v>
      </c>
      <c r="U12" s="287"/>
      <c r="V12" s="287"/>
      <c r="W12" s="287"/>
      <c r="X12" s="288"/>
      <c r="Y12" s="283">
        <v>5.6</v>
      </c>
      <c r="Z12" s="284"/>
      <c r="AA12" s="284"/>
      <c r="AB12" s="284"/>
      <c r="AC12" s="284"/>
      <c r="AD12" s="285"/>
      <c r="AE12" s="297"/>
      <c r="AF12" s="284"/>
      <c r="AG12" s="284"/>
      <c r="AH12" s="284"/>
      <c r="AI12" s="284"/>
      <c r="AJ12" s="284"/>
      <c r="AK12" s="285"/>
      <c r="AL12" s="5"/>
      <c r="AM12" s="13"/>
    </row>
    <row r="13" spans="1:51">
      <c r="A13" s="12"/>
      <c r="B13" s="5"/>
      <c r="C13" s="215" t="s">
        <v>76</v>
      </c>
      <c r="D13" s="215"/>
      <c r="E13" s="215"/>
      <c r="F13" s="215"/>
      <c r="G13" s="215"/>
      <c r="H13" s="215"/>
      <c r="I13" s="215"/>
      <c r="J13" s="215"/>
      <c r="K13" s="215"/>
      <c r="L13" s="215"/>
      <c r="M13" s="215"/>
      <c r="N13" s="215"/>
      <c r="O13" s="215"/>
      <c r="P13" s="215"/>
      <c r="Q13" s="282"/>
      <c r="R13" s="282"/>
      <c r="S13" s="282"/>
      <c r="T13" s="217"/>
      <c r="U13" s="217"/>
      <c r="V13" s="217"/>
      <c r="W13" s="217"/>
      <c r="X13" s="217"/>
      <c r="Y13" s="282">
        <v>0.05</v>
      </c>
      <c r="Z13" s="217"/>
      <c r="AA13" s="217"/>
      <c r="AB13" s="217"/>
      <c r="AC13" s="217"/>
      <c r="AD13" s="217"/>
      <c r="AE13" s="293"/>
      <c r="AF13" s="217"/>
      <c r="AG13" s="217"/>
      <c r="AH13" s="217"/>
      <c r="AI13" s="217"/>
      <c r="AJ13" s="217"/>
      <c r="AK13" s="217"/>
      <c r="AL13" s="5"/>
      <c r="AM13" s="13"/>
    </row>
    <row r="14" spans="1:51" ht="3" customHeight="1">
      <c r="A14" s="12"/>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217" t="s">
        <v>77</v>
      </c>
      <c r="Z15" s="217"/>
      <c r="AA15" s="217"/>
      <c r="AB15" s="217"/>
      <c r="AC15" s="217"/>
      <c r="AD15" s="217"/>
      <c r="AE15" s="293"/>
      <c r="AF15" s="217"/>
      <c r="AG15" s="217"/>
      <c r="AH15" s="217"/>
      <c r="AI15" s="217"/>
      <c r="AJ15" s="217"/>
      <c r="AK15" s="217"/>
      <c r="AL15" s="5"/>
      <c r="AM15" s="13"/>
    </row>
    <row r="16" spans="1:51">
      <c r="A16" s="12"/>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13"/>
    </row>
    <row r="17" spans="1:51">
      <c r="A17" s="12"/>
      <c r="B17" s="5"/>
      <c r="C17" s="217" t="s">
        <v>78</v>
      </c>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17"/>
      <c r="AK17" s="217"/>
      <c r="AL17" s="5"/>
      <c r="AM17" s="13"/>
    </row>
    <row r="18" spans="1:51">
      <c r="A18" s="12"/>
      <c r="B18" s="5"/>
      <c r="C18" s="217" t="s">
        <v>79</v>
      </c>
      <c r="D18" s="217"/>
      <c r="E18" s="217"/>
      <c r="F18" s="217"/>
      <c r="G18" s="217"/>
      <c r="H18" s="217"/>
      <c r="I18" s="217"/>
      <c r="J18" s="217"/>
      <c r="K18" s="217"/>
      <c r="L18" s="217"/>
      <c r="M18" s="217"/>
      <c r="N18" s="217"/>
      <c r="O18" s="217"/>
      <c r="P18" s="217"/>
      <c r="Q18" s="217" t="s">
        <v>27</v>
      </c>
      <c r="R18" s="217"/>
      <c r="S18" s="217"/>
      <c r="T18" s="217"/>
      <c r="U18" s="217" t="s">
        <v>66</v>
      </c>
      <c r="V18" s="217"/>
      <c r="W18" s="217"/>
      <c r="X18" s="217"/>
      <c r="Y18" s="217"/>
      <c r="Z18" s="217" t="s">
        <v>80</v>
      </c>
      <c r="AA18" s="217"/>
      <c r="AB18" s="217"/>
      <c r="AC18" s="217"/>
      <c r="AD18" s="217"/>
      <c r="AE18" s="217"/>
      <c r="AF18" s="217" t="s">
        <v>71</v>
      </c>
      <c r="AG18" s="217"/>
      <c r="AH18" s="217"/>
      <c r="AI18" s="217"/>
      <c r="AJ18" s="217"/>
      <c r="AK18" s="217"/>
      <c r="AL18" s="5"/>
      <c r="AM18" s="13"/>
    </row>
    <row r="19" spans="1:51">
      <c r="A19" s="12"/>
      <c r="B19" s="5"/>
      <c r="C19" s="309" t="s">
        <v>104</v>
      </c>
      <c r="D19" s="310"/>
      <c r="E19" s="310"/>
      <c r="F19" s="310"/>
      <c r="G19" s="310"/>
      <c r="H19" s="310"/>
      <c r="I19" s="310"/>
      <c r="J19" s="310"/>
      <c r="K19" s="310"/>
      <c r="L19" s="310"/>
      <c r="M19" s="310"/>
      <c r="N19" s="310"/>
      <c r="O19" s="310"/>
      <c r="P19" s="311"/>
      <c r="Q19" s="283">
        <v>1</v>
      </c>
      <c r="R19" s="284"/>
      <c r="S19" s="284"/>
      <c r="T19" s="285"/>
      <c r="U19" s="283" t="s">
        <v>98</v>
      </c>
      <c r="V19" s="284"/>
      <c r="W19" s="284"/>
      <c r="X19" s="284"/>
      <c r="Y19" s="285"/>
      <c r="Z19" s="297">
        <v>117074</v>
      </c>
      <c r="AA19" s="298"/>
      <c r="AB19" s="298"/>
      <c r="AC19" s="298"/>
      <c r="AD19" s="298"/>
      <c r="AE19" s="299"/>
      <c r="AF19" s="297"/>
      <c r="AG19" s="298"/>
      <c r="AH19" s="298"/>
      <c r="AI19" s="298"/>
      <c r="AJ19" s="298"/>
      <c r="AK19" s="299"/>
      <c r="AL19" s="5"/>
      <c r="AM19" s="13"/>
    </row>
    <row r="20" spans="1:51" ht="3" customHeight="1">
      <c r="A20" s="12"/>
      <c r="B20" s="5"/>
      <c r="C20" s="6"/>
      <c r="D20" s="6"/>
      <c r="E20" s="6"/>
      <c r="F20" s="6"/>
      <c r="G20" s="6"/>
      <c r="H20" s="6"/>
      <c r="I20" s="6"/>
      <c r="J20" s="6"/>
      <c r="K20" s="6"/>
      <c r="L20" s="6"/>
      <c r="M20" s="6"/>
      <c r="N20" s="6"/>
      <c r="O20" s="6"/>
      <c r="P20" s="6"/>
      <c r="Q20" s="7"/>
      <c r="R20" s="7"/>
      <c r="S20" s="7"/>
      <c r="T20" s="7"/>
      <c r="U20" s="7"/>
      <c r="V20" s="7"/>
      <c r="W20" s="7"/>
      <c r="X20" s="7"/>
      <c r="Y20" s="7"/>
      <c r="Z20" s="18"/>
      <c r="AA20" s="18"/>
      <c r="AB20" s="18"/>
      <c r="AC20" s="18"/>
      <c r="AD20" s="18"/>
      <c r="AE20" s="18"/>
      <c r="AF20" s="18"/>
      <c r="AG20" s="7"/>
      <c r="AH20" s="7"/>
      <c r="AI20" s="7"/>
      <c r="AJ20" s="7"/>
      <c r="AK20" s="7"/>
      <c r="AL20" s="5"/>
      <c r="AM20" s="13"/>
    </row>
    <row r="21" spans="1:51">
      <c r="A21" s="12"/>
      <c r="B21" s="5"/>
      <c r="C21" s="5"/>
      <c r="D21" s="5"/>
      <c r="E21" s="5"/>
      <c r="F21" s="5"/>
      <c r="G21" s="5"/>
      <c r="H21" s="5"/>
      <c r="I21" s="5"/>
      <c r="J21" s="5"/>
      <c r="K21" s="5"/>
      <c r="L21" s="5"/>
      <c r="M21" s="5"/>
      <c r="N21" s="5"/>
      <c r="O21" s="5"/>
      <c r="P21" s="5"/>
      <c r="Q21" s="5"/>
      <c r="R21" s="5"/>
      <c r="S21" s="5"/>
      <c r="T21" s="5"/>
      <c r="U21" s="5"/>
      <c r="V21" s="5"/>
      <c r="W21" s="5"/>
      <c r="X21" s="5"/>
      <c r="Y21" s="5"/>
      <c r="Z21" s="217" t="s">
        <v>77</v>
      </c>
      <c r="AA21" s="217"/>
      <c r="AB21" s="217"/>
      <c r="AC21" s="217"/>
      <c r="AD21" s="217"/>
      <c r="AE21" s="217"/>
      <c r="AF21" s="293"/>
      <c r="AG21" s="217"/>
      <c r="AH21" s="217"/>
      <c r="AI21" s="217"/>
      <c r="AJ21" s="217"/>
      <c r="AK21" s="217"/>
      <c r="AL21" s="5"/>
      <c r="AM21" s="13"/>
    </row>
    <row r="22" spans="1:51">
      <c r="A22" s="12"/>
      <c r="B22" s="5"/>
      <c r="C22" s="5"/>
      <c r="D22" s="5"/>
      <c r="E22" s="5"/>
      <c r="F22" s="5"/>
      <c r="G22" s="5"/>
      <c r="H22" s="5"/>
      <c r="I22" s="5"/>
      <c r="J22" s="5"/>
      <c r="K22" s="5"/>
      <c r="L22" s="5"/>
      <c r="M22" s="5"/>
      <c r="N22" s="5"/>
      <c r="O22" s="5"/>
      <c r="P22" s="5"/>
      <c r="Q22" s="5"/>
      <c r="R22" s="5"/>
      <c r="S22" s="5"/>
      <c r="T22" s="5"/>
      <c r="U22" s="5"/>
      <c r="V22" s="5"/>
      <c r="W22" s="5"/>
      <c r="X22" s="5"/>
      <c r="Y22" s="5"/>
      <c r="Z22" s="7"/>
      <c r="AA22" s="7"/>
      <c r="AB22" s="7"/>
      <c r="AC22" s="7"/>
      <c r="AD22" s="7"/>
      <c r="AE22" s="7"/>
      <c r="AF22" s="18"/>
      <c r="AG22" s="7"/>
      <c r="AH22" s="7"/>
      <c r="AI22" s="7"/>
      <c r="AJ22" s="7"/>
      <c r="AK22" s="7"/>
      <c r="AL22" s="5"/>
      <c r="AM22" s="13"/>
    </row>
    <row r="23" spans="1:51">
      <c r="A23" s="12"/>
      <c r="B23" s="5"/>
      <c r="C23" s="217" t="s">
        <v>81</v>
      </c>
      <c r="D23" s="217"/>
      <c r="E23" s="217"/>
      <c r="F23" s="217"/>
      <c r="G23" s="217"/>
      <c r="H23" s="217"/>
      <c r="I23" s="217"/>
      <c r="J23" s="217"/>
      <c r="K23" s="217"/>
      <c r="L23" s="217"/>
      <c r="M23" s="217"/>
      <c r="N23" s="217"/>
      <c r="O23" s="217"/>
      <c r="P23" s="217"/>
      <c r="Q23" s="217"/>
      <c r="R23" s="217"/>
      <c r="S23" s="217"/>
      <c r="T23" s="217"/>
      <c r="U23" s="217"/>
      <c r="V23" s="217"/>
      <c r="W23" s="217"/>
      <c r="X23" s="217"/>
      <c r="Y23" s="217"/>
      <c r="Z23" s="217"/>
      <c r="AA23" s="217"/>
      <c r="AB23" s="217"/>
      <c r="AC23" s="217"/>
      <c r="AD23" s="217"/>
      <c r="AE23" s="217"/>
      <c r="AF23" s="217"/>
      <c r="AG23" s="217"/>
      <c r="AH23" s="217"/>
      <c r="AI23" s="217"/>
      <c r="AJ23" s="217"/>
      <c r="AK23" s="217"/>
      <c r="AL23" s="5"/>
      <c r="AM23" s="13"/>
    </row>
    <row r="24" spans="1:51">
      <c r="A24" s="12"/>
      <c r="B24" s="5"/>
      <c r="C24" s="283" t="s">
        <v>79</v>
      </c>
      <c r="D24" s="284"/>
      <c r="E24" s="284"/>
      <c r="F24" s="284"/>
      <c r="G24" s="284"/>
      <c r="H24" s="284"/>
      <c r="I24" s="284"/>
      <c r="J24" s="284"/>
      <c r="K24" s="284"/>
      <c r="L24" s="284"/>
      <c r="M24" s="284"/>
      <c r="N24" s="284"/>
      <c r="O24" s="284"/>
      <c r="P24" s="284"/>
      <c r="Q24" s="284"/>
      <c r="R24" s="284"/>
      <c r="S24" s="284"/>
      <c r="T24" s="285"/>
      <c r="U24" s="283" t="s">
        <v>66</v>
      </c>
      <c r="V24" s="284"/>
      <c r="W24" s="284"/>
      <c r="X24" s="284"/>
      <c r="Y24" s="284"/>
      <c r="Z24" s="284"/>
      <c r="AA24" s="284"/>
      <c r="AB24" s="284"/>
      <c r="AC24" s="284"/>
      <c r="AD24" s="284"/>
      <c r="AE24" s="285"/>
      <c r="AF24" s="217" t="s">
        <v>71</v>
      </c>
      <c r="AG24" s="217"/>
      <c r="AH24" s="217"/>
      <c r="AI24" s="217"/>
      <c r="AJ24" s="217"/>
      <c r="AK24" s="217"/>
      <c r="AL24" s="5"/>
      <c r="AM24" s="13"/>
    </row>
    <row r="25" spans="1:51">
      <c r="A25" s="12"/>
      <c r="B25" s="5"/>
      <c r="C25" s="283" t="s">
        <v>105</v>
      </c>
      <c r="D25" s="284"/>
      <c r="E25" s="284"/>
      <c r="F25" s="284"/>
      <c r="G25" s="284"/>
      <c r="H25" s="284"/>
      <c r="I25" s="284"/>
      <c r="J25" s="284"/>
      <c r="K25" s="284"/>
      <c r="L25" s="284"/>
      <c r="M25" s="284"/>
      <c r="N25" s="284"/>
      <c r="O25" s="284"/>
      <c r="P25" s="284"/>
      <c r="Q25" s="284"/>
      <c r="R25" s="284"/>
      <c r="S25" s="284"/>
      <c r="T25" s="285"/>
      <c r="U25" s="283" t="s">
        <v>97</v>
      </c>
      <c r="V25" s="284"/>
      <c r="W25" s="284"/>
      <c r="X25" s="284"/>
      <c r="Y25" s="284"/>
      <c r="Z25" s="284"/>
      <c r="AA25" s="284"/>
      <c r="AB25" s="284"/>
      <c r="AC25" s="284"/>
      <c r="AD25" s="284"/>
      <c r="AE25" s="285"/>
      <c r="AF25" s="289"/>
      <c r="AG25" s="289"/>
      <c r="AH25" s="289"/>
      <c r="AI25" s="289"/>
      <c r="AJ25" s="289"/>
      <c r="AK25" s="289"/>
      <c r="AL25" s="5"/>
      <c r="AM25" s="13"/>
    </row>
    <row r="26" spans="1:51" ht="3" customHeight="1">
      <c r="A26" s="12"/>
      <c r="B26" s="5"/>
      <c r="C26" s="5"/>
      <c r="D26" s="5"/>
      <c r="E26" s="5"/>
      <c r="F26" s="5"/>
      <c r="G26" s="5"/>
      <c r="H26" s="5"/>
      <c r="I26" s="5"/>
      <c r="J26" s="5"/>
      <c r="K26" s="5"/>
      <c r="L26" s="5"/>
      <c r="M26" s="5"/>
      <c r="N26" s="5"/>
      <c r="O26" s="5"/>
      <c r="P26" s="5"/>
      <c r="Q26" s="5"/>
      <c r="R26" s="5"/>
      <c r="S26" s="5"/>
      <c r="T26" s="5"/>
      <c r="U26" s="5"/>
      <c r="V26" s="5"/>
      <c r="W26" s="5"/>
      <c r="X26" s="5"/>
      <c r="Y26" s="5"/>
      <c r="Z26" s="7"/>
      <c r="AA26" s="7"/>
      <c r="AB26" s="7"/>
      <c r="AC26" s="7"/>
      <c r="AD26" s="7"/>
      <c r="AE26" s="7"/>
      <c r="AF26" s="18"/>
      <c r="AG26" s="7"/>
      <c r="AH26" s="7"/>
      <c r="AI26" s="7"/>
      <c r="AJ26" s="7"/>
      <c r="AK26" s="7"/>
      <c r="AL26" s="5"/>
      <c r="AM26" s="13"/>
    </row>
    <row r="27" spans="1:51">
      <c r="A27" s="12"/>
      <c r="B27" s="5"/>
      <c r="C27" s="5"/>
      <c r="D27" s="5"/>
      <c r="E27" s="5"/>
      <c r="F27" s="5"/>
      <c r="G27" s="5"/>
      <c r="H27" s="5"/>
      <c r="I27" s="5"/>
      <c r="J27" s="5"/>
      <c r="K27" s="5"/>
      <c r="L27" s="5"/>
      <c r="M27" s="5"/>
      <c r="N27" s="5"/>
      <c r="O27" s="5"/>
      <c r="P27" s="5"/>
      <c r="Q27" s="5"/>
      <c r="R27" s="5"/>
      <c r="S27" s="5"/>
      <c r="T27" s="5"/>
      <c r="U27" s="5"/>
      <c r="V27" s="5"/>
      <c r="W27" s="5"/>
      <c r="X27" s="5"/>
      <c r="Y27" s="5"/>
      <c r="Z27" s="217" t="s">
        <v>77</v>
      </c>
      <c r="AA27" s="217"/>
      <c r="AB27" s="217"/>
      <c r="AC27" s="217"/>
      <c r="AD27" s="217"/>
      <c r="AE27" s="217"/>
      <c r="AF27" s="293"/>
      <c r="AG27" s="217"/>
      <c r="AH27" s="217"/>
      <c r="AI27" s="217"/>
      <c r="AJ27" s="217"/>
      <c r="AK27" s="217"/>
      <c r="AL27" s="5"/>
      <c r="AM27" s="13"/>
    </row>
    <row r="28" spans="1:51">
      <c r="A28" s="12"/>
      <c r="B28" s="5"/>
      <c r="C28" s="5"/>
      <c r="D28" s="5"/>
      <c r="E28" s="5"/>
      <c r="F28" s="5"/>
      <c r="G28" s="5"/>
      <c r="H28" s="5"/>
      <c r="I28" s="5"/>
      <c r="J28" s="5"/>
      <c r="K28" s="5"/>
      <c r="L28" s="5"/>
      <c r="M28" s="5"/>
      <c r="N28" s="5"/>
      <c r="O28" s="5"/>
      <c r="P28" s="5"/>
      <c r="Q28" s="5"/>
      <c r="R28" s="5"/>
      <c r="S28" s="5"/>
      <c r="T28" s="5"/>
      <c r="U28" s="5"/>
      <c r="V28" s="5"/>
      <c r="W28" s="5"/>
      <c r="X28" s="5"/>
      <c r="Y28" s="5"/>
      <c r="Z28" s="7"/>
      <c r="AA28" s="7"/>
      <c r="AB28" s="7"/>
      <c r="AC28" s="7"/>
      <c r="AD28" s="7"/>
      <c r="AE28" s="7"/>
      <c r="AF28" s="18"/>
      <c r="AG28" s="7"/>
      <c r="AH28" s="7"/>
      <c r="AI28" s="7"/>
      <c r="AJ28" s="7"/>
      <c r="AK28" s="7"/>
      <c r="AL28" s="5"/>
      <c r="AM28" s="13"/>
    </row>
    <row r="29" spans="1:51">
      <c r="A29" s="12"/>
      <c r="B29" s="5"/>
      <c r="C29" s="217" t="s">
        <v>82</v>
      </c>
      <c r="D29" s="217"/>
      <c r="E29" s="217"/>
      <c r="F29" s="217"/>
      <c r="G29" s="217"/>
      <c r="H29" s="217"/>
      <c r="I29" s="217"/>
      <c r="J29" s="217"/>
      <c r="K29" s="217"/>
      <c r="L29" s="217"/>
      <c r="M29" s="217"/>
      <c r="N29" s="217"/>
      <c r="O29" s="217"/>
      <c r="P29" s="217"/>
      <c r="Q29" s="217"/>
      <c r="R29" s="217"/>
      <c r="S29" s="217"/>
      <c r="T29" s="217"/>
      <c r="U29" s="217"/>
      <c r="V29" s="217"/>
      <c r="W29" s="217"/>
      <c r="X29" s="217"/>
      <c r="Y29" s="217"/>
      <c r="Z29" s="217"/>
      <c r="AA29" s="217"/>
      <c r="AB29" s="217"/>
      <c r="AC29" s="217"/>
      <c r="AD29" s="217"/>
      <c r="AE29" s="217"/>
      <c r="AF29" s="217"/>
      <c r="AG29" s="217"/>
      <c r="AH29" s="217"/>
      <c r="AI29" s="217"/>
      <c r="AJ29" s="217"/>
      <c r="AK29" s="217"/>
      <c r="AL29" s="5"/>
      <c r="AM29" s="13"/>
    </row>
    <row r="30" spans="1:51">
      <c r="A30" s="12"/>
      <c r="B30" s="5"/>
      <c r="C30" s="283" t="s">
        <v>79</v>
      </c>
      <c r="D30" s="284"/>
      <c r="E30" s="284"/>
      <c r="F30" s="284"/>
      <c r="G30" s="284"/>
      <c r="H30" s="284"/>
      <c r="I30" s="284"/>
      <c r="J30" s="284"/>
      <c r="K30" s="284"/>
      <c r="L30" s="284"/>
      <c r="M30" s="284"/>
      <c r="N30" s="285"/>
      <c r="O30" s="283" t="s">
        <v>83</v>
      </c>
      <c r="P30" s="284"/>
      <c r="Q30" s="284"/>
      <c r="R30" s="284"/>
      <c r="S30" s="284"/>
      <c r="T30" s="284"/>
      <c r="U30" s="284"/>
      <c r="V30" s="284"/>
      <c r="W30" s="284"/>
      <c r="X30" s="284"/>
      <c r="Y30" s="285"/>
      <c r="Z30" s="217" t="s">
        <v>84</v>
      </c>
      <c r="AA30" s="217"/>
      <c r="AB30" s="217"/>
      <c r="AC30" s="217"/>
      <c r="AD30" s="217"/>
      <c r="AE30" s="217"/>
      <c r="AF30" s="217" t="s">
        <v>71</v>
      </c>
      <c r="AG30" s="217"/>
      <c r="AH30" s="217"/>
      <c r="AI30" s="217"/>
      <c r="AJ30" s="217"/>
      <c r="AK30" s="217"/>
      <c r="AL30" s="5"/>
      <c r="AM30" s="13"/>
    </row>
    <row r="31" spans="1:51">
      <c r="A31" s="12"/>
      <c r="B31" s="5"/>
      <c r="C31" s="283" t="s">
        <v>106</v>
      </c>
      <c r="D31" s="284"/>
      <c r="E31" s="284"/>
      <c r="F31" s="284"/>
      <c r="G31" s="284"/>
      <c r="H31" s="284"/>
      <c r="I31" s="284"/>
      <c r="J31" s="284"/>
      <c r="K31" s="284"/>
      <c r="L31" s="284"/>
      <c r="M31" s="284"/>
      <c r="N31" s="285"/>
      <c r="O31" s="286">
        <f>JORNALES!C17</f>
        <v>116666.66666666667</v>
      </c>
      <c r="P31" s="287"/>
      <c r="Q31" s="287"/>
      <c r="R31" s="287"/>
      <c r="S31" s="287"/>
      <c r="T31" s="287"/>
      <c r="U31" s="287"/>
      <c r="V31" s="287"/>
      <c r="W31" s="287"/>
      <c r="X31" s="287"/>
      <c r="Y31" s="288"/>
      <c r="Z31" s="290">
        <v>5.6390000000000003E-2</v>
      </c>
      <c r="AA31" s="291"/>
      <c r="AB31" s="291"/>
      <c r="AC31" s="291"/>
      <c r="AD31" s="291"/>
      <c r="AE31" s="292"/>
      <c r="AF31" s="297"/>
      <c r="AG31" s="298"/>
      <c r="AH31" s="298"/>
      <c r="AI31" s="298"/>
      <c r="AJ31" s="298"/>
      <c r="AK31" s="299"/>
      <c r="AL31" s="5"/>
      <c r="AM31" s="13"/>
    </row>
    <row r="32" spans="1:51">
      <c r="A32" s="12"/>
      <c r="B32" s="5"/>
      <c r="C32" s="283" t="s">
        <v>86</v>
      </c>
      <c r="D32" s="284"/>
      <c r="E32" s="284"/>
      <c r="F32" s="284"/>
      <c r="G32" s="284"/>
      <c r="H32" s="284"/>
      <c r="I32" s="284"/>
      <c r="J32" s="284"/>
      <c r="K32" s="284"/>
      <c r="L32" s="284"/>
      <c r="M32" s="284"/>
      <c r="N32" s="285"/>
      <c r="O32" s="286">
        <f>JORNALES!C4</f>
        <v>49822.5</v>
      </c>
      <c r="P32" s="287"/>
      <c r="Q32" s="287"/>
      <c r="R32" s="287"/>
      <c r="S32" s="287"/>
      <c r="T32" s="287"/>
      <c r="U32" s="287"/>
      <c r="V32" s="287"/>
      <c r="W32" s="287"/>
      <c r="X32" s="287"/>
      <c r="Y32" s="288"/>
      <c r="Z32" s="290">
        <v>9.9080000000000001E-2</v>
      </c>
      <c r="AA32" s="291"/>
      <c r="AB32" s="291"/>
      <c r="AC32" s="291"/>
      <c r="AD32" s="291"/>
      <c r="AE32" s="292"/>
      <c r="AF32" s="297"/>
      <c r="AG32" s="298"/>
      <c r="AH32" s="298"/>
      <c r="AI32" s="298"/>
      <c r="AJ32" s="298"/>
      <c r="AK32" s="299"/>
      <c r="AL32" s="5"/>
      <c r="AM32" s="13"/>
      <c r="AY32">
        <v>24</v>
      </c>
    </row>
    <row r="33" spans="1:51" ht="3" customHeight="1">
      <c r="A33" s="12"/>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13"/>
    </row>
    <row r="34" spans="1:51">
      <c r="A34" s="12"/>
      <c r="B34" s="5"/>
      <c r="C34" s="5"/>
      <c r="D34" s="5"/>
      <c r="E34" s="5"/>
      <c r="F34" s="5"/>
      <c r="G34" s="5"/>
      <c r="H34" s="5"/>
      <c r="I34" s="5"/>
      <c r="J34" s="5"/>
      <c r="K34" s="5"/>
      <c r="L34" s="5"/>
      <c r="M34" s="5"/>
      <c r="N34" s="5"/>
      <c r="O34" s="5"/>
      <c r="P34" s="5"/>
      <c r="Q34" s="5"/>
      <c r="R34" s="5"/>
      <c r="S34" s="5"/>
      <c r="T34" s="5"/>
      <c r="U34" s="5"/>
      <c r="V34" s="5"/>
      <c r="W34" s="5"/>
      <c r="X34" s="5"/>
      <c r="Y34" s="5"/>
      <c r="Z34" s="217" t="s">
        <v>77</v>
      </c>
      <c r="AA34" s="217"/>
      <c r="AB34" s="217"/>
      <c r="AC34" s="217"/>
      <c r="AD34" s="217"/>
      <c r="AE34" s="217"/>
      <c r="AF34" s="293"/>
      <c r="AG34" s="293"/>
      <c r="AH34" s="293"/>
      <c r="AI34" s="293"/>
      <c r="AJ34" s="293"/>
      <c r="AK34" s="293"/>
      <c r="AL34" s="5"/>
      <c r="AM34" s="13"/>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217" t="s">
        <v>102</v>
      </c>
      <c r="Y36" s="217"/>
      <c r="Z36" s="217"/>
      <c r="AA36" s="217"/>
      <c r="AB36" s="217"/>
      <c r="AC36" s="217"/>
      <c r="AD36" s="293">
        <f>AF34+AF21+AE15+AF27</f>
        <v>0</v>
      </c>
      <c r="AE36" s="293"/>
      <c r="AF36" s="293"/>
      <c r="AG36" s="293"/>
      <c r="AH36" s="293"/>
      <c r="AI36" s="293"/>
      <c r="AJ36" s="293"/>
      <c r="AK36" s="293"/>
      <c r="AL36" s="5"/>
      <c r="AM36" s="13"/>
      <c r="AY36" s="19">
        <f>AD36</f>
        <v>0</v>
      </c>
    </row>
    <row r="37" spans="1:51" ht="3" customHeight="1">
      <c r="A37" s="14"/>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20"/>
      <c r="AE37" s="20"/>
      <c r="AF37" s="20"/>
      <c r="AG37" s="20"/>
      <c r="AH37" s="20"/>
      <c r="AI37" s="20"/>
      <c r="AJ37" s="20"/>
      <c r="AK37" s="20"/>
      <c r="AL37" s="16"/>
      <c r="AM37" s="15"/>
    </row>
  </sheetData>
  <mergeCells count="65">
    <mergeCell ref="Z27:AE27"/>
    <mergeCell ref="AF27:AK27"/>
    <mergeCell ref="C30:N30"/>
    <mergeCell ref="O30:Y30"/>
    <mergeCell ref="Z34:AE34"/>
    <mergeCell ref="AF34:AK34"/>
    <mergeCell ref="X36:AC36"/>
    <mergeCell ref="AD36:AK36"/>
    <mergeCell ref="C29:AK29"/>
    <mergeCell ref="Z30:AE30"/>
    <mergeCell ref="AF30:AK30"/>
    <mergeCell ref="AF32:AK32"/>
    <mergeCell ref="Z31:AE31"/>
    <mergeCell ref="AF31:AK31"/>
    <mergeCell ref="Z32:AE32"/>
    <mergeCell ref="C31:N31"/>
    <mergeCell ref="O31:Y31"/>
    <mergeCell ref="C32:N32"/>
    <mergeCell ref="O32:Y32"/>
    <mergeCell ref="C23:AK23"/>
    <mergeCell ref="AF24:AK24"/>
    <mergeCell ref="AF25:AK25"/>
    <mergeCell ref="C25:T25"/>
    <mergeCell ref="U25:AE25"/>
    <mergeCell ref="C24:T24"/>
    <mergeCell ref="U24:AE24"/>
    <mergeCell ref="Z21:AE21"/>
    <mergeCell ref="AF21:AK21"/>
    <mergeCell ref="Y15:AD15"/>
    <mergeCell ref="AE15:AK15"/>
    <mergeCell ref="C17:AK17"/>
    <mergeCell ref="C18:P18"/>
    <mergeCell ref="Q18:T18"/>
    <mergeCell ref="U18:Y18"/>
    <mergeCell ref="Z18:AE18"/>
    <mergeCell ref="AF18:AK18"/>
    <mergeCell ref="C19:P19"/>
    <mergeCell ref="Q19:T19"/>
    <mergeCell ref="U19:Y19"/>
    <mergeCell ref="Z19:AE19"/>
    <mergeCell ref="AF19:AK19"/>
    <mergeCell ref="C12:P12"/>
    <mergeCell ref="Q12:S12"/>
    <mergeCell ref="T12:X12"/>
    <mergeCell ref="Y12:AD12"/>
    <mergeCell ref="AE12:AK12"/>
    <mergeCell ref="C13:P13"/>
    <mergeCell ref="Q13:S13"/>
    <mergeCell ref="T13:X13"/>
    <mergeCell ref="Y13:AD13"/>
    <mergeCell ref="AE13:AK13"/>
    <mergeCell ref="C8:F8"/>
    <mergeCell ref="G8:I8"/>
    <mergeCell ref="C10:AK10"/>
    <mergeCell ref="C11:P11"/>
    <mergeCell ref="Q11:S11"/>
    <mergeCell ref="T11:X11"/>
    <mergeCell ref="Y11:AD11"/>
    <mergeCell ref="AE11:AK11"/>
    <mergeCell ref="B2:AL2"/>
    <mergeCell ref="B4:AL4"/>
    <mergeCell ref="C6:F6"/>
    <mergeCell ref="G6:I6"/>
    <mergeCell ref="C7:F7"/>
    <mergeCell ref="G7:I7"/>
  </mergeCells>
  <pageMargins left="0.7" right="0.7" top="0.75" bottom="0.75" header="0.3" footer="0.3"/>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C44"/>
  <sheetViews>
    <sheetView showGridLines="0" view="pageBreakPreview" topLeftCell="A9" zoomScale="80" zoomScaleNormal="70" zoomScaleSheetLayoutView="80" workbookViewId="0">
      <selection activeCell="AF30" sqref="AF30:AK33"/>
    </sheetView>
  </sheetViews>
  <sheetFormatPr baseColWidth="10" defaultColWidth="11.5" defaultRowHeight="14.25"/>
  <cols>
    <col min="1" max="1" width="0.5" customWidth="1"/>
    <col min="2" max="8" width="2.375" customWidth="1"/>
    <col min="9" max="9" width="3.875" customWidth="1"/>
    <col min="10" max="14" width="2.5" customWidth="1"/>
    <col min="15" max="15" width="2.375" customWidth="1"/>
    <col min="16" max="16" width="9.5" customWidth="1"/>
    <col min="17" max="17" width="2.375" customWidth="1"/>
    <col min="18" max="18" width="3.875" customWidth="1"/>
    <col min="19" max="23" width="2.375" customWidth="1"/>
    <col min="24" max="24" width="6.875" customWidth="1"/>
    <col min="25" max="30" width="2.375" customWidth="1"/>
    <col min="31" max="31" width="9.5"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2.2000000000000002</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107</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f>COTIZACIÓN!E16</f>
        <v>673.88175000000001</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673.88175000000001</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27</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row>
    <row r="17" spans="1:55">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55">
      <c r="A18" s="12"/>
      <c r="B18" s="5"/>
      <c r="C18" s="309" t="s">
        <v>108</v>
      </c>
      <c r="D18" s="310"/>
      <c r="E18" s="310"/>
      <c r="F18" s="310"/>
      <c r="G18" s="310"/>
      <c r="H18" s="310"/>
      <c r="I18" s="310"/>
      <c r="J18" s="310"/>
      <c r="K18" s="310"/>
      <c r="L18" s="310"/>
      <c r="M18" s="310"/>
      <c r="N18" s="310"/>
      <c r="O18" s="310"/>
      <c r="P18" s="311"/>
      <c r="Q18" s="283">
        <v>1</v>
      </c>
      <c r="R18" s="284"/>
      <c r="S18" s="284"/>
      <c r="T18" s="285"/>
      <c r="U18" s="283" t="s">
        <v>107</v>
      </c>
      <c r="V18" s="284"/>
      <c r="W18" s="284"/>
      <c r="X18" s="284"/>
      <c r="Y18" s="285"/>
      <c r="Z18" s="297">
        <v>6066</v>
      </c>
      <c r="AA18" s="298"/>
      <c r="AB18" s="298"/>
      <c r="AC18" s="298"/>
      <c r="AD18" s="298"/>
      <c r="AE18" s="299"/>
      <c r="AF18" s="297"/>
      <c r="AG18" s="298"/>
      <c r="AH18" s="298"/>
      <c r="AI18" s="298"/>
      <c r="AJ18" s="298"/>
      <c r="AK18" s="299"/>
      <c r="AL18" s="5"/>
      <c r="AM18" s="13"/>
    </row>
    <row r="19" spans="1:55" ht="3" customHeight="1">
      <c r="A19" s="12"/>
      <c r="B19" s="5"/>
      <c r="C19" s="6"/>
      <c r="D19" s="6"/>
      <c r="E19" s="6"/>
      <c r="F19" s="6"/>
      <c r="G19" s="6"/>
      <c r="H19" s="6"/>
      <c r="I19" s="6"/>
      <c r="J19" s="6"/>
      <c r="K19" s="6"/>
      <c r="L19" s="6"/>
      <c r="M19" s="6"/>
      <c r="N19" s="6"/>
      <c r="O19" s="6"/>
      <c r="P19" s="6"/>
      <c r="Q19" s="7"/>
      <c r="R19" s="7"/>
      <c r="S19" s="7"/>
      <c r="T19" s="7"/>
      <c r="U19" s="7"/>
      <c r="V19" s="7"/>
      <c r="W19" s="7"/>
      <c r="X19" s="7"/>
      <c r="Y19" s="7"/>
      <c r="Z19" s="18"/>
      <c r="AA19" s="18"/>
      <c r="AB19" s="18"/>
      <c r="AC19" s="18"/>
      <c r="AD19" s="18"/>
      <c r="AE19" s="18"/>
      <c r="AF19" s="18"/>
      <c r="AG19" s="7"/>
      <c r="AH19" s="7"/>
      <c r="AI19" s="7"/>
      <c r="AJ19" s="7"/>
      <c r="AK19" s="7"/>
      <c r="AL19" s="5"/>
      <c r="AM19" s="13"/>
    </row>
    <row r="20" spans="1:55">
      <c r="A20" s="12"/>
      <c r="B20" s="5"/>
      <c r="C20" s="5"/>
      <c r="D20" s="5"/>
      <c r="E20" s="5"/>
      <c r="F20" s="5"/>
      <c r="G20" s="5"/>
      <c r="H20" s="5"/>
      <c r="I20" s="5"/>
      <c r="J20" s="5"/>
      <c r="K20" s="5"/>
      <c r="L20" s="5"/>
      <c r="M20" s="5"/>
      <c r="N20" s="5"/>
      <c r="O20" s="5"/>
      <c r="P20" s="5"/>
      <c r="Q20" s="5"/>
      <c r="R20" s="5"/>
      <c r="S20" s="5"/>
      <c r="T20" s="5"/>
      <c r="U20" s="5"/>
      <c r="V20" s="5"/>
      <c r="W20" s="5"/>
      <c r="X20" s="5"/>
      <c r="Y20" s="5"/>
      <c r="Z20" s="217" t="s">
        <v>77</v>
      </c>
      <c r="AA20" s="217"/>
      <c r="AB20" s="217"/>
      <c r="AC20" s="217"/>
      <c r="AD20" s="217"/>
      <c r="AE20" s="217"/>
      <c r="AF20" s="293"/>
      <c r="AG20" s="217"/>
      <c r="AH20" s="217"/>
      <c r="AI20" s="217"/>
      <c r="AJ20" s="217"/>
      <c r="AK20" s="217"/>
      <c r="AL20" s="5"/>
      <c r="AM20" s="13"/>
      <c r="BC20">
        <v>3200</v>
      </c>
    </row>
    <row r="21" spans="1:55">
      <c r="A21" s="12"/>
      <c r="B21" s="5"/>
      <c r="C21" s="5"/>
      <c r="D21" s="5"/>
      <c r="E21" s="5"/>
      <c r="F21" s="5"/>
      <c r="G21" s="5"/>
      <c r="H21" s="5"/>
      <c r="I21" s="5"/>
      <c r="J21" s="5"/>
      <c r="K21" s="5"/>
      <c r="L21" s="5"/>
      <c r="M21" s="5"/>
      <c r="N21" s="5"/>
      <c r="O21" s="5"/>
      <c r="P21" s="5"/>
      <c r="Q21" s="5"/>
      <c r="R21" s="5"/>
      <c r="S21" s="5"/>
      <c r="T21" s="5"/>
      <c r="U21" s="5"/>
      <c r="V21" s="5"/>
      <c r="W21" s="5"/>
      <c r="X21" s="5"/>
      <c r="Y21" s="5"/>
      <c r="Z21" s="7"/>
      <c r="AA21" s="7"/>
      <c r="AB21" s="7"/>
      <c r="AC21" s="7"/>
      <c r="AD21" s="7"/>
      <c r="AE21" s="7"/>
      <c r="AF21" s="18"/>
      <c r="AG21" s="7"/>
      <c r="AH21" s="7"/>
      <c r="AI21" s="7"/>
      <c r="AJ21" s="7"/>
      <c r="AK21" s="7"/>
      <c r="AL21" s="5"/>
      <c r="AM21" s="13"/>
      <c r="BC21">
        <v>4936.454957819984</v>
      </c>
    </row>
    <row r="22" spans="1:55">
      <c r="A22" s="12"/>
      <c r="B22" s="5"/>
      <c r="C22" s="217" t="s">
        <v>81</v>
      </c>
      <c r="D22" s="217"/>
      <c r="E22" s="217"/>
      <c r="F22" s="217"/>
      <c r="G22" s="217"/>
      <c r="H22" s="217"/>
      <c r="I22" s="217"/>
      <c r="J22" s="217"/>
      <c r="K22" s="217"/>
      <c r="L22" s="217"/>
      <c r="M22" s="217"/>
      <c r="N22" s="217"/>
      <c r="O22" s="217"/>
      <c r="P22" s="217"/>
      <c r="Q22" s="217"/>
      <c r="R22" s="217"/>
      <c r="S22" s="217"/>
      <c r="T22" s="217"/>
      <c r="U22" s="217"/>
      <c r="V22" s="217"/>
      <c r="W22" s="217"/>
      <c r="X22" s="217"/>
      <c r="Y22" s="217"/>
      <c r="Z22" s="217"/>
      <c r="AA22" s="217"/>
      <c r="AB22" s="217"/>
      <c r="AC22" s="217"/>
      <c r="AD22" s="217"/>
      <c r="AE22" s="217"/>
      <c r="AF22" s="217"/>
      <c r="AG22" s="217"/>
      <c r="AH22" s="217"/>
      <c r="AI22" s="217"/>
      <c r="AJ22" s="217"/>
      <c r="AK22" s="217"/>
      <c r="AL22" s="5"/>
      <c r="AM22" s="13"/>
    </row>
    <row r="23" spans="1:55">
      <c r="A23" s="12"/>
      <c r="B23" s="5"/>
      <c r="C23" s="283" t="s">
        <v>79</v>
      </c>
      <c r="D23" s="284"/>
      <c r="E23" s="284"/>
      <c r="F23" s="284"/>
      <c r="G23" s="284"/>
      <c r="H23" s="284"/>
      <c r="I23" s="284"/>
      <c r="J23" s="284"/>
      <c r="K23" s="284"/>
      <c r="L23" s="284"/>
      <c r="M23" s="284"/>
      <c r="N23" s="284"/>
      <c r="O23" s="284"/>
      <c r="P23" s="284"/>
      <c r="Q23" s="284"/>
      <c r="R23" s="284"/>
      <c r="S23" s="284"/>
      <c r="T23" s="285"/>
      <c r="U23" s="283" t="s">
        <v>66</v>
      </c>
      <c r="V23" s="284"/>
      <c r="W23" s="284"/>
      <c r="X23" s="284"/>
      <c r="Y23" s="284"/>
      <c r="Z23" s="284"/>
      <c r="AA23" s="284"/>
      <c r="AB23" s="284"/>
      <c r="AC23" s="284"/>
      <c r="AD23" s="284"/>
      <c r="AE23" s="285"/>
      <c r="AF23" s="217" t="s">
        <v>71</v>
      </c>
      <c r="AG23" s="217"/>
      <c r="AH23" s="217"/>
      <c r="AI23" s="217"/>
      <c r="AJ23" s="217"/>
      <c r="AK23" s="217"/>
      <c r="AL23" s="5"/>
      <c r="AM23" s="13"/>
    </row>
    <row r="24" spans="1:55">
      <c r="A24" s="12"/>
      <c r="B24" s="5"/>
      <c r="C24" s="283" t="s">
        <v>105</v>
      </c>
      <c r="D24" s="284"/>
      <c r="E24" s="284"/>
      <c r="F24" s="284"/>
      <c r="G24" s="284"/>
      <c r="H24" s="284"/>
      <c r="I24" s="284"/>
      <c r="J24" s="284"/>
      <c r="K24" s="284"/>
      <c r="L24" s="284"/>
      <c r="M24" s="284"/>
      <c r="N24" s="284"/>
      <c r="O24" s="284"/>
      <c r="P24" s="284"/>
      <c r="Q24" s="284"/>
      <c r="R24" s="284"/>
      <c r="S24" s="284"/>
      <c r="T24" s="285"/>
      <c r="U24" s="283" t="s">
        <v>109</v>
      </c>
      <c r="V24" s="284"/>
      <c r="W24" s="284"/>
      <c r="X24" s="284"/>
      <c r="Y24" s="284"/>
      <c r="Z24" s="284"/>
      <c r="AA24" s="284"/>
      <c r="AB24" s="284"/>
      <c r="AC24" s="284"/>
      <c r="AD24" s="284"/>
      <c r="AE24" s="285"/>
      <c r="AF24" s="289"/>
      <c r="AG24" s="289"/>
      <c r="AH24" s="289"/>
      <c r="AI24" s="289"/>
      <c r="AJ24" s="289"/>
      <c r="AK24" s="289"/>
      <c r="AL24" s="5"/>
      <c r="AM24" s="13"/>
    </row>
    <row r="25" spans="1:55" ht="3" customHeight="1">
      <c r="A25" s="12"/>
      <c r="B25" s="5"/>
      <c r="C25" s="5"/>
      <c r="D25" s="5"/>
      <c r="E25" s="5"/>
      <c r="F25" s="5"/>
      <c r="G25" s="5"/>
      <c r="H25" s="5"/>
      <c r="I25" s="5"/>
      <c r="J25" s="5"/>
      <c r="K25" s="5"/>
      <c r="L25" s="5"/>
      <c r="M25" s="5"/>
      <c r="N25" s="5"/>
      <c r="O25" s="5"/>
      <c r="P25" s="5"/>
      <c r="Q25" s="5"/>
      <c r="R25" s="5"/>
      <c r="S25" s="5"/>
      <c r="T25" s="5"/>
      <c r="U25" s="5"/>
      <c r="V25" s="5"/>
      <c r="W25" s="5"/>
      <c r="X25" s="5"/>
      <c r="Y25" s="5"/>
      <c r="Z25" s="7"/>
      <c r="AA25" s="7"/>
      <c r="AB25" s="7"/>
      <c r="AC25" s="7"/>
      <c r="AD25" s="7"/>
      <c r="AE25" s="7"/>
      <c r="AF25" s="18"/>
      <c r="AG25" s="7"/>
      <c r="AH25" s="7"/>
      <c r="AI25" s="7"/>
      <c r="AJ25" s="7"/>
      <c r="AK25" s="7"/>
      <c r="AL25" s="5"/>
      <c r="AM25" s="13"/>
    </row>
    <row r="26" spans="1:55">
      <c r="A26" s="12"/>
      <c r="B26" s="5"/>
      <c r="C26" s="5"/>
      <c r="D26" s="5"/>
      <c r="E26" s="5"/>
      <c r="F26" s="5"/>
      <c r="G26" s="5"/>
      <c r="H26" s="5"/>
      <c r="I26" s="5"/>
      <c r="J26" s="5"/>
      <c r="K26" s="5"/>
      <c r="L26" s="5"/>
      <c r="M26" s="5"/>
      <c r="N26" s="5"/>
      <c r="O26" s="5"/>
      <c r="P26" s="5"/>
      <c r="Q26" s="5"/>
      <c r="R26" s="5"/>
      <c r="S26" s="5"/>
      <c r="T26" s="5"/>
      <c r="U26" s="5"/>
      <c r="V26" s="5"/>
      <c r="W26" s="5"/>
      <c r="X26" s="5"/>
      <c r="Y26" s="5"/>
      <c r="Z26" s="217" t="s">
        <v>77</v>
      </c>
      <c r="AA26" s="217"/>
      <c r="AB26" s="217"/>
      <c r="AC26" s="217"/>
      <c r="AD26" s="217"/>
      <c r="AE26" s="217"/>
      <c r="AF26" s="293"/>
      <c r="AG26" s="217"/>
      <c r="AH26" s="217"/>
      <c r="AI26" s="217"/>
      <c r="AJ26" s="217"/>
      <c r="AK26" s="217"/>
      <c r="AL26" s="5"/>
      <c r="AM26" s="13"/>
    </row>
    <row r="27" spans="1:55">
      <c r="A27" s="12"/>
      <c r="B27" s="5"/>
      <c r="C27" s="5"/>
      <c r="D27" s="5"/>
      <c r="E27" s="5"/>
      <c r="F27" s="5"/>
      <c r="G27" s="5"/>
      <c r="H27" s="5"/>
      <c r="I27" s="5"/>
      <c r="J27" s="5"/>
      <c r="K27" s="5"/>
      <c r="L27" s="5"/>
      <c r="M27" s="5"/>
      <c r="N27" s="5"/>
      <c r="O27" s="5"/>
      <c r="P27" s="5"/>
      <c r="Q27" s="5"/>
      <c r="R27" s="5"/>
      <c r="S27" s="5"/>
      <c r="T27" s="5"/>
      <c r="U27" s="5"/>
      <c r="V27" s="5"/>
      <c r="W27" s="5"/>
      <c r="X27" s="5"/>
      <c r="Y27" s="5"/>
      <c r="Z27" s="7"/>
      <c r="AA27" s="7"/>
      <c r="AB27" s="7"/>
      <c r="AC27" s="7"/>
      <c r="AD27" s="7"/>
      <c r="AE27" s="7"/>
      <c r="AF27" s="18"/>
      <c r="AG27" s="7"/>
      <c r="AH27" s="7"/>
      <c r="AI27" s="7"/>
      <c r="AJ27" s="7"/>
      <c r="AK27" s="7"/>
      <c r="AL27" s="5"/>
      <c r="AM27" s="13"/>
    </row>
    <row r="28" spans="1:55">
      <c r="A28" s="12"/>
      <c r="B28" s="5"/>
      <c r="C28" s="217" t="s">
        <v>82</v>
      </c>
      <c r="D28" s="217"/>
      <c r="E28" s="217"/>
      <c r="F28" s="217"/>
      <c r="G28" s="217"/>
      <c r="H28" s="217"/>
      <c r="I28" s="217"/>
      <c r="J28" s="217"/>
      <c r="K28" s="217"/>
      <c r="L28" s="217"/>
      <c r="M28" s="217"/>
      <c r="N28" s="217"/>
      <c r="O28" s="217"/>
      <c r="P28" s="217"/>
      <c r="Q28" s="217"/>
      <c r="R28" s="217"/>
      <c r="S28" s="217"/>
      <c r="T28" s="217"/>
      <c r="U28" s="217"/>
      <c r="V28" s="217"/>
      <c r="W28" s="217"/>
      <c r="X28" s="217"/>
      <c r="Y28" s="217"/>
      <c r="Z28" s="217"/>
      <c r="AA28" s="217"/>
      <c r="AB28" s="217"/>
      <c r="AC28" s="217"/>
      <c r="AD28" s="217"/>
      <c r="AE28" s="217"/>
      <c r="AF28" s="217"/>
      <c r="AG28" s="217"/>
      <c r="AH28" s="217"/>
      <c r="AI28" s="217"/>
      <c r="AJ28" s="217"/>
      <c r="AK28" s="217"/>
      <c r="AL28" s="5"/>
      <c r="AM28" s="13"/>
    </row>
    <row r="29" spans="1:55">
      <c r="A29" s="12"/>
      <c r="B29" s="5"/>
      <c r="C29" s="283" t="s">
        <v>79</v>
      </c>
      <c r="D29" s="284"/>
      <c r="E29" s="284"/>
      <c r="F29" s="284"/>
      <c r="G29" s="284"/>
      <c r="H29" s="284"/>
      <c r="I29" s="284"/>
      <c r="J29" s="284"/>
      <c r="K29" s="284"/>
      <c r="L29" s="284"/>
      <c r="M29" s="284"/>
      <c r="N29" s="285"/>
      <c r="O29" s="283" t="s">
        <v>83</v>
      </c>
      <c r="P29" s="284"/>
      <c r="Q29" s="284"/>
      <c r="R29" s="284"/>
      <c r="S29" s="284"/>
      <c r="T29" s="284"/>
      <c r="U29" s="284"/>
      <c r="V29" s="284"/>
      <c r="W29" s="284"/>
      <c r="X29" s="284"/>
      <c r="Y29" s="285"/>
      <c r="Z29" s="217" t="s">
        <v>84</v>
      </c>
      <c r="AA29" s="217"/>
      <c r="AB29" s="217"/>
      <c r="AC29" s="217"/>
      <c r="AD29" s="217"/>
      <c r="AE29" s="217"/>
      <c r="AF29" s="217" t="s">
        <v>71</v>
      </c>
      <c r="AG29" s="217"/>
      <c r="AH29" s="217"/>
      <c r="AI29" s="217"/>
      <c r="AJ29" s="217"/>
      <c r="AK29" s="217"/>
      <c r="AL29" s="5"/>
      <c r="AM29" s="13"/>
    </row>
    <row r="30" spans="1:55">
      <c r="A30" s="12"/>
      <c r="B30" s="5"/>
      <c r="C30" s="283" t="s">
        <v>106</v>
      </c>
      <c r="D30" s="284"/>
      <c r="E30" s="284"/>
      <c r="F30" s="284"/>
      <c r="G30" s="284"/>
      <c r="H30" s="284"/>
      <c r="I30" s="284"/>
      <c r="J30" s="284"/>
      <c r="K30" s="284"/>
      <c r="L30" s="284"/>
      <c r="M30" s="284"/>
      <c r="N30" s="285"/>
      <c r="O30" s="286">
        <f>JORNALES!C17</f>
        <v>116666.66666666667</v>
      </c>
      <c r="P30" s="287"/>
      <c r="Q30" s="287"/>
      <c r="R30" s="287"/>
      <c r="S30" s="287"/>
      <c r="T30" s="287"/>
      <c r="U30" s="287"/>
      <c r="V30" s="287"/>
      <c r="W30" s="287"/>
      <c r="X30" s="287"/>
      <c r="Y30" s="288"/>
      <c r="Z30" s="290">
        <f>BC20/O30</f>
        <v>2.7428571428571427E-2</v>
      </c>
      <c r="AA30" s="291"/>
      <c r="AB30" s="291"/>
      <c r="AC30" s="291"/>
      <c r="AD30" s="291"/>
      <c r="AE30" s="292"/>
      <c r="AF30" s="297"/>
      <c r="AG30" s="298"/>
      <c r="AH30" s="298"/>
      <c r="AI30" s="298"/>
      <c r="AJ30" s="298"/>
      <c r="AK30" s="299"/>
      <c r="AL30" s="5"/>
      <c r="AM30" s="13"/>
    </row>
    <row r="31" spans="1:55">
      <c r="A31" s="12"/>
      <c r="B31" s="5"/>
      <c r="C31" s="283" t="s">
        <v>86</v>
      </c>
      <c r="D31" s="284"/>
      <c r="E31" s="284"/>
      <c r="F31" s="284"/>
      <c r="G31" s="284"/>
      <c r="H31" s="284"/>
      <c r="I31" s="284"/>
      <c r="J31" s="284"/>
      <c r="K31" s="284"/>
      <c r="L31" s="284"/>
      <c r="M31" s="284"/>
      <c r="N31" s="285"/>
      <c r="O31" s="286">
        <f>JORNALES!C4</f>
        <v>49822.5</v>
      </c>
      <c r="P31" s="287"/>
      <c r="Q31" s="287"/>
      <c r="R31" s="287"/>
      <c r="S31" s="287"/>
      <c r="T31" s="287"/>
      <c r="U31" s="287"/>
      <c r="V31" s="287"/>
      <c r="W31" s="287"/>
      <c r="X31" s="287"/>
      <c r="Y31" s="288"/>
      <c r="Z31" s="290">
        <f>BC21/O31</f>
        <v>9.9080836124642163E-2</v>
      </c>
      <c r="AA31" s="291"/>
      <c r="AB31" s="291"/>
      <c r="AC31" s="291"/>
      <c r="AD31" s="291"/>
      <c r="AE31" s="292"/>
      <c r="AF31" s="297"/>
      <c r="AG31" s="298"/>
      <c r="AH31" s="298"/>
      <c r="AI31" s="298"/>
      <c r="AJ31" s="298"/>
      <c r="AK31" s="299"/>
      <c r="AL31" s="5"/>
      <c r="AM31" s="13"/>
      <c r="AY31">
        <v>24</v>
      </c>
    </row>
    <row r="32" spans="1:55" ht="3" customHeight="1">
      <c r="A32" s="12"/>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13"/>
    </row>
    <row r="33" spans="1:51">
      <c r="A33" s="12"/>
      <c r="B33" s="5"/>
      <c r="C33" s="5"/>
      <c r="D33" s="5"/>
      <c r="E33" s="5"/>
      <c r="F33" s="5"/>
      <c r="G33" s="5"/>
      <c r="H33" s="5"/>
      <c r="I33" s="5"/>
      <c r="J33" s="5"/>
      <c r="K33" s="5"/>
      <c r="L33" s="5"/>
      <c r="M33" s="5"/>
      <c r="N33" s="5"/>
      <c r="O33" s="5"/>
      <c r="P33" s="5"/>
      <c r="Q33" s="5"/>
      <c r="R33" s="5"/>
      <c r="S33" s="5"/>
      <c r="T33" s="5"/>
      <c r="U33" s="5"/>
      <c r="V33" s="5"/>
      <c r="W33" s="5"/>
      <c r="X33" s="5"/>
      <c r="Y33" s="5"/>
      <c r="Z33" s="217" t="s">
        <v>77</v>
      </c>
      <c r="AA33" s="217"/>
      <c r="AB33" s="217"/>
      <c r="AC33" s="217"/>
      <c r="AD33" s="217"/>
      <c r="AE33" s="217"/>
      <c r="AF33" s="293"/>
      <c r="AG33" s="293"/>
      <c r="AH33" s="293"/>
      <c r="AI33" s="293"/>
      <c r="AJ33" s="293"/>
      <c r="AK33" s="293"/>
      <c r="AL33" s="5"/>
      <c r="AM33" s="13"/>
    </row>
    <row r="34" spans="1:51" ht="3" customHeight="1">
      <c r="A34" s="12"/>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13"/>
    </row>
    <row r="35" spans="1:51">
      <c r="A35" s="12"/>
      <c r="B35" s="5"/>
      <c r="C35" s="5"/>
      <c r="D35" s="5"/>
      <c r="E35" s="5"/>
      <c r="F35" s="5"/>
      <c r="G35" s="5"/>
      <c r="H35" s="5"/>
      <c r="I35" s="5"/>
      <c r="J35" s="5"/>
      <c r="K35" s="5"/>
      <c r="L35" s="5"/>
      <c r="M35" s="5"/>
      <c r="N35" s="5"/>
      <c r="O35" s="5"/>
      <c r="P35" s="5"/>
      <c r="Q35" s="5"/>
      <c r="R35" s="5"/>
      <c r="S35" s="5"/>
      <c r="T35" s="5"/>
      <c r="U35" s="5"/>
      <c r="V35" s="5"/>
      <c r="W35" s="5"/>
      <c r="X35" s="217" t="s">
        <v>110</v>
      </c>
      <c r="Y35" s="217"/>
      <c r="Z35" s="217"/>
      <c r="AA35" s="217"/>
      <c r="AB35" s="217"/>
      <c r="AC35" s="217"/>
      <c r="AD35" s="293">
        <f>AF33+AF20+AE14+AF26</f>
        <v>0</v>
      </c>
      <c r="AE35" s="293"/>
      <c r="AF35" s="293"/>
      <c r="AG35" s="293"/>
      <c r="AH35" s="293"/>
      <c r="AI35" s="293"/>
      <c r="AJ35" s="293"/>
      <c r="AK35" s="293"/>
      <c r="AL35" s="5"/>
      <c r="AM35" s="13"/>
      <c r="AY35" s="19">
        <f>AD35</f>
        <v>0</v>
      </c>
    </row>
    <row r="36" spans="1:51" ht="3" customHeight="1">
      <c r="A36" s="14"/>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20"/>
      <c r="AE36" s="20"/>
      <c r="AF36" s="20"/>
      <c r="AG36" s="20"/>
      <c r="AH36" s="20"/>
      <c r="AI36" s="20"/>
      <c r="AJ36" s="20"/>
      <c r="AK36" s="20"/>
      <c r="AL36" s="16"/>
      <c r="AM36" s="15"/>
    </row>
    <row r="44" spans="1:51">
      <c r="Z44" t="s">
        <v>111</v>
      </c>
    </row>
  </sheetData>
  <mergeCells count="60">
    <mergeCell ref="Z33:AE33"/>
    <mergeCell ref="AF33:AK33"/>
    <mergeCell ref="X35:AC35"/>
    <mergeCell ref="AD35:AK35"/>
    <mergeCell ref="AF31:AK31"/>
    <mergeCell ref="Z30:AE30"/>
    <mergeCell ref="Z26:AE26"/>
    <mergeCell ref="AF26:AK26"/>
    <mergeCell ref="Z31:AE31"/>
    <mergeCell ref="U24:AE24"/>
    <mergeCell ref="AF30:AK30"/>
    <mergeCell ref="C28:AK28"/>
    <mergeCell ref="Z29:AE29"/>
    <mergeCell ref="AF29:AK29"/>
    <mergeCell ref="C29:N29"/>
    <mergeCell ref="O29:Y29"/>
    <mergeCell ref="C30:N30"/>
    <mergeCell ref="O30:Y30"/>
    <mergeCell ref="C31:N31"/>
    <mergeCell ref="O31:Y31"/>
    <mergeCell ref="C22:AK22"/>
    <mergeCell ref="AF23:AK23"/>
    <mergeCell ref="AF24:AK24"/>
    <mergeCell ref="C23:T23"/>
    <mergeCell ref="U23:AE23"/>
    <mergeCell ref="C24:T24"/>
    <mergeCell ref="Z20:AE20"/>
    <mergeCell ref="AF20:AK20"/>
    <mergeCell ref="Y14:AD14"/>
    <mergeCell ref="AE14:AK14"/>
    <mergeCell ref="C16:AK16"/>
    <mergeCell ref="C17:P17"/>
    <mergeCell ref="Q17:T17"/>
    <mergeCell ref="U17:Y17"/>
    <mergeCell ref="Z17:AE17"/>
    <mergeCell ref="AF17:AK17"/>
    <mergeCell ref="C18:P18"/>
    <mergeCell ref="Q18:T18"/>
    <mergeCell ref="U18:Y18"/>
    <mergeCell ref="Z18:AE18"/>
    <mergeCell ref="AF18:AK18"/>
    <mergeCell ref="C12:P12"/>
    <mergeCell ref="Q12:S12"/>
    <mergeCell ref="T12:X12"/>
    <mergeCell ref="Y12:AD12"/>
    <mergeCell ref="AE12:AK12"/>
    <mergeCell ref="C8:F8"/>
    <mergeCell ref="G8:I8"/>
    <mergeCell ref="C10:AK10"/>
    <mergeCell ref="C11:P11"/>
    <mergeCell ref="Q11:S11"/>
    <mergeCell ref="T11:X11"/>
    <mergeCell ref="Y11:AD11"/>
    <mergeCell ref="AE11:AK11"/>
    <mergeCell ref="B2:AL2"/>
    <mergeCell ref="B4:AL4"/>
    <mergeCell ref="C6:F6"/>
    <mergeCell ref="G6:I6"/>
    <mergeCell ref="C7:F7"/>
    <mergeCell ref="G7:I7"/>
  </mergeCells>
  <pageMargins left="0.7" right="0.7" top="0.75" bottom="0.75" header="0.3" footer="0.3"/>
  <pageSetup scale="77" orientation="portrait" r:id="rId1"/>
  <colBreaks count="1" manualBreakCount="1">
    <brk id="40"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Y36"/>
  <sheetViews>
    <sheetView showGridLines="0" view="pageBreakPreview" topLeftCell="A6" zoomScale="80" zoomScaleNormal="70" zoomScaleSheetLayoutView="80" workbookViewId="0">
      <selection activeCell="AF30" sqref="AF30:AK33"/>
    </sheetView>
  </sheetViews>
  <sheetFormatPr baseColWidth="10" defaultColWidth="11.5" defaultRowHeight="14.25"/>
  <cols>
    <col min="1" max="1" width="0.5" customWidth="1"/>
    <col min="2" max="8" width="2.375" customWidth="1"/>
    <col min="9" max="9" width="3.875" customWidth="1"/>
    <col min="10" max="14" width="2.5" customWidth="1"/>
    <col min="15" max="15" width="2.375" customWidth="1"/>
    <col min="16" max="16" width="7.875" customWidth="1"/>
    <col min="17" max="17" width="2.375" customWidth="1"/>
    <col min="18" max="18" width="3.875" customWidth="1"/>
    <col min="19" max="23" width="2.375" customWidth="1"/>
    <col min="24" max="24" width="6.875" customWidth="1"/>
    <col min="25" max="30" width="2.375" customWidth="1"/>
    <col min="31" max="31" width="3.5"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2.2999999999999998</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40</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f>COTIZACIÓN!E17</f>
        <v>449.25450000000001</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449.25450000000001</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row>
    <row r="17" spans="1:51">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51">
      <c r="A18" s="12"/>
      <c r="B18" s="5"/>
      <c r="C18" s="309" t="s">
        <v>112</v>
      </c>
      <c r="D18" s="310"/>
      <c r="E18" s="310"/>
      <c r="F18" s="310"/>
      <c r="G18" s="310"/>
      <c r="H18" s="310"/>
      <c r="I18" s="310"/>
      <c r="J18" s="310"/>
      <c r="K18" s="310"/>
      <c r="L18" s="310"/>
      <c r="M18" s="310"/>
      <c r="N18" s="310"/>
      <c r="O18" s="310"/>
      <c r="P18" s="311"/>
      <c r="Q18" s="283">
        <v>1</v>
      </c>
      <c r="R18" s="284"/>
      <c r="S18" s="284"/>
      <c r="T18" s="285"/>
      <c r="U18" s="283" t="s">
        <v>40</v>
      </c>
      <c r="V18" s="284"/>
      <c r="W18" s="284"/>
      <c r="X18" s="284"/>
      <c r="Y18" s="285"/>
      <c r="Z18" s="297">
        <v>29032</v>
      </c>
      <c r="AA18" s="298"/>
      <c r="AB18" s="298"/>
      <c r="AC18" s="298"/>
      <c r="AD18" s="298"/>
      <c r="AE18" s="299"/>
      <c r="AF18" s="297"/>
      <c r="AG18" s="298"/>
      <c r="AH18" s="298"/>
      <c r="AI18" s="298"/>
      <c r="AJ18" s="298"/>
      <c r="AK18" s="299"/>
      <c r="AL18" s="5"/>
      <c r="AM18" s="13"/>
    </row>
    <row r="19" spans="1:51" ht="3" customHeight="1">
      <c r="A19" s="12"/>
      <c r="B19" s="5"/>
      <c r="C19" s="6"/>
      <c r="D19" s="6"/>
      <c r="E19" s="6"/>
      <c r="F19" s="6"/>
      <c r="G19" s="6"/>
      <c r="H19" s="6"/>
      <c r="I19" s="6"/>
      <c r="J19" s="6"/>
      <c r="K19" s="6"/>
      <c r="L19" s="6"/>
      <c r="M19" s="6"/>
      <c r="N19" s="6"/>
      <c r="O19" s="6"/>
      <c r="P19" s="6"/>
      <c r="Q19" s="7"/>
      <c r="R19" s="7"/>
      <c r="S19" s="7"/>
      <c r="T19" s="7"/>
      <c r="U19" s="7"/>
      <c r="V19" s="7"/>
      <c r="W19" s="7"/>
      <c r="X19" s="7"/>
      <c r="Y19" s="7"/>
      <c r="Z19" s="18"/>
      <c r="AA19" s="18"/>
      <c r="AB19" s="18"/>
      <c r="AC19" s="18"/>
      <c r="AD19" s="18"/>
      <c r="AE19" s="18"/>
      <c r="AF19" s="18"/>
      <c r="AG19" s="7"/>
      <c r="AH19" s="7"/>
      <c r="AI19" s="7"/>
      <c r="AJ19" s="7"/>
      <c r="AK19" s="7"/>
      <c r="AL19" s="5"/>
      <c r="AM19" s="13"/>
    </row>
    <row r="20" spans="1:51">
      <c r="A20" s="12"/>
      <c r="B20" s="5"/>
      <c r="C20" s="5"/>
      <c r="D20" s="5"/>
      <c r="E20" s="5"/>
      <c r="F20" s="5"/>
      <c r="G20" s="5"/>
      <c r="H20" s="5"/>
      <c r="I20" s="5"/>
      <c r="J20" s="5"/>
      <c r="K20" s="5"/>
      <c r="L20" s="5"/>
      <c r="M20" s="5"/>
      <c r="N20" s="5"/>
      <c r="O20" s="5"/>
      <c r="P20" s="5"/>
      <c r="Q20" s="5"/>
      <c r="R20" s="5"/>
      <c r="S20" s="5"/>
      <c r="T20" s="5"/>
      <c r="U20" s="5"/>
      <c r="V20" s="5"/>
      <c r="W20" s="5"/>
      <c r="X20" s="5"/>
      <c r="Y20" s="5"/>
      <c r="Z20" s="217" t="s">
        <v>77</v>
      </c>
      <c r="AA20" s="217"/>
      <c r="AB20" s="217"/>
      <c r="AC20" s="217"/>
      <c r="AD20" s="217"/>
      <c r="AE20" s="217"/>
      <c r="AF20" s="293"/>
      <c r="AG20" s="217"/>
      <c r="AH20" s="217"/>
      <c r="AI20" s="217"/>
      <c r="AJ20" s="217"/>
      <c r="AK20" s="217"/>
      <c r="AL20" s="5"/>
      <c r="AM20" s="13"/>
      <c r="AY20">
        <v>2941.1764705882356</v>
      </c>
    </row>
    <row r="21" spans="1:51">
      <c r="A21" s="12"/>
      <c r="B21" s="5"/>
      <c r="C21" s="5"/>
      <c r="D21" s="5"/>
      <c r="E21" s="5"/>
      <c r="F21" s="5"/>
      <c r="G21" s="5"/>
      <c r="H21" s="5"/>
      <c r="I21" s="5"/>
      <c r="J21" s="5"/>
      <c r="K21" s="5"/>
      <c r="L21" s="5"/>
      <c r="M21" s="5"/>
      <c r="N21" s="5"/>
      <c r="O21" s="5"/>
      <c r="P21" s="5"/>
      <c r="Q21" s="5"/>
      <c r="R21" s="5"/>
      <c r="S21" s="5"/>
      <c r="T21" s="5"/>
      <c r="U21" s="5"/>
      <c r="V21" s="5"/>
      <c r="W21" s="5"/>
      <c r="X21" s="5"/>
      <c r="Y21" s="5"/>
      <c r="Z21" s="7"/>
      <c r="AA21" s="7"/>
      <c r="AB21" s="7"/>
      <c r="AC21" s="7"/>
      <c r="AD21" s="7"/>
      <c r="AE21" s="7"/>
      <c r="AF21" s="18"/>
      <c r="AG21" s="7"/>
      <c r="AH21" s="7"/>
      <c r="AI21" s="7"/>
      <c r="AJ21" s="7"/>
      <c r="AK21" s="7"/>
      <c r="AL21" s="5"/>
      <c r="AM21" s="13"/>
      <c r="AY21">
        <v>801.32753261236121</v>
      </c>
    </row>
    <row r="22" spans="1:51">
      <c r="A22" s="12"/>
      <c r="B22" s="5"/>
      <c r="C22" s="217" t="s">
        <v>81</v>
      </c>
      <c r="D22" s="217"/>
      <c r="E22" s="217"/>
      <c r="F22" s="217"/>
      <c r="G22" s="217"/>
      <c r="H22" s="217"/>
      <c r="I22" s="217"/>
      <c r="J22" s="217"/>
      <c r="K22" s="217"/>
      <c r="L22" s="217"/>
      <c r="M22" s="217"/>
      <c r="N22" s="217"/>
      <c r="O22" s="217"/>
      <c r="P22" s="217"/>
      <c r="Q22" s="217"/>
      <c r="R22" s="217"/>
      <c r="S22" s="217"/>
      <c r="T22" s="217"/>
      <c r="U22" s="217"/>
      <c r="V22" s="217"/>
      <c r="W22" s="217"/>
      <c r="X22" s="217"/>
      <c r="Y22" s="217"/>
      <c r="Z22" s="217"/>
      <c r="AA22" s="217"/>
      <c r="AB22" s="217"/>
      <c r="AC22" s="217"/>
      <c r="AD22" s="217"/>
      <c r="AE22" s="217"/>
      <c r="AF22" s="217"/>
      <c r="AG22" s="217"/>
      <c r="AH22" s="217"/>
      <c r="AI22" s="217"/>
      <c r="AJ22" s="217"/>
      <c r="AK22" s="217"/>
      <c r="AL22" s="5"/>
      <c r="AM22" s="13"/>
    </row>
    <row r="23" spans="1:51">
      <c r="A23" s="12"/>
      <c r="B23" s="5"/>
      <c r="C23" s="283" t="s">
        <v>79</v>
      </c>
      <c r="D23" s="284"/>
      <c r="E23" s="284"/>
      <c r="F23" s="284"/>
      <c r="G23" s="284"/>
      <c r="H23" s="284"/>
      <c r="I23" s="284"/>
      <c r="J23" s="284"/>
      <c r="K23" s="284"/>
      <c r="L23" s="284"/>
      <c r="M23" s="284"/>
      <c r="N23" s="284"/>
      <c r="O23" s="284"/>
      <c r="P23" s="284"/>
      <c r="Q23" s="284"/>
      <c r="R23" s="284"/>
      <c r="S23" s="284"/>
      <c r="T23" s="285"/>
      <c r="U23" s="283" t="s">
        <v>66</v>
      </c>
      <c r="V23" s="284"/>
      <c r="W23" s="284"/>
      <c r="X23" s="284"/>
      <c r="Y23" s="284"/>
      <c r="Z23" s="284"/>
      <c r="AA23" s="284"/>
      <c r="AB23" s="284"/>
      <c r="AC23" s="284"/>
      <c r="AD23" s="284"/>
      <c r="AE23" s="285"/>
      <c r="AF23" s="217" t="s">
        <v>71</v>
      </c>
      <c r="AG23" s="217"/>
      <c r="AH23" s="217"/>
      <c r="AI23" s="217"/>
      <c r="AJ23" s="217"/>
      <c r="AK23" s="217"/>
      <c r="AL23" s="5"/>
      <c r="AM23" s="13"/>
    </row>
    <row r="24" spans="1:51">
      <c r="A24" s="12"/>
      <c r="B24" s="5"/>
      <c r="C24" s="283" t="s">
        <v>105</v>
      </c>
      <c r="D24" s="284"/>
      <c r="E24" s="284"/>
      <c r="F24" s="284"/>
      <c r="G24" s="284"/>
      <c r="H24" s="284"/>
      <c r="I24" s="284"/>
      <c r="J24" s="284"/>
      <c r="K24" s="284"/>
      <c r="L24" s="284"/>
      <c r="M24" s="284"/>
      <c r="N24" s="284"/>
      <c r="O24" s="284"/>
      <c r="P24" s="284"/>
      <c r="Q24" s="284"/>
      <c r="R24" s="284"/>
      <c r="S24" s="284"/>
      <c r="T24" s="285"/>
      <c r="U24" s="283" t="s">
        <v>113</v>
      </c>
      <c r="V24" s="284"/>
      <c r="W24" s="284"/>
      <c r="X24" s="284"/>
      <c r="Y24" s="284"/>
      <c r="Z24" s="284"/>
      <c r="AA24" s="284"/>
      <c r="AB24" s="284"/>
      <c r="AC24" s="284"/>
      <c r="AD24" s="284"/>
      <c r="AE24" s="285"/>
      <c r="AF24" s="289">
        <v>2</v>
      </c>
      <c r="AG24" s="289"/>
      <c r="AH24" s="289"/>
      <c r="AI24" s="289"/>
      <c r="AJ24" s="289"/>
      <c r="AK24" s="289"/>
      <c r="AL24" s="5"/>
      <c r="AM24" s="13"/>
    </row>
    <row r="25" spans="1:51" ht="3" customHeight="1">
      <c r="A25" s="12"/>
      <c r="B25" s="5"/>
      <c r="C25" s="5" t="s">
        <v>114</v>
      </c>
      <c r="D25" s="5"/>
      <c r="E25" s="5"/>
      <c r="F25" s="5"/>
      <c r="G25" s="5"/>
      <c r="H25" s="5"/>
      <c r="I25" s="5"/>
      <c r="J25" s="5"/>
      <c r="K25" s="5"/>
      <c r="L25" s="5"/>
      <c r="M25" s="5"/>
      <c r="N25" s="5"/>
      <c r="O25" s="5"/>
      <c r="P25" s="5"/>
      <c r="Q25" s="5"/>
      <c r="R25" s="5"/>
      <c r="S25" s="5"/>
      <c r="T25" s="5"/>
      <c r="U25" s="5"/>
      <c r="V25" s="5"/>
      <c r="W25" s="5"/>
      <c r="X25" s="5"/>
      <c r="Y25" s="5"/>
      <c r="Z25" s="7"/>
      <c r="AA25" s="7"/>
      <c r="AB25" s="7"/>
      <c r="AC25" s="7"/>
      <c r="AD25" s="7"/>
      <c r="AE25" s="7"/>
      <c r="AF25" s="18"/>
      <c r="AG25" s="7"/>
      <c r="AH25" s="7"/>
      <c r="AI25" s="7"/>
      <c r="AJ25" s="7"/>
      <c r="AK25" s="7"/>
      <c r="AL25" s="5"/>
      <c r="AM25" s="13"/>
    </row>
    <row r="26" spans="1:51">
      <c r="A26" s="12"/>
      <c r="B26" s="5"/>
      <c r="C26" s="5"/>
      <c r="D26" s="5"/>
      <c r="E26" s="5"/>
      <c r="F26" s="5"/>
      <c r="G26" s="5"/>
      <c r="H26" s="5"/>
      <c r="I26" s="5"/>
      <c r="J26" s="5"/>
      <c r="K26" s="5"/>
      <c r="L26" s="5"/>
      <c r="M26" s="5"/>
      <c r="N26" s="5"/>
      <c r="O26" s="5"/>
      <c r="P26" s="5"/>
      <c r="Q26" s="5"/>
      <c r="R26" s="5"/>
      <c r="S26" s="5"/>
      <c r="T26" s="5"/>
      <c r="U26" s="5"/>
      <c r="V26" s="5"/>
      <c r="W26" s="5"/>
      <c r="X26" s="5"/>
      <c r="Y26" s="5"/>
      <c r="Z26" s="217" t="s">
        <v>77</v>
      </c>
      <c r="AA26" s="217"/>
      <c r="AB26" s="217"/>
      <c r="AC26" s="217"/>
      <c r="AD26" s="217"/>
      <c r="AE26" s="217"/>
      <c r="AF26" s="293">
        <f>SUM(AF24:AK24)</f>
        <v>2</v>
      </c>
      <c r="AG26" s="217"/>
      <c r="AH26" s="217"/>
      <c r="AI26" s="217"/>
      <c r="AJ26" s="217"/>
      <c r="AK26" s="217"/>
      <c r="AL26" s="5"/>
      <c r="AM26" s="13"/>
    </row>
    <row r="27" spans="1:51">
      <c r="A27" s="12"/>
      <c r="B27" s="5"/>
      <c r="C27" s="5"/>
      <c r="D27" s="5"/>
      <c r="E27" s="5"/>
      <c r="F27" s="5"/>
      <c r="G27" s="5"/>
      <c r="H27" s="5"/>
      <c r="I27" s="5"/>
      <c r="J27" s="5"/>
      <c r="K27" s="5"/>
      <c r="L27" s="5"/>
      <c r="M27" s="5"/>
      <c r="N27" s="5"/>
      <c r="O27" s="5"/>
      <c r="P27" s="5"/>
      <c r="Q27" s="5"/>
      <c r="R27" s="5"/>
      <c r="S27" s="5"/>
      <c r="T27" s="5"/>
      <c r="U27" s="5"/>
      <c r="V27" s="5"/>
      <c r="W27" s="5"/>
      <c r="X27" s="5"/>
      <c r="Y27" s="5"/>
      <c r="Z27" s="7"/>
      <c r="AA27" s="7"/>
      <c r="AB27" s="7"/>
      <c r="AC27" s="7"/>
      <c r="AD27" s="7"/>
      <c r="AE27" s="7"/>
      <c r="AF27" s="18"/>
      <c r="AG27" s="7"/>
      <c r="AH27" s="7"/>
      <c r="AI27" s="7"/>
      <c r="AJ27" s="7"/>
      <c r="AK27" s="7"/>
      <c r="AL27" s="5"/>
      <c r="AM27" s="13"/>
    </row>
    <row r="28" spans="1:51">
      <c r="A28" s="12"/>
      <c r="B28" s="5"/>
      <c r="C28" s="217" t="s">
        <v>82</v>
      </c>
      <c r="D28" s="217"/>
      <c r="E28" s="217"/>
      <c r="F28" s="217"/>
      <c r="G28" s="217"/>
      <c r="H28" s="217"/>
      <c r="I28" s="217"/>
      <c r="J28" s="217"/>
      <c r="K28" s="217"/>
      <c r="L28" s="217"/>
      <c r="M28" s="217"/>
      <c r="N28" s="217"/>
      <c r="O28" s="217"/>
      <c r="P28" s="217"/>
      <c r="Q28" s="217"/>
      <c r="R28" s="217"/>
      <c r="S28" s="217"/>
      <c r="T28" s="217"/>
      <c r="U28" s="217"/>
      <c r="V28" s="217"/>
      <c r="W28" s="217"/>
      <c r="X28" s="217"/>
      <c r="Y28" s="217"/>
      <c r="Z28" s="217"/>
      <c r="AA28" s="217"/>
      <c r="AB28" s="217"/>
      <c r="AC28" s="217"/>
      <c r="AD28" s="217"/>
      <c r="AE28" s="217"/>
      <c r="AF28" s="217"/>
      <c r="AG28" s="217"/>
      <c r="AH28" s="217"/>
      <c r="AI28" s="217"/>
      <c r="AJ28" s="217"/>
      <c r="AK28" s="217"/>
      <c r="AL28" s="5"/>
      <c r="AM28" s="13"/>
    </row>
    <row r="29" spans="1:51">
      <c r="A29" s="12"/>
      <c r="B29" s="5"/>
      <c r="C29" s="283" t="s">
        <v>79</v>
      </c>
      <c r="D29" s="284"/>
      <c r="E29" s="284"/>
      <c r="F29" s="284"/>
      <c r="G29" s="284"/>
      <c r="H29" s="284"/>
      <c r="I29" s="284"/>
      <c r="J29" s="284"/>
      <c r="K29" s="284"/>
      <c r="L29" s="284"/>
      <c r="M29" s="284"/>
      <c r="N29" s="285"/>
      <c r="O29" s="283" t="s">
        <v>83</v>
      </c>
      <c r="P29" s="284"/>
      <c r="Q29" s="284"/>
      <c r="R29" s="284"/>
      <c r="S29" s="284"/>
      <c r="T29" s="284"/>
      <c r="U29" s="284"/>
      <c r="V29" s="284"/>
      <c r="W29" s="284"/>
      <c r="X29" s="284"/>
      <c r="Y29" s="285"/>
      <c r="Z29" s="217" t="s">
        <v>84</v>
      </c>
      <c r="AA29" s="217"/>
      <c r="AB29" s="217"/>
      <c r="AC29" s="217"/>
      <c r="AD29" s="217"/>
      <c r="AE29" s="217"/>
      <c r="AF29" s="217" t="s">
        <v>71</v>
      </c>
      <c r="AG29" s="217"/>
      <c r="AH29" s="217"/>
      <c r="AI29" s="217"/>
      <c r="AJ29" s="217"/>
      <c r="AK29" s="217"/>
      <c r="AL29" s="5"/>
      <c r="AM29" s="13"/>
    </row>
    <row r="30" spans="1:51">
      <c r="A30" s="12"/>
      <c r="B30" s="5"/>
      <c r="C30" s="283" t="s">
        <v>106</v>
      </c>
      <c r="D30" s="284"/>
      <c r="E30" s="284"/>
      <c r="F30" s="284"/>
      <c r="G30" s="284"/>
      <c r="H30" s="284"/>
      <c r="I30" s="284"/>
      <c r="J30" s="284"/>
      <c r="K30" s="284"/>
      <c r="L30" s="284"/>
      <c r="M30" s="284"/>
      <c r="N30" s="285"/>
      <c r="O30" s="286">
        <f>JORNALES!C17</f>
        <v>116666.66666666667</v>
      </c>
      <c r="P30" s="287"/>
      <c r="Q30" s="287"/>
      <c r="R30" s="287"/>
      <c r="S30" s="287"/>
      <c r="T30" s="287"/>
      <c r="U30" s="287"/>
      <c r="V30" s="287"/>
      <c r="W30" s="287"/>
      <c r="X30" s="287"/>
      <c r="Y30" s="288"/>
      <c r="Z30" s="290">
        <f>AY20/O30</f>
        <v>2.5210084033613446E-2</v>
      </c>
      <c r="AA30" s="291"/>
      <c r="AB30" s="291"/>
      <c r="AC30" s="291"/>
      <c r="AD30" s="291"/>
      <c r="AE30" s="292"/>
      <c r="AF30" s="297"/>
      <c r="AG30" s="298"/>
      <c r="AH30" s="298"/>
      <c r="AI30" s="298"/>
      <c r="AJ30" s="298"/>
      <c r="AK30" s="299"/>
      <c r="AL30" s="5"/>
      <c r="AM30" s="13"/>
    </row>
    <row r="31" spans="1:51">
      <c r="A31" s="12"/>
      <c r="B31" s="5"/>
      <c r="C31" s="283" t="s">
        <v>86</v>
      </c>
      <c r="D31" s="284"/>
      <c r="E31" s="284"/>
      <c r="F31" s="284"/>
      <c r="G31" s="284"/>
      <c r="H31" s="284"/>
      <c r="I31" s="284"/>
      <c r="J31" s="284"/>
      <c r="K31" s="284"/>
      <c r="L31" s="284"/>
      <c r="M31" s="284"/>
      <c r="N31" s="285"/>
      <c r="O31" s="286">
        <f>JORNALES!C4</f>
        <v>49822.5</v>
      </c>
      <c r="P31" s="287"/>
      <c r="Q31" s="287"/>
      <c r="R31" s="287"/>
      <c r="S31" s="287"/>
      <c r="T31" s="287"/>
      <c r="U31" s="287"/>
      <c r="V31" s="287"/>
      <c r="W31" s="287"/>
      <c r="X31" s="287"/>
      <c r="Y31" s="288"/>
      <c r="Z31" s="290">
        <f>AY21/O31</f>
        <v>1.6083647601231595E-2</v>
      </c>
      <c r="AA31" s="291"/>
      <c r="AB31" s="291"/>
      <c r="AC31" s="291"/>
      <c r="AD31" s="291"/>
      <c r="AE31" s="292"/>
      <c r="AF31" s="297"/>
      <c r="AG31" s="298"/>
      <c r="AH31" s="298"/>
      <c r="AI31" s="298"/>
      <c r="AJ31" s="298"/>
      <c r="AK31" s="299"/>
      <c r="AL31" s="5"/>
      <c r="AM31" s="13"/>
      <c r="AY31">
        <v>24</v>
      </c>
    </row>
    <row r="32" spans="1:51" ht="3" customHeight="1">
      <c r="A32" s="12"/>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13"/>
    </row>
    <row r="33" spans="1:51">
      <c r="A33" s="12"/>
      <c r="B33" s="5"/>
      <c r="C33" s="5"/>
      <c r="D33" s="5"/>
      <c r="E33" s="5"/>
      <c r="F33" s="5"/>
      <c r="G33" s="5"/>
      <c r="H33" s="5"/>
      <c r="I33" s="5"/>
      <c r="J33" s="5"/>
      <c r="K33" s="5"/>
      <c r="L33" s="5"/>
      <c r="M33" s="5"/>
      <c r="N33" s="5"/>
      <c r="O33" s="5"/>
      <c r="P33" s="5"/>
      <c r="Q33" s="5"/>
      <c r="R33" s="5"/>
      <c r="S33" s="5"/>
      <c r="T33" s="5"/>
      <c r="U33" s="5"/>
      <c r="V33" s="5"/>
      <c r="W33" s="5"/>
      <c r="X33" s="5"/>
      <c r="Y33" s="5"/>
      <c r="Z33" s="217" t="s">
        <v>77</v>
      </c>
      <c r="AA33" s="217"/>
      <c r="AB33" s="217"/>
      <c r="AC33" s="217"/>
      <c r="AD33" s="217"/>
      <c r="AE33" s="217"/>
      <c r="AF33" s="293"/>
      <c r="AG33" s="293"/>
      <c r="AH33" s="293"/>
      <c r="AI33" s="293"/>
      <c r="AJ33" s="293"/>
      <c r="AK33" s="293"/>
      <c r="AL33" s="5"/>
      <c r="AM33" s="13"/>
    </row>
    <row r="34" spans="1:51" ht="3" customHeight="1">
      <c r="A34" s="12"/>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13"/>
    </row>
    <row r="35" spans="1:51">
      <c r="A35" s="12"/>
      <c r="B35" s="5"/>
      <c r="C35" s="5"/>
      <c r="D35" s="5"/>
      <c r="E35" s="5"/>
      <c r="F35" s="5"/>
      <c r="G35" s="5"/>
      <c r="H35" s="5"/>
      <c r="I35" s="5"/>
      <c r="J35" s="5"/>
      <c r="K35" s="5"/>
      <c r="L35" s="5"/>
      <c r="M35" s="5"/>
      <c r="N35" s="5"/>
      <c r="O35" s="5"/>
      <c r="P35" s="5"/>
      <c r="Q35" s="5"/>
      <c r="R35" s="5"/>
      <c r="S35" s="5"/>
      <c r="T35" s="5"/>
      <c r="U35" s="5"/>
      <c r="V35" s="5"/>
      <c r="W35" s="5"/>
      <c r="X35" s="217" t="s">
        <v>115</v>
      </c>
      <c r="Y35" s="217"/>
      <c r="Z35" s="217"/>
      <c r="AA35" s="217"/>
      <c r="AB35" s="217"/>
      <c r="AC35" s="217"/>
      <c r="AD35" s="293">
        <f>AF33+AF20+AE14+AF26</f>
        <v>2</v>
      </c>
      <c r="AE35" s="293"/>
      <c r="AF35" s="293"/>
      <c r="AG35" s="293"/>
      <c r="AH35" s="293"/>
      <c r="AI35" s="293"/>
      <c r="AJ35" s="293"/>
      <c r="AK35" s="293"/>
      <c r="AL35" s="5"/>
      <c r="AM35" s="13"/>
      <c r="AY35" s="19">
        <f>AD35</f>
        <v>2</v>
      </c>
    </row>
    <row r="36" spans="1:51" ht="3" customHeight="1">
      <c r="A36" s="14"/>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20"/>
      <c r="AE36" s="20"/>
      <c r="AF36" s="20"/>
      <c r="AG36" s="20"/>
      <c r="AH36" s="20"/>
      <c r="AI36" s="20"/>
      <c r="AJ36" s="20"/>
      <c r="AK36" s="20"/>
      <c r="AL36" s="16"/>
      <c r="AM36" s="15"/>
    </row>
  </sheetData>
  <mergeCells count="60">
    <mergeCell ref="Z33:AE33"/>
    <mergeCell ref="AF33:AK33"/>
    <mergeCell ref="X35:AC35"/>
    <mergeCell ref="AD35:AK35"/>
    <mergeCell ref="AF31:AK31"/>
    <mergeCell ref="Z30:AE30"/>
    <mergeCell ref="Z26:AE26"/>
    <mergeCell ref="AF26:AK26"/>
    <mergeCell ref="Z31:AE31"/>
    <mergeCell ref="U24:AE24"/>
    <mergeCell ref="AF30:AK30"/>
    <mergeCell ref="C28:AK28"/>
    <mergeCell ref="Z29:AE29"/>
    <mergeCell ref="AF29:AK29"/>
    <mergeCell ref="C29:N29"/>
    <mergeCell ref="O29:Y29"/>
    <mergeCell ref="C30:N30"/>
    <mergeCell ref="O30:Y30"/>
    <mergeCell ref="C31:N31"/>
    <mergeCell ref="O31:Y31"/>
    <mergeCell ref="C22:AK22"/>
    <mergeCell ref="AF23:AK23"/>
    <mergeCell ref="AF24:AK24"/>
    <mergeCell ref="C23:T23"/>
    <mergeCell ref="U23:AE23"/>
    <mergeCell ref="C24:T24"/>
    <mergeCell ref="Z20:AE20"/>
    <mergeCell ref="AF20:AK20"/>
    <mergeCell ref="Y14:AD14"/>
    <mergeCell ref="AE14:AK14"/>
    <mergeCell ref="C16:AK16"/>
    <mergeCell ref="C17:P17"/>
    <mergeCell ref="Q17:T17"/>
    <mergeCell ref="U17:Y17"/>
    <mergeCell ref="Z17:AE17"/>
    <mergeCell ref="AF17:AK17"/>
    <mergeCell ref="C18:P18"/>
    <mergeCell ref="Q18:T18"/>
    <mergeCell ref="U18:Y18"/>
    <mergeCell ref="Z18:AE18"/>
    <mergeCell ref="AF18:AK18"/>
    <mergeCell ref="C12:P12"/>
    <mergeCell ref="Q12:S12"/>
    <mergeCell ref="T12:X12"/>
    <mergeCell ref="Y12:AD12"/>
    <mergeCell ref="AE12:AK12"/>
    <mergeCell ref="C8:F8"/>
    <mergeCell ref="G8:I8"/>
    <mergeCell ref="C10:AK10"/>
    <mergeCell ref="C11:P11"/>
    <mergeCell ref="Q11:S11"/>
    <mergeCell ref="T11:X11"/>
    <mergeCell ref="Y11:AD11"/>
    <mergeCell ref="AE11:AK11"/>
    <mergeCell ref="B2:AL2"/>
    <mergeCell ref="B4:AL4"/>
    <mergeCell ref="C6:F6"/>
    <mergeCell ref="G6:I6"/>
    <mergeCell ref="C7:F7"/>
    <mergeCell ref="G7:I7"/>
  </mergeCells>
  <pageMargins left="0.7" right="0.7" top="0.75" bottom="0.75" header="0.3" footer="0.3"/>
  <pageSetup scale="8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Z37"/>
  <sheetViews>
    <sheetView showGridLines="0" view="pageBreakPreview" topLeftCell="A10" zoomScale="80" zoomScaleNormal="70" zoomScaleSheetLayoutView="80" workbookViewId="0">
      <selection activeCell="AF32" sqref="AF32:AK32"/>
    </sheetView>
  </sheetViews>
  <sheetFormatPr baseColWidth="10" defaultColWidth="11.5" defaultRowHeight="14.25"/>
  <cols>
    <col min="1" max="1" width="0.5" customWidth="1"/>
    <col min="2" max="8" width="2.375" customWidth="1"/>
    <col min="9" max="9" width="3.875" customWidth="1"/>
    <col min="10" max="14" width="2.5" customWidth="1"/>
    <col min="15" max="15" width="2.375" customWidth="1"/>
    <col min="16" max="16" width="8" customWidth="1"/>
    <col min="17" max="17" width="2.375" customWidth="1"/>
    <col min="18" max="18" width="3.875" customWidth="1"/>
    <col min="19" max="19" width="2.375" customWidth="1"/>
    <col min="20" max="20" width="6.375" customWidth="1"/>
    <col min="21" max="23" width="2.375" customWidth="1"/>
    <col min="24" max="24" width="6.875" customWidth="1"/>
    <col min="25" max="30" width="2.375" customWidth="1"/>
    <col min="31" max="31" width="6.5"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2.4</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98</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f>COTIZACIÓN!E18</f>
        <v>2.6955270000000002</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2.6955270000000002</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116</v>
      </c>
      <c r="D12" s="215"/>
      <c r="E12" s="215"/>
      <c r="F12" s="215"/>
      <c r="G12" s="215"/>
      <c r="H12" s="215"/>
      <c r="I12" s="215"/>
      <c r="J12" s="215"/>
      <c r="K12" s="215"/>
      <c r="L12" s="215"/>
      <c r="M12" s="215"/>
      <c r="N12" s="215"/>
      <c r="O12" s="215"/>
      <c r="P12" s="215"/>
      <c r="Q12" s="281">
        <v>1</v>
      </c>
      <c r="R12" s="281"/>
      <c r="S12" s="281"/>
      <c r="T12" s="217" t="s">
        <v>117</v>
      </c>
      <c r="U12" s="217"/>
      <c r="V12" s="217"/>
      <c r="W12" s="217"/>
      <c r="X12" s="217"/>
      <c r="Y12" s="282">
        <v>1</v>
      </c>
      <c r="Z12" s="217"/>
      <c r="AA12" s="217"/>
      <c r="AB12" s="217"/>
      <c r="AC12" s="217"/>
      <c r="AD12" s="217"/>
      <c r="AE12" s="293"/>
      <c r="AF12" s="217"/>
      <c r="AG12" s="217"/>
      <c r="AH12" s="217"/>
      <c r="AI12" s="217"/>
      <c r="AJ12" s="217"/>
      <c r="AK12" s="217"/>
      <c r="AL12" s="5"/>
      <c r="AM12" s="13"/>
    </row>
    <row r="13" spans="1:51">
      <c r="A13" s="12"/>
      <c r="B13" s="5"/>
      <c r="C13" s="215" t="s">
        <v>76</v>
      </c>
      <c r="D13" s="215"/>
      <c r="E13" s="215"/>
      <c r="F13" s="215"/>
      <c r="G13" s="215"/>
      <c r="H13" s="215"/>
      <c r="I13" s="215"/>
      <c r="J13" s="215"/>
      <c r="K13" s="215"/>
      <c r="L13" s="215"/>
      <c r="M13" s="215"/>
      <c r="N13" s="215"/>
      <c r="O13" s="215"/>
      <c r="P13" s="215"/>
      <c r="Q13" s="282"/>
      <c r="R13" s="282"/>
      <c r="S13" s="282"/>
      <c r="T13" s="217"/>
      <c r="U13" s="217"/>
      <c r="V13" s="217"/>
      <c r="W13" s="217"/>
      <c r="X13" s="217"/>
      <c r="Y13" s="282">
        <v>0.05</v>
      </c>
      <c r="Z13" s="217"/>
      <c r="AA13" s="217"/>
      <c r="AB13" s="217"/>
      <c r="AC13" s="217"/>
      <c r="AD13" s="217"/>
      <c r="AE13" s="293"/>
      <c r="AF13" s="217"/>
      <c r="AG13" s="217"/>
      <c r="AH13" s="217"/>
      <c r="AI13" s="217"/>
      <c r="AJ13" s="217"/>
      <c r="AK13" s="217"/>
      <c r="AL13" s="5"/>
      <c r="AM13" s="13"/>
    </row>
    <row r="14" spans="1:51" ht="3" customHeight="1">
      <c r="A14" s="12"/>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217" t="s">
        <v>77</v>
      </c>
      <c r="Z15" s="217"/>
      <c r="AA15" s="217"/>
      <c r="AB15" s="217"/>
      <c r="AC15" s="217"/>
      <c r="AD15" s="217"/>
      <c r="AE15" s="293"/>
      <c r="AF15" s="217"/>
      <c r="AG15" s="217"/>
      <c r="AH15" s="217"/>
      <c r="AI15" s="217"/>
      <c r="AJ15" s="217"/>
      <c r="AK15" s="217"/>
      <c r="AL15" s="5"/>
      <c r="AM15" s="13"/>
    </row>
    <row r="16" spans="1:51">
      <c r="A16" s="12"/>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13"/>
    </row>
    <row r="17" spans="1:52">
      <c r="A17" s="12"/>
      <c r="B17" s="5"/>
      <c r="C17" s="217" t="s">
        <v>78</v>
      </c>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17"/>
      <c r="AK17" s="217"/>
      <c r="AL17" s="5"/>
      <c r="AM17" s="13"/>
    </row>
    <row r="18" spans="1:52">
      <c r="A18" s="12"/>
      <c r="B18" s="5"/>
      <c r="C18" s="217" t="s">
        <v>79</v>
      </c>
      <c r="D18" s="217"/>
      <c r="E18" s="217"/>
      <c r="F18" s="217"/>
      <c r="G18" s="217"/>
      <c r="H18" s="217"/>
      <c r="I18" s="217"/>
      <c r="J18" s="217"/>
      <c r="K18" s="217"/>
      <c r="L18" s="217"/>
      <c r="M18" s="217"/>
      <c r="N18" s="217"/>
      <c r="O18" s="217"/>
      <c r="P18" s="217"/>
      <c r="Q18" s="217" t="s">
        <v>27</v>
      </c>
      <c r="R18" s="217"/>
      <c r="S18" s="217"/>
      <c r="T18" s="217"/>
      <c r="U18" s="217" t="s">
        <v>66</v>
      </c>
      <c r="V18" s="217"/>
      <c r="W18" s="217"/>
      <c r="X18" s="217"/>
      <c r="Y18" s="217"/>
      <c r="Z18" s="217" t="s">
        <v>80</v>
      </c>
      <c r="AA18" s="217"/>
      <c r="AB18" s="217"/>
      <c r="AC18" s="217"/>
      <c r="AD18" s="217"/>
      <c r="AE18" s="217"/>
      <c r="AF18" s="217" t="s">
        <v>71</v>
      </c>
      <c r="AG18" s="217"/>
      <c r="AH18" s="217"/>
      <c r="AI18" s="217"/>
      <c r="AJ18" s="217"/>
      <c r="AK18" s="217"/>
      <c r="AL18" s="5"/>
      <c r="AM18" s="13"/>
    </row>
    <row r="19" spans="1:52">
      <c r="A19" s="12"/>
      <c r="B19" s="5"/>
      <c r="C19" s="309" t="s">
        <v>118</v>
      </c>
      <c r="D19" s="310"/>
      <c r="E19" s="310"/>
      <c r="F19" s="310"/>
      <c r="G19" s="310"/>
      <c r="H19" s="310"/>
      <c r="I19" s="310"/>
      <c r="J19" s="310"/>
      <c r="K19" s="310"/>
      <c r="L19" s="310"/>
      <c r="M19" s="310"/>
      <c r="N19" s="310"/>
      <c r="O19" s="310"/>
      <c r="P19" s="311"/>
      <c r="Q19" s="283">
        <v>1</v>
      </c>
      <c r="R19" s="284"/>
      <c r="S19" s="284"/>
      <c r="T19" s="285"/>
      <c r="U19" s="283" t="s">
        <v>98</v>
      </c>
      <c r="V19" s="284"/>
      <c r="W19" s="284"/>
      <c r="X19" s="284"/>
      <c r="Y19" s="285"/>
      <c r="Z19" s="297">
        <v>94383.33</v>
      </c>
      <c r="AA19" s="298"/>
      <c r="AB19" s="298"/>
      <c r="AC19" s="298"/>
      <c r="AD19" s="298"/>
      <c r="AE19" s="299"/>
      <c r="AF19" s="297"/>
      <c r="AG19" s="298"/>
      <c r="AH19" s="298"/>
      <c r="AI19" s="298"/>
      <c r="AJ19" s="298"/>
      <c r="AK19" s="299"/>
      <c r="AL19" s="5"/>
      <c r="AM19" s="13"/>
    </row>
    <row r="20" spans="1:52" ht="3" customHeight="1">
      <c r="A20" s="12"/>
      <c r="B20" s="5"/>
      <c r="C20" s="6"/>
      <c r="D20" s="6"/>
      <c r="E20" s="6"/>
      <c r="F20" s="6"/>
      <c r="G20" s="6"/>
      <c r="H20" s="6"/>
      <c r="I20" s="6"/>
      <c r="J20" s="6"/>
      <c r="K20" s="6"/>
      <c r="L20" s="6"/>
      <c r="M20" s="6"/>
      <c r="N20" s="6"/>
      <c r="O20" s="6"/>
      <c r="P20" s="6"/>
      <c r="Q20" s="7"/>
      <c r="R20" s="7"/>
      <c r="S20" s="7"/>
      <c r="T20" s="7"/>
      <c r="U20" s="7"/>
      <c r="V20" s="7"/>
      <c r="W20" s="7"/>
      <c r="X20" s="7"/>
      <c r="Y20" s="7"/>
      <c r="Z20" s="18"/>
      <c r="AA20" s="18"/>
      <c r="AB20" s="18"/>
      <c r="AC20" s="18"/>
      <c r="AD20" s="18"/>
      <c r="AE20" s="18"/>
      <c r="AF20" s="18"/>
      <c r="AG20" s="7"/>
      <c r="AH20" s="7"/>
      <c r="AI20" s="7"/>
      <c r="AJ20" s="7"/>
      <c r="AK20" s="7"/>
      <c r="AL20" s="5"/>
      <c r="AM20" s="13"/>
    </row>
    <row r="21" spans="1:52">
      <c r="A21" s="12"/>
      <c r="B21" s="5"/>
      <c r="C21" s="5"/>
      <c r="D21" s="5"/>
      <c r="E21" s="5"/>
      <c r="F21" s="5"/>
      <c r="G21" s="5"/>
      <c r="H21" s="5"/>
      <c r="I21" s="5"/>
      <c r="J21" s="5"/>
      <c r="K21" s="5"/>
      <c r="L21" s="5"/>
      <c r="M21" s="5"/>
      <c r="N21" s="5"/>
      <c r="O21" s="5"/>
      <c r="P21" s="5"/>
      <c r="Q21" s="5"/>
      <c r="R21" s="5"/>
      <c r="S21" s="5"/>
      <c r="T21" s="5"/>
      <c r="U21" s="5"/>
      <c r="V21" s="5"/>
      <c r="W21" s="5"/>
      <c r="X21" s="5"/>
      <c r="Y21" s="5"/>
      <c r="Z21" s="217" t="s">
        <v>77</v>
      </c>
      <c r="AA21" s="217"/>
      <c r="AB21" s="217"/>
      <c r="AC21" s="217"/>
      <c r="AD21" s="217"/>
      <c r="AE21" s="217"/>
      <c r="AF21" s="293">
        <f>SUM(AF19:AK19)</f>
        <v>0</v>
      </c>
      <c r="AG21" s="217"/>
      <c r="AH21" s="217"/>
      <c r="AI21" s="217"/>
      <c r="AJ21" s="217"/>
      <c r="AK21" s="217"/>
      <c r="AL21" s="5"/>
      <c r="AM21" s="13"/>
    </row>
    <row r="22" spans="1:52">
      <c r="A22" s="12"/>
      <c r="B22" s="5"/>
      <c r="C22" s="5"/>
      <c r="D22" s="5"/>
      <c r="E22" s="5"/>
      <c r="F22" s="5"/>
      <c r="G22" s="5"/>
      <c r="H22" s="5"/>
      <c r="I22" s="5"/>
      <c r="J22" s="5"/>
      <c r="K22" s="5"/>
      <c r="L22" s="5"/>
      <c r="M22" s="5"/>
      <c r="N22" s="5"/>
      <c r="O22" s="5"/>
      <c r="P22" s="5"/>
      <c r="Q22" s="5"/>
      <c r="R22" s="5"/>
      <c r="S22" s="5"/>
      <c r="T22" s="5"/>
      <c r="U22" s="5"/>
      <c r="V22" s="5"/>
      <c r="W22" s="5"/>
      <c r="X22" s="5"/>
      <c r="Y22" s="5"/>
      <c r="Z22" s="7"/>
      <c r="AA22" s="7"/>
      <c r="AB22" s="7"/>
      <c r="AC22" s="7"/>
      <c r="AD22" s="7"/>
      <c r="AE22" s="7"/>
      <c r="AF22" s="18"/>
      <c r="AG22" s="7"/>
      <c r="AH22" s="7"/>
      <c r="AI22" s="7"/>
      <c r="AJ22" s="7"/>
      <c r="AK22" s="7"/>
      <c r="AL22" s="5"/>
      <c r="AM22" s="13"/>
    </row>
    <row r="23" spans="1:52">
      <c r="A23" s="12"/>
      <c r="B23" s="5"/>
      <c r="C23" s="217" t="s">
        <v>81</v>
      </c>
      <c r="D23" s="217"/>
      <c r="E23" s="217"/>
      <c r="F23" s="217"/>
      <c r="G23" s="217"/>
      <c r="H23" s="217"/>
      <c r="I23" s="217"/>
      <c r="J23" s="217"/>
      <c r="K23" s="217"/>
      <c r="L23" s="217"/>
      <c r="M23" s="217"/>
      <c r="N23" s="217"/>
      <c r="O23" s="217"/>
      <c r="P23" s="217"/>
      <c r="Q23" s="217"/>
      <c r="R23" s="217"/>
      <c r="S23" s="217"/>
      <c r="T23" s="217"/>
      <c r="U23" s="217"/>
      <c r="V23" s="217"/>
      <c r="W23" s="217"/>
      <c r="X23" s="217"/>
      <c r="Y23" s="217"/>
      <c r="Z23" s="217"/>
      <c r="AA23" s="217"/>
      <c r="AB23" s="217"/>
      <c r="AC23" s="217"/>
      <c r="AD23" s="217"/>
      <c r="AE23" s="217"/>
      <c r="AF23" s="217"/>
      <c r="AG23" s="217"/>
      <c r="AH23" s="217"/>
      <c r="AI23" s="217"/>
      <c r="AJ23" s="217"/>
      <c r="AK23" s="217"/>
      <c r="AL23" s="5"/>
      <c r="AM23" s="13"/>
    </row>
    <row r="24" spans="1:52">
      <c r="A24" s="12"/>
      <c r="B24" s="5"/>
      <c r="C24" s="283" t="s">
        <v>79</v>
      </c>
      <c r="D24" s="284"/>
      <c r="E24" s="284"/>
      <c r="F24" s="284"/>
      <c r="G24" s="284"/>
      <c r="H24" s="284"/>
      <c r="I24" s="284"/>
      <c r="J24" s="284"/>
      <c r="K24" s="284"/>
      <c r="L24" s="284"/>
      <c r="M24" s="284"/>
      <c r="N24" s="284"/>
      <c r="O24" s="284"/>
      <c r="P24" s="284"/>
      <c r="Q24" s="284"/>
      <c r="R24" s="284"/>
      <c r="S24" s="284"/>
      <c r="T24" s="285"/>
      <c r="U24" s="283" t="s">
        <v>66</v>
      </c>
      <c r="V24" s="284"/>
      <c r="W24" s="284"/>
      <c r="X24" s="284"/>
      <c r="Y24" s="284"/>
      <c r="Z24" s="284"/>
      <c r="AA24" s="284"/>
      <c r="AB24" s="284"/>
      <c r="AC24" s="284"/>
      <c r="AD24" s="284"/>
      <c r="AE24" s="285"/>
      <c r="AF24" s="217" t="s">
        <v>71</v>
      </c>
      <c r="AG24" s="217"/>
      <c r="AH24" s="217"/>
      <c r="AI24" s="217"/>
      <c r="AJ24" s="217"/>
      <c r="AK24" s="217"/>
      <c r="AL24" s="5"/>
      <c r="AM24" s="13"/>
    </row>
    <row r="25" spans="1:52">
      <c r="A25" s="12"/>
      <c r="B25" s="5"/>
      <c r="C25" s="283" t="s">
        <v>119</v>
      </c>
      <c r="D25" s="284"/>
      <c r="E25" s="284"/>
      <c r="F25" s="284"/>
      <c r="G25" s="284"/>
      <c r="H25" s="284"/>
      <c r="I25" s="284"/>
      <c r="J25" s="284"/>
      <c r="K25" s="284"/>
      <c r="L25" s="284"/>
      <c r="M25" s="284"/>
      <c r="N25" s="284"/>
      <c r="O25" s="284"/>
      <c r="P25" s="284"/>
      <c r="Q25" s="284"/>
      <c r="R25" s="284"/>
      <c r="S25" s="284"/>
      <c r="T25" s="285"/>
      <c r="U25" s="283" t="s">
        <v>97</v>
      </c>
      <c r="V25" s="284"/>
      <c r="W25" s="284"/>
      <c r="X25" s="284"/>
      <c r="Y25" s="284"/>
      <c r="Z25" s="284"/>
      <c r="AA25" s="284"/>
      <c r="AB25" s="284"/>
      <c r="AC25" s="284"/>
      <c r="AD25" s="284"/>
      <c r="AE25" s="285"/>
      <c r="AF25" s="289"/>
      <c r="AG25" s="289"/>
      <c r="AH25" s="289"/>
      <c r="AI25" s="289"/>
      <c r="AJ25" s="289"/>
      <c r="AK25" s="289"/>
      <c r="AL25" s="5"/>
      <c r="AM25" s="13"/>
      <c r="AZ25">
        <v>2941.1764705882356</v>
      </c>
    </row>
    <row r="26" spans="1:52">
      <c r="A26" s="12"/>
      <c r="B26" s="5"/>
      <c r="C26" s="5"/>
      <c r="D26" s="5"/>
      <c r="E26" s="5"/>
      <c r="F26" s="5"/>
      <c r="G26" s="5"/>
      <c r="H26" s="5"/>
      <c r="I26" s="5"/>
      <c r="J26" s="5"/>
      <c r="K26" s="5"/>
      <c r="L26" s="5"/>
      <c r="M26" s="5"/>
      <c r="N26" s="5"/>
      <c r="O26" s="5"/>
      <c r="P26" s="5"/>
      <c r="Q26" s="5"/>
      <c r="R26" s="5"/>
      <c r="S26" s="5"/>
      <c r="T26" s="5"/>
      <c r="U26" s="5"/>
      <c r="V26" s="5"/>
      <c r="W26" s="5"/>
      <c r="X26" s="5"/>
      <c r="Y26" s="5"/>
      <c r="Z26" s="7"/>
      <c r="AA26" s="7"/>
      <c r="AB26" s="7"/>
      <c r="AC26" s="7"/>
      <c r="AD26" s="7"/>
      <c r="AE26" s="7"/>
      <c r="AF26" s="18"/>
      <c r="AG26" s="7"/>
      <c r="AH26" s="7"/>
      <c r="AI26" s="7"/>
      <c r="AJ26" s="7"/>
      <c r="AK26" s="7"/>
      <c r="AL26" s="5"/>
      <c r="AM26" s="13"/>
      <c r="AZ26">
        <v>2142.8571428571427</v>
      </c>
    </row>
    <row r="27" spans="1:52">
      <c r="A27" s="12"/>
      <c r="B27" s="5"/>
      <c r="C27" s="5"/>
      <c r="D27" s="5"/>
      <c r="E27" s="5"/>
      <c r="F27" s="5"/>
      <c r="G27" s="5"/>
      <c r="H27" s="5"/>
      <c r="I27" s="5"/>
      <c r="J27" s="5"/>
      <c r="K27" s="5"/>
      <c r="L27" s="5"/>
      <c r="M27" s="5"/>
      <c r="N27" s="5"/>
      <c r="O27" s="5"/>
      <c r="P27" s="5"/>
      <c r="Q27" s="5"/>
      <c r="R27" s="5"/>
      <c r="S27" s="5"/>
      <c r="T27" s="5"/>
      <c r="U27" s="5"/>
      <c r="V27" s="5"/>
      <c r="W27" s="5"/>
      <c r="X27" s="5"/>
      <c r="Y27" s="5"/>
      <c r="Z27" s="217" t="s">
        <v>77</v>
      </c>
      <c r="AA27" s="217"/>
      <c r="AB27" s="217"/>
      <c r="AC27" s="217"/>
      <c r="AD27" s="217"/>
      <c r="AE27" s="217"/>
      <c r="AF27" s="293">
        <f>SUM(AF25:AK25)</f>
        <v>0</v>
      </c>
      <c r="AG27" s="217"/>
      <c r="AH27" s="217"/>
      <c r="AI27" s="217"/>
      <c r="AJ27" s="217"/>
      <c r="AK27" s="217"/>
      <c r="AL27" s="5"/>
      <c r="AM27" s="13"/>
    </row>
    <row r="28" spans="1:52">
      <c r="A28" s="12"/>
      <c r="B28" s="5"/>
      <c r="C28" s="5"/>
      <c r="D28" s="5"/>
      <c r="E28" s="5"/>
      <c r="F28" s="5"/>
      <c r="G28" s="5"/>
      <c r="H28" s="5"/>
      <c r="I28" s="5"/>
      <c r="J28" s="5"/>
      <c r="K28" s="5"/>
      <c r="L28" s="5"/>
      <c r="M28" s="5"/>
      <c r="N28" s="5"/>
      <c r="O28" s="5"/>
      <c r="P28" s="5"/>
      <c r="Q28" s="5"/>
      <c r="R28" s="5"/>
      <c r="S28" s="5"/>
      <c r="T28" s="5"/>
      <c r="U28" s="5"/>
      <c r="V28" s="5"/>
      <c r="W28" s="5"/>
      <c r="X28" s="5"/>
      <c r="Y28" s="5"/>
      <c r="Z28" s="7"/>
      <c r="AA28" s="7"/>
      <c r="AB28" s="7"/>
      <c r="AC28" s="7"/>
      <c r="AD28" s="7"/>
      <c r="AE28" s="7"/>
      <c r="AF28" s="18"/>
      <c r="AG28" s="7"/>
      <c r="AH28" s="7"/>
      <c r="AI28" s="7"/>
      <c r="AJ28" s="7"/>
      <c r="AK28" s="7"/>
      <c r="AL28" s="5"/>
      <c r="AM28" s="13"/>
    </row>
    <row r="29" spans="1:52">
      <c r="A29" s="12"/>
      <c r="B29" s="5"/>
      <c r="C29" s="217" t="s">
        <v>82</v>
      </c>
      <c r="D29" s="217"/>
      <c r="E29" s="217"/>
      <c r="F29" s="217"/>
      <c r="G29" s="217"/>
      <c r="H29" s="217"/>
      <c r="I29" s="217"/>
      <c r="J29" s="217"/>
      <c r="K29" s="217"/>
      <c r="L29" s="217"/>
      <c r="M29" s="217"/>
      <c r="N29" s="217"/>
      <c r="O29" s="217"/>
      <c r="P29" s="217"/>
      <c r="Q29" s="217"/>
      <c r="R29" s="217"/>
      <c r="S29" s="217"/>
      <c r="T29" s="217"/>
      <c r="U29" s="217"/>
      <c r="V29" s="217"/>
      <c r="W29" s="217"/>
      <c r="X29" s="217"/>
      <c r="Y29" s="217"/>
      <c r="Z29" s="217"/>
      <c r="AA29" s="217"/>
      <c r="AB29" s="217"/>
      <c r="AC29" s="217"/>
      <c r="AD29" s="217"/>
      <c r="AE29" s="217"/>
      <c r="AF29" s="217"/>
      <c r="AG29" s="217"/>
      <c r="AH29" s="217"/>
      <c r="AI29" s="217"/>
      <c r="AJ29" s="217"/>
      <c r="AK29" s="217"/>
      <c r="AL29" s="5"/>
      <c r="AM29" s="13"/>
    </row>
    <row r="30" spans="1:52">
      <c r="A30" s="12"/>
      <c r="B30" s="5"/>
      <c r="C30" s="283" t="s">
        <v>79</v>
      </c>
      <c r="D30" s="284"/>
      <c r="E30" s="284"/>
      <c r="F30" s="284"/>
      <c r="G30" s="284"/>
      <c r="H30" s="284"/>
      <c r="I30" s="284"/>
      <c r="J30" s="284"/>
      <c r="K30" s="284"/>
      <c r="L30" s="284"/>
      <c r="M30" s="284"/>
      <c r="N30" s="285"/>
      <c r="O30" s="283" t="s">
        <v>83</v>
      </c>
      <c r="P30" s="284"/>
      <c r="Q30" s="284"/>
      <c r="R30" s="284"/>
      <c r="S30" s="284"/>
      <c r="T30" s="284"/>
      <c r="U30" s="284"/>
      <c r="V30" s="284"/>
      <c r="W30" s="284"/>
      <c r="X30" s="284"/>
      <c r="Y30" s="285"/>
      <c r="Z30" s="217" t="s">
        <v>84</v>
      </c>
      <c r="AA30" s="217"/>
      <c r="AB30" s="217"/>
      <c r="AC30" s="217"/>
      <c r="AD30" s="217"/>
      <c r="AE30" s="217"/>
      <c r="AF30" s="217" t="s">
        <v>71</v>
      </c>
      <c r="AG30" s="217"/>
      <c r="AH30" s="217"/>
      <c r="AI30" s="217"/>
      <c r="AJ30" s="217"/>
      <c r="AK30" s="217"/>
      <c r="AL30" s="5"/>
      <c r="AM30" s="13"/>
    </row>
    <row r="31" spans="1:52">
      <c r="A31" s="12"/>
      <c r="B31" s="5"/>
      <c r="C31" s="283" t="s">
        <v>106</v>
      </c>
      <c r="D31" s="284"/>
      <c r="E31" s="284"/>
      <c r="F31" s="284"/>
      <c r="G31" s="284"/>
      <c r="H31" s="284"/>
      <c r="I31" s="284"/>
      <c r="J31" s="284"/>
      <c r="K31" s="284"/>
      <c r="L31" s="284"/>
      <c r="M31" s="284"/>
      <c r="N31" s="285"/>
      <c r="O31" s="286">
        <f>JORNALES!C17</f>
        <v>116666.66666666667</v>
      </c>
      <c r="P31" s="287"/>
      <c r="Q31" s="287"/>
      <c r="R31" s="287"/>
      <c r="S31" s="287"/>
      <c r="T31" s="287"/>
      <c r="U31" s="287"/>
      <c r="V31" s="287"/>
      <c r="W31" s="287"/>
      <c r="X31" s="287"/>
      <c r="Y31" s="288"/>
      <c r="Z31" s="290">
        <f>AZ25/O31</f>
        <v>2.5210084033613446E-2</v>
      </c>
      <c r="AA31" s="291"/>
      <c r="AB31" s="291"/>
      <c r="AC31" s="291"/>
      <c r="AD31" s="291"/>
      <c r="AE31" s="292"/>
      <c r="AF31" s="297"/>
      <c r="AG31" s="298"/>
      <c r="AH31" s="298"/>
      <c r="AI31" s="298"/>
      <c r="AJ31" s="298"/>
      <c r="AK31" s="299"/>
      <c r="AL31" s="5"/>
      <c r="AM31" s="13"/>
    </row>
    <row r="32" spans="1:52">
      <c r="A32" s="12"/>
      <c r="B32" s="5"/>
      <c r="C32" s="283" t="s">
        <v>86</v>
      </c>
      <c r="D32" s="284"/>
      <c r="E32" s="284"/>
      <c r="F32" s="284"/>
      <c r="G32" s="284"/>
      <c r="H32" s="284"/>
      <c r="I32" s="284"/>
      <c r="J32" s="284"/>
      <c r="K32" s="284"/>
      <c r="L32" s="284"/>
      <c r="M32" s="284"/>
      <c r="N32" s="285"/>
      <c r="O32" s="286">
        <f>JORNALES!C4</f>
        <v>49822.5</v>
      </c>
      <c r="P32" s="287"/>
      <c r="Q32" s="287"/>
      <c r="R32" s="287"/>
      <c r="S32" s="287"/>
      <c r="T32" s="287"/>
      <c r="U32" s="287"/>
      <c r="V32" s="287"/>
      <c r="W32" s="287"/>
      <c r="X32" s="287"/>
      <c r="Y32" s="288"/>
      <c r="Z32" s="290">
        <f>AZ26/O32</f>
        <v>4.3009827745639877E-2</v>
      </c>
      <c r="AA32" s="291"/>
      <c r="AB32" s="291"/>
      <c r="AC32" s="291"/>
      <c r="AD32" s="291"/>
      <c r="AE32" s="292"/>
      <c r="AF32" s="297"/>
      <c r="AG32" s="298"/>
      <c r="AH32" s="298"/>
      <c r="AI32" s="298"/>
      <c r="AJ32" s="298"/>
      <c r="AK32" s="299"/>
      <c r="AL32" s="5"/>
      <c r="AM32" s="13"/>
      <c r="AY32">
        <v>24</v>
      </c>
    </row>
    <row r="33" spans="1:51" ht="3" customHeight="1">
      <c r="A33" s="12"/>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13"/>
    </row>
    <row r="34" spans="1:51">
      <c r="A34" s="12"/>
      <c r="B34" s="5"/>
      <c r="C34" s="5"/>
      <c r="D34" s="5"/>
      <c r="E34" s="5"/>
      <c r="F34" s="5"/>
      <c r="G34" s="5"/>
      <c r="H34" s="5"/>
      <c r="I34" s="5"/>
      <c r="J34" s="5"/>
      <c r="K34" s="5"/>
      <c r="L34" s="5"/>
      <c r="M34" s="5"/>
      <c r="N34" s="5"/>
      <c r="O34" s="5"/>
      <c r="P34" s="5"/>
      <c r="Q34" s="5"/>
      <c r="R34" s="5"/>
      <c r="S34" s="5"/>
      <c r="T34" s="5"/>
      <c r="U34" s="5"/>
      <c r="V34" s="5"/>
      <c r="W34" s="5"/>
      <c r="X34" s="5"/>
      <c r="Y34" s="5"/>
      <c r="Z34" s="217" t="s">
        <v>77</v>
      </c>
      <c r="AA34" s="217"/>
      <c r="AB34" s="217"/>
      <c r="AC34" s="217"/>
      <c r="AD34" s="217"/>
      <c r="AE34" s="217"/>
      <c r="AF34" s="293">
        <f>SUM(AF31:AK32)</f>
        <v>0</v>
      </c>
      <c r="AG34" s="293"/>
      <c r="AH34" s="293"/>
      <c r="AI34" s="293"/>
      <c r="AJ34" s="293"/>
      <c r="AK34" s="293"/>
      <c r="AL34" s="5"/>
      <c r="AM34" s="13"/>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217" t="s">
        <v>102</v>
      </c>
      <c r="Y36" s="217"/>
      <c r="Z36" s="217"/>
      <c r="AA36" s="217"/>
      <c r="AB36" s="217"/>
      <c r="AC36" s="217"/>
      <c r="AD36" s="293">
        <f>AF34+AF21+AE15+AF27</f>
        <v>0</v>
      </c>
      <c r="AE36" s="293"/>
      <c r="AF36" s="293"/>
      <c r="AG36" s="293"/>
      <c r="AH36" s="293"/>
      <c r="AI36" s="293"/>
      <c r="AJ36" s="293"/>
      <c r="AK36" s="293"/>
      <c r="AL36" s="5"/>
      <c r="AM36" s="13"/>
      <c r="AY36" s="19">
        <f>AD36</f>
        <v>0</v>
      </c>
    </row>
    <row r="37" spans="1:51" ht="5.25" customHeight="1">
      <c r="A37" s="14"/>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20"/>
      <c r="AE37" s="20"/>
      <c r="AF37" s="20"/>
      <c r="AG37" s="20"/>
      <c r="AH37" s="20"/>
      <c r="AI37" s="20"/>
      <c r="AJ37" s="20"/>
      <c r="AK37" s="20"/>
      <c r="AL37" s="16"/>
      <c r="AM37" s="15"/>
    </row>
  </sheetData>
  <mergeCells count="65">
    <mergeCell ref="Z21:AE21"/>
    <mergeCell ref="AF21:AK21"/>
    <mergeCell ref="Y15:AD15"/>
    <mergeCell ref="AE15:AK15"/>
    <mergeCell ref="C17:AK17"/>
    <mergeCell ref="C18:P18"/>
    <mergeCell ref="Q18:T18"/>
    <mergeCell ref="U18:Y18"/>
    <mergeCell ref="Z18:AE18"/>
    <mergeCell ref="AF18:AK18"/>
    <mergeCell ref="C19:P19"/>
    <mergeCell ref="Q19:T19"/>
    <mergeCell ref="U19:Y19"/>
    <mergeCell ref="Z19:AE19"/>
    <mergeCell ref="AF19:AK19"/>
    <mergeCell ref="Z34:AE34"/>
    <mergeCell ref="AF34:AK34"/>
    <mergeCell ref="X36:AC36"/>
    <mergeCell ref="AD36:AK36"/>
    <mergeCell ref="Z32:AE32"/>
    <mergeCell ref="AF32:AK32"/>
    <mergeCell ref="AF31:AK31"/>
    <mergeCell ref="C29:AK29"/>
    <mergeCell ref="Z30:AE30"/>
    <mergeCell ref="AF30:AK30"/>
    <mergeCell ref="Z31:AE31"/>
    <mergeCell ref="C30:N30"/>
    <mergeCell ref="O30:Y30"/>
    <mergeCell ref="C31:N31"/>
    <mergeCell ref="O31:Y31"/>
    <mergeCell ref="Z27:AE27"/>
    <mergeCell ref="AF27:AK27"/>
    <mergeCell ref="C23:AK23"/>
    <mergeCell ref="AF24:AK24"/>
    <mergeCell ref="AF25:AK25"/>
    <mergeCell ref="C24:T24"/>
    <mergeCell ref="U24:AE24"/>
    <mergeCell ref="C25:T25"/>
    <mergeCell ref="U25:AE25"/>
    <mergeCell ref="C12:P12"/>
    <mergeCell ref="Q12:S12"/>
    <mergeCell ref="T12:X12"/>
    <mergeCell ref="Y12:AD12"/>
    <mergeCell ref="AE12:AK12"/>
    <mergeCell ref="C13:P13"/>
    <mergeCell ref="Q13:S13"/>
    <mergeCell ref="T13:X13"/>
    <mergeCell ref="Y13:AD13"/>
    <mergeCell ref="AE13:AK13"/>
    <mergeCell ref="C32:N32"/>
    <mergeCell ref="O32:Y32"/>
    <mergeCell ref="B2:AL2"/>
    <mergeCell ref="B4:AL4"/>
    <mergeCell ref="C6:F6"/>
    <mergeCell ref="G6:I6"/>
    <mergeCell ref="C7:F7"/>
    <mergeCell ref="G7:I7"/>
    <mergeCell ref="C8:F8"/>
    <mergeCell ref="G8:I8"/>
    <mergeCell ref="C10:AK10"/>
    <mergeCell ref="C11:P11"/>
    <mergeCell ref="Q11:S11"/>
    <mergeCell ref="T11:X11"/>
    <mergeCell ref="Y11:AD11"/>
    <mergeCell ref="AE11:AK11"/>
  </mergeCells>
  <pageMargins left="0.7" right="0.7" top="0.75" bottom="0.75" header="0.3" footer="0.3"/>
  <pageSetup scale="76"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A36"/>
  <sheetViews>
    <sheetView showGridLines="0" view="pageBreakPreview" topLeftCell="A3" zoomScale="80" zoomScaleNormal="70" zoomScaleSheetLayoutView="80" workbookViewId="0">
      <selection activeCell="AF31" sqref="AF31:AK31"/>
    </sheetView>
  </sheetViews>
  <sheetFormatPr baseColWidth="10" defaultColWidth="11.5" defaultRowHeight="14.25"/>
  <cols>
    <col min="1" max="1" width="0.5" customWidth="1"/>
    <col min="2" max="8" width="2.375" customWidth="1"/>
    <col min="9" max="9" width="3.875" customWidth="1"/>
    <col min="10" max="14" width="2.5" customWidth="1"/>
    <col min="15" max="17" width="2.375" customWidth="1"/>
    <col min="18" max="18" width="3.875" customWidth="1"/>
    <col min="19" max="19" width="2.375" customWidth="1"/>
    <col min="20" max="20" width="4.5" customWidth="1"/>
    <col min="21" max="23" width="2.375" customWidth="1"/>
    <col min="24" max="24" width="6.875" customWidth="1"/>
    <col min="25" max="30" width="2.375" customWidth="1"/>
    <col min="31" max="31" width="7"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2.5</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98</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f>COTIZACIÓN!E19</f>
        <v>13.477634999999999</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13.477634999999999</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0</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row>
    <row r="17" spans="1:53">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53">
      <c r="A18" s="12"/>
      <c r="B18" s="5"/>
      <c r="C18" s="309" t="s">
        <v>120</v>
      </c>
      <c r="D18" s="310"/>
      <c r="E18" s="310"/>
      <c r="F18" s="310"/>
      <c r="G18" s="310"/>
      <c r="H18" s="310"/>
      <c r="I18" s="310"/>
      <c r="J18" s="310"/>
      <c r="K18" s="310"/>
      <c r="L18" s="310"/>
      <c r="M18" s="310"/>
      <c r="N18" s="310"/>
      <c r="O18" s="310"/>
      <c r="P18" s="311"/>
      <c r="Q18" s="283">
        <v>1</v>
      </c>
      <c r="R18" s="284"/>
      <c r="S18" s="284"/>
      <c r="T18" s="285"/>
      <c r="U18" s="283" t="s">
        <v>98</v>
      </c>
      <c r="V18" s="284"/>
      <c r="W18" s="284"/>
      <c r="X18" s="284"/>
      <c r="Y18" s="285"/>
      <c r="Z18" s="297">
        <v>9373</v>
      </c>
      <c r="AA18" s="298"/>
      <c r="AB18" s="298"/>
      <c r="AC18" s="298"/>
      <c r="AD18" s="298"/>
      <c r="AE18" s="299"/>
      <c r="AF18" s="297"/>
      <c r="AG18" s="298"/>
      <c r="AH18" s="298"/>
      <c r="AI18" s="298"/>
      <c r="AJ18" s="298"/>
      <c r="AK18" s="299"/>
      <c r="AL18" s="5"/>
      <c r="AM18" s="13"/>
    </row>
    <row r="19" spans="1:53" ht="3" customHeight="1">
      <c r="A19" s="12"/>
      <c r="B19" s="5"/>
      <c r="C19" s="6"/>
      <c r="D19" s="6"/>
      <c r="E19" s="6"/>
      <c r="F19" s="6"/>
      <c r="G19" s="6"/>
      <c r="H19" s="6"/>
      <c r="I19" s="6"/>
      <c r="J19" s="6"/>
      <c r="K19" s="6"/>
      <c r="L19" s="6"/>
      <c r="M19" s="6"/>
      <c r="N19" s="6"/>
      <c r="O19" s="6"/>
      <c r="P19" s="6"/>
      <c r="Q19" s="7"/>
      <c r="R19" s="7"/>
      <c r="S19" s="7"/>
      <c r="T19" s="7"/>
      <c r="U19" s="7"/>
      <c r="V19" s="7"/>
      <c r="W19" s="7"/>
      <c r="X19" s="7"/>
      <c r="Y19" s="7"/>
      <c r="Z19" s="18"/>
      <c r="AA19" s="18"/>
      <c r="AB19" s="18"/>
      <c r="AC19" s="18"/>
      <c r="AD19" s="18"/>
      <c r="AE19" s="18"/>
      <c r="AF19" s="18"/>
      <c r="AG19" s="7"/>
      <c r="AH19" s="7"/>
      <c r="AI19" s="7"/>
      <c r="AJ19" s="7"/>
      <c r="AK19" s="7"/>
      <c r="AL19" s="5"/>
      <c r="AM19" s="13"/>
    </row>
    <row r="20" spans="1:53">
      <c r="A20" s="12"/>
      <c r="B20" s="5"/>
      <c r="C20" s="5"/>
      <c r="D20" s="5"/>
      <c r="E20" s="5"/>
      <c r="F20" s="5"/>
      <c r="G20" s="5"/>
      <c r="H20" s="5"/>
      <c r="I20" s="5"/>
      <c r="J20" s="5"/>
      <c r="K20" s="5"/>
      <c r="L20" s="5"/>
      <c r="M20" s="5"/>
      <c r="N20" s="5"/>
      <c r="O20" s="5"/>
      <c r="P20" s="5"/>
      <c r="Q20" s="5"/>
      <c r="R20" s="5"/>
      <c r="S20" s="5"/>
      <c r="T20" s="5"/>
      <c r="U20" s="5"/>
      <c r="V20" s="5"/>
      <c r="W20" s="5"/>
      <c r="X20" s="5"/>
      <c r="Y20" s="5"/>
      <c r="Z20" s="217" t="s">
        <v>77</v>
      </c>
      <c r="AA20" s="217"/>
      <c r="AB20" s="217"/>
      <c r="AC20" s="217"/>
      <c r="AD20" s="217"/>
      <c r="AE20" s="217"/>
      <c r="AF20" s="293">
        <f>SUM(AF18:AK18)</f>
        <v>0</v>
      </c>
      <c r="AG20" s="217"/>
      <c r="AH20" s="217"/>
      <c r="AI20" s="217"/>
      <c r="AJ20" s="217"/>
      <c r="AK20" s="217"/>
      <c r="AL20" s="5"/>
      <c r="AM20" s="13"/>
    </row>
    <row r="21" spans="1:53">
      <c r="A21" s="12"/>
      <c r="B21" s="5"/>
      <c r="C21" s="5"/>
      <c r="D21" s="5"/>
      <c r="E21" s="5"/>
      <c r="F21" s="5"/>
      <c r="G21" s="5"/>
      <c r="H21" s="5"/>
      <c r="I21" s="5"/>
      <c r="J21" s="5"/>
      <c r="K21" s="5"/>
      <c r="L21" s="5"/>
      <c r="M21" s="5"/>
      <c r="N21" s="5"/>
      <c r="O21" s="5"/>
      <c r="P21" s="5"/>
      <c r="Q21" s="5"/>
      <c r="R21" s="5"/>
      <c r="S21" s="5"/>
      <c r="T21" s="5"/>
      <c r="U21" s="5"/>
      <c r="V21" s="5"/>
      <c r="W21" s="5"/>
      <c r="X21" s="5"/>
      <c r="Y21" s="5"/>
      <c r="Z21" s="7"/>
      <c r="AA21" s="7"/>
      <c r="AB21" s="7"/>
      <c r="AC21" s="7"/>
      <c r="AD21" s="7"/>
      <c r="AE21" s="7"/>
      <c r="AF21" s="18"/>
      <c r="AG21" s="7"/>
      <c r="AH21" s="7"/>
      <c r="AI21" s="7"/>
      <c r="AJ21" s="7"/>
      <c r="AK21" s="7"/>
      <c r="AL21" s="5"/>
      <c r="AM21" s="13"/>
    </row>
    <row r="22" spans="1:53">
      <c r="A22" s="12"/>
      <c r="B22" s="5"/>
      <c r="C22" s="217" t="s">
        <v>81</v>
      </c>
      <c r="D22" s="217"/>
      <c r="E22" s="217"/>
      <c r="F22" s="217"/>
      <c r="G22" s="217"/>
      <c r="H22" s="217"/>
      <c r="I22" s="217"/>
      <c r="J22" s="217"/>
      <c r="K22" s="217"/>
      <c r="L22" s="217"/>
      <c r="M22" s="217"/>
      <c r="N22" s="217"/>
      <c r="O22" s="217"/>
      <c r="P22" s="217"/>
      <c r="Q22" s="217"/>
      <c r="R22" s="217"/>
      <c r="S22" s="217"/>
      <c r="T22" s="217"/>
      <c r="U22" s="217"/>
      <c r="V22" s="217"/>
      <c r="W22" s="217"/>
      <c r="X22" s="217"/>
      <c r="Y22" s="217"/>
      <c r="Z22" s="217"/>
      <c r="AA22" s="217"/>
      <c r="AB22" s="217"/>
      <c r="AC22" s="217"/>
      <c r="AD22" s="217"/>
      <c r="AE22" s="217"/>
      <c r="AF22" s="217"/>
      <c r="AG22" s="217"/>
      <c r="AH22" s="217"/>
      <c r="AI22" s="217"/>
      <c r="AJ22" s="217"/>
      <c r="AK22" s="217"/>
      <c r="AL22" s="5"/>
      <c r="AM22" s="13"/>
    </row>
    <row r="23" spans="1:53">
      <c r="A23" s="12"/>
      <c r="B23" s="5"/>
      <c r="C23" s="283" t="s">
        <v>79</v>
      </c>
      <c r="D23" s="284"/>
      <c r="E23" s="284"/>
      <c r="F23" s="284"/>
      <c r="G23" s="284"/>
      <c r="H23" s="284"/>
      <c r="I23" s="284"/>
      <c r="J23" s="284"/>
      <c r="K23" s="284"/>
      <c r="L23" s="284"/>
      <c r="M23" s="284"/>
      <c r="N23" s="284"/>
      <c r="O23" s="284"/>
      <c r="P23" s="284"/>
      <c r="Q23" s="284"/>
      <c r="R23" s="284"/>
      <c r="S23" s="284"/>
      <c r="T23" s="285"/>
      <c r="U23" s="283" t="s">
        <v>66</v>
      </c>
      <c r="V23" s="284"/>
      <c r="W23" s="284"/>
      <c r="X23" s="284"/>
      <c r="Y23" s="284"/>
      <c r="Z23" s="284"/>
      <c r="AA23" s="284"/>
      <c r="AB23" s="284"/>
      <c r="AC23" s="284"/>
      <c r="AD23" s="284"/>
      <c r="AE23" s="285"/>
      <c r="AF23" s="217" t="s">
        <v>71</v>
      </c>
      <c r="AG23" s="217"/>
      <c r="AH23" s="217"/>
      <c r="AI23" s="217"/>
      <c r="AJ23" s="217"/>
      <c r="AK23" s="217"/>
      <c r="AL23" s="5"/>
      <c r="AM23" s="13"/>
      <c r="BA23">
        <v>2941.1764705882356</v>
      </c>
    </row>
    <row r="24" spans="1:53">
      <c r="A24" s="12"/>
      <c r="B24" s="5"/>
      <c r="C24" s="283" t="s">
        <v>121</v>
      </c>
      <c r="D24" s="284"/>
      <c r="E24" s="284"/>
      <c r="F24" s="284"/>
      <c r="G24" s="284"/>
      <c r="H24" s="284"/>
      <c r="I24" s="284"/>
      <c r="J24" s="284"/>
      <c r="K24" s="284"/>
      <c r="L24" s="284"/>
      <c r="M24" s="284"/>
      <c r="N24" s="284"/>
      <c r="O24" s="284"/>
      <c r="P24" s="284"/>
      <c r="Q24" s="284"/>
      <c r="R24" s="284"/>
      <c r="S24" s="284"/>
      <c r="T24" s="285"/>
      <c r="U24" s="283" t="s">
        <v>97</v>
      </c>
      <c r="V24" s="284"/>
      <c r="W24" s="284"/>
      <c r="X24" s="284"/>
      <c r="Y24" s="284"/>
      <c r="Z24" s="284"/>
      <c r="AA24" s="284"/>
      <c r="AB24" s="284"/>
      <c r="AC24" s="284"/>
      <c r="AD24" s="284"/>
      <c r="AE24" s="285"/>
      <c r="AF24" s="289"/>
      <c r="AG24" s="289"/>
      <c r="AH24" s="289"/>
      <c r="AI24" s="289"/>
      <c r="AJ24" s="289"/>
      <c r="AK24" s="289"/>
      <c r="AL24" s="5"/>
      <c r="AM24" s="13"/>
      <c r="BA24">
        <v>2142.8571428571427</v>
      </c>
    </row>
    <row r="25" spans="1:53" ht="3" customHeight="1">
      <c r="A25" s="12"/>
      <c r="B25" s="5"/>
      <c r="C25" s="5"/>
      <c r="D25" s="5"/>
      <c r="E25" s="5"/>
      <c r="F25" s="5"/>
      <c r="G25" s="5"/>
      <c r="H25" s="5"/>
      <c r="I25" s="5"/>
      <c r="J25" s="5"/>
      <c r="K25" s="5"/>
      <c r="L25" s="5"/>
      <c r="M25" s="5"/>
      <c r="N25" s="5"/>
      <c r="O25" s="5"/>
      <c r="P25" s="5"/>
      <c r="Q25" s="5"/>
      <c r="R25" s="5"/>
      <c r="S25" s="5"/>
      <c r="T25" s="5"/>
      <c r="U25" s="5"/>
      <c r="V25" s="5"/>
      <c r="W25" s="5"/>
      <c r="X25" s="5"/>
      <c r="Y25" s="5"/>
      <c r="Z25" s="7"/>
      <c r="AA25" s="7"/>
      <c r="AB25" s="7"/>
      <c r="AC25" s="7"/>
      <c r="AD25" s="7"/>
      <c r="AE25" s="7"/>
      <c r="AF25" s="18"/>
      <c r="AG25" s="7"/>
      <c r="AH25" s="7"/>
      <c r="AI25" s="7"/>
      <c r="AJ25" s="7"/>
      <c r="AK25" s="7"/>
      <c r="AL25" s="5"/>
      <c r="AM25" s="13"/>
    </row>
    <row r="26" spans="1:53">
      <c r="A26" s="12"/>
      <c r="B26" s="5"/>
      <c r="C26" s="5"/>
      <c r="D26" s="5"/>
      <c r="E26" s="5"/>
      <c r="F26" s="5"/>
      <c r="G26" s="5"/>
      <c r="H26" s="5"/>
      <c r="I26" s="5"/>
      <c r="J26" s="5"/>
      <c r="K26" s="5"/>
      <c r="L26" s="5"/>
      <c r="M26" s="5"/>
      <c r="N26" s="5"/>
      <c r="O26" s="5"/>
      <c r="P26" s="5"/>
      <c r="Q26" s="5"/>
      <c r="R26" s="5"/>
      <c r="S26" s="5"/>
      <c r="T26" s="5"/>
      <c r="U26" s="5"/>
      <c r="V26" s="5"/>
      <c r="W26" s="5"/>
      <c r="X26" s="5"/>
      <c r="Y26" s="5"/>
      <c r="Z26" s="217" t="s">
        <v>77</v>
      </c>
      <c r="AA26" s="217"/>
      <c r="AB26" s="217"/>
      <c r="AC26" s="217"/>
      <c r="AD26" s="217"/>
      <c r="AE26" s="217"/>
      <c r="AF26" s="293">
        <f>SUM(AF24:AK24)</f>
        <v>0</v>
      </c>
      <c r="AG26" s="217"/>
      <c r="AH26" s="217"/>
      <c r="AI26" s="217"/>
      <c r="AJ26" s="217"/>
      <c r="AK26" s="217"/>
      <c r="AL26" s="5"/>
      <c r="AM26" s="13"/>
    </row>
    <row r="27" spans="1:53">
      <c r="A27" s="12"/>
      <c r="B27" s="5"/>
      <c r="C27" s="5"/>
      <c r="D27" s="5"/>
      <c r="E27" s="5"/>
      <c r="F27" s="5"/>
      <c r="G27" s="5"/>
      <c r="H27" s="5"/>
      <c r="I27" s="5"/>
      <c r="J27" s="5"/>
      <c r="K27" s="5"/>
      <c r="L27" s="5"/>
      <c r="M27" s="5"/>
      <c r="N27" s="5"/>
      <c r="O27" s="5"/>
      <c r="P27" s="5"/>
      <c r="Q27" s="5"/>
      <c r="R27" s="5"/>
      <c r="S27" s="5"/>
      <c r="T27" s="5"/>
      <c r="U27" s="5"/>
      <c r="V27" s="5"/>
      <c r="W27" s="5"/>
      <c r="X27" s="5"/>
      <c r="Y27" s="5"/>
      <c r="Z27" s="7"/>
      <c r="AA27" s="7"/>
      <c r="AB27" s="7"/>
      <c r="AC27" s="7"/>
      <c r="AD27" s="7"/>
      <c r="AE27" s="7"/>
      <c r="AF27" s="18"/>
      <c r="AG27" s="7"/>
      <c r="AH27" s="7"/>
      <c r="AI27" s="7"/>
      <c r="AJ27" s="7"/>
      <c r="AK27" s="7"/>
      <c r="AL27" s="5"/>
      <c r="AM27" s="13"/>
    </row>
    <row r="28" spans="1:53">
      <c r="A28" s="12"/>
      <c r="B28" s="5"/>
      <c r="C28" s="217" t="s">
        <v>82</v>
      </c>
      <c r="D28" s="217"/>
      <c r="E28" s="217"/>
      <c r="F28" s="217"/>
      <c r="G28" s="217"/>
      <c r="H28" s="217"/>
      <c r="I28" s="217"/>
      <c r="J28" s="217"/>
      <c r="K28" s="217"/>
      <c r="L28" s="217"/>
      <c r="M28" s="217"/>
      <c r="N28" s="217"/>
      <c r="O28" s="217"/>
      <c r="P28" s="217"/>
      <c r="Q28" s="217"/>
      <c r="R28" s="217"/>
      <c r="S28" s="217"/>
      <c r="T28" s="217"/>
      <c r="U28" s="217"/>
      <c r="V28" s="217"/>
      <c r="W28" s="217"/>
      <c r="X28" s="217"/>
      <c r="Y28" s="217"/>
      <c r="Z28" s="217"/>
      <c r="AA28" s="217"/>
      <c r="AB28" s="217"/>
      <c r="AC28" s="217"/>
      <c r="AD28" s="217"/>
      <c r="AE28" s="217"/>
      <c r="AF28" s="217"/>
      <c r="AG28" s="217"/>
      <c r="AH28" s="217"/>
      <c r="AI28" s="217"/>
      <c r="AJ28" s="217"/>
      <c r="AK28" s="217"/>
      <c r="AL28" s="5"/>
      <c r="AM28" s="13"/>
    </row>
    <row r="29" spans="1:53">
      <c r="A29" s="12"/>
      <c r="B29" s="5"/>
      <c r="C29" s="283" t="s">
        <v>79</v>
      </c>
      <c r="D29" s="284"/>
      <c r="E29" s="284"/>
      <c r="F29" s="284"/>
      <c r="G29" s="284"/>
      <c r="H29" s="284"/>
      <c r="I29" s="284"/>
      <c r="J29" s="284"/>
      <c r="K29" s="284"/>
      <c r="L29" s="284"/>
      <c r="M29" s="284"/>
      <c r="N29" s="285"/>
      <c r="O29" s="283" t="s">
        <v>83</v>
      </c>
      <c r="P29" s="284"/>
      <c r="Q29" s="284"/>
      <c r="R29" s="284"/>
      <c r="S29" s="284"/>
      <c r="T29" s="284"/>
      <c r="U29" s="284"/>
      <c r="V29" s="284"/>
      <c r="W29" s="284"/>
      <c r="X29" s="284"/>
      <c r="Y29" s="285"/>
      <c r="Z29" s="217" t="s">
        <v>84</v>
      </c>
      <c r="AA29" s="217"/>
      <c r="AB29" s="217"/>
      <c r="AC29" s="217"/>
      <c r="AD29" s="217"/>
      <c r="AE29" s="217"/>
      <c r="AF29" s="217" t="s">
        <v>71</v>
      </c>
      <c r="AG29" s="217"/>
      <c r="AH29" s="217"/>
      <c r="AI29" s="217"/>
      <c r="AJ29" s="217"/>
      <c r="AK29" s="217"/>
      <c r="AL29" s="5"/>
      <c r="AM29" s="13"/>
    </row>
    <row r="30" spans="1:53">
      <c r="A30" s="12"/>
      <c r="B30" s="5"/>
      <c r="C30" s="283" t="s">
        <v>106</v>
      </c>
      <c r="D30" s="284"/>
      <c r="E30" s="284"/>
      <c r="F30" s="284"/>
      <c r="G30" s="284"/>
      <c r="H30" s="284"/>
      <c r="I30" s="284"/>
      <c r="J30" s="284"/>
      <c r="K30" s="284"/>
      <c r="L30" s="284"/>
      <c r="M30" s="284"/>
      <c r="N30" s="285"/>
      <c r="O30" s="286">
        <f>JORNALES!C17</f>
        <v>116666.66666666667</v>
      </c>
      <c r="P30" s="287"/>
      <c r="Q30" s="287"/>
      <c r="R30" s="287"/>
      <c r="S30" s="287"/>
      <c r="T30" s="287"/>
      <c r="U30" s="287"/>
      <c r="V30" s="287"/>
      <c r="W30" s="287"/>
      <c r="X30" s="287"/>
      <c r="Y30" s="288"/>
      <c r="Z30" s="290">
        <f>BA23/O30</f>
        <v>2.5210084033613446E-2</v>
      </c>
      <c r="AA30" s="291"/>
      <c r="AB30" s="291"/>
      <c r="AC30" s="291"/>
      <c r="AD30" s="291"/>
      <c r="AE30" s="292"/>
      <c r="AF30" s="297"/>
      <c r="AG30" s="298"/>
      <c r="AH30" s="298"/>
      <c r="AI30" s="298"/>
      <c r="AJ30" s="298"/>
      <c r="AK30" s="299"/>
      <c r="AL30" s="5"/>
      <c r="AM30" s="13"/>
    </row>
    <row r="31" spans="1:53">
      <c r="A31" s="12"/>
      <c r="B31" s="5"/>
      <c r="C31" s="283" t="s">
        <v>86</v>
      </c>
      <c r="D31" s="284"/>
      <c r="E31" s="284"/>
      <c r="F31" s="284"/>
      <c r="G31" s="284"/>
      <c r="H31" s="284"/>
      <c r="I31" s="284"/>
      <c r="J31" s="284"/>
      <c r="K31" s="284"/>
      <c r="L31" s="284"/>
      <c r="M31" s="284"/>
      <c r="N31" s="285"/>
      <c r="O31" s="286">
        <f>JORNALES!C4</f>
        <v>49822.5</v>
      </c>
      <c r="P31" s="287"/>
      <c r="Q31" s="287"/>
      <c r="R31" s="287"/>
      <c r="S31" s="287"/>
      <c r="T31" s="287"/>
      <c r="U31" s="287"/>
      <c r="V31" s="287"/>
      <c r="W31" s="287"/>
      <c r="X31" s="287"/>
      <c r="Y31" s="288"/>
      <c r="Z31" s="290">
        <f>BA24/O31</f>
        <v>4.3009827745639877E-2</v>
      </c>
      <c r="AA31" s="291"/>
      <c r="AB31" s="291"/>
      <c r="AC31" s="291"/>
      <c r="AD31" s="291"/>
      <c r="AE31" s="292"/>
      <c r="AF31" s="297"/>
      <c r="AG31" s="298"/>
      <c r="AH31" s="298"/>
      <c r="AI31" s="298"/>
      <c r="AJ31" s="298"/>
      <c r="AK31" s="299"/>
      <c r="AL31" s="5"/>
      <c r="AM31" s="13"/>
      <c r="AY31">
        <v>24</v>
      </c>
    </row>
    <row r="32" spans="1:53" ht="3" customHeight="1">
      <c r="A32" s="12"/>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13"/>
    </row>
    <row r="33" spans="1:51">
      <c r="A33" s="12"/>
      <c r="B33" s="5"/>
      <c r="C33" s="5"/>
      <c r="D33" s="5"/>
      <c r="E33" s="5"/>
      <c r="F33" s="5"/>
      <c r="G33" s="5"/>
      <c r="H33" s="5"/>
      <c r="I33" s="5"/>
      <c r="J33" s="5"/>
      <c r="K33" s="5"/>
      <c r="L33" s="5"/>
      <c r="M33" s="5"/>
      <c r="N33" s="5"/>
      <c r="O33" s="5"/>
      <c r="P33" s="5"/>
      <c r="Q33" s="5"/>
      <c r="R33" s="5"/>
      <c r="S33" s="5"/>
      <c r="T33" s="5"/>
      <c r="U33" s="5"/>
      <c r="V33" s="5"/>
      <c r="W33" s="5"/>
      <c r="X33" s="5"/>
      <c r="Y33" s="5"/>
      <c r="Z33" s="217" t="s">
        <v>77</v>
      </c>
      <c r="AA33" s="217"/>
      <c r="AB33" s="217"/>
      <c r="AC33" s="217"/>
      <c r="AD33" s="217"/>
      <c r="AE33" s="217"/>
      <c r="AF33" s="293">
        <f>SUM(AF30:AK31)</f>
        <v>0</v>
      </c>
      <c r="AG33" s="293"/>
      <c r="AH33" s="293"/>
      <c r="AI33" s="293"/>
      <c r="AJ33" s="293"/>
      <c r="AK33" s="293"/>
      <c r="AL33" s="5"/>
      <c r="AM33" s="13"/>
    </row>
    <row r="34" spans="1:51" ht="3" customHeight="1">
      <c r="A34" s="12"/>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13"/>
    </row>
    <row r="35" spans="1:51">
      <c r="A35" s="12"/>
      <c r="B35" s="5"/>
      <c r="C35" s="5"/>
      <c r="D35" s="5"/>
      <c r="E35" s="5"/>
      <c r="F35" s="5"/>
      <c r="G35" s="5"/>
      <c r="H35" s="5"/>
      <c r="I35" s="5"/>
      <c r="J35" s="5"/>
      <c r="K35" s="5"/>
      <c r="L35" s="5"/>
      <c r="M35" s="5"/>
      <c r="N35" s="5"/>
      <c r="O35" s="5"/>
      <c r="P35" s="5"/>
      <c r="Q35" s="5"/>
      <c r="R35" s="5"/>
      <c r="S35" s="5"/>
      <c r="T35" s="5"/>
      <c r="U35" s="5"/>
      <c r="V35" s="5"/>
      <c r="W35" s="5"/>
      <c r="X35" s="217" t="s">
        <v>102</v>
      </c>
      <c r="Y35" s="217"/>
      <c r="Z35" s="217"/>
      <c r="AA35" s="217"/>
      <c r="AB35" s="217"/>
      <c r="AC35" s="217"/>
      <c r="AD35" s="293">
        <f>AF33+AF20+AE14+AF26</f>
        <v>0</v>
      </c>
      <c r="AE35" s="293"/>
      <c r="AF35" s="293"/>
      <c r="AG35" s="293"/>
      <c r="AH35" s="293"/>
      <c r="AI35" s="293"/>
      <c r="AJ35" s="293"/>
      <c r="AK35" s="293"/>
      <c r="AL35" s="5"/>
      <c r="AM35" s="13"/>
      <c r="AY35" s="19">
        <f>AD35</f>
        <v>0</v>
      </c>
    </row>
    <row r="36" spans="1:51" ht="3" customHeight="1">
      <c r="A36" s="14"/>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20"/>
      <c r="AE36" s="20"/>
      <c r="AF36" s="20"/>
      <c r="AG36" s="20"/>
      <c r="AH36" s="20"/>
      <c r="AI36" s="20"/>
      <c r="AJ36" s="20"/>
      <c r="AK36" s="20"/>
      <c r="AL36" s="16"/>
      <c r="AM36" s="15"/>
    </row>
  </sheetData>
  <mergeCells count="60">
    <mergeCell ref="Z33:AE33"/>
    <mergeCell ref="AF33:AK33"/>
    <mergeCell ref="X35:AC35"/>
    <mergeCell ref="AD35:AK35"/>
    <mergeCell ref="AF31:AK31"/>
    <mergeCell ref="Z30:AE30"/>
    <mergeCell ref="Z26:AE26"/>
    <mergeCell ref="AF26:AK26"/>
    <mergeCell ref="Z31:AE31"/>
    <mergeCell ref="C31:N31"/>
    <mergeCell ref="O31:Y31"/>
    <mergeCell ref="AF30:AK30"/>
    <mergeCell ref="C28:AK28"/>
    <mergeCell ref="Z29:AE29"/>
    <mergeCell ref="AF29:AK29"/>
    <mergeCell ref="C29:N29"/>
    <mergeCell ref="O29:Y29"/>
    <mergeCell ref="C30:N30"/>
    <mergeCell ref="O30:Y30"/>
    <mergeCell ref="C22:AK22"/>
    <mergeCell ref="AF23:AK23"/>
    <mergeCell ref="AF24:AK24"/>
    <mergeCell ref="C23:T23"/>
    <mergeCell ref="U23:AE23"/>
    <mergeCell ref="C24:T24"/>
    <mergeCell ref="U24:AE24"/>
    <mergeCell ref="Z20:AE20"/>
    <mergeCell ref="AF20:AK20"/>
    <mergeCell ref="C16:AK16"/>
    <mergeCell ref="C17:P17"/>
    <mergeCell ref="Q17:T17"/>
    <mergeCell ref="U17:Y17"/>
    <mergeCell ref="Z17:AE17"/>
    <mergeCell ref="AF17:AK17"/>
    <mergeCell ref="C18:P18"/>
    <mergeCell ref="Q18:T18"/>
    <mergeCell ref="U18:Y18"/>
    <mergeCell ref="Z18:AE18"/>
    <mergeCell ref="AF18:AK18"/>
    <mergeCell ref="B2:AL2"/>
    <mergeCell ref="B4:AL4"/>
    <mergeCell ref="C6:F6"/>
    <mergeCell ref="G6:I6"/>
    <mergeCell ref="C7:F7"/>
    <mergeCell ref="G7:I7"/>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s>
  <pageMargins left="0.7" right="0.7" top="0.75" bottom="0.75" header="0.3" footer="0.3"/>
  <pageSetup scale="82" orientation="portrait" r:id="rId1"/>
  <colBreaks count="1" manualBreakCount="1">
    <brk id="40"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Y36"/>
  <sheetViews>
    <sheetView showGridLines="0" view="pageBreakPreview" topLeftCell="A7" zoomScale="80" zoomScaleNormal="70" zoomScaleSheetLayoutView="80" workbookViewId="0">
      <selection activeCell="AF31" sqref="AF31:AK31"/>
    </sheetView>
  </sheetViews>
  <sheetFormatPr baseColWidth="10" defaultColWidth="11.5" defaultRowHeight="14.25"/>
  <cols>
    <col min="1" max="1" width="0.5" customWidth="1"/>
    <col min="2" max="8" width="2.375" customWidth="1"/>
    <col min="9" max="9" width="3.875" customWidth="1"/>
    <col min="10" max="14" width="2.5" customWidth="1"/>
    <col min="15" max="17" width="2.375" customWidth="1"/>
    <col min="18" max="18" width="3.875" customWidth="1"/>
    <col min="19" max="23" width="2.375" customWidth="1"/>
    <col min="24" max="24" width="6.875" customWidth="1"/>
    <col min="25" max="30" width="2.375" customWidth="1"/>
    <col min="31" max="31" width="7.5"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2.6</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107</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f>COTIZACIÓN!E20</f>
        <v>134.77635000000001</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134.77635000000001</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0</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c r="AY16">
        <v>363.63636363636363</v>
      </c>
    </row>
    <row r="17" spans="1:51">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c r="AY17">
        <v>288.46153846153845</v>
      </c>
    </row>
    <row r="18" spans="1:51">
      <c r="A18" s="12"/>
      <c r="B18" s="5"/>
      <c r="C18" s="309" t="s">
        <v>122</v>
      </c>
      <c r="D18" s="310"/>
      <c r="E18" s="310"/>
      <c r="F18" s="310"/>
      <c r="G18" s="310"/>
      <c r="H18" s="310"/>
      <c r="I18" s="310"/>
      <c r="J18" s="310"/>
      <c r="K18" s="310"/>
      <c r="L18" s="310"/>
      <c r="M18" s="310"/>
      <c r="N18" s="310"/>
      <c r="O18" s="310"/>
      <c r="P18" s="311"/>
      <c r="Q18" s="283">
        <v>1</v>
      </c>
      <c r="R18" s="284"/>
      <c r="S18" s="284"/>
      <c r="T18" s="285"/>
      <c r="U18" s="283" t="s">
        <v>107</v>
      </c>
      <c r="V18" s="284"/>
      <c r="W18" s="284"/>
      <c r="X18" s="284"/>
      <c r="Y18" s="285"/>
      <c r="Z18" s="297">
        <v>12190</v>
      </c>
      <c r="AA18" s="298"/>
      <c r="AB18" s="298"/>
      <c r="AC18" s="298"/>
      <c r="AD18" s="298"/>
      <c r="AE18" s="299"/>
      <c r="AF18" s="297"/>
      <c r="AG18" s="298"/>
      <c r="AH18" s="298"/>
      <c r="AI18" s="298"/>
      <c r="AJ18" s="298"/>
      <c r="AK18" s="299"/>
      <c r="AL18" s="5"/>
      <c r="AM18" s="13"/>
    </row>
    <row r="19" spans="1:51" ht="3" customHeight="1">
      <c r="A19" s="12"/>
      <c r="B19" s="5"/>
      <c r="C19" s="6"/>
      <c r="D19" s="6"/>
      <c r="E19" s="6"/>
      <c r="F19" s="6"/>
      <c r="G19" s="6"/>
      <c r="H19" s="6"/>
      <c r="I19" s="6"/>
      <c r="J19" s="6"/>
      <c r="K19" s="6"/>
      <c r="L19" s="6"/>
      <c r="M19" s="6"/>
      <c r="N19" s="6"/>
      <c r="O19" s="6"/>
      <c r="P19" s="6"/>
      <c r="Q19" s="7"/>
      <c r="R19" s="7"/>
      <c r="S19" s="7"/>
      <c r="T19" s="7"/>
      <c r="U19" s="7"/>
      <c r="V19" s="7"/>
      <c r="W19" s="7"/>
      <c r="X19" s="7"/>
      <c r="Y19" s="7"/>
      <c r="Z19" s="18"/>
      <c r="AA19" s="18"/>
      <c r="AB19" s="18"/>
      <c r="AC19" s="18"/>
      <c r="AD19" s="18"/>
      <c r="AE19" s="18"/>
      <c r="AF19" s="18"/>
      <c r="AG19" s="7"/>
      <c r="AH19" s="7"/>
      <c r="AI19" s="7"/>
      <c r="AJ19" s="7"/>
      <c r="AK19" s="7"/>
      <c r="AL19" s="5"/>
      <c r="AM19" s="13"/>
    </row>
    <row r="20" spans="1:51">
      <c r="A20" s="12"/>
      <c r="B20" s="5"/>
      <c r="C20" s="5"/>
      <c r="D20" s="5"/>
      <c r="E20" s="5"/>
      <c r="F20" s="5"/>
      <c r="G20" s="5"/>
      <c r="H20" s="5"/>
      <c r="I20" s="5"/>
      <c r="J20" s="5"/>
      <c r="K20" s="5"/>
      <c r="L20" s="5"/>
      <c r="M20" s="5"/>
      <c r="N20" s="5"/>
      <c r="O20" s="5"/>
      <c r="P20" s="5"/>
      <c r="Q20" s="5"/>
      <c r="R20" s="5"/>
      <c r="S20" s="5"/>
      <c r="T20" s="5"/>
      <c r="U20" s="5"/>
      <c r="V20" s="5"/>
      <c r="W20" s="5"/>
      <c r="X20" s="5"/>
      <c r="Y20" s="5"/>
      <c r="Z20" s="217" t="s">
        <v>77</v>
      </c>
      <c r="AA20" s="217"/>
      <c r="AB20" s="217"/>
      <c r="AC20" s="217"/>
      <c r="AD20" s="217"/>
      <c r="AE20" s="217"/>
      <c r="AF20" s="293">
        <f>SUM(AF18:AK18)</f>
        <v>0</v>
      </c>
      <c r="AG20" s="217"/>
      <c r="AH20" s="217"/>
      <c r="AI20" s="217"/>
      <c r="AJ20" s="217"/>
      <c r="AK20" s="217"/>
      <c r="AL20" s="5"/>
      <c r="AM20" s="13"/>
    </row>
    <row r="21" spans="1:51">
      <c r="A21" s="12"/>
      <c r="B21" s="5"/>
      <c r="C21" s="5"/>
      <c r="D21" s="5"/>
      <c r="E21" s="5"/>
      <c r="F21" s="5"/>
      <c r="G21" s="5"/>
      <c r="H21" s="5"/>
      <c r="I21" s="5"/>
      <c r="J21" s="5"/>
      <c r="K21" s="5"/>
      <c r="L21" s="5"/>
      <c r="M21" s="5"/>
      <c r="N21" s="5"/>
      <c r="O21" s="5"/>
      <c r="P21" s="5"/>
      <c r="Q21" s="5"/>
      <c r="R21" s="5"/>
      <c r="S21" s="5"/>
      <c r="T21" s="5"/>
      <c r="U21" s="5"/>
      <c r="V21" s="5"/>
      <c r="W21" s="5"/>
      <c r="X21" s="5"/>
      <c r="Y21" s="5"/>
      <c r="Z21" s="7"/>
      <c r="AA21" s="7"/>
      <c r="AB21" s="7"/>
      <c r="AC21" s="7"/>
      <c r="AD21" s="7"/>
      <c r="AE21" s="7"/>
      <c r="AF21" s="18"/>
      <c r="AG21" s="7"/>
      <c r="AH21" s="7"/>
      <c r="AI21" s="7"/>
      <c r="AJ21" s="7"/>
      <c r="AK21" s="7"/>
      <c r="AL21" s="5"/>
      <c r="AM21" s="13"/>
    </row>
    <row r="22" spans="1:51">
      <c r="A22" s="12"/>
      <c r="B22" s="5"/>
      <c r="C22" s="217" t="s">
        <v>81</v>
      </c>
      <c r="D22" s="217"/>
      <c r="E22" s="217"/>
      <c r="F22" s="217"/>
      <c r="G22" s="217"/>
      <c r="H22" s="217"/>
      <c r="I22" s="217"/>
      <c r="J22" s="217"/>
      <c r="K22" s="217"/>
      <c r="L22" s="217"/>
      <c r="M22" s="217"/>
      <c r="N22" s="217"/>
      <c r="O22" s="217"/>
      <c r="P22" s="217"/>
      <c r="Q22" s="217"/>
      <c r="R22" s="217"/>
      <c r="S22" s="217"/>
      <c r="T22" s="217"/>
      <c r="U22" s="217"/>
      <c r="V22" s="217"/>
      <c r="W22" s="217"/>
      <c r="X22" s="217"/>
      <c r="Y22" s="217"/>
      <c r="Z22" s="217"/>
      <c r="AA22" s="217"/>
      <c r="AB22" s="217"/>
      <c r="AC22" s="217"/>
      <c r="AD22" s="217"/>
      <c r="AE22" s="217"/>
      <c r="AF22" s="217"/>
      <c r="AG22" s="217"/>
      <c r="AH22" s="217"/>
      <c r="AI22" s="217"/>
      <c r="AJ22" s="217"/>
      <c r="AK22" s="217"/>
      <c r="AL22" s="5"/>
      <c r="AM22" s="13"/>
    </row>
    <row r="23" spans="1:51">
      <c r="A23" s="12"/>
      <c r="B23" s="5"/>
      <c r="C23" s="283" t="s">
        <v>79</v>
      </c>
      <c r="D23" s="284"/>
      <c r="E23" s="284"/>
      <c r="F23" s="284"/>
      <c r="G23" s="284"/>
      <c r="H23" s="284"/>
      <c r="I23" s="284"/>
      <c r="J23" s="284"/>
      <c r="K23" s="284"/>
      <c r="L23" s="284"/>
      <c r="M23" s="284"/>
      <c r="N23" s="284"/>
      <c r="O23" s="284"/>
      <c r="P23" s="284"/>
      <c r="Q23" s="284"/>
      <c r="R23" s="284"/>
      <c r="S23" s="284"/>
      <c r="T23" s="285"/>
      <c r="U23" s="283" t="s">
        <v>66</v>
      </c>
      <c r="V23" s="284"/>
      <c r="W23" s="284"/>
      <c r="X23" s="284"/>
      <c r="Y23" s="284"/>
      <c r="Z23" s="284"/>
      <c r="AA23" s="284"/>
      <c r="AB23" s="284"/>
      <c r="AC23" s="284"/>
      <c r="AD23" s="284"/>
      <c r="AE23" s="285"/>
      <c r="AF23" s="217" t="s">
        <v>71</v>
      </c>
      <c r="AG23" s="217"/>
      <c r="AH23" s="217"/>
      <c r="AI23" s="217"/>
      <c r="AJ23" s="217"/>
      <c r="AK23" s="217"/>
      <c r="AL23" s="5"/>
      <c r="AM23" s="13"/>
    </row>
    <row r="24" spans="1:51">
      <c r="A24" s="12"/>
      <c r="B24" s="5"/>
      <c r="C24" s="283" t="s">
        <v>121</v>
      </c>
      <c r="D24" s="284"/>
      <c r="E24" s="284"/>
      <c r="F24" s="284"/>
      <c r="G24" s="284"/>
      <c r="H24" s="284"/>
      <c r="I24" s="284"/>
      <c r="J24" s="284"/>
      <c r="K24" s="284"/>
      <c r="L24" s="284"/>
      <c r="M24" s="284"/>
      <c r="N24" s="284"/>
      <c r="O24" s="284"/>
      <c r="P24" s="284"/>
      <c r="Q24" s="284"/>
      <c r="R24" s="284"/>
      <c r="S24" s="284"/>
      <c r="T24" s="285"/>
      <c r="U24" s="283" t="s">
        <v>109</v>
      </c>
      <c r="V24" s="284"/>
      <c r="W24" s="284"/>
      <c r="X24" s="284"/>
      <c r="Y24" s="284"/>
      <c r="Z24" s="284"/>
      <c r="AA24" s="284"/>
      <c r="AB24" s="284"/>
      <c r="AC24" s="284"/>
      <c r="AD24" s="284"/>
      <c r="AE24" s="285"/>
      <c r="AF24" s="289"/>
      <c r="AG24" s="289"/>
      <c r="AH24" s="289"/>
      <c r="AI24" s="289"/>
      <c r="AJ24" s="289"/>
      <c r="AK24" s="289"/>
      <c r="AL24" s="5"/>
      <c r="AM24" s="13"/>
    </row>
    <row r="25" spans="1:51" ht="3" customHeight="1">
      <c r="A25" s="12"/>
      <c r="B25" s="5"/>
      <c r="C25" s="5"/>
      <c r="D25" s="5"/>
      <c r="E25" s="5"/>
      <c r="F25" s="5"/>
      <c r="G25" s="5"/>
      <c r="H25" s="5"/>
      <c r="I25" s="5"/>
      <c r="J25" s="5"/>
      <c r="K25" s="5"/>
      <c r="L25" s="5"/>
      <c r="M25" s="5"/>
      <c r="N25" s="5"/>
      <c r="O25" s="5"/>
      <c r="P25" s="5"/>
      <c r="Q25" s="5"/>
      <c r="R25" s="5"/>
      <c r="S25" s="5"/>
      <c r="T25" s="5"/>
      <c r="U25" s="5"/>
      <c r="V25" s="5"/>
      <c r="W25" s="5"/>
      <c r="X25" s="5"/>
      <c r="Y25" s="5"/>
      <c r="Z25" s="7"/>
      <c r="AA25" s="7"/>
      <c r="AB25" s="7"/>
      <c r="AC25" s="7"/>
      <c r="AD25" s="7"/>
      <c r="AE25" s="7"/>
      <c r="AF25" s="18"/>
      <c r="AG25" s="7"/>
      <c r="AH25" s="7"/>
      <c r="AI25" s="7"/>
      <c r="AJ25" s="7"/>
      <c r="AK25" s="7"/>
      <c r="AL25" s="5"/>
      <c r="AM25" s="13"/>
    </row>
    <row r="26" spans="1:51">
      <c r="A26" s="12"/>
      <c r="B26" s="5"/>
      <c r="C26" s="5"/>
      <c r="D26" s="5"/>
      <c r="E26" s="5"/>
      <c r="F26" s="5"/>
      <c r="G26" s="5"/>
      <c r="H26" s="5"/>
      <c r="I26" s="5"/>
      <c r="J26" s="5"/>
      <c r="K26" s="5"/>
      <c r="L26" s="5"/>
      <c r="M26" s="5"/>
      <c r="N26" s="5"/>
      <c r="O26" s="5"/>
      <c r="P26" s="5"/>
      <c r="Q26" s="5"/>
      <c r="R26" s="5"/>
      <c r="S26" s="5"/>
      <c r="T26" s="5"/>
      <c r="U26" s="5"/>
      <c r="V26" s="5"/>
      <c r="W26" s="5"/>
      <c r="X26" s="5"/>
      <c r="Y26" s="5"/>
      <c r="Z26" s="217" t="s">
        <v>77</v>
      </c>
      <c r="AA26" s="217"/>
      <c r="AB26" s="217"/>
      <c r="AC26" s="217"/>
      <c r="AD26" s="217"/>
      <c r="AE26" s="217"/>
      <c r="AF26" s="293">
        <f>SUM(AF24:AK24)</f>
        <v>0</v>
      </c>
      <c r="AG26" s="217"/>
      <c r="AH26" s="217"/>
      <c r="AI26" s="217"/>
      <c r="AJ26" s="217"/>
      <c r="AK26" s="217"/>
      <c r="AL26" s="5"/>
      <c r="AM26" s="13"/>
    </row>
    <row r="27" spans="1:51">
      <c r="A27" s="12"/>
      <c r="B27" s="5"/>
      <c r="C27" s="5"/>
      <c r="D27" s="5"/>
      <c r="E27" s="5"/>
      <c r="F27" s="5"/>
      <c r="G27" s="5"/>
      <c r="H27" s="5"/>
      <c r="I27" s="5"/>
      <c r="J27" s="5"/>
      <c r="K27" s="5"/>
      <c r="L27" s="5"/>
      <c r="M27" s="5"/>
      <c r="N27" s="5"/>
      <c r="O27" s="5"/>
      <c r="P27" s="5"/>
      <c r="Q27" s="5"/>
      <c r="R27" s="5"/>
      <c r="S27" s="5"/>
      <c r="T27" s="5"/>
      <c r="U27" s="5"/>
      <c r="V27" s="5"/>
      <c r="W27" s="5"/>
      <c r="X27" s="5"/>
      <c r="Y27" s="5"/>
      <c r="Z27" s="7"/>
      <c r="AA27" s="7"/>
      <c r="AB27" s="7"/>
      <c r="AC27" s="7"/>
      <c r="AD27" s="7"/>
      <c r="AE27" s="7"/>
      <c r="AF27" s="18"/>
      <c r="AG27" s="7"/>
      <c r="AH27" s="7"/>
      <c r="AI27" s="7"/>
      <c r="AJ27" s="7"/>
      <c r="AK27" s="7"/>
      <c r="AL27" s="5"/>
      <c r="AM27" s="13"/>
    </row>
    <row r="28" spans="1:51">
      <c r="A28" s="12"/>
      <c r="B28" s="5"/>
      <c r="C28" s="217" t="s">
        <v>82</v>
      </c>
      <c r="D28" s="217"/>
      <c r="E28" s="217"/>
      <c r="F28" s="217"/>
      <c r="G28" s="217"/>
      <c r="H28" s="217"/>
      <c r="I28" s="217"/>
      <c r="J28" s="217"/>
      <c r="K28" s="217"/>
      <c r="L28" s="217"/>
      <c r="M28" s="217"/>
      <c r="N28" s="217"/>
      <c r="O28" s="217"/>
      <c r="P28" s="217"/>
      <c r="Q28" s="217"/>
      <c r="R28" s="217"/>
      <c r="S28" s="217"/>
      <c r="T28" s="217"/>
      <c r="U28" s="217"/>
      <c r="V28" s="217"/>
      <c r="W28" s="217"/>
      <c r="X28" s="217"/>
      <c r="Y28" s="217"/>
      <c r="Z28" s="217"/>
      <c r="AA28" s="217"/>
      <c r="AB28" s="217"/>
      <c r="AC28" s="217"/>
      <c r="AD28" s="217"/>
      <c r="AE28" s="217"/>
      <c r="AF28" s="217"/>
      <c r="AG28" s="217"/>
      <c r="AH28" s="217"/>
      <c r="AI28" s="217"/>
      <c r="AJ28" s="217"/>
      <c r="AK28" s="217"/>
      <c r="AL28" s="5"/>
      <c r="AM28" s="13"/>
    </row>
    <row r="29" spans="1:51">
      <c r="A29" s="12"/>
      <c r="B29" s="5"/>
      <c r="C29" s="283" t="s">
        <v>79</v>
      </c>
      <c r="D29" s="284"/>
      <c r="E29" s="284"/>
      <c r="F29" s="284"/>
      <c r="G29" s="284"/>
      <c r="H29" s="284"/>
      <c r="I29" s="284"/>
      <c r="J29" s="284"/>
      <c r="K29" s="284"/>
      <c r="L29" s="284"/>
      <c r="M29" s="284"/>
      <c r="N29" s="285"/>
      <c r="O29" s="283" t="s">
        <v>83</v>
      </c>
      <c r="P29" s="284"/>
      <c r="Q29" s="284"/>
      <c r="R29" s="284"/>
      <c r="S29" s="284"/>
      <c r="T29" s="284"/>
      <c r="U29" s="284"/>
      <c r="V29" s="284"/>
      <c r="W29" s="284"/>
      <c r="X29" s="284"/>
      <c r="Y29" s="285"/>
      <c r="Z29" s="217" t="s">
        <v>84</v>
      </c>
      <c r="AA29" s="217"/>
      <c r="AB29" s="217"/>
      <c r="AC29" s="217"/>
      <c r="AD29" s="217"/>
      <c r="AE29" s="217"/>
      <c r="AF29" s="217" t="s">
        <v>71</v>
      </c>
      <c r="AG29" s="217"/>
      <c r="AH29" s="217"/>
      <c r="AI29" s="217"/>
      <c r="AJ29" s="217"/>
      <c r="AK29" s="217"/>
      <c r="AL29" s="5"/>
      <c r="AM29" s="13"/>
    </row>
    <row r="30" spans="1:51">
      <c r="A30" s="12"/>
      <c r="B30" s="5"/>
      <c r="C30" s="283" t="s">
        <v>106</v>
      </c>
      <c r="D30" s="284"/>
      <c r="E30" s="284"/>
      <c r="F30" s="284"/>
      <c r="G30" s="284"/>
      <c r="H30" s="284"/>
      <c r="I30" s="284"/>
      <c r="J30" s="284"/>
      <c r="K30" s="284"/>
      <c r="L30" s="284"/>
      <c r="M30" s="284"/>
      <c r="N30" s="285"/>
      <c r="O30" s="286">
        <f>JORNALES!C17</f>
        <v>116666.66666666667</v>
      </c>
      <c r="P30" s="287"/>
      <c r="Q30" s="287"/>
      <c r="R30" s="287"/>
      <c r="S30" s="287"/>
      <c r="T30" s="287"/>
      <c r="U30" s="287"/>
      <c r="V30" s="287"/>
      <c r="W30" s="287"/>
      <c r="X30" s="287"/>
      <c r="Y30" s="288"/>
      <c r="Z30" s="312">
        <f>AY16/O30</f>
        <v>3.1168831168831169E-3</v>
      </c>
      <c r="AA30" s="313"/>
      <c r="AB30" s="313"/>
      <c r="AC30" s="313"/>
      <c r="AD30" s="313"/>
      <c r="AE30" s="314"/>
      <c r="AF30" s="297"/>
      <c r="AG30" s="298"/>
      <c r="AH30" s="298"/>
      <c r="AI30" s="298"/>
      <c r="AJ30" s="298"/>
      <c r="AK30" s="299"/>
      <c r="AL30" s="5"/>
      <c r="AM30" s="13"/>
    </row>
    <row r="31" spans="1:51">
      <c r="A31" s="12"/>
      <c r="B31" s="5"/>
      <c r="C31" s="283" t="s">
        <v>86</v>
      </c>
      <c r="D31" s="284"/>
      <c r="E31" s="284"/>
      <c r="F31" s="284"/>
      <c r="G31" s="284"/>
      <c r="H31" s="284"/>
      <c r="I31" s="284"/>
      <c r="J31" s="284"/>
      <c r="K31" s="284"/>
      <c r="L31" s="284"/>
      <c r="M31" s="284"/>
      <c r="N31" s="285"/>
      <c r="O31" s="286">
        <f>JORNALES!C4</f>
        <v>49822.5</v>
      </c>
      <c r="P31" s="287"/>
      <c r="Q31" s="287"/>
      <c r="R31" s="287"/>
      <c r="S31" s="287"/>
      <c r="T31" s="287"/>
      <c r="U31" s="287"/>
      <c r="V31" s="287"/>
      <c r="W31" s="287"/>
      <c r="X31" s="287"/>
      <c r="Y31" s="288"/>
      <c r="Z31" s="290">
        <f>AY17/O31</f>
        <v>5.7897845042207529E-3</v>
      </c>
      <c r="AA31" s="291"/>
      <c r="AB31" s="291"/>
      <c r="AC31" s="291"/>
      <c r="AD31" s="291"/>
      <c r="AE31" s="292"/>
      <c r="AF31" s="297"/>
      <c r="AG31" s="298"/>
      <c r="AH31" s="298"/>
      <c r="AI31" s="298"/>
      <c r="AJ31" s="298"/>
      <c r="AK31" s="299"/>
      <c r="AL31" s="5"/>
      <c r="AM31" s="13"/>
      <c r="AY31">
        <v>24</v>
      </c>
    </row>
    <row r="32" spans="1:51" ht="3" customHeight="1">
      <c r="A32" s="12"/>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13"/>
    </row>
    <row r="33" spans="1:51">
      <c r="A33" s="12"/>
      <c r="B33" s="5"/>
      <c r="C33" s="5"/>
      <c r="D33" s="5"/>
      <c r="E33" s="5"/>
      <c r="F33" s="5"/>
      <c r="G33" s="5"/>
      <c r="H33" s="5"/>
      <c r="I33" s="5"/>
      <c r="J33" s="5"/>
      <c r="K33" s="5"/>
      <c r="L33" s="5"/>
      <c r="M33" s="5"/>
      <c r="N33" s="5"/>
      <c r="O33" s="5"/>
      <c r="P33" s="5"/>
      <c r="Q33" s="5"/>
      <c r="R33" s="5"/>
      <c r="S33" s="5"/>
      <c r="T33" s="5"/>
      <c r="U33" s="5"/>
      <c r="V33" s="5"/>
      <c r="W33" s="5"/>
      <c r="X33" s="5"/>
      <c r="Y33" s="5"/>
      <c r="Z33" s="217" t="s">
        <v>77</v>
      </c>
      <c r="AA33" s="217"/>
      <c r="AB33" s="217"/>
      <c r="AC33" s="217"/>
      <c r="AD33" s="217"/>
      <c r="AE33" s="217"/>
      <c r="AF33" s="293">
        <f>SUM(AF30:AK31)</f>
        <v>0</v>
      </c>
      <c r="AG33" s="293"/>
      <c r="AH33" s="293"/>
      <c r="AI33" s="293"/>
      <c r="AJ33" s="293"/>
      <c r="AK33" s="293"/>
      <c r="AL33" s="5"/>
      <c r="AM33" s="13"/>
    </row>
    <row r="34" spans="1:51" ht="3" customHeight="1">
      <c r="A34" s="12"/>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13"/>
    </row>
    <row r="35" spans="1:51">
      <c r="A35" s="12"/>
      <c r="B35" s="5"/>
      <c r="C35" s="5"/>
      <c r="D35" s="5"/>
      <c r="E35" s="5"/>
      <c r="F35" s="5"/>
      <c r="G35" s="5"/>
      <c r="H35" s="5"/>
      <c r="I35" s="5"/>
      <c r="J35" s="5"/>
      <c r="K35" s="5"/>
      <c r="L35" s="5"/>
      <c r="M35" s="5"/>
      <c r="N35" s="5"/>
      <c r="O35" s="5"/>
      <c r="P35" s="5"/>
      <c r="Q35" s="5"/>
      <c r="R35" s="5"/>
      <c r="S35" s="5"/>
      <c r="T35" s="5"/>
      <c r="U35" s="5"/>
      <c r="V35" s="5"/>
      <c r="W35" s="5"/>
      <c r="X35" s="217" t="s">
        <v>110</v>
      </c>
      <c r="Y35" s="217"/>
      <c r="Z35" s="217"/>
      <c r="AA35" s="217"/>
      <c r="AB35" s="217"/>
      <c r="AC35" s="217"/>
      <c r="AD35" s="293">
        <f>AF33+AF20+AE14+AF26</f>
        <v>0</v>
      </c>
      <c r="AE35" s="293"/>
      <c r="AF35" s="293"/>
      <c r="AG35" s="293"/>
      <c r="AH35" s="293"/>
      <c r="AI35" s="293"/>
      <c r="AJ35" s="293"/>
      <c r="AK35" s="293"/>
      <c r="AL35" s="5"/>
      <c r="AM35" s="13"/>
      <c r="AY35" s="19">
        <f>AD35</f>
        <v>0</v>
      </c>
    </row>
    <row r="36" spans="1:51" ht="3" customHeight="1">
      <c r="A36" s="14"/>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20"/>
      <c r="AE36" s="20"/>
      <c r="AF36" s="20"/>
      <c r="AG36" s="20"/>
      <c r="AH36" s="20"/>
      <c r="AI36" s="20"/>
      <c r="AJ36" s="20"/>
      <c r="AK36" s="20"/>
      <c r="AL36" s="16"/>
      <c r="AM36" s="15"/>
    </row>
  </sheetData>
  <mergeCells count="60">
    <mergeCell ref="Z33:AE33"/>
    <mergeCell ref="AF33:AK33"/>
    <mergeCell ref="X35:AC35"/>
    <mergeCell ref="AD35:AK35"/>
    <mergeCell ref="AF31:AK31"/>
    <mergeCell ref="Z30:AE30"/>
    <mergeCell ref="Z26:AE26"/>
    <mergeCell ref="AF26:AK26"/>
    <mergeCell ref="Z31:AE31"/>
    <mergeCell ref="U24:AE24"/>
    <mergeCell ref="AF30:AK30"/>
    <mergeCell ref="C28:AK28"/>
    <mergeCell ref="Z29:AE29"/>
    <mergeCell ref="AF29:AK29"/>
    <mergeCell ref="C29:N29"/>
    <mergeCell ref="O29:Y29"/>
    <mergeCell ref="C30:N30"/>
    <mergeCell ref="O30:Y30"/>
    <mergeCell ref="C31:N31"/>
    <mergeCell ref="O31:Y31"/>
    <mergeCell ref="C22:AK22"/>
    <mergeCell ref="AF23:AK23"/>
    <mergeCell ref="AF24:AK24"/>
    <mergeCell ref="C23:T23"/>
    <mergeCell ref="U23:AE23"/>
    <mergeCell ref="C24:T24"/>
    <mergeCell ref="Z20:AE20"/>
    <mergeCell ref="AF20:AK20"/>
    <mergeCell ref="C16:AK16"/>
    <mergeCell ref="C17:P17"/>
    <mergeCell ref="Q17:T17"/>
    <mergeCell ref="U17:Y17"/>
    <mergeCell ref="Z17:AE17"/>
    <mergeCell ref="AF17:AK17"/>
    <mergeCell ref="C18:P18"/>
    <mergeCell ref="Q18:T18"/>
    <mergeCell ref="U18:Y18"/>
    <mergeCell ref="Z18:AE18"/>
    <mergeCell ref="AF18:AK18"/>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 ref="B2:AL2"/>
    <mergeCell ref="B4:AL4"/>
    <mergeCell ref="C6:F6"/>
    <mergeCell ref="G6:I6"/>
    <mergeCell ref="C7:F7"/>
    <mergeCell ref="G7:I7"/>
  </mergeCells>
  <pageMargins left="0.7" right="0.7" top="0.75" bottom="0.75" header="0.3" footer="0.3"/>
  <pageSetup scale="8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Y44"/>
  <sheetViews>
    <sheetView showGridLines="0" view="pageBreakPreview" topLeftCell="A22" zoomScale="80" zoomScaleNormal="70" zoomScaleSheetLayoutView="80" workbookViewId="0">
      <selection activeCell="AF41" sqref="AF41:AK41"/>
    </sheetView>
  </sheetViews>
  <sheetFormatPr baseColWidth="10" defaultColWidth="11.5" defaultRowHeight="14.25"/>
  <cols>
    <col min="1" max="1" width="0.5" customWidth="1"/>
    <col min="2" max="8" width="2.375" customWidth="1"/>
    <col min="9" max="9" width="3.875" customWidth="1"/>
    <col min="10" max="14" width="2.5" customWidth="1"/>
    <col min="15" max="17" width="2.375" customWidth="1"/>
    <col min="18" max="18" width="3.875" customWidth="1"/>
    <col min="19" max="22" width="2.375" customWidth="1"/>
    <col min="23" max="23" width="7.125" customWidth="1"/>
    <col min="24" max="24" width="6.875" customWidth="1"/>
    <col min="25" max="30" width="2.375" customWidth="1"/>
    <col min="31" max="31" width="7.875"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3.1</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40</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f>COTIZACIÓN!E22</f>
        <v>240</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240</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123</v>
      </c>
      <c r="D12" s="215"/>
      <c r="E12" s="215"/>
      <c r="F12" s="215"/>
      <c r="G12" s="215"/>
      <c r="H12" s="215"/>
      <c r="I12" s="215"/>
      <c r="J12" s="215"/>
      <c r="K12" s="215"/>
      <c r="L12" s="215"/>
      <c r="M12" s="215"/>
      <c r="N12" s="215"/>
      <c r="O12" s="215"/>
      <c r="P12" s="215"/>
      <c r="Q12" s="282" t="s">
        <v>124</v>
      </c>
      <c r="R12" s="282"/>
      <c r="S12" s="282"/>
      <c r="T12" s="289">
        <v>20000</v>
      </c>
      <c r="U12" s="289"/>
      <c r="V12" s="289"/>
      <c r="W12" s="289"/>
      <c r="X12" s="289"/>
      <c r="Y12" s="282">
        <v>0.05</v>
      </c>
      <c r="Z12" s="217"/>
      <c r="AA12" s="217"/>
      <c r="AB12" s="217"/>
      <c r="AC12" s="217"/>
      <c r="AD12" s="217"/>
      <c r="AE12" s="293"/>
      <c r="AF12" s="217"/>
      <c r="AG12" s="217"/>
      <c r="AH12" s="217"/>
      <c r="AI12" s="217"/>
      <c r="AJ12" s="217"/>
      <c r="AK12" s="217"/>
      <c r="AL12" s="5"/>
      <c r="AM12" s="13"/>
    </row>
    <row r="13" spans="1:51">
      <c r="A13" s="12"/>
      <c r="B13" s="5"/>
      <c r="C13" s="215" t="s">
        <v>76</v>
      </c>
      <c r="D13" s="215"/>
      <c r="E13" s="215"/>
      <c r="F13" s="215"/>
      <c r="G13" s="215"/>
      <c r="H13" s="215"/>
      <c r="I13" s="215"/>
      <c r="J13" s="215"/>
      <c r="K13" s="215"/>
      <c r="L13" s="215"/>
      <c r="M13" s="215"/>
      <c r="N13" s="215"/>
      <c r="O13" s="215"/>
      <c r="P13" s="215"/>
      <c r="Q13" s="282"/>
      <c r="R13" s="282"/>
      <c r="S13" s="282"/>
      <c r="T13" s="217"/>
      <c r="U13" s="217"/>
      <c r="V13" s="217"/>
      <c r="W13" s="217"/>
      <c r="X13" s="217"/>
      <c r="Y13" s="282">
        <v>0.05</v>
      </c>
      <c r="Z13" s="217"/>
      <c r="AA13" s="217"/>
      <c r="AB13" s="217"/>
      <c r="AC13" s="217"/>
      <c r="AD13" s="217"/>
      <c r="AE13" s="293"/>
      <c r="AF13" s="217"/>
      <c r="AG13" s="217"/>
      <c r="AH13" s="217"/>
      <c r="AI13" s="217"/>
      <c r="AJ13" s="217"/>
      <c r="AK13" s="217"/>
      <c r="AL13" s="5"/>
      <c r="AM13" s="13"/>
    </row>
    <row r="14" spans="1:51" ht="3" customHeight="1">
      <c r="A14" s="12"/>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217" t="s">
        <v>77</v>
      </c>
      <c r="Z15" s="217"/>
      <c r="AA15" s="217"/>
      <c r="AB15" s="217"/>
      <c r="AC15" s="217"/>
      <c r="AD15" s="217"/>
      <c r="AE15" s="293"/>
      <c r="AF15" s="217"/>
      <c r="AG15" s="217"/>
      <c r="AH15" s="217"/>
      <c r="AI15" s="217"/>
      <c r="AJ15" s="217"/>
      <c r="AK15" s="217"/>
      <c r="AL15" s="5"/>
      <c r="AM15" s="13"/>
    </row>
    <row r="16" spans="1:51">
      <c r="A16" s="12"/>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13"/>
    </row>
    <row r="17" spans="1:51">
      <c r="A17" s="12"/>
      <c r="B17" s="5"/>
      <c r="C17" s="217" t="s">
        <v>78</v>
      </c>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17"/>
      <c r="AK17" s="217"/>
      <c r="AL17" s="5"/>
      <c r="AM17" s="13"/>
    </row>
    <row r="18" spans="1:51">
      <c r="A18" s="12"/>
      <c r="B18" s="5"/>
      <c r="C18" s="217" t="s">
        <v>79</v>
      </c>
      <c r="D18" s="217"/>
      <c r="E18" s="217"/>
      <c r="F18" s="217"/>
      <c r="G18" s="217"/>
      <c r="H18" s="217"/>
      <c r="I18" s="217"/>
      <c r="J18" s="217"/>
      <c r="K18" s="217"/>
      <c r="L18" s="217"/>
      <c r="M18" s="217"/>
      <c r="N18" s="217"/>
      <c r="O18" s="217"/>
      <c r="P18" s="217"/>
      <c r="Q18" s="217" t="s">
        <v>27</v>
      </c>
      <c r="R18" s="217"/>
      <c r="S18" s="217"/>
      <c r="T18" s="217"/>
      <c r="U18" s="217" t="s">
        <v>66</v>
      </c>
      <c r="V18" s="217"/>
      <c r="W18" s="217"/>
      <c r="X18" s="217"/>
      <c r="Y18" s="217"/>
      <c r="Z18" s="217" t="s">
        <v>80</v>
      </c>
      <c r="AA18" s="217"/>
      <c r="AB18" s="217"/>
      <c r="AC18" s="217"/>
      <c r="AD18" s="217"/>
      <c r="AE18" s="217"/>
      <c r="AF18" s="217" t="s">
        <v>71</v>
      </c>
      <c r="AG18" s="217"/>
      <c r="AH18" s="217"/>
      <c r="AI18" s="217"/>
      <c r="AJ18" s="217"/>
      <c r="AK18" s="217"/>
      <c r="AL18" s="5"/>
      <c r="AM18" s="13"/>
    </row>
    <row r="19" spans="1:51">
      <c r="A19" s="12"/>
      <c r="B19" s="5"/>
      <c r="C19" s="309" t="s">
        <v>125</v>
      </c>
      <c r="D19" s="310"/>
      <c r="E19" s="310"/>
      <c r="F19" s="310"/>
      <c r="G19" s="310"/>
      <c r="H19" s="310"/>
      <c r="I19" s="310"/>
      <c r="J19" s="310"/>
      <c r="K19" s="310"/>
      <c r="L19" s="310"/>
      <c r="M19" s="310"/>
      <c r="N19" s="310"/>
      <c r="O19" s="310"/>
      <c r="P19" s="311"/>
      <c r="Q19" s="283">
        <v>0.09</v>
      </c>
      <c r="R19" s="284"/>
      <c r="S19" s="284"/>
      <c r="T19" s="285"/>
      <c r="U19" s="283" t="s">
        <v>98</v>
      </c>
      <c r="V19" s="284"/>
      <c r="W19" s="284"/>
      <c r="X19" s="284"/>
      <c r="Y19" s="285"/>
      <c r="Z19" s="297">
        <f>'APU concreto 21 MPa'!AY34</f>
        <v>530464.68000000005</v>
      </c>
      <c r="AA19" s="298"/>
      <c r="AB19" s="298"/>
      <c r="AC19" s="298"/>
      <c r="AD19" s="298"/>
      <c r="AE19" s="299"/>
      <c r="AF19" s="297"/>
      <c r="AG19" s="298"/>
      <c r="AH19" s="298"/>
      <c r="AI19" s="298"/>
      <c r="AJ19" s="298"/>
      <c r="AK19" s="299"/>
      <c r="AL19" s="5"/>
      <c r="AM19" s="13"/>
    </row>
    <row r="20" spans="1:51">
      <c r="A20" s="12"/>
      <c r="B20" s="5"/>
      <c r="C20" s="309" t="s">
        <v>126</v>
      </c>
      <c r="D20" s="310"/>
      <c r="E20" s="310"/>
      <c r="F20" s="310"/>
      <c r="G20" s="310"/>
      <c r="H20" s="310"/>
      <c r="I20" s="310"/>
      <c r="J20" s="310"/>
      <c r="K20" s="310"/>
      <c r="L20" s="310"/>
      <c r="M20" s="310"/>
      <c r="N20" s="310"/>
      <c r="O20" s="310"/>
      <c r="P20" s="311"/>
      <c r="Q20" s="283">
        <v>2.35</v>
      </c>
      <c r="R20" s="284"/>
      <c r="S20" s="284"/>
      <c r="T20" s="285"/>
      <c r="U20" s="283" t="s">
        <v>127</v>
      </c>
      <c r="V20" s="284"/>
      <c r="W20" s="284"/>
      <c r="X20" s="284"/>
      <c r="Y20" s="285"/>
      <c r="Z20" s="297">
        <v>6500</v>
      </c>
      <c r="AA20" s="298"/>
      <c r="AB20" s="298"/>
      <c r="AC20" s="298"/>
      <c r="AD20" s="298"/>
      <c r="AE20" s="299"/>
      <c r="AF20" s="297"/>
      <c r="AG20" s="298"/>
      <c r="AH20" s="298"/>
      <c r="AI20" s="298"/>
      <c r="AJ20" s="298"/>
      <c r="AK20" s="299"/>
      <c r="AL20" s="5"/>
      <c r="AM20" s="13"/>
    </row>
    <row r="21" spans="1:51">
      <c r="A21" s="12"/>
      <c r="B21" s="5"/>
      <c r="C21" s="309" t="s">
        <v>128</v>
      </c>
      <c r="D21" s="310"/>
      <c r="E21" s="310"/>
      <c r="F21" s="310"/>
      <c r="G21" s="310"/>
      <c r="H21" s="310"/>
      <c r="I21" s="310"/>
      <c r="J21" s="310"/>
      <c r="K21" s="310"/>
      <c r="L21" s="310"/>
      <c r="M21" s="310"/>
      <c r="N21" s="310"/>
      <c r="O21" s="310"/>
      <c r="P21" s="311"/>
      <c r="Q21" s="283">
        <v>0.6</v>
      </c>
      <c r="R21" s="284"/>
      <c r="S21" s="284"/>
      <c r="T21" s="285"/>
      <c r="U21" s="283" t="s">
        <v>127</v>
      </c>
      <c r="V21" s="284"/>
      <c r="W21" s="284"/>
      <c r="X21" s="284"/>
      <c r="Y21" s="285"/>
      <c r="Z21" s="297">
        <v>6500</v>
      </c>
      <c r="AA21" s="298"/>
      <c r="AB21" s="298"/>
      <c r="AC21" s="298"/>
      <c r="AD21" s="298"/>
      <c r="AE21" s="299"/>
      <c r="AF21" s="297"/>
      <c r="AG21" s="298"/>
      <c r="AH21" s="298"/>
      <c r="AI21" s="298"/>
      <c r="AJ21" s="298"/>
      <c r="AK21" s="299"/>
      <c r="AL21" s="5"/>
      <c r="AM21" s="13"/>
      <c r="AY21">
        <v>13333.333333333334</v>
      </c>
    </row>
    <row r="22" spans="1:51" ht="17.25" customHeight="1">
      <c r="A22" s="12"/>
      <c r="B22" s="5"/>
      <c r="C22" s="309" t="s">
        <v>129</v>
      </c>
      <c r="D22" s="310"/>
      <c r="E22" s="310"/>
      <c r="F22" s="310"/>
      <c r="G22" s="310"/>
      <c r="H22" s="310"/>
      <c r="I22" s="310"/>
      <c r="J22" s="310"/>
      <c r="K22" s="310"/>
      <c r="L22" s="310"/>
      <c r="M22" s="310"/>
      <c r="N22" s="310"/>
      <c r="O22" s="310"/>
      <c r="P22" s="311"/>
      <c r="Q22" s="283">
        <v>15</v>
      </c>
      <c r="R22" s="284"/>
      <c r="S22" s="284"/>
      <c r="T22" s="285"/>
      <c r="U22" s="283" t="s">
        <v>130</v>
      </c>
      <c r="V22" s="284"/>
      <c r="W22" s="284"/>
      <c r="X22" s="284"/>
      <c r="Y22" s="285"/>
      <c r="Z22" s="297">
        <v>95.5</v>
      </c>
      <c r="AA22" s="298"/>
      <c r="AB22" s="298"/>
      <c r="AC22" s="298"/>
      <c r="AD22" s="298"/>
      <c r="AE22" s="299"/>
      <c r="AF22" s="297"/>
      <c r="AG22" s="298"/>
      <c r="AH22" s="298"/>
      <c r="AI22" s="298"/>
      <c r="AJ22" s="298"/>
      <c r="AK22" s="299"/>
      <c r="AL22" s="5"/>
      <c r="AM22" s="13"/>
      <c r="AY22">
        <v>10000</v>
      </c>
    </row>
    <row r="23" spans="1:51">
      <c r="A23" s="12"/>
      <c r="B23" s="5"/>
      <c r="C23" s="309" t="s">
        <v>131</v>
      </c>
      <c r="D23" s="310"/>
      <c r="E23" s="310"/>
      <c r="F23" s="310"/>
      <c r="G23" s="310"/>
      <c r="H23" s="310"/>
      <c r="I23" s="310"/>
      <c r="J23" s="310"/>
      <c r="K23" s="310"/>
      <c r="L23" s="310"/>
      <c r="M23" s="310"/>
      <c r="N23" s="310"/>
      <c r="O23" s="310"/>
      <c r="P23" s="311"/>
      <c r="Q23" s="283">
        <v>1</v>
      </c>
      <c r="R23" s="284"/>
      <c r="S23" s="284"/>
      <c r="T23" s="285"/>
      <c r="U23" s="283" t="s">
        <v>98</v>
      </c>
      <c r="V23" s="284"/>
      <c r="W23" s="284"/>
      <c r="X23" s="284"/>
      <c r="Y23" s="285"/>
      <c r="Z23" s="297">
        <v>5500</v>
      </c>
      <c r="AA23" s="298"/>
      <c r="AB23" s="298"/>
      <c r="AC23" s="298"/>
      <c r="AD23" s="298"/>
      <c r="AE23" s="299"/>
      <c r="AF23" s="297"/>
      <c r="AG23" s="298"/>
      <c r="AH23" s="298"/>
      <c r="AI23" s="298"/>
      <c r="AJ23" s="298"/>
      <c r="AK23" s="299"/>
      <c r="AL23" s="5"/>
      <c r="AM23" s="13"/>
    </row>
    <row r="24" spans="1:51">
      <c r="A24" s="12"/>
      <c r="B24" s="5"/>
      <c r="C24" s="309" t="s">
        <v>132</v>
      </c>
      <c r="D24" s="310"/>
      <c r="E24" s="310"/>
      <c r="F24" s="310"/>
      <c r="G24" s="310"/>
      <c r="H24" s="310"/>
      <c r="I24" s="310"/>
      <c r="J24" s="310"/>
      <c r="K24" s="310"/>
      <c r="L24" s="310"/>
      <c r="M24" s="310"/>
      <c r="N24" s="310"/>
      <c r="O24" s="310"/>
      <c r="P24" s="311"/>
      <c r="Q24" s="283">
        <v>0.1</v>
      </c>
      <c r="R24" s="284"/>
      <c r="S24" s="284"/>
      <c r="T24" s="285"/>
      <c r="U24" s="283" t="s">
        <v>127</v>
      </c>
      <c r="V24" s="284"/>
      <c r="W24" s="284"/>
      <c r="X24" s="284"/>
      <c r="Y24" s="285"/>
      <c r="Z24" s="297">
        <v>6500</v>
      </c>
      <c r="AA24" s="298"/>
      <c r="AB24" s="298"/>
      <c r="AC24" s="298"/>
      <c r="AD24" s="298"/>
      <c r="AE24" s="299"/>
      <c r="AF24" s="297"/>
      <c r="AG24" s="298"/>
      <c r="AH24" s="298"/>
      <c r="AI24" s="298"/>
      <c r="AJ24" s="298"/>
      <c r="AK24" s="299"/>
      <c r="AL24" s="5"/>
      <c r="AM24" s="13"/>
    </row>
    <row r="25" spans="1:51">
      <c r="A25" s="12"/>
      <c r="B25" s="5"/>
      <c r="C25" s="309" t="s">
        <v>133</v>
      </c>
      <c r="D25" s="310"/>
      <c r="E25" s="310"/>
      <c r="F25" s="310"/>
      <c r="G25" s="310"/>
      <c r="H25" s="310"/>
      <c r="I25" s="310"/>
      <c r="J25" s="310"/>
      <c r="K25" s="310"/>
      <c r="L25" s="310"/>
      <c r="M25" s="310"/>
      <c r="N25" s="310"/>
      <c r="O25" s="310"/>
      <c r="P25" s="311"/>
      <c r="Q25" s="283">
        <v>0.05</v>
      </c>
      <c r="R25" s="284"/>
      <c r="S25" s="284"/>
      <c r="T25" s="285"/>
      <c r="U25" s="283" t="s">
        <v>130</v>
      </c>
      <c r="V25" s="284"/>
      <c r="W25" s="284"/>
      <c r="X25" s="284"/>
      <c r="Y25" s="285"/>
      <c r="Z25" s="297">
        <v>4000</v>
      </c>
      <c r="AA25" s="298"/>
      <c r="AB25" s="298"/>
      <c r="AC25" s="298"/>
      <c r="AD25" s="298"/>
      <c r="AE25" s="299"/>
      <c r="AF25" s="297"/>
      <c r="AG25" s="298"/>
      <c r="AH25" s="298"/>
      <c r="AI25" s="298"/>
      <c r="AJ25" s="298"/>
      <c r="AK25" s="299"/>
      <c r="AL25" s="5"/>
      <c r="AM25" s="13"/>
    </row>
    <row r="26" spans="1:51">
      <c r="A26" s="12"/>
      <c r="B26" s="5"/>
      <c r="C26" s="6"/>
      <c r="D26" s="6"/>
      <c r="E26" s="6"/>
      <c r="F26" s="6"/>
      <c r="G26" s="6"/>
      <c r="H26" s="6"/>
      <c r="I26" s="6"/>
      <c r="J26" s="6"/>
      <c r="K26" s="6"/>
      <c r="L26" s="6"/>
      <c r="M26" s="6"/>
      <c r="N26" s="6"/>
      <c r="O26" s="6"/>
      <c r="P26" s="6"/>
      <c r="Q26" s="7"/>
      <c r="R26" s="7"/>
      <c r="S26" s="7"/>
      <c r="T26" s="7"/>
      <c r="U26" s="7"/>
      <c r="V26" s="7"/>
      <c r="W26" s="7"/>
      <c r="X26" s="7"/>
      <c r="Y26" s="7"/>
      <c r="Z26" s="18"/>
      <c r="AA26" s="18"/>
      <c r="AB26" s="18"/>
      <c r="AC26" s="18"/>
      <c r="AD26" s="18"/>
      <c r="AE26" s="18"/>
      <c r="AF26" s="18"/>
      <c r="AG26" s="7"/>
      <c r="AH26" s="7"/>
      <c r="AI26" s="7"/>
      <c r="AJ26" s="7"/>
      <c r="AK26" s="7"/>
      <c r="AL26" s="5"/>
      <c r="AM26" s="13"/>
    </row>
    <row r="27" spans="1:51">
      <c r="A27" s="12"/>
      <c r="B27" s="5"/>
      <c r="C27" s="5"/>
      <c r="D27" s="5"/>
      <c r="E27" s="5"/>
      <c r="F27" s="5"/>
      <c r="G27" s="5"/>
      <c r="H27" s="5"/>
      <c r="I27" s="5"/>
      <c r="J27" s="5"/>
      <c r="K27" s="5"/>
      <c r="L27" s="5"/>
      <c r="M27" s="5"/>
      <c r="N27" s="5"/>
      <c r="O27" s="5"/>
      <c r="P27" s="5"/>
      <c r="Q27" s="5"/>
      <c r="R27" s="5"/>
      <c r="S27" s="5"/>
      <c r="T27" s="5"/>
      <c r="U27" s="5"/>
      <c r="V27" s="5"/>
      <c r="W27" s="5"/>
      <c r="X27" s="5"/>
      <c r="Y27" s="5"/>
      <c r="Z27" s="217" t="s">
        <v>77</v>
      </c>
      <c r="AA27" s="217"/>
      <c r="AB27" s="217"/>
      <c r="AC27" s="217"/>
      <c r="AD27" s="217"/>
      <c r="AE27" s="217"/>
      <c r="AF27" s="293"/>
      <c r="AG27" s="217"/>
      <c r="AH27" s="217"/>
      <c r="AI27" s="217"/>
      <c r="AJ27" s="217"/>
      <c r="AK27" s="217"/>
      <c r="AL27" s="5"/>
      <c r="AM27" s="13"/>
    </row>
    <row r="28" spans="1:51" ht="3" customHeight="1">
      <c r="A28" s="12"/>
      <c r="B28" s="5"/>
      <c r="C28" s="5"/>
      <c r="D28" s="5"/>
      <c r="E28" s="5"/>
      <c r="F28" s="5"/>
      <c r="G28" s="5"/>
      <c r="H28" s="5"/>
      <c r="I28" s="5"/>
      <c r="J28" s="5"/>
      <c r="K28" s="5"/>
      <c r="L28" s="5"/>
      <c r="M28" s="5"/>
      <c r="N28" s="5"/>
      <c r="O28" s="5"/>
      <c r="P28" s="5"/>
      <c r="Q28" s="5"/>
      <c r="R28" s="5"/>
      <c r="S28" s="5"/>
      <c r="T28" s="5"/>
      <c r="U28" s="5"/>
      <c r="V28" s="5"/>
      <c r="W28" s="5"/>
      <c r="X28" s="5"/>
      <c r="Y28" s="5"/>
      <c r="Z28" s="7"/>
      <c r="AA28" s="7"/>
      <c r="AB28" s="7"/>
      <c r="AC28" s="7"/>
      <c r="AD28" s="7"/>
      <c r="AE28" s="7"/>
      <c r="AF28" s="18"/>
      <c r="AG28" s="7"/>
      <c r="AH28" s="7"/>
      <c r="AI28" s="7"/>
      <c r="AJ28" s="7"/>
      <c r="AK28" s="7"/>
      <c r="AL28" s="5"/>
      <c r="AM28" s="13"/>
    </row>
    <row r="29" spans="1:51">
      <c r="A29" s="12"/>
      <c r="B29" s="5"/>
      <c r="C29" s="217" t="s">
        <v>81</v>
      </c>
      <c r="D29" s="217"/>
      <c r="E29" s="217"/>
      <c r="F29" s="217"/>
      <c r="G29" s="217"/>
      <c r="H29" s="217"/>
      <c r="I29" s="217"/>
      <c r="J29" s="217"/>
      <c r="K29" s="217"/>
      <c r="L29" s="217"/>
      <c r="M29" s="217"/>
      <c r="N29" s="217"/>
      <c r="O29" s="217"/>
      <c r="P29" s="217"/>
      <c r="Q29" s="217"/>
      <c r="R29" s="217"/>
      <c r="S29" s="217"/>
      <c r="T29" s="217"/>
      <c r="U29" s="217"/>
      <c r="V29" s="217"/>
      <c r="W29" s="217"/>
      <c r="X29" s="217"/>
      <c r="Y29" s="217"/>
      <c r="Z29" s="217"/>
      <c r="AA29" s="217"/>
      <c r="AB29" s="217"/>
      <c r="AC29" s="217"/>
      <c r="AD29" s="217"/>
      <c r="AE29" s="217"/>
      <c r="AF29" s="217"/>
      <c r="AG29" s="217"/>
      <c r="AH29" s="217"/>
      <c r="AI29" s="217"/>
      <c r="AJ29" s="217"/>
      <c r="AK29" s="217"/>
      <c r="AL29" s="5"/>
      <c r="AM29" s="13"/>
    </row>
    <row r="30" spans="1:51">
      <c r="A30" s="12"/>
      <c r="B30" s="5"/>
      <c r="C30" s="283" t="s">
        <v>79</v>
      </c>
      <c r="D30" s="284"/>
      <c r="E30" s="284"/>
      <c r="F30" s="284"/>
      <c r="G30" s="284"/>
      <c r="H30" s="284"/>
      <c r="I30" s="284"/>
      <c r="J30" s="284"/>
      <c r="K30" s="284"/>
      <c r="L30" s="284"/>
      <c r="M30" s="284"/>
      <c r="N30" s="284"/>
      <c r="O30" s="284"/>
      <c r="P30" s="284"/>
      <c r="Q30" s="284"/>
      <c r="R30" s="284"/>
      <c r="S30" s="284"/>
      <c r="T30" s="285"/>
      <c r="U30" s="283" t="s">
        <v>66</v>
      </c>
      <c r="V30" s="284"/>
      <c r="W30" s="284"/>
      <c r="X30" s="284"/>
      <c r="Y30" s="284"/>
      <c r="Z30" s="284"/>
      <c r="AA30" s="284"/>
      <c r="AB30" s="284"/>
      <c r="AC30" s="284"/>
      <c r="AD30" s="284"/>
      <c r="AE30" s="285"/>
      <c r="AF30" s="217" t="s">
        <v>71</v>
      </c>
      <c r="AG30" s="217"/>
      <c r="AH30" s="217"/>
      <c r="AI30" s="217"/>
      <c r="AJ30" s="217"/>
      <c r="AK30" s="217"/>
      <c r="AL30" s="5"/>
      <c r="AM30" s="13"/>
    </row>
    <row r="31" spans="1:51">
      <c r="A31" s="12"/>
      <c r="B31" s="5"/>
      <c r="C31" s="283" t="s">
        <v>134</v>
      </c>
      <c r="D31" s="284"/>
      <c r="E31" s="284"/>
      <c r="F31" s="284"/>
      <c r="G31" s="284"/>
      <c r="H31" s="284"/>
      <c r="I31" s="284"/>
      <c r="J31" s="284"/>
      <c r="K31" s="284"/>
      <c r="L31" s="284"/>
      <c r="M31" s="284"/>
      <c r="N31" s="284"/>
      <c r="O31" s="284"/>
      <c r="P31" s="284"/>
      <c r="Q31" s="284"/>
      <c r="R31" s="284"/>
      <c r="S31" s="284"/>
      <c r="T31" s="285"/>
      <c r="U31" s="283" t="s">
        <v>97</v>
      </c>
      <c r="V31" s="284"/>
      <c r="W31" s="284"/>
      <c r="X31" s="284"/>
      <c r="Y31" s="284"/>
      <c r="Z31" s="284"/>
      <c r="AA31" s="284"/>
      <c r="AB31" s="284"/>
      <c r="AC31" s="284"/>
      <c r="AD31" s="284"/>
      <c r="AE31" s="285"/>
      <c r="AF31" s="289"/>
      <c r="AG31" s="289"/>
      <c r="AH31" s="289"/>
      <c r="AI31" s="289"/>
      <c r="AJ31" s="289"/>
      <c r="AK31" s="289"/>
      <c r="AL31" s="5"/>
      <c r="AM31" s="13"/>
    </row>
    <row r="32" spans="1:51">
      <c r="A32" s="12"/>
      <c r="B32" s="5"/>
      <c r="C32" s="283" t="s">
        <v>135</v>
      </c>
      <c r="D32" s="284"/>
      <c r="E32" s="284"/>
      <c r="F32" s="284"/>
      <c r="G32" s="284"/>
      <c r="H32" s="284"/>
      <c r="I32" s="284"/>
      <c r="J32" s="284"/>
      <c r="K32" s="284"/>
      <c r="L32" s="284"/>
      <c r="M32" s="284"/>
      <c r="N32" s="284"/>
      <c r="O32" s="284"/>
      <c r="P32" s="284"/>
      <c r="Q32" s="284"/>
      <c r="R32" s="284"/>
      <c r="S32" s="284"/>
      <c r="T32" s="285"/>
      <c r="U32" s="283" t="s">
        <v>113</v>
      </c>
      <c r="V32" s="284"/>
      <c r="W32" s="284"/>
      <c r="X32" s="284"/>
      <c r="Y32" s="284"/>
      <c r="Z32" s="284"/>
      <c r="AA32" s="284"/>
      <c r="AB32" s="284"/>
      <c r="AC32" s="284"/>
      <c r="AD32" s="284"/>
      <c r="AE32" s="285"/>
      <c r="AF32" s="289"/>
      <c r="AG32" s="289"/>
      <c r="AH32" s="289"/>
      <c r="AI32" s="289"/>
      <c r="AJ32" s="289"/>
      <c r="AK32" s="289"/>
      <c r="AL32" s="5"/>
      <c r="AM32" s="13"/>
    </row>
    <row r="33" spans="1:51">
      <c r="A33" s="12"/>
      <c r="B33" s="5"/>
      <c r="C33" s="5"/>
      <c r="D33" s="5"/>
      <c r="E33" s="5"/>
      <c r="F33" s="5"/>
      <c r="G33" s="5"/>
      <c r="H33" s="5"/>
      <c r="I33" s="5"/>
      <c r="J33" s="5"/>
      <c r="K33" s="5"/>
      <c r="L33" s="5"/>
      <c r="M33" s="5"/>
      <c r="N33" s="5"/>
      <c r="O33" s="5"/>
      <c r="P33" s="5"/>
      <c r="Q33" s="5"/>
      <c r="R33" s="5"/>
      <c r="S33" s="5"/>
      <c r="T33" s="5"/>
      <c r="U33" s="5"/>
      <c r="V33" s="5"/>
      <c r="W33" s="5"/>
      <c r="X33" s="5"/>
      <c r="Y33" s="5"/>
      <c r="Z33" s="7"/>
      <c r="AA33" s="7"/>
      <c r="AB33" s="7"/>
      <c r="AC33" s="7"/>
      <c r="AD33" s="7"/>
      <c r="AE33" s="7"/>
      <c r="AF33" s="18"/>
      <c r="AG33" s="7"/>
      <c r="AH33" s="7"/>
      <c r="AI33" s="7"/>
      <c r="AJ33" s="7"/>
      <c r="AK33" s="7"/>
      <c r="AL33" s="5"/>
      <c r="AM33" s="13"/>
    </row>
    <row r="34" spans="1:51">
      <c r="A34" s="12"/>
      <c r="B34" s="5"/>
      <c r="C34" s="5"/>
      <c r="D34" s="5"/>
      <c r="E34" s="5"/>
      <c r="F34" s="5"/>
      <c r="G34" s="5"/>
      <c r="H34" s="5"/>
      <c r="I34" s="5"/>
      <c r="J34" s="5"/>
      <c r="K34" s="5"/>
      <c r="L34" s="5"/>
      <c r="M34" s="5"/>
      <c r="N34" s="5"/>
      <c r="O34" s="5"/>
      <c r="P34" s="5"/>
      <c r="Q34" s="5"/>
      <c r="R34" s="5"/>
      <c r="S34" s="5"/>
      <c r="T34" s="5"/>
      <c r="U34" s="5"/>
      <c r="V34" s="5"/>
      <c r="W34" s="5"/>
      <c r="X34" s="5"/>
      <c r="Y34" s="5"/>
      <c r="Z34" s="217" t="s">
        <v>77</v>
      </c>
      <c r="AA34" s="217"/>
      <c r="AB34" s="217"/>
      <c r="AC34" s="217"/>
      <c r="AD34" s="217"/>
      <c r="AE34" s="217"/>
      <c r="AF34" s="293">
        <f>SUM(AF31:AK32)</f>
        <v>0</v>
      </c>
      <c r="AG34" s="217"/>
      <c r="AH34" s="217"/>
      <c r="AI34" s="217"/>
      <c r="AJ34" s="217"/>
      <c r="AK34" s="217"/>
      <c r="AL34" s="5"/>
      <c r="AM34" s="13"/>
      <c r="AY34">
        <v>24</v>
      </c>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7"/>
      <c r="AA35" s="7"/>
      <c r="AB35" s="7"/>
      <c r="AC35" s="7"/>
      <c r="AD35" s="7"/>
      <c r="AE35" s="7"/>
      <c r="AF35" s="18"/>
      <c r="AG35" s="7"/>
      <c r="AH35" s="7"/>
      <c r="AI35" s="7"/>
      <c r="AJ35" s="7"/>
      <c r="AK35" s="7"/>
      <c r="AL35" s="5"/>
      <c r="AM35" s="13"/>
    </row>
    <row r="36" spans="1:51">
      <c r="A36" s="12"/>
      <c r="B36" s="5"/>
      <c r="C36" s="217" t="s">
        <v>82</v>
      </c>
      <c r="D36" s="217"/>
      <c r="E36" s="217"/>
      <c r="F36" s="217"/>
      <c r="G36" s="217"/>
      <c r="H36" s="217"/>
      <c r="I36" s="217"/>
      <c r="J36" s="217"/>
      <c r="K36" s="217"/>
      <c r="L36" s="217"/>
      <c r="M36" s="217"/>
      <c r="N36" s="217"/>
      <c r="O36" s="217"/>
      <c r="P36" s="217"/>
      <c r="Q36" s="217"/>
      <c r="R36" s="217"/>
      <c r="S36" s="217"/>
      <c r="T36" s="217"/>
      <c r="U36" s="217"/>
      <c r="V36" s="217"/>
      <c r="W36" s="217"/>
      <c r="X36" s="217"/>
      <c r="Y36" s="217"/>
      <c r="Z36" s="217"/>
      <c r="AA36" s="217"/>
      <c r="AB36" s="217"/>
      <c r="AC36" s="217"/>
      <c r="AD36" s="217"/>
      <c r="AE36" s="217"/>
      <c r="AF36" s="217"/>
      <c r="AG36" s="217"/>
      <c r="AH36" s="217"/>
      <c r="AI36" s="217"/>
      <c r="AJ36" s="217"/>
      <c r="AK36" s="217"/>
      <c r="AL36" s="5"/>
      <c r="AM36" s="13"/>
    </row>
    <row r="37" spans="1:51" ht="12.75" customHeight="1">
      <c r="A37" s="12"/>
      <c r="B37" s="5"/>
      <c r="C37" s="283" t="s">
        <v>79</v>
      </c>
      <c r="D37" s="284"/>
      <c r="E37" s="284"/>
      <c r="F37" s="284"/>
      <c r="G37" s="284"/>
      <c r="H37" s="284"/>
      <c r="I37" s="284"/>
      <c r="J37" s="284"/>
      <c r="K37" s="284"/>
      <c r="L37" s="284"/>
      <c r="M37" s="284"/>
      <c r="N37" s="285"/>
      <c r="O37" s="283" t="s">
        <v>83</v>
      </c>
      <c r="P37" s="284"/>
      <c r="Q37" s="284"/>
      <c r="R37" s="284"/>
      <c r="S37" s="284"/>
      <c r="T37" s="284"/>
      <c r="U37" s="284"/>
      <c r="V37" s="284"/>
      <c r="W37" s="284"/>
      <c r="X37" s="284"/>
      <c r="Y37" s="285"/>
      <c r="Z37" s="217" t="s">
        <v>84</v>
      </c>
      <c r="AA37" s="217"/>
      <c r="AB37" s="217"/>
      <c r="AC37" s="217"/>
      <c r="AD37" s="217"/>
      <c r="AE37" s="217"/>
      <c r="AF37" s="217" t="s">
        <v>71</v>
      </c>
      <c r="AG37" s="217"/>
      <c r="AH37" s="217"/>
      <c r="AI37" s="217"/>
      <c r="AJ37" s="217"/>
      <c r="AK37" s="217"/>
      <c r="AL37" s="5"/>
      <c r="AM37" s="13"/>
    </row>
    <row r="38" spans="1:51">
      <c r="A38" s="12"/>
      <c r="B38" s="5"/>
      <c r="C38" s="283" t="s">
        <v>106</v>
      </c>
      <c r="D38" s="284"/>
      <c r="E38" s="284"/>
      <c r="F38" s="284"/>
      <c r="G38" s="284"/>
      <c r="H38" s="284"/>
      <c r="I38" s="284"/>
      <c r="J38" s="284"/>
      <c r="K38" s="284"/>
      <c r="L38" s="284"/>
      <c r="M38" s="284"/>
      <c r="N38" s="285"/>
      <c r="O38" s="286">
        <f>JORNALES!C17</f>
        <v>116666.66666666667</v>
      </c>
      <c r="P38" s="287"/>
      <c r="Q38" s="287"/>
      <c r="R38" s="287"/>
      <c r="S38" s="287"/>
      <c r="T38" s="287"/>
      <c r="U38" s="287"/>
      <c r="V38" s="287"/>
      <c r="W38" s="287"/>
      <c r="X38" s="287"/>
      <c r="Y38" s="288"/>
      <c r="Z38" s="312">
        <f>AY21/O38</f>
        <v>0.11428571428571428</v>
      </c>
      <c r="AA38" s="313"/>
      <c r="AB38" s="313"/>
      <c r="AC38" s="313"/>
      <c r="AD38" s="313"/>
      <c r="AE38" s="314"/>
      <c r="AF38" s="297"/>
      <c r="AG38" s="298"/>
      <c r="AH38" s="298"/>
      <c r="AI38" s="298"/>
      <c r="AJ38" s="298"/>
      <c r="AK38" s="299"/>
      <c r="AL38" s="5"/>
      <c r="AM38" s="13"/>
      <c r="AY38" s="19">
        <f>AD43</f>
        <v>0</v>
      </c>
    </row>
    <row r="39" spans="1:51" ht="17.25" customHeight="1">
      <c r="A39" s="12"/>
      <c r="B39" s="13"/>
      <c r="C39" s="283" t="s">
        <v>86</v>
      </c>
      <c r="D39" s="284"/>
      <c r="E39" s="284"/>
      <c r="F39" s="284"/>
      <c r="G39" s="284"/>
      <c r="H39" s="284"/>
      <c r="I39" s="284"/>
      <c r="J39" s="284"/>
      <c r="K39" s="284"/>
      <c r="L39" s="284"/>
      <c r="M39" s="284"/>
      <c r="N39" s="285"/>
      <c r="O39" s="286">
        <f>JORNALES!C4</f>
        <v>49822.5</v>
      </c>
      <c r="P39" s="287"/>
      <c r="Q39" s="287"/>
      <c r="R39" s="287"/>
      <c r="S39" s="287"/>
      <c r="T39" s="287"/>
      <c r="U39" s="287"/>
      <c r="V39" s="287"/>
      <c r="W39" s="287"/>
      <c r="X39" s="287"/>
      <c r="Y39" s="288"/>
      <c r="Z39" s="290">
        <f>AY22/O39</f>
        <v>0.20071252947965276</v>
      </c>
      <c r="AA39" s="291"/>
      <c r="AB39" s="291"/>
      <c r="AC39" s="291"/>
      <c r="AD39" s="291"/>
      <c r="AE39" s="292"/>
      <c r="AF39" s="297"/>
      <c r="AG39" s="298"/>
      <c r="AH39" s="298"/>
      <c r="AI39" s="298"/>
      <c r="AJ39" s="298"/>
      <c r="AK39" s="299"/>
      <c r="AL39" s="12"/>
      <c r="AM39" s="13"/>
    </row>
    <row r="40" spans="1:51">
      <c r="A40" s="27"/>
      <c r="C40" s="5"/>
      <c r="D40" s="5"/>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M40" s="28"/>
    </row>
    <row r="41" spans="1:51">
      <c r="A41" s="27"/>
      <c r="C41" s="5"/>
      <c r="D41" s="5"/>
      <c r="E41" s="5"/>
      <c r="F41" s="5"/>
      <c r="G41" s="5"/>
      <c r="H41" s="5"/>
      <c r="I41" s="5"/>
      <c r="J41" s="5"/>
      <c r="K41" s="5"/>
      <c r="L41" s="5"/>
      <c r="M41" s="5"/>
      <c r="N41" s="5"/>
      <c r="O41" s="5"/>
      <c r="P41" s="5"/>
      <c r="Q41" s="5"/>
      <c r="R41" s="5"/>
      <c r="S41" s="5"/>
      <c r="T41" s="5"/>
      <c r="U41" s="5"/>
      <c r="V41" s="5"/>
      <c r="W41" s="5"/>
      <c r="X41" s="5"/>
      <c r="Y41" s="5"/>
      <c r="Z41" s="217" t="s">
        <v>77</v>
      </c>
      <c r="AA41" s="217"/>
      <c r="AB41" s="217"/>
      <c r="AC41" s="217"/>
      <c r="AD41" s="217"/>
      <c r="AE41" s="217"/>
      <c r="AF41" s="293"/>
      <c r="AG41" s="293"/>
      <c r="AH41" s="293"/>
      <c r="AI41" s="293"/>
      <c r="AJ41" s="293"/>
      <c r="AK41" s="293"/>
      <c r="AM41" s="28"/>
    </row>
    <row r="42" spans="1:51">
      <c r="A42" s="27"/>
      <c r="C42" s="5"/>
      <c r="D42" s="5"/>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M42" s="28"/>
    </row>
    <row r="43" spans="1:51">
      <c r="A43" s="27"/>
      <c r="C43" s="5"/>
      <c r="D43" s="5"/>
      <c r="E43" s="5"/>
      <c r="F43" s="5"/>
      <c r="G43" s="5"/>
      <c r="H43" s="5"/>
      <c r="I43" s="5"/>
      <c r="J43" s="5"/>
      <c r="K43" s="5"/>
      <c r="L43" s="5"/>
      <c r="M43" s="5"/>
      <c r="N43" s="5"/>
      <c r="O43" s="5"/>
      <c r="P43" s="5"/>
      <c r="Q43" s="5"/>
      <c r="R43" s="5"/>
      <c r="S43" s="5"/>
      <c r="T43" s="5"/>
      <c r="U43" s="5"/>
      <c r="V43" s="5"/>
      <c r="W43" s="5"/>
      <c r="X43" s="217" t="s">
        <v>115</v>
      </c>
      <c r="Y43" s="217"/>
      <c r="Z43" s="217"/>
      <c r="AA43" s="217"/>
      <c r="AB43" s="217"/>
      <c r="AC43" s="217"/>
      <c r="AD43" s="293">
        <f>AF41+AF27+AE15+AF34</f>
        <v>0</v>
      </c>
      <c r="AE43" s="293"/>
      <c r="AF43" s="293"/>
      <c r="AG43" s="293"/>
      <c r="AH43" s="293"/>
      <c r="AI43" s="293"/>
      <c r="AJ43" s="293"/>
      <c r="AK43" s="293"/>
      <c r="AM43" s="28"/>
    </row>
    <row r="44" spans="1:51" ht="5.25" customHeight="1">
      <c r="A44" s="29"/>
      <c r="B44" s="30"/>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20"/>
      <c r="AE44" s="20"/>
      <c r="AF44" s="20"/>
      <c r="AG44" s="20"/>
      <c r="AH44" s="20"/>
      <c r="AI44" s="20"/>
      <c r="AJ44" s="20"/>
      <c r="AK44" s="20"/>
      <c r="AL44" s="30"/>
      <c r="AM44" s="31"/>
    </row>
  </sheetData>
  <mergeCells count="98">
    <mergeCell ref="C31:T31"/>
    <mergeCell ref="C29:AK29"/>
    <mergeCell ref="AF30:AK30"/>
    <mergeCell ref="C21:P21"/>
    <mergeCell ref="Q21:T21"/>
    <mergeCell ref="U21:Y21"/>
    <mergeCell ref="Z21:AE21"/>
    <mergeCell ref="AF21:AK21"/>
    <mergeCell ref="AF25:AK25"/>
    <mergeCell ref="Z27:AE27"/>
    <mergeCell ref="AF27:AK27"/>
    <mergeCell ref="U31:AE31"/>
    <mergeCell ref="AF31:AK31"/>
    <mergeCell ref="C30:T30"/>
    <mergeCell ref="U30:AE30"/>
    <mergeCell ref="C25:P25"/>
    <mergeCell ref="Z19:AE19"/>
    <mergeCell ref="AF19:AK19"/>
    <mergeCell ref="Q22:T22"/>
    <mergeCell ref="U22:Y22"/>
    <mergeCell ref="Z22:AE22"/>
    <mergeCell ref="AF22:AK22"/>
    <mergeCell ref="U19:Y19"/>
    <mergeCell ref="C12:P12"/>
    <mergeCell ref="Q12:S12"/>
    <mergeCell ref="T12:X12"/>
    <mergeCell ref="Y12:AD12"/>
    <mergeCell ref="AE12:AK12"/>
    <mergeCell ref="C32:T32"/>
    <mergeCell ref="U32:AE32"/>
    <mergeCell ref="Z41:AE41"/>
    <mergeCell ref="AF41:AK41"/>
    <mergeCell ref="X43:AC43"/>
    <mergeCell ref="AD43:AK43"/>
    <mergeCell ref="Z39:AE39"/>
    <mergeCell ref="AF39:AK39"/>
    <mergeCell ref="Z38:AE38"/>
    <mergeCell ref="AF38:AK38"/>
    <mergeCell ref="C36:AK36"/>
    <mergeCell ref="Z37:AE37"/>
    <mergeCell ref="AF37:AK37"/>
    <mergeCell ref="AF32:AK32"/>
    <mergeCell ref="Z34:AE34"/>
    <mergeCell ref="AF34:AK34"/>
    <mergeCell ref="Q25:T25"/>
    <mergeCell ref="U25:Y25"/>
    <mergeCell ref="Z25:AE25"/>
    <mergeCell ref="C24:P24"/>
    <mergeCell ref="Q24:T24"/>
    <mergeCell ref="U24:Y24"/>
    <mergeCell ref="Z24:AE24"/>
    <mergeCell ref="AF24:AK24"/>
    <mergeCell ref="Y15:AD15"/>
    <mergeCell ref="AE15:AK15"/>
    <mergeCell ref="C23:P23"/>
    <mergeCell ref="Q23:T23"/>
    <mergeCell ref="U23:Y23"/>
    <mergeCell ref="Z23:AE23"/>
    <mergeCell ref="AF23:AK23"/>
    <mergeCell ref="C22:P22"/>
    <mergeCell ref="C20:P20"/>
    <mergeCell ref="Q20:T20"/>
    <mergeCell ref="U20:Y20"/>
    <mergeCell ref="Z20:AE20"/>
    <mergeCell ref="AF20:AK20"/>
    <mergeCell ref="C19:P19"/>
    <mergeCell ref="Q19:T19"/>
    <mergeCell ref="C13:P13"/>
    <mergeCell ref="Q13:S13"/>
    <mergeCell ref="T13:X13"/>
    <mergeCell ref="Y13:AD13"/>
    <mergeCell ref="AE13:AK13"/>
    <mergeCell ref="C17:AK17"/>
    <mergeCell ref="C18:P18"/>
    <mergeCell ref="Q18:T18"/>
    <mergeCell ref="U18:Y18"/>
    <mergeCell ref="Z18:AE18"/>
    <mergeCell ref="AF18:AK18"/>
    <mergeCell ref="B2:AL2"/>
    <mergeCell ref="B4:AL4"/>
    <mergeCell ref="C6:F6"/>
    <mergeCell ref="G6:I6"/>
    <mergeCell ref="C7:F7"/>
    <mergeCell ref="G7:I7"/>
    <mergeCell ref="C8:F8"/>
    <mergeCell ref="G8:I8"/>
    <mergeCell ref="C10:AK10"/>
    <mergeCell ref="C11:P11"/>
    <mergeCell ref="Q11:S11"/>
    <mergeCell ref="T11:X11"/>
    <mergeCell ref="Y11:AD11"/>
    <mergeCell ref="AE11:AK11"/>
    <mergeCell ref="C37:N37"/>
    <mergeCell ref="O37:Y37"/>
    <mergeCell ref="C38:N38"/>
    <mergeCell ref="O38:Y38"/>
    <mergeCell ref="C39:N39"/>
    <mergeCell ref="O39:Y39"/>
  </mergeCells>
  <pageMargins left="0.7" right="0.7" top="0.75" bottom="0.75" header="0.3" footer="0.3"/>
  <pageSetup scale="79" orientation="portrait" r:id="rId1"/>
  <colBreaks count="1" manualBreakCount="1">
    <brk id="40"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Y37"/>
  <sheetViews>
    <sheetView showGridLines="0" view="pageBreakPreview" topLeftCell="A7" zoomScale="80" zoomScaleNormal="70" zoomScaleSheetLayoutView="80" workbookViewId="0">
      <selection activeCell="AF32" sqref="AF32:AK32"/>
    </sheetView>
  </sheetViews>
  <sheetFormatPr baseColWidth="10" defaultColWidth="11.5" defaultRowHeight="14.25"/>
  <cols>
    <col min="1" max="1" width="0.5" customWidth="1"/>
    <col min="2" max="8" width="2.375" customWidth="1"/>
    <col min="9" max="9" width="3.875" customWidth="1"/>
    <col min="10" max="14" width="2.5" customWidth="1"/>
    <col min="15" max="15" width="2.375" customWidth="1"/>
    <col min="16" max="16" width="7" customWidth="1"/>
    <col min="17" max="17" width="2.375" customWidth="1"/>
    <col min="18" max="18" width="3.875" customWidth="1"/>
    <col min="19" max="23" width="2.375" customWidth="1"/>
    <col min="24" max="24" width="6.875" customWidth="1"/>
    <col min="25" max="30" width="2.375" customWidth="1"/>
    <col min="31" max="31" width="7.375"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3.2</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107</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f>COTIZACIÓN!E23</f>
        <v>144</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144</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c r="AY11">
        <v>2500</v>
      </c>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c r="AF12" s="217"/>
      <c r="AG12" s="217"/>
      <c r="AH12" s="217"/>
      <c r="AI12" s="217"/>
      <c r="AJ12" s="217"/>
      <c r="AK12" s="217"/>
      <c r="AL12" s="5"/>
      <c r="AM12" s="13"/>
      <c r="AY12">
        <v>1500</v>
      </c>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0</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row>
    <row r="17" spans="1:51">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51">
      <c r="A18" s="12"/>
      <c r="B18" s="5"/>
      <c r="C18" s="309" t="s">
        <v>336</v>
      </c>
      <c r="D18" s="310"/>
      <c r="E18" s="310"/>
      <c r="F18" s="310"/>
      <c r="G18" s="310"/>
      <c r="H18" s="310"/>
      <c r="I18" s="310"/>
      <c r="J18" s="310"/>
      <c r="K18" s="310"/>
      <c r="L18" s="310"/>
      <c r="M18" s="310"/>
      <c r="N18" s="310"/>
      <c r="O18" s="310"/>
      <c r="P18" s="311"/>
      <c r="Q18" s="283">
        <v>1.1000000000000001</v>
      </c>
      <c r="R18" s="284"/>
      <c r="S18" s="284"/>
      <c r="T18" s="285"/>
      <c r="U18" s="283" t="s">
        <v>54</v>
      </c>
      <c r="V18" s="284"/>
      <c r="W18" s="284"/>
      <c r="X18" s="284"/>
      <c r="Y18" s="285"/>
      <c r="Z18" s="297">
        <v>4200</v>
      </c>
      <c r="AA18" s="298"/>
      <c r="AB18" s="298"/>
      <c r="AC18" s="298"/>
      <c r="AD18" s="298"/>
      <c r="AE18" s="299"/>
      <c r="AF18" s="297"/>
      <c r="AG18" s="298"/>
      <c r="AH18" s="298"/>
      <c r="AI18" s="298"/>
      <c r="AJ18" s="298"/>
      <c r="AK18" s="299"/>
      <c r="AL18" s="5"/>
      <c r="AM18" s="13"/>
    </row>
    <row r="19" spans="1:51">
      <c r="A19" s="12"/>
      <c r="B19" s="5"/>
      <c r="C19" s="309" t="s">
        <v>136</v>
      </c>
      <c r="D19" s="310"/>
      <c r="E19" s="310"/>
      <c r="F19" s="310"/>
      <c r="G19" s="310"/>
      <c r="H19" s="310"/>
      <c r="I19" s="310"/>
      <c r="J19" s="310"/>
      <c r="K19" s="310"/>
      <c r="L19" s="310"/>
      <c r="M19" s="310"/>
      <c r="N19" s="310"/>
      <c r="O19" s="310"/>
      <c r="P19" s="311"/>
      <c r="Q19" s="283">
        <v>0.05</v>
      </c>
      <c r="R19" s="284"/>
      <c r="S19" s="284"/>
      <c r="T19" s="285"/>
      <c r="U19" s="283" t="s">
        <v>107</v>
      </c>
      <c r="V19" s="284"/>
      <c r="W19" s="284"/>
      <c r="X19" s="284"/>
      <c r="Y19" s="285"/>
      <c r="Z19" s="297">
        <f>'APU auxi mortero 1_4'!AY36</f>
        <v>7218.7250000000004</v>
      </c>
      <c r="AA19" s="298"/>
      <c r="AB19" s="298"/>
      <c r="AC19" s="298"/>
      <c r="AD19" s="298"/>
      <c r="AE19" s="299"/>
      <c r="AF19" s="297"/>
      <c r="AG19" s="298"/>
      <c r="AH19" s="298"/>
      <c r="AI19" s="298"/>
      <c r="AJ19" s="298"/>
      <c r="AK19" s="299"/>
      <c r="AL19" s="5"/>
      <c r="AM19" s="13"/>
    </row>
    <row r="20" spans="1:51" ht="3" customHeight="1">
      <c r="A20" s="12"/>
      <c r="B20" s="5"/>
      <c r="C20" s="6"/>
      <c r="D20" s="6"/>
      <c r="E20" s="6"/>
      <c r="F20" s="6"/>
      <c r="G20" s="6"/>
      <c r="H20" s="6"/>
      <c r="I20" s="6"/>
      <c r="J20" s="6"/>
      <c r="K20" s="6"/>
      <c r="L20" s="6"/>
      <c r="M20" s="6"/>
      <c r="N20" s="6"/>
      <c r="O20" s="6"/>
      <c r="P20" s="6"/>
      <c r="Q20" s="7"/>
      <c r="R20" s="7"/>
      <c r="S20" s="7"/>
      <c r="T20" s="7"/>
      <c r="U20" s="7"/>
      <c r="V20" s="7"/>
      <c r="W20" s="7"/>
      <c r="X20" s="7"/>
      <c r="Y20" s="7"/>
      <c r="Z20" s="18"/>
      <c r="AA20" s="18"/>
      <c r="AB20" s="18"/>
      <c r="AC20" s="18"/>
      <c r="AD20" s="18"/>
      <c r="AE20" s="18"/>
      <c r="AF20" s="18"/>
      <c r="AG20" s="7"/>
      <c r="AH20" s="7"/>
      <c r="AI20" s="7"/>
      <c r="AJ20" s="7"/>
      <c r="AK20" s="7"/>
      <c r="AL20" s="5"/>
      <c r="AM20" s="13"/>
    </row>
    <row r="21" spans="1:51">
      <c r="A21" s="12"/>
      <c r="B21" s="5"/>
      <c r="C21" s="5"/>
      <c r="D21" s="5"/>
      <c r="E21" s="5"/>
      <c r="F21" s="5"/>
      <c r="G21" s="5"/>
      <c r="H21" s="5"/>
      <c r="I21" s="5"/>
      <c r="J21" s="5"/>
      <c r="K21" s="5"/>
      <c r="L21" s="5"/>
      <c r="M21" s="5"/>
      <c r="N21" s="5"/>
      <c r="O21" s="5"/>
      <c r="P21" s="5"/>
      <c r="Q21" s="5"/>
      <c r="R21" s="5"/>
      <c r="S21" s="5"/>
      <c r="T21" s="5"/>
      <c r="U21" s="5"/>
      <c r="V21" s="5"/>
      <c r="W21" s="5"/>
      <c r="X21" s="5"/>
      <c r="Y21" s="5"/>
      <c r="Z21" s="217" t="s">
        <v>77</v>
      </c>
      <c r="AA21" s="217"/>
      <c r="AB21" s="217"/>
      <c r="AC21" s="217"/>
      <c r="AD21" s="217"/>
      <c r="AE21" s="217"/>
      <c r="AF21" s="293">
        <f>SUM(AF18:AK19)</f>
        <v>0</v>
      </c>
      <c r="AG21" s="217"/>
      <c r="AH21" s="217"/>
      <c r="AI21" s="217"/>
      <c r="AJ21" s="217"/>
      <c r="AK21" s="217"/>
      <c r="AL21" s="5"/>
      <c r="AM21" s="13"/>
    </row>
    <row r="22" spans="1:51">
      <c r="A22" s="12"/>
      <c r="B22" s="5"/>
      <c r="C22" s="5"/>
      <c r="D22" s="5"/>
      <c r="E22" s="5"/>
      <c r="F22" s="5"/>
      <c r="G22" s="5"/>
      <c r="H22" s="5"/>
      <c r="I22" s="5"/>
      <c r="J22" s="5"/>
      <c r="K22" s="5"/>
      <c r="L22" s="5"/>
      <c r="M22" s="5"/>
      <c r="N22" s="5"/>
      <c r="O22" s="5"/>
      <c r="P22" s="5"/>
      <c r="Q22" s="5"/>
      <c r="R22" s="5"/>
      <c r="S22" s="5"/>
      <c r="T22" s="5"/>
      <c r="U22" s="5"/>
      <c r="V22" s="5"/>
      <c r="W22" s="5"/>
      <c r="X22" s="5"/>
      <c r="Y22" s="5"/>
      <c r="Z22" s="7"/>
      <c r="AA22" s="7"/>
      <c r="AB22" s="7"/>
      <c r="AC22" s="7"/>
      <c r="AD22" s="7"/>
      <c r="AE22" s="7"/>
      <c r="AF22" s="18"/>
      <c r="AG22" s="7"/>
      <c r="AH22" s="7"/>
      <c r="AI22" s="7"/>
      <c r="AJ22" s="7"/>
      <c r="AK22" s="7"/>
      <c r="AL22" s="5"/>
      <c r="AM22" s="13"/>
    </row>
    <row r="23" spans="1:51">
      <c r="A23" s="12"/>
      <c r="B23" s="5"/>
      <c r="C23" s="217" t="s">
        <v>81</v>
      </c>
      <c r="D23" s="217"/>
      <c r="E23" s="217"/>
      <c r="F23" s="217"/>
      <c r="G23" s="217"/>
      <c r="H23" s="217"/>
      <c r="I23" s="217"/>
      <c r="J23" s="217"/>
      <c r="K23" s="217"/>
      <c r="L23" s="217"/>
      <c r="M23" s="217"/>
      <c r="N23" s="217"/>
      <c r="O23" s="217"/>
      <c r="P23" s="217"/>
      <c r="Q23" s="217"/>
      <c r="R23" s="217"/>
      <c r="S23" s="217"/>
      <c r="T23" s="217"/>
      <c r="U23" s="217"/>
      <c r="V23" s="217"/>
      <c r="W23" s="217"/>
      <c r="X23" s="217"/>
      <c r="Y23" s="217"/>
      <c r="Z23" s="217"/>
      <c r="AA23" s="217"/>
      <c r="AB23" s="217"/>
      <c r="AC23" s="217"/>
      <c r="AD23" s="217"/>
      <c r="AE23" s="217"/>
      <c r="AF23" s="217"/>
      <c r="AG23" s="217"/>
      <c r="AH23" s="217"/>
      <c r="AI23" s="217"/>
      <c r="AJ23" s="217"/>
      <c r="AK23" s="217"/>
      <c r="AL23" s="5"/>
      <c r="AM23" s="13"/>
    </row>
    <row r="24" spans="1:51">
      <c r="A24" s="12"/>
      <c r="B24" s="5"/>
      <c r="C24" s="283" t="s">
        <v>79</v>
      </c>
      <c r="D24" s="284"/>
      <c r="E24" s="284"/>
      <c r="F24" s="284"/>
      <c r="G24" s="284"/>
      <c r="H24" s="284"/>
      <c r="I24" s="284"/>
      <c r="J24" s="284"/>
      <c r="K24" s="284"/>
      <c r="L24" s="284"/>
      <c r="M24" s="284"/>
      <c r="N24" s="284"/>
      <c r="O24" s="284"/>
      <c r="P24" s="284"/>
      <c r="Q24" s="284"/>
      <c r="R24" s="284"/>
      <c r="S24" s="284"/>
      <c r="T24" s="285"/>
      <c r="U24" s="283" t="s">
        <v>66</v>
      </c>
      <c r="V24" s="284"/>
      <c r="W24" s="284"/>
      <c r="X24" s="284"/>
      <c r="Y24" s="284"/>
      <c r="Z24" s="284"/>
      <c r="AA24" s="284"/>
      <c r="AB24" s="284"/>
      <c r="AC24" s="284"/>
      <c r="AD24" s="284"/>
      <c r="AE24" s="285"/>
      <c r="AF24" s="217" t="s">
        <v>71</v>
      </c>
      <c r="AG24" s="217"/>
      <c r="AH24" s="217"/>
      <c r="AI24" s="217"/>
      <c r="AJ24" s="217"/>
      <c r="AK24" s="217"/>
      <c r="AL24" s="5"/>
      <c r="AM24" s="13"/>
    </row>
    <row r="25" spans="1:51">
      <c r="A25" s="12"/>
      <c r="B25" s="5"/>
      <c r="C25" s="283" t="s">
        <v>137</v>
      </c>
      <c r="D25" s="284"/>
      <c r="E25" s="284"/>
      <c r="F25" s="284"/>
      <c r="G25" s="284"/>
      <c r="H25" s="284"/>
      <c r="I25" s="284"/>
      <c r="J25" s="284"/>
      <c r="K25" s="284"/>
      <c r="L25" s="284"/>
      <c r="M25" s="284"/>
      <c r="N25" s="284"/>
      <c r="O25" s="284"/>
      <c r="P25" s="284"/>
      <c r="Q25" s="284"/>
      <c r="R25" s="284"/>
      <c r="S25" s="284"/>
      <c r="T25" s="285"/>
      <c r="U25" s="283" t="s">
        <v>109</v>
      </c>
      <c r="V25" s="284"/>
      <c r="W25" s="284"/>
      <c r="X25" s="284"/>
      <c r="Y25" s="284"/>
      <c r="Z25" s="284"/>
      <c r="AA25" s="284"/>
      <c r="AB25" s="284"/>
      <c r="AC25" s="284"/>
      <c r="AD25" s="284"/>
      <c r="AE25" s="285"/>
      <c r="AF25" s="289"/>
      <c r="AG25" s="289"/>
      <c r="AH25" s="289"/>
      <c r="AI25" s="289"/>
      <c r="AJ25" s="289"/>
      <c r="AK25" s="289"/>
      <c r="AL25" s="5"/>
      <c r="AM25" s="13"/>
    </row>
    <row r="26" spans="1:51" ht="3" customHeight="1">
      <c r="A26" s="12"/>
      <c r="B26" s="5"/>
      <c r="C26" s="5"/>
      <c r="D26" s="5"/>
      <c r="E26" s="5"/>
      <c r="F26" s="5"/>
      <c r="G26" s="5"/>
      <c r="H26" s="5"/>
      <c r="I26" s="5"/>
      <c r="J26" s="5"/>
      <c r="K26" s="5"/>
      <c r="L26" s="5"/>
      <c r="M26" s="5"/>
      <c r="N26" s="5"/>
      <c r="O26" s="5"/>
      <c r="P26" s="5"/>
      <c r="Q26" s="5"/>
      <c r="R26" s="5"/>
      <c r="S26" s="5"/>
      <c r="T26" s="5"/>
      <c r="U26" s="5"/>
      <c r="V26" s="5"/>
      <c r="W26" s="5"/>
      <c r="X26" s="5"/>
      <c r="Y26" s="5"/>
      <c r="Z26" s="7"/>
      <c r="AA26" s="7"/>
      <c r="AB26" s="7"/>
      <c r="AC26" s="7"/>
      <c r="AD26" s="7"/>
      <c r="AE26" s="7"/>
      <c r="AF26" s="18"/>
      <c r="AG26" s="7"/>
      <c r="AH26" s="7"/>
      <c r="AI26" s="7"/>
      <c r="AJ26" s="7"/>
      <c r="AK26" s="7"/>
      <c r="AL26" s="5"/>
      <c r="AM26" s="13"/>
    </row>
    <row r="27" spans="1:51">
      <c r="A27" s="12"/>
      <c r="B27" s="5"/>
      <c r="C27" s="5"/>
      <c r="D27" s="5"/>
      <c r="E27" s="5"/>
      <c r="F27" s="5"/>
      <c r="G27" s="5"/>
      <c r="H27" s="5"/>
      <c r="I27" s="5"/>
      <c r="J27" s="5"/>
      <c r="K27" s="5"/>
      <c r="L27" s="5"/>
      <c r="M27" s="5"/>
      <c r="N27" s="5"/>
      <c r="O27" s="5"/>
      <c r="P27" s="5"/>
      <c r="Q27" s="5"/>
      <c r="R27" s="5"/>
      <c r="S27" s="5"/>
      <c r="T27" s="5"/>
      <c r="U27" s="5"/>
      <c r="V27" s="5"/>
      <c r="W27" s="5"/>
      <c r="X27" s="5"/>
      <c r="Y27" s="5"/>
      <c r="Z27" s="217" t="s">
        <v>77</v>
      </c>
      <c r="AA27" s="217"/>
      <c r="AB27" s="217"/>
      <c r="AC27" s="217"/>
      <c r="AD27" s="217"/>
      <c r="AE27" s="217"/>
      <c r="AF27" s="293">
        <f>SUM(AF25:AK25)</f>
        <v>0</v>
      </c>
      <c r="AG27" s="217"/>
      <c r="AH27" s="217"/>
      <c r="AI27" s="217"/>
      <c r="AJ27" s="217"/>
      <c r="AK27" s="217"/>
      <c r="AL27" s="5"/>
      <c r="AM27" s="13"/>
    </row>
    <row r="28" spans="1:51">
      <c r="A28" s="12"/>
      <c r="B28" s="5"/>
      <c r="C28" s="5"/>
      <c r="D28" s="5"/>
      <c r="E28" s="5"/>
      <c r="F28" s="5"/>
      <c r="G28" s="5"/>
      <c r="H28" s="5"/>
      <c r="I28" s="5"/>
      <c r="J28" s="5"/>
      <c r="K28" s="5"/>
      <c r="L28" s="5"/>
      <c r="M28" s="5"/>
      <c r="N28" s="5"/>
      <c r="O28" s="5"/>
      <c r="P28" s="5"/>
      <c r="Q28" s="5"/>
      <c r="R28" s="5"/>
      <c r="S28" s="5"/>
      <c r="T28" s="5"/>
      <c r="U28" s="5"/>
      <c r="V28" s="5"/>
      <c r="W28" s="5"/>
      <c r="X28" s="5"/>
      <c r="Y28" s="5"/>
      <c r="Z28" s="7"/>
      <c r="AA28" s="7"/>
      <c r="AB28" s="7"/>
      <c r="AC28" s="7"/>
      <c r="AD28" s="7"/>
      <c r="AE28" s="7"/>
      <c r="AF28" s="18"/>
      <c r="AG28" s="7"/>
      <c r="AH28" s="7"/>
      <c r="AI28" s="7"/>
      <c r="AJ28" s="7"/>
      <c r="AK28" s="7"/>
      <c r="AL28" s="5"/>
      <c r="AM28" s="13"/>
    </row>
    <row r="29" spans="1:51">
      <c r="A29" s="12"/>
      <c r="B29" s="5"/>
      <c r="C29" s="217" t="s">
        <v>82</v>
      </c>
      <c r="D29" s="217"/>
      <c r="E29" s="217"/>
      <c r="F29" s="217"/>
      <c r="G29" s="217"/>
      <c r="H29" s="217"/>
      <c r="I29" s="217"/>
      <c r="J29" s="217"/>
      <c r="K29" s="217"/>
      <c r="L29" s="217"/>
      <c r="M29" s="217"/>
      <c r="N29" s="217"/>
      <c r="O29" s="217"/>
      <c r="P29" s="217"/>
      <c r="Q29" s="217"/>
      <c r="R29" s="217"/>
      <c r="S29" s="217"/>
      <c r="T29" s="217"/>
      <c r="U29" s="217"/>
      <c r="V29" s="217"/>
      <c r="W29" s="217"/>
      <c r="X29" s="217"/>
      <c r="Y29" s="217"/>
      <c r="Z29" s="217"/>
      <c r="AA29" s="217"/>
      <c r="AB29" s="217"/>
      <c r="AC29" s="217"/>
      <c r="AD29" s="217"/>
      <c r="AE29" s="217"/>
      <c r="AF29" s="217"/>
      <c r="AG29" s="217"/>
      <c r="AH29" s="217"/>
      <c r="AI29" s="217"/>
      <c r="AJ29" s="217"/>
      <c r="AK29" s="217"/>
      <c r="AL29" s="5"/>
      <c r="AM29" s="13"/>
    </row>
    <row r="30" spans="1:51">
      <c r="A30" s="12"/>
      <c r="B30" s="5"/>
      <c r="C30" s="283" t="s">
        <v>79</v>
      </c>
      <c r="D30" s="284"/>
      <c r="E30" s="284"/>
      <c r="F30" s="284"/>
      <c r="G30" s="284"/>
      <c r="H30" s="284"/>
      <c r="I30" s="284"/>
      <c r="J30" s="284"/>
      <c r="K30" s="284"/>
      <c r="L30" s="284"/>
      <c r="M30" s="284"/>
      <c r="N30" s="285"/>
      <c r="O30" s="283" t="s">
        <v>83</v>
      </c>
      <c r="P30" s="284"/>
      <c r="Q30" s="284"/>
      <c r="R30" s="284"/>
      <c r="S30" s="284"/>
      <c r="T30" s="284"/>
      <c r="U30" s="284"/>
      <c r="V30" s="284"/>
      <c r="W30" s="284"/>
      <c r="X30" s="284"/>
      <c r="Y30" s="285"/>
      <c r="Z30" s="217" t="s">
        <v>84</v>
      </c>
      <c r="AA30" s="217"/>
      <c r="AB30" s="217"/>
      <c r="AC30" s="217"/>
      <c r="AD30" s="217"/>
      <c r="AE30" s="217"/>
      <c r="AF30" s="217" t="s">
        <v>71</v>
      </c>
      <c r="AG30" s="217"/>
      <c r="AH30" s="217"/>
      <c r="AI30" s="217"/>
      <c r="AJ30" s="217"/>
      <c r="AK30" s="217"/>
      <c r="AL30" s="5"/>
      <c r="AM30" s="13"/>
    </row>
    <row r="31" spans="1:51">
      <c r="A31" s="12"/>
      <c r="B31" s="5"/>
      <c r="C31" s="283" t="s">
        <v>106</v>
      </c>
      <c r="D31" s="284"/>
      <c r="E31" s="284"/>
      <c r="F31" s="284"/>
      <c r="G31" s="284"/>
      <c r="H31" s="284"/>
      <c r="I31" s="284"/>
      <c r="J31" s="284"/>
      <c r="K31" s="284"/>
      <c r="L31" s="284"/>
      <c r="M31" s="284"/>
      <c r="N31" s="285"/>
      <c r="O31" s="286">
        <f>JORNALES!C17</f>
        <v>116666.66666666667</v>
      </c>
      <c r="P31" s="287"/>
      <c r="Q31" s="287"/>
      <c r="R31" s="287"/>
      <c r="S31" s="287"/>
      <c r="T31" s="287"/>
      <c r="U31" s="287"/>
      <c r="V31" s="287"/>
      <c r="W31" s="287"/>
      <c r="X31" s="287"/>
      <c r="Y31" s="288"/>
      <c r="Z31" s="312">
        <f>AY11/O31</f>
        <v>2.1428571428571429E-2</v>
      </c>
      <c r="AA31" s="313"/>
      <c r="AB31" s="313"/>
      <c r="AC31" s="313"/>
      <c r="AD31" s="313"/>
      <c r="AE31" s="314"/>
      <c r="AF31" s="297"/>
      <c r="AG31" s="298"/>
      <c r="AH31" s="298"/>
      <c r="AI31" s="298"/>
      <c r="AJ31" s="298"/>
      <c r="AK31" s="299"/>
      <c r="AL31" s="5"/>
      <c r="AM31" s="13"/>
    </row>
    <row r="32" spans="1:51">
      <c r="A32" s="12"/>
      <c r="B32" s="5"/>
      <c r="C32" s="283" t="s">
        <v>86</v>
      </c>
      <c r="D32" s="284"/>
      <c r="E32" s="284"/>
      <c r="F32" s="284"/>
      <c r="G32" s="284"/>
      <c r="H32" s="284"/>
      <c r="I32" s="284"/>
      <c r="J32" s="284"/>
      <c r="K32" s="284"/>
      <c r="L32" s="284"/>
      <c r="M32" s="284"/>
      <c r="N32" s="285"/>
      <c r="O32" s="286">
        <f>JORNALES!C4</f>
        <v>49822.5</v>
      </c>
      <c r="P32" s="287"/>
      <c r="Q32" s="287"/>
      <c r="R32" s="287"/>
      <c r="S32" s="287"/>
      <c r="T32" s="287"/>
      <c r="U32" s="287"/>
      <c r="V32" s="287"/>
      <c r="W32" s="287"/>
      <c r="X32" s="287"/>
      <c r="Y32" s="288"/>
      <c r="Z32" s="290">
        <f>AY12/O32</f>
        <v>3.0106879421947914E-2</v>
      </c>
      <c r="AA32" s="291"/>
      <c r="AB32" s="291"/>
      <c r="AC32" s="291"/>
      <c r="AD32" s="291"/>
      <c r="AE32" s="292"/>
      <c r="AF32" s="297"/>
      <c r="AG32" s="298"/>
      <c r="AH32" s="298"/>
      <c r="AI32" s="298"/>
      <c r="AJ32" s="298"/>
      <c r="AK32" s="299"/>
      <c r="AL32" s="5"/>
      <c r="AM32" s="13"/>
      <c r="AY32">
        <v>24</v>
      </c>
    </row>
    <row r="33" spans="1:51" ht="3" customHeight="1">
      <c r="A33" s="12"/>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13"/>
    </row>
    <row r="34" spans="1:51">
      <c r="A34" s="12"/>
      <c r="B34" s="5"/>
      <c r="C34" s="5"/>
      <c r="D34" s="5"/>
      <c r="E34" s="5"/>
      <c r="F34" s="5"/>
      <c r="G34" s="5"/>
      <c r="H34" s="5"/>
      <c r="I34" s="5"/>
      <c r="J34" s="5"/>
      <c r="K34" s="5"/>
      <c r="L34" s="5"/>
      <c r="M34" s="5"/>
      <c r="N34" s="5"/>
      <c r="O34" s="5"/>
      <c r="P34" s="5"/>
      <c r="Q34" s="5"/>
      <c r="R34" s="5"/>
      <c r="S34" s="5"/>
      <c r="T34" s="5"/>
      <c r="U34" s="5"/>
      <c r="V34" s="5"/>
      <c r="W34" s="5"/>
      <c r="X34" s="5"/>
      <c r="Y34" s="5"/>
      <c r="Z34" s="217" t="s">
        <v>77</v>
      </c>
      <c r="AA34" s="217"/>
      <c r="AB34" s="217"/>
      <c r="AC34" s="217"/>
      <c r="AD34" s="217"/>
      <c r="AE34" s="217"/>
      <c r="AF34" s="293">
        <f>SUM(AF31:AK32)</f>
        <v>0</v>
      </c>
      <c r="AG34" s="293"/>
      <c r="AH34" s="293"/>
      <c r="AI34" s="293"/>
      <c r="AJ34" s="293"/>
      <c r="AK34" s="293"/>
      <c r="AL34" s="5"/>
      <c r="AM34" s="13"/>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217" t="s">
        <v>110</v>
      </c>
      <c r="Y36" s="217"/>
      <c r="Z36" s="217"/>
      <c r="AA36" s="217"/>
      <c r="AB36" s="217"/>
      <c r="AC36" s="217"/>
      <c r="AD36" s="293">
        <f>AF34+AF21+AE14+AF27</f>
        <v>0</v>
      </c>
      <c r="AE36" s="293"/>
      <c r="AF36" s="293"/>
      <c r="AG36" s="293"/>
      <c r="AH36" s="293"/>
      <c r="AI36" s="293"/>
      <c r="AJ36" s="293"/>
      <c r="AK36" s="293"/>
      <c r="AL36" s="5"/>
      <c r="AM36" s="13"/>
      <c r="AY36" s="19">
        <f>AD36</f>
        <v>0</v>
      </c>
    </row>
    <row r="37" spans="1:51" ht="3" customHeight="1">
      <c r="A37" s="14"/>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20"/>
      <c r="AE37" s="20"/>
      <c r="AF37" s="20"/>
      <c r="AG37" s="20"/>
      <c r="AH37" s="20"/>
      <c r="AI37" s="20"/>
      <c r="AJ37" s="20"/>
      <c r="AK37" s="20"/>
      <c r="AL37" s="16"/>
      <c r="AM37" s="15"/>
    </row>
  </sheetData>
  <mergeCells count="65">
    <mergeCell ref="X36:AC36"/>
    <mergeCell ref="AD36:AK36"/>
    <mergeCell ref="C18:P18"/>
    <mergeCell ref="Q18:T18"/>
    <mergeCell ref="U18:Y18"/>
    <mergeCell ref="Z18:AE18"/>
    <mergeCell ref="AF18:AK18"/>
    <mergeCell ref="C19:P19"/>
    <mergeCell ref="Z32:AE32"/>
    <mergeCell ref="AF32:AK32"/>
    <mergeCell ref="AF19:AK19"/>
    <mergeCell ref="Z34:AE34"/>
    <mergeCell ref="AF34:AK34"/>
    <mergeCell ref="Z31:AE31"/>
    <mergeCell ref="AF31:AK31"/>
    <mergeCell ref="C23:AK23"/>
    <mergeCell ref="AF24:AK24"/>
    <mergeCell ref="C24:T24"/>
    <mergeCell ref="U24:AE24"/>
    <mergeCell ref="AF25:AK25"/>
    <mergeCell ref="Z21:AE21"/>
    <mergeCell ref="AF21:AK21"/>
    <mergeCell ref="Q19:T19"/>
    <mergeCell ref="U19:Y19"/>
    <mergeCell ref="Z19:AE19"/>
    <mergeCell ref="Y14:AD14"/>
    <mergeCell ref="AE14:AK14"/>
    <mergeCell ref="C16:AK16"/>
    <mergeCell ref="C17:P17"/>
    <mergeCell ref="Q17:T17"/>
    <mergeCell ref="U17:Y17"/>
    <mergeCell ref="Z17:AE17"/>
    <mergeCell ref="AF17:AK17"/>
    <mergeCell ref="C8:F8"/>
    <mergeCell ref="G8:I8"/>
    <mergeCell ref="C10:AK10"/>
    <mergeCell ref="C11:P11"/>
    <mergeCell ref="Q11:S11"/>
    <mergeCell ref="T11:X11"/>
    <mergeCell ref="Y11:AD11"/>
    <mergeCell ref="AE11:AK11"/>
    <mergeCell ref="C12:P12"/>
    <mergeCell ref="Q12:S12"/>
    <mergeCell ref="T12:X12"/>
    <mergeCell ref="Y12:AD12"/>
    <mergeCell ref="AE12:AK12"/>
    <mergeCell ref="B2:AL2"/>
    <mergeCell ref="B4:AL4"/>
    <mergeCell ref="C6:F6"/>
    <mergeCell ref="G6:I6"/>
    <mergeCell ref="C7:F7"/>
    <mergeCell ref="G7:I7"/>
    <mergeCell ref="C31:N31"/>
    <mergeCell ref="O31:Y31"/>
    <mergeCell ref="C32:N32"/>
    <mergeCell ref="O32:Y32"/>
    <mergeCell ref="C25:T25"/>
    <mergeCell ref="U25:AE25"/>
    <mergeCell ref="C30:N30"/>
    <mergeCell ref="O30:Y30"/>
    <mergeCell ref="Z27:AE27"/>
    <mergeCell ref="C29:AK29"/>
    <mergeCell ref="Z30:AE30"/>
    <mergeCell ref="AF30:AK30"/>
    <mergeCell ref="AF27:AK27"/>
  </mergeCells>
  <pageMargins left="0.7" right="0.7" top="0.75" bottom="0.75" header="0.3" footer="0.3"/>
  <pageSetup scale="8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Y37"/>
  <sheetViews>
    <sheetView showGridLines="0" view="pageBreakPreview" topLeftCell="A7" zoomScale="80" zoomScaleNormal="70" zoomScaleSheetLayoutView="80" workbookViewId="0">
      <selection activeCell="AF32" sqref="AF32:AK32"/>
    </sheetView>
  </sheetViews>
  <sheetFormatPr baseColWidth="10" defaultColWidth="11.5" defaultRowHeight="14.25"/>
  <cols>
    <col min="1" max="1" width="0.5" customWidth="1"/>
    <col min="2" max="8" width="2.375" customWidth="1"/>
    <col min="9" max="9" width="3.875" customWidth="1"/>
    <col min="10" max="14" width="2.5" customWidth="1"/>
    <col min="15" max="15" width="2.375" customWidth="1"/>
    <col min="16" max="16" width="4.5" customWidth="1"/>
    <col min="17" max="17" width="2.375" customWidth="1"/>
    <col min="18" max="18" width="3.875" customWidth="1"/>
    <col min="19" max="23" width="2.375" customWidth="1"/>
    <col min="24" max="24" width="6.875" customWidth="1"/>
    <col min="25" max="30" width="2.375" customWidth="1"/>
    <col min="31" max="31" width="6.5"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3.3</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107</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f>COTIZACIÓN!E24</f>
        <v>456</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456</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0</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row>
    <row r="17" spans="1:51">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c r="AY17">
        <v>2500</v>
      </c>
    </row>
    <row r="18" spans="1:51">
      <c r="A18" s="12"/>
      <c r="B18" s="5"/>
      <c r="C18" s="309" t="s">
        <v>138</v>
      </c>
      <c r="D18" s="310"/>
      <c r="E18" s="310"/>
      <c r="F18" s="310"/>
      <c r="G18" s="310"/>
      <c r="H18" s="310"/>
      <c r="I18" s="310"/>
      <c r="J18" s="310"/>
      <c r="K18" s="310"/>
      <c r="L18" s="310"/>
      <c r="M18" s="310"/>
      <c r="N18" s="310"/>
      <c r="O18" s="310"/>
      <c r="P18" s="311"/>
      <c r="Q18" s="283">
        <v>1</v>
      </c>
      <c r="R18" s="284"/>
      <c r="S18" s="284"/>
      <c r="T18" s="285"/>
      <c r="U18" s="283" t="s">
        <v>107</v>
      </c>
      <c r="V18" s="284"/>
      <c r="W18" s="284"/>
      <c r="X18" s="284"/>
      <c r="Y18" s="285"/>
      <c r="Z18" s="297">
        <v>25000</v>
      </c>
      <c r="AA18" s="298"/>
      <c r="AB18" s="298"/>
      <c r="AC18" s="298"/>
      <c r="AD18" s="298"/>
      <c r="AE18" s="299"/>
      <c r="AF18" s="297"/>
      <c r="AG18" s="298"/>
      <c r="AH18" s="298"/>
      <c r="AI18" s="298"/>
      <c r="AJ18" s="298"/>
      <c r="AK18" s="299"/>
      <c r="AL18" s="5"/>
      <c r="AM18" s="13"/>
      <c r="AY18">
        <v>1500</v>
      </c>
    </row>
    <row r="19" spans="1:51">
      <c r="A19" s="12"/>
      <c r="B19" s="5"/>
      <c r="C19" s="309" t="s">
        <v>139</v>
      </c>
      <c r="D19" s="310"/>
      <c r="E19" s="310"/>
      <c r="F19" s="310"/>
      <c r="G19" s="310"/>
      <c r="H19" s="310"/>
      <c r="I19" s="310"/>
      <c r="J19" s="310"/>
      <c r="K19" s="310"/>
      <c r="L19" s="310"/>
      <c r="M19" s="310"/>
      <c r="N19" s="310"/>
      <c r="O19" s="310"/>
      <c r="P19" s="311"/>
      <c r="Q19" s="283">
        <v>0.1</v>
      </c>
      <c r="R19" s="284"/>
      <c r="S19" s="284"/>
      <c r="T19" s="285"/>
      <c r="U19" s="283" t="s">
        <v>127</v>
      </c>
      <c r="V19" s="284"/>
      <c r="W19" s="284"/>
      <c r="X19" s="284"/>
      <c r="Y19" s="285"/>
      <c r="Z19" s="297">
        <v>6000</v>
      </c>
      <c r="AA19" s="298"/>
      <c r="AB19" s="298"/>
      <c r="AC19" s="298"/>
      <c r="AD19" s="298"/>
      <c r="AE19" s="299"/>
      <c r="AF19" s="297"/>
      <c r="AG19" s="298"/>
      <c r="AH19" s="298"/>
      <c r="AI19" s="298"/>
      <c r="AJ19" s="298"/>
      <c r="AK19" s="299"/>
      <c r="AL19" s="5"/>
      <c r="AM19" s="13"/>
    </row>
    <row r="20" spans="1:51" ht="3" customHeight="1">
      <c r="A20" s="12"/>
      <c r="B20" s="5"/>
      <c r="C20" s="6"/>
      <c r="D20" s="6"/>
      <c r="E20" s="6"/>
      <c r="F20" s="6"/>
      <c r="G20" s="6"/>
      <c r="H20" s="6"/>
      <c r="I20" s="6"/>
      <c r="J20" s="6"/>
      <c r="K20" s="6"/>
      <c r="L20" s="6"/>
      <c r="M20" s="6"/>
      <c r="N20" s="6"/>
      <c r="O20" s="6"/>
      <c r="P20" s="6"/>
      <c r="Q20" s="7"/>
      <c r="R20" s="7"/>
      <c r="S20" s="7"/>
      <c r="T20" s="7"/>
      <c r="U20" s="7"/>
      <c r="V20" s="7"/>
      <c r="W20" s="7"/>
      <c r="X20" s="7"/>
      <c r="Y20" s="7"/>
      <c r="Z20" s="18"/>
      <c r="AA20" s="18"/>
      <c r="AB20" s="18"/>
      <c r="AC20" s="18"/>
      <c r="AD20" s="18"/>
      <c r="AE20" s="18"/>
      <c r="AF20" s="18"/>
      <c r="AG20" s="7"/>
      <c r="AH20" s="7"/>
      <c r="AI20" s="7"/>
      <c r="AJ20" s="7"/>
      <c r="AK20" s="7"/>
      <c r="AL20" s="5"/>
      <c r="AM20" s="13"/>
    </row>
    <row r="21" spans="1:51">
      <c r="A21" s="12"/>
      <c r="B21" s="5"/>
      <c r="C21" s="5"/>
      <c r="D21" s="5"/>
      <c r="E21" s="5"/>
      <c r="F21" s="5"/>
      <c r="G21" s="5"/>
      <c r="H21" s="5"/>
      <c r="I21" s="5"/>
      <c r="J21" s="5"/>
      <c r="K21" s="5"/>
      <c r="L21" s="5"/>
      <c r="M21" s="5"/>
      <c r="N21" s="5"/>
      <c r="O21" s="5"/>
      <c r="P21" s="5"/>
      <c r="Q21" s="5"/>
      <c r="R21" s="5"/>
      <c r="S21" s="5"/>
      <c r="T21" s="5"/>
      <c r="U21" s="5"/>
      <c r="V21" s="5"/>
      <c r="W21" s="5"/>
      <c r="X21" s="5"/>
      <c r="Y21" s="5"/>
      <c r="Z21" s="217" t="s">
        <v>77</v>
      </c>
      <c r="AA21" s="217"/>
      <c r="AB21" s="217"/>
      <c r="AC21" s="217"/>
      <c r="AD21" s="217"/>
      <c r="AE21" s="217"/>
      <c r="AF21" s="293">
        <f>SUM(AF18:AK19)</f>
        <v>0</v>
      </c>
      <c r="AG21" s="217"/>
      <c r="AH21" s="217"/>
      <c r="AI21" s="217"/>
      <c r="AJ21" s="217"/>
      <c r="AK21" s="217"/>
      <c r="AL21" s="5"/>
      <c r="AM21" s="13"/>
    </row>
    <row r="22" spans="1:51">
      <c r="A22" s="12"/>
      <c r="B22" s="5"/>
      <c r="C22" s="5"/>
      <c r="D22" s="5"/>
      <c r="E22" s="5"/>
      <c r="F22" s="5"/>
      <c r="G22" s="5"/>
      <c r="H22" s="5"/>
      <c r="I22" s="5"/>
      <c r="J22" s="5"/>
      <c r="K22" s="5"/>
      <c r="L22" s="5"/>
      <c r="M22" s="5"/>
      <c r="N22" s="5"/>
      <c r="O22" s="5"/>
      <c r="P22" s="5"/>
      <c r="Q22" s="5"/>
      <c r="R22" s="5"/>
      <c r="S22" s="5"/>
      <c r="T22" s="5"/>
      <c r="U22" s="5"/>
      <c r="V22" s="5"/>
      <c r="W22" s="5"/>
      <c r="X22" s="5"/>
      <c r="Y22" s="5"/>
      <c r="Z22" s="7"/>
      <c r="AA22" s="7"/>
      <c r="AB22" s="7"/>
      <c r="AC22" s="7"/>
      <c r="AD22" s="7"/>
      <c r="AE22" s="7"/>
      <c r="AF22" s="18"/>
      <c r="AG22" s="7"/>
      <c r="AH22" s="7"/>
      <c r="AI22" s="7"/>
      <c r="AJ22" s="7"/>
      <c r="AK22" s="7"/>
      <c r="AL22" s="5"/>
      <c r="AM22" s="13"/>
    </row>
    <row r="23" spans="1:51">
      <c r="A23" s="12"/>
      <c r="B23" s="5"/>
      <c r="C23" s="217" t="s">
        <v>81</v>
      </c>
      <c r="D23" s="217"/>
      <c r="E23" s="217"/>
      <c r="F23" s="217"/>
      <c r="G23" s="217"/>
      <c r="H23" s="217"/>
      <c r="I23" s="217"/>
      <c r="J23" s="217"/>
      <c r="K23" s="217"/>
      <c r="L23" s="217"/>
      <c r="M23" s="217"/>
      <c r="N23" s="217"/>
      <c r="O23" s="217"/>
      <c r="P23" s="217"/>
      <c r="Q23" s="217"/>
      <c r="R23" s="217"/>
      <c r="S23" s="217"/>
      <c r="T23" s="217"/>
      <c r="U23" s="217"/>
      <c r="V23" s="217"/>
      <c r="W23" s="217"/>
      <c r="X23" s="217"/>
      <c r="Y23" s="217"/>
      <c r="Z23" s="217"/>
      <c r="AA23" s="217"/>
      <c r="AB23" s="217"/>
      <c r="AC23" s="217"/>
      <c r="AD23" s="217"/>
      <c r="AE23" s="217"/>
      <c r="AF23" s="217"/>
      <c r="AG23" s="217"/>
      <c r="AH23" s="217"/>
      <c r="AI23" s="217"/>
      <c r="AJ23" s="217"/>
      <c r="AK23" s="217"/>
      <c r="AL23" s="5"/>
      <c r="AM23" s="13"/>
    </row>
    <row r="24" spans="1:51">
      <c r="A24" s="12"/>
      <c r="B24" s="5"/>
      <c r="C24" s="283" t="s">
        <v>79</v>
      </c>
      <c r="D24" s="284"/>
      <c r="E24" s="284"/>
      <c r="F24" s="284"/>
      <c r="G24" s="284"/>
      <c r="H24" s="284"/>
      <c r="I24" s="284"/>
      <c r="J24" s="284"/>
      <c r="K24" s="284"/>
      <c r="L24" s="284"/>
      <c r="M24" s="284"/>
      <c r="N24" s="284"/>
      <c r="O24" s="284"/>
      <c r="P24" s="284"/>
      <c r="Q24" s="284"/>
      <c r="R24" s="284"/>
      <c r="S24" s="284"/>
      <c r="T24" s="285"/>
      <c r="U24" s="283" t="s">
        <v>66</v>
      </c>
      <c r="V24" s="284"/>
      <c r="W24" s="284"/>
      <c r="X24" s="284"/>
      <c r="Y24" s="284"/>
      <c r="Z24" s="284"/>
      <c r="AA24" s="284"/>
      <c r="AB24" s="284"/>
      <c r="AC24" s="284"/>
      <c r="AD24" s="284"/>
      <c r="AE24" s="285"/>
      <c r="AF24" s="217" t="s">
        <v>71</v>
      </c>
      <c r="AG24" s="217"/>
      <c r="AH24" s="217"/>
      <c r="AI24" s="217"/>
      <c r="AJ24" s="217"/>
      <c r="AK24" s="217"/>
      <c r="AL24" s="5"/>
      <c r="AM24" s="13"/>
    </row>
    <row r="25" spans="1:51">
      <c r="A25" s="12"/>
      <c r="B25" s="5"/>
      <c r="C25" s="283" t="s">
        <v>137</v>
      </c>
      <c r="D25" s="284"/>
      <c r="E25" s="284"/>
      <c r="F25" s="284"/>
      <c r="G25" s="284"/>
      <c r="H25" s="284"/>
      <c r="I25" s="284"/>
      <c r="J25" s="284"/>
      <c r="K25" s="284"/>
      <c r="L25" s="284"/>
      <c r="M25" s="284"/>
      <c r="N25" s="284"/>
      <c r="O25" s="284"/>
      <c r="P25" s="284"/>
      <c r="Q25" s="284"/>
      <c r="R25" s="284"/>
      <c r="S25" s="284"/>
      <c r="T25" s="285"/>
      <c r="U25" s="283" t="s">
        <v>109</v>
      </c>
      <c r="V25" s="284"/>
      <c r="W25" s="284"/>
      <c r="X25" s="284"/>
      <c r="Y25" s="284"/>
      <c r="Z25" s="284"/>
      <c r="AA25" s="284"/>
      <c r="AB25" s="284"/>
      <c r="AC25" s="284"/>
      <c r="AD25" s="284"/>
      <c r="AE25" s="285"/>
      <c r="AF25" s="289"/>
      <c r="AG25" s="289"/>
      <c r="AH25" s="289"/>
      <c r="AI25" s="289"/>
      <c r="AJ25" s="289"/>
      <c r="AK25" s="289"/>
      <c r="AL25" s="5"/>
      <c r="AM25" s="13"/>
    </row>
    <row r="26" spans="1:51" ht="3" customHeight="1">
      <c r="A26" s="12"/>
      <c r="B26" s="5"/>
      <c r="C26" s="5"/>
      <c r="D26" s="5"/>
      <c r="E26" s="5"/>
      <c r="F26" s="5"/>
      <c r="G26" s="5"/>
      <c r="H26" s="5"/>
      <c r="I26" s="5"/>
      <c r="J26" s="5"/>
      <c r="K26" s="5"/>
      <c r="L26" s="5"/>
      <c r="M26" s="5"/>
      <c r="N26" s="5"/>
      <c r="O26" s="5"/>
      <c r="P26" s="5"/>
      <c r="Q26" s="5"/>
      <c r="R26" s="5"/>
      <c r="S26" s="5"/>
      <c r="T26" s="5"/>
      <c r="U26" s="5"/>
      <c r="V26" s="5"/>
      <c r="W26" s="5"/>
      <c r="X26" s="5"/>
      <c r="Y26" s="5"/>
      <c r="Z26" s="7"/>
      <c r="AA26" s="7"/>
      <c r="AB26" s="7"/>
      <c r="AC26" s="7"/>
      <c r="AD26" s="7"/>
      <c r="AE26" s="7"/>
      <c r="AF26" s="18"/>
      <c r="AG26" s="7"/>
      <c r="AH26" s="7"/>
      <c r="AI26" s="7"/>
      <c r="AJ26" s="7"/>
      <c r="AK26" s="7"/>
      <c r="AL26" s="5"/>
      <c r="AM26" s="13"/>
    </row>
    <row r="27" spans="1:51">
      <c r="A27" s="12"/>
      <c r="B27" s="5"/>
      <c r="C27" s="5"/>
      <c r="D27" s="5"/>
      <c r="E27" s="5"/>
      <c r="F27" s="5"/>
      <c r="G27" s="5"/>
      <c r="H27" s="5"/>
      <c r="I27" s="5"/>
      <c r="J27" s="5"/>
      <c r="K27" s="5"/>
      <c r="L27" s="5"/>
      <c r="M27" s="5"/>
      <c r="N27" s="5"/>
      <c r="O27" s="5"/>
      <c r="P27" s="5"/>
      <c r="Q27" s="5"/>
      <c r="R27" s="5"/>
      <c r="S27" s="5"/>
      <c r="T27" s="5"/>
      <c r="U27" s="5"/>
      <c r="V27" s="5"/>
      <c r="W27" s="5"/>
      <c r="X27" s="5"/>
      <c r="Y27" s="5"/>
      <c r="Z27" s="217" t="s">
        <v>77</v>
      </c>
      <c r="AA27" s="217"/>
      <c r="AB27" s="217"/>
      <c r="AC27" s="217"/>
      <c r="AD27" s="217"/>
      <c r="AE27" s="217"/>
      <c r="AF27" s="293">
        <f>SUM(AF25:AK25)</f>
        <v>0</v>
      </c>
      <c r="AG27" s="217"/>
      <c r="AH27" s="217"/>
      <c r="AI27" s="217"/>
      <c r="AJ27" s="217"/>
      <c r="AK27" s="217"/>
      <c r="AL27" s="5"/>
      <c r="AM27" s="13"/>
    </row>
    <row r="28" spans="1:51">
      <c r="A28" s="12"/>
      <c r="B28" s="5"/>
      <c r="C28" s="5"/>
      <c r="D28" s="5"/>
      <c r="E28" s="5"/>
      <c r="F28" s="5"/>
      <c r="G28" s="5"/>
      <c r="H28" s="5"/>
      <c r="I28" s="5"/>
      <c r="J28" s="5"/>
      <c r="K28" s="5"/>
      <c r="L28" s="5"/>
      <c r="M28" s="5"/>
      <c r="N28" s="5"/>
      <c r="O28" s="5"/>
      <c r="P28" s="5"/>
      <c r="Q28" s="5"/>
      <c r="R28" s="5"/>
      <c r="S28" s="5"/>
      <c r="T28" s="5"/>
      <c r="U28" s="5"/>
      <c r="V28" s="5"/>
      <c r="W28" s="5"/>
      <c r="X28" s="5"/>
      <c r="Y28" s="5"/>
      <c r="Z28" s="7"/>
      <c r="AA28" s="7"/>
      <c r="AB28" s="7"/>
      <c r="AC28" s="7"/>
      <c r="AD28" s="7"/>
      <c r="AE28" s="7"/>
      <c r="AF28" s="18"/>
      <c r="AG28" s="7"/>
      <c r="AH28" s="7"/>
      <c r="AI28" s="7"/>
      <c r="AJ28" s="7"/>
      <c r="AK28" s="7"/>
      <c r="AL28" s="5"/>
      <c r="AM28" s="13"/>
    </row>
    <row r="29" spans="1:51">
      <c r="A29" s="12"/>
      <c r="B29" s="5"/>
      <c r="C29" s="217" t="s">
        <v>82</v>
      </c>
      <c r="D29" s="217"/>
      <c r="E29" s="217"/>
      <c r="F29" s="217"/>
      <c r="G29" s="217"/>
      <c r="H29" s="217"/>
      <c r="I29" s="217"/>
      <c r="J29" s="217"/>
      <c r="K29" s="217"/>
      <c r="L29" s="217"/>
      <c r="M29" s="217"/>
      <c r="N29" s="217"/>
      <c r="O29" s="217"/>
      <c r="P29" s="217"/>
      <c r="Q29" s="217"/>
      <c r="R29" s="217"/>
      <c r="S29" s="217"/>
      <c r="T29" s="217"/>
      <c r="U29" s="217"/>
      <c r="V29" s="217"/>
      <c r="W29" s="217"/>
      <c r="X29" s="217"/>
      <c r="Y29" s="217"/>
      <c r="Z29" s="217"/>
      <c r="AA29" s="217"/>
      <c r="AB29" s="217"/>
      <c r="AC29" s="217"/>
      <c r="AD29" s="217"/>
      <c r="AE29" s="217"/>
      <c r="AF29" s="217"/>
      <c r="AG29" s="217"/>
      <c r="AH29" s="217"/>
      <c r="AI29" s="217"/>
      <c r="AJ29" s="217"/>
      <c r="AK29" s="217"/>
      <c r="AL29" s="5"/>
      <c r="AM29" s="13"/>
    </row>
    <row r="30" spans="1:51">
      <c r="A30" s="12"/>
      <c r="B30" s="5"/>
      <c r="C30" s="283" t="s">
        <v>79</v>
      </c>
      <c r="D30" s="284"/>
      <c r="E30" s="284"/>
      <c r="F30" s="284"/>
      <c r="G30" s="284"/>
      <c r="H30" s="284"/>
      <c r="I30" s="284"/>
      <c r="J30" s="284"/>
      <c r="K30" s="284"/>
      <c r="L30" s="284"/>
      <c r="M30" s="284"/>
      <c r="N30" s="285"/>
      <c r="O30" s="283" t="s">
        <v>83</v>
      </c>
      <c r="P30" s="284"/>
      <c r="Q30" s="284"/>
      <c r="R30" s="284"/>
      <c r="S30" s="284"/>
      <c r="T30" s="284"/>
      <c r="U30" s="284"/>
      <c r="V30" s="284"/>
      <c r="W30" s="284"/>
      <c r="X30" s="284"/>
      <c r="Y30" s="285"/>
      <c r="Z30" s="217" t="s">
        <v>84</v>
      </c>
      <c r="AA30" s="217"/>
      <c r="AB30" s="217"/>
      <c r="AC30" s="217"/>
      <c r="AD30" s="217"/>
      <c r="AE30" s="217"/>
      <c r="AF30" s="217" t="s">
        <v>71</v>
      </c>
      <c r="AG30" s="217"/>
      <c r="AH30" s="217"/>
      <c r="AI30" s="217"/>
      <c r="AJ30" s="217"/>
      <c r="AK30" s="217"/>
      <c r="AL30" s="5"/>
      <c r="AM30" s="13"/>
    </row>
    <row r="31" spans="1:51">
      <c r="A31" s="12"/>
      <c r="B31" s="5"/>
      <c r="C31" s="283" t="s">
        <v>106</v>
      </c>
      <c r="D31" s="284"/>
      <c r="E31" s="284"/>
      <c r="F31" s="284"/>
      <c r="G31" s="284"/>
      <c r="H31" s="284"/>
      <c r="I31" s="284"/>
      <c r="J31" s="284"/>
      <c r="K31" s="284"/>
      <c r="L31" s="284"/>
      <c r="M31" s="284"/>
      <c r="N31" s="285"/>
      <c r="O31" s="286">
        <f>JORNALES!C17</f>
        <v>116666.66666666667</v>
      </c>
      <c r="P31" s="287"/>
      <c r="Q31" s="287"/>
      <c r="R31" s="287"/>
      <c r="S31" s="287"/>
      <c r="T31" s="287"/>
      <c r="U31" s="287"/>
      <c r="V31" s="287"/>
      <c r="W31" s="287"/>
      <c r="X31" s="287"/>
      <c r="Y31" s="288"/>
      <c r="Z31" s="312">
        <f>AY17/O31</f>
        <v>2.1428571428571429E-2</v>
      </c>
      <c r="AA31" s="313"/>
      <c r="AB31" s="313"/>
      <c r="AC31" s="313"/>
      <c r="AD31" s="313"/>
      <c r="AE31" s="314"/>
      <c r="AF31" s="297"/>
      <c r="AG31" s="298"/>
      <c r="AH31" s="298"/>
      <c r="AI31" s="298"/>
      <c r="AJ31" s="298"/>
      <c r="AK31" s="299"/>
      <c r="AL31" s="5"/>
      <c r="AM31" s="13"/>
    </row>
    <row r="32" spans="1:51">
      <c r="A32" s="12"/>
      <c r="B32" s="5"/>
      <c r="C32" s="283" t="s">
        <v>86</v>
      </c>
      <c r="D32" s="284"/>
      <c r="E32" s="284"/>
      <c r="F32" s="284"/>
      <c r="G32" s="284"/>
      <c r="H32" s="284"/>
      <c r="I32" s="284"/>
      <c r="J32" s="284"/>
      <c r="K32" s="284"/>
      <c r="L32" s="284"/>
      <c r="M32" s="284"/>
      <c r="N32" s="285"/>
      <c r="O32" s="286">
        <f>JORNALES!C4</f>
        <v>49822.5</v>
      </c>
      <c r="P32" s="287"/>
      <c r="Q32" s="287"/>
      <c r="R32" s="287"/>
      <c r="S32" s="287"/>
      <c r="T32" s="287"/>
      <c r="U32" s="287"/>
      <c r="V32" s="287"/>
      <c r="W32" s="287"/>
      <c r="X32" s="287"/>
      <c r="Y32" s="288"/>
      <c r="Z32" s="290">
        <f>AY18/O32</f>
        <v>3.0106879421947914E-2</v>
      </c>
      <c r="AA32" s="291"/>
      <c r="AB32" s="291"/>
      <c r="AC32" s="291"/>
      <c r="AD32" s="291"/>
      <c r="AE32" s="292"/>
      <c r="AF32" s="297"/>
      <c r="AG32" s="298"/>
      <c r="AH32" s="298"/>
      <c r="AI32" s="298"/>
      <c r="AJ32" s="298"/>
      <c r="AK32" s="299"/>
      <c r="AL32" s="5"/>
      <c r="AM32" s="13"/>
      <c r="AY32">
        <v>24</v>
      </c>
    </row>
    <row r="33" spans="1:51" ht="3" customHeight="1">
      <c r="A33" s="12"/>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13"/>
    </row>
    <row r="34" spans="1:51">
      <c r="A34" s="12"/>
      <c r="B34" s="5"/>
      <c r="C34" s="5"/>
      <c r="D34" s="5"/>
      <c r="E34" s="5"/>
      <c r="F34" s="5"/>
      <c r="G34" s="5"/>
      <c r="H34" s="5"/>
      <c r="I34" s="5"/>
      <c r="J34" s="5"/>
      <c r="K34" s="5"/>
      <c r="L34" s="5"/>
      <c r="M34" s="5"/>
      <c r="N34" s="5"/>
      <c r="O34" s="5"/>
      <c r="P34" s="5"/>
      <c r="Q34" s="5"/>
      <c r="R34" s="5"/>
      <c r="S34" s="5"/>
      <c r="T34" s="5"/>
      <c r="U34" s="5"/>
      <c r="V34" s="5"/>
      <c r="W34" s="5"/>
      <c r="X34" s="5"/>
      <c r="Y34" s="5"/>
      <c r="Z34" s="217" t="s">
        <v>77</v>
      </c>
      <c r="AA34" s="217"/>
      <c r="AB34" s="217"/>
      <c r="AC34" s="217"/>
      <c r="AD34" s="217"/>
      <c r="AE34" s="217"/>
      <c r="AF34" s="293">
        <f>SUM(AF31:AK32)</f>
        <v>0</v>
      </c>
      <c r="AG34" s="293"/>
      <c r="AH34" s="293"/>
      <c r="AI34" s="293"/>
      <c r="AJ34" s="293"/>
      <c r="AK34" s="293"/>
      <c r="AL34" s="5"/>
      <c r="AM34" s="13"/>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217" t="s">
        <v>110</v>
      </c>
      <c r="Y36" s="217"/>
      <c r="Z36" s="217"/>
      <c r="AA36" s="217"/>
      <c r="AB36" s="217"/>
      <c r="AC36" s="217"/>
      <c r="AD36" s="293">
        <f>AF34+AF21+AE14+AF27</f>
        <v>0</v>
      </c>
      <c r="AE36" s="293"/>
      <c r="AF36" s="293"/>
      <c r="AG36" s="293"/>
      <c r="AH36" s="293"/>
      <c r="AI36" s="293"/>
      <c r="AJ36" s="293"/>
      <c r="AK36" s="293"/>
      <c r="AL36" s="5"/>
      <c r="AM36" s="13"/>
      <c r="AY36" s="19">
        <f>AD36</f>
        <v>0</v>
      </c>
    </row>
    <row r="37" spans="1:51" ht="3" customHeight="1">
      <c r="A37" s="14"/>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20"/>
      <c r="AE37" s="20"/>
      <c r="AF37" s="20"/>
      <c r="AG37" s="20"/>
      <c r="AH37" s="20"/>
      <c r="AI37" s="20"/>
      <c r="AJ37" s="20"/>
      <c r="AK37" s="20"/>
      <c r="AL37" s="16"/>
      <c r="AM37" s="15"/>
    </row>
  </sheetData>
  <mergeCells count="65">
    <mergeCell ref="C32:N32"/>
    <mergeCell ref="O32:Y32"/>
    <mergeCell ref="Z34:AE34"/>
    <mergeCell ref="AF34:AK34"/>
    <mergeCell ref="X36:AC36"/>
    <mergeCell ref="AD36:AK36"/>
    <mergeCell ref="Z32:AE32"/>
    <mergeCell ref="AF32:AK32"/>
    <mergeCell ref="AF31:AK31"/>
    <mergeCell ref="C29:AK29"/>
    <mergeCell ref="Z30:AE30"/>
    <mergeCell ref="AF30:AK30"/>
    <mergeCell ref="Z31:AE31"/>
    <mergeCell ref="C31:N31"/>
    <mergeCell ref="O31:Y31"/>
    <mergeCell ref="C30:N30"/>
    <mergeCell ref="O30:Y30"/>
    <mergeCell ref="Z27:AE27"/>
    <mergeCell ref="AF27:AK27"/>
    <mergeCell ref="C23:AK23"/>
    <mergeCell ref="AF24:AK24"/>
    <mergeCell ref="AF25:AK25"/>
    <mergeCell ref="C24:T24"/>
    <mergeCell ref="U24:AE24"/>
    <mergeCell ref="C25:T25"/>
    <mergeCell ref="U25:AE25"/>
    <mergeCell ref="Z21:AE21"/>
    <mergeCell ref="AF21:AK21"/>
    <mergeCell ref="C18:P18"/>
    <mergeCell ref="Q18:T18"/>
    <mergeCell ref="U18:Y18"/>
    <mergeCell ref="Z18:AE18"/>
    <mergeCell ref="AF18:AK18"/>
    <mergeCell ref="C19:P19"/>
    <mergeCell ref="Q19:T19"/>
    <mergeCell ref="U19:Y19"/>
    <mergeCell ref="Z19:AE19"/>
    <mergeCell ref="AF19:AK19"/>
    <mergeCell ref="C16:AK16"/>
    <mergeCell ref="C17:P17"/>
    <mergeCell ref="Q17:T17"/>
    <mergeCell ref="U17:Y17"/>
    <mergeCell ref="Z17:AE17"/>
    <mergeCell ref="AF17:AK17"/>
    <mergeCell ref="B2:AL2"/>
    <mergeCell ref="B4:AL4"/>
    <mergeCell ref="C6:F6"/>
    <mergeCell ref="G6:I6"/>
    <mergeCell ref="C7:F7"/>
    <mergeCell ref="G7:I7"/>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s>
  <pageMargins left="0.7" right="0.7" top="0.75" bottom="0.75" header="0.3" footer="0.3"/>
  <pageSetup scale="82" orientation="portrait" r:id="rId1"/>
  <colBreaks count="1" manualBreakCount="1">
    <brk id="40"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Y37"/>
  <sheetViews>
    <sheetView showGridLines="0" view="pageBreakPreview" topLeftCell="A10" zoomScale="80" zoomScaleNormal="70" zoomScaleSheetLayoutView="80" workbookViewId="0">
      <selection activeCell="AF32" sqref="AF32:AK32"/>
    </sheetView>
  </sheetViews>
  <sheetFormatPr baseColWidth="10" defaultColWidth="11.5" defaultRowHeight="14.25"/>
  <cols>
    <col min="1" max="1" width="0.5" customWidth="1"/>
    <col min="2" max="8" width="2.375" customWidth="1"/>
    <col min="9" max="9" width="3.875" customWidth="1"/>
    <col min="10" max="14" width="2.5" customWidth="1"/>
    <col min="15" max="15" width="2.375" customWidth="1"/>
    <col min="16" max="16" width="4.5" customWidth="1"/>
    <col min="17" max="17" width="2.375" customWidth="1"/>
    <col min="18" max="18" width="3.875" customWidth="1"/>
    <col min="19" max="23" width="2.375" customWidth="1"/>
    <col min="24" max="24" width="6.875" customWidth="1"/>
    <col min="25" max="30" width="2.375" customWidth="1"/>
    <col min="31" max="31" width="8.625"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3.4</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40</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f>COTIZACIÓN!E25</f>
        <v>240</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240</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0</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c r="AY15">
        <v>2439.0243902439029</v>
      </c>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c r="AY16">
        <v>1546.3917525773197</v>
      </c>
    </row>
    <row r="17" spans="1:51">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51">
      <c r="A18" s="12"/>
      <c r="B18" s="5"/>
      <c r="C18" s="309" t="s">
        <v>140</v>
      </c>
      <c r="D18" s="310"/>
      <c r="E18" s="310"/>
      <c r="F18" s="310"/>
      <c r="G18" s="310"/>
      <c r="H18" s="310"/>
      <c r="I18" s="310"/>
      <c r="J18" s="310"/>
      <c r="K18" s="310"/>
      <c r="L18" s="310"/>
      <c r="M18" s="310"/>
      <c r="N18" s="310"/>
      <c r="O18" s="310"/>
      <c r="P18" s="311"/>
      <c r="Q18" s="283">
        <v>1</v>
      </c>
      <c r="R18" s="284"/>
      <c r="S18" s="284"/>
      <c r="T18" s="285"/>
      <c r="U18" s="283" t="s">
        <v>40</v>
      </c>
      <c r="V18" s="284"/>
      <c r="W18" s="284"/>
      <c r="X18" s="284"/>
      <c r="Y18" s="285"/>
      <c r="Z18" s="297">
        <v>30000</v>
      </c>
      <c r="AA18" s="298"/>
      <c r="AB18" s="298"/>
      <c r="AC18" s="298"/>
      <c r="AD18" s="298"/>
      <c r="AE18" s="299"/>
      <c r="AF18" s="297"/>
      <c r="AG18" s="298"/>
      <c r="AH18" s="298"/>
      <c r="AI18" s="298"/>
      <c r="AJ18" s="298"/>
      <c r="AK18" s="299"/>
      <c r="AL18" s="5"/>
      <c r="AM18" s="13"/>
    </row>
    <row r="19" spans="1:51">
      <c r="A19" s="12"/>
      <c r="B19" s="5"/>
      <c r="C19" s="309" t="s">
        <v>141</v>
      </c>
      <c r="D19" s="310"/>
      <c r="E19" s="310"/>
      <c r="F19" s="310"/>
      <c r="G19" s="310"/>
      <c r="H19" s="310"/>
      <c r="I19" s="310"/>
      <c r="J19" s="310"/>
      <c r="K19" s="310"/>
      <c r="L19" s="310"/>
      <c r="M19" s="310"/>
      <c r="N19" s="310"/>
      <c r="O19" s="310"/>
      <c r="P19" s="311"/>
      <c r="Q19" s="283">
        <v>0.1</v>
      </c>
      <c r="R19" s="284"/>
      <c r="S19" s="284"/>
      <c r="T19" s="285"/>
      <c r="U19" s="283" t="s">
        <v>98</v>
      </c>
      <c r="V19" s="284"/>
      <c r="W19" s="284"/>
      <c r="X19" s="284"/>
      <c r="Y19" s="285"/>
      <c r="Z19" s="297">
        <v>420000</v>
      </c>
      <c r="AA19" s="298"/>
      <c r="AB19" s="298"/>
      <c r="AC19" s="298"/>
      <c r="AD19" s="298"/>
      <c r="AE19" s="299"/>
      <c r="AF19" s="297"/>
      <c r="AG19" s="298"/>
      <c r="AH19" s="298"/>
      <c r="AI19" s="298"/>
      <c r="AJ19" s="298"/>
      <c r="AK19" s="299"/>
      <c r="AL19" s="5"/>
      <c r="AM19" s="13"/>
    </row>
    <row r="20" spans="1:51" ht="3" customHeight="1">
      <c r="A20" s="12"/>
      <c r="B20" s="5"/>
      <c r="C20" s="6"/>
      <c r="D20" s="6"/>
      <c r="E20" s="6"/>
      <c r="F20" s="6"/>
      <c r="G20" s="6"/>
      <c r="H20" s="6"/>
      <c r="I20" s="6"/>
      <c r="J20" s="6"/>
      <c r="K20" s="6"/>
      <c r="L20" s="6"/>
      <c r="M20" s="6"/>
      <c r="N20" s="6"/>
      <c r="O20" s="6"/>
      <c r="P20" s="6"/>
      <c r="Q20" s="7"/>
      <c r="R20" s="7"/>
      <c r="S20" s="7"/>
      <c r="T20" s="7"/>
      <c r="U20" s="7"/>
      <c r="V20" s="7"/>
      <c r="W20" s="7"/>
      <c r="X20" s="7"/>
      <c r="Y20" s="7"/>
      <c r="Z20" s="18"/>
      <c r="AA20" s="18"/>
      <c r="AB20" s="18"/>
      <c r="AC20" s="18"/>
      <c r="AD20" s="18"/>
      <c r="AE20" s="18"/>
      <c r="AF20" s="18"/>
      <c r="AG20" s="7"/>
      <c r="AH20" s="7"/>
      <c r="AI20" s="7"/>
      <c r="AJ20" s="7"/>
      <c r="AK20" s="7"/>
      <c r="AL20" s="5"/>
      <c r="AM20" s="13"/>
    </row>
    <row r="21" spans="1:51">
      <c r="A21" s="12"/>
      <c r="B21" s="5"/>
      <c r="C21" s="5"/>
      <c r="D21" s="5"/>
      <c r="E21" s="5"/>
      <c r="F21" s="5"/>
      <c r="G21" s="5"/>
      <c r="H21" s="5"/>
      <c r="I21" s="5"/>
      <c r="J21" s="5"/>
      <c r="K21" s="5"/>
      <c r="L21" s="5"/>
      <c r="M21" s="5"/>
      <c r="N21" s="5"/>
      <c r="O21" s="5"/>
      <c r="P21" s="5"/>
      <c r="Q21" s="5"/>
      <c r="R21" s="5"/>
      <c r="S21" s="5"/>
      <c r="T21" s="5"/>
      <c r="U21" s="5"/>
      <c r="V21" s="5"/>
      <c r="W21" s="5"/>
      <c r="X21" s="5"/>
      <c r="Y21" s="5"/>
      <c r="Z21" s="217" t="s">
        <v>77</v>
      </c>
      <c r="AA21" s="217"/>
      <c r="AB21" s="217"/>
      <c r="AC21" s="217"/>
      <c r="AD21" s="217"/>
      <c r="AE21" s="217"/>
      <c r="AF21" s="293">
        <f>SUM(AF18:AK19)</f>
        <v>0</v>
      </c>
      <c r="AG21" s="217"/>
      <c r="AH21" s="217"/>
      <c r="AI21" s="217"/>
      <c r="AJ21" s="217"/>
      <c r="AK21" s="217"/>
      <c r="AL21" s="5"/>
      <c r="AM21" s="13"/>
    </row>
    <row r="22" spans="1:51">
      <c r="A22" s="12"/>
      <c r="B22" s="5"/>
      <c r="C22" s="5"/>
      <c r="D22" s="5"/>
      <c r="E22" s="5"/>
      <c r="F22" s="5"/>
      <c r="G22" s="5"/>
      <c r="H22" s="5"/>
      <c r="I22" s="5"/>
      <c r="J22" s="5"/>
      <c r="K22" s="5"/>
      <c r="L22" s="5"/>
      <c r="M22" s="5"/>
      <c r="N22" s="5"/>
      <c r="O22" s="5"/>
      <c r="P22" s="5"/>
      <c r="Q22" s="5"/>
      <c r="R22" s="5"/>
      <c r="S22" s="5"/>
      <c r="T22" s="5"/>
      <c r="U22" s="5"/>
      <c r="V22" s="5"/>
      <c r="W22" s="5"/>
      <c r="X22" s="5"/>
      <c r="Y22" s="5"/>
      <c r="Z22" s="7"/>
      <c r="AA22" s="7"/>
      <c r="AB22" s="7"/>
      <c r="AC22" s="7"/>
      <c r="AD22" s="7"/>
      <c r="AE22" s="7"/>
      <c r="AF22" s="18"/>
      <c r="AG22" s="7"/>
      <c r="AH22" s="7"/>
      <c r="AI22" s="7"/>
      <c r="AJ22" s="7"/>
      <c r="AK22" s="7"/>
      <c r="AL22" s="5"/>
      <c r="AM22" s="13"/>
    </row>
    <row r="23" spans="1:51">
      <c r="A23" s="12"/>
      <c r="B23" s="5"/>
      <c r="C23" s="217" t="s">
        <v>81</v>
      </c>
      <c r="D23" s="217"/>
      <c r="E23" s="217"/>
      <c r="F23" s="217"/>
      <c r="G23" s="217"/>
      <c r="H23" s="217"/>
      <c r="I23" s="217"/>
      <c r="J23" s="217"/>
      <c r="K23" s="217"/>
      <c r="L23" s="217"/>
      <c r="M23" s="217"/>
      <c r="N23" s="217"/>
      <c r="O23" s="217"/>
      <c r="P23" s="217"/>
      <c r="Q23" s="217"/>
      <c r="R23" s="217"/>
      <c r="S23" s="217"/>
      <c r="T23" s="217"/>
      <c r="U23" s="217"/>
      <c r="V23" s="217"/>
      <c r="W23" s="217"/>
      <c r="X23" s="217"/>
      <c r="Y23" s="217"/>
      <c r="Z23" s="217"/>
      <c r="AA23" s="217"/>
      <c r="AB23" s="217"/>
      <c r="AC23" s="217"/>
      <c r="AD23" s="217"/>
      <c r="AE23" s="217"/>
      <c r="AF23" s="217"/>
      <c r="AG23" s="217"/>
      <c r="AH23" s="217"/>
      <c r="AI23" s="217"/>
      <c r="AJ23" s="217"/>
      <c r="AK23" s="217"/>
      <c r="AL23" s="5"/>
      <c r="AM23" s="13"/>
    </row>
    <row r="24" spans="1:51">
      <c r="A24" s="12"/>
      <c r="B24" s="5"/>
      <c r="C24" s="283" t="s">
        <v>79</v>
      </c>
      <c r="D24" s="284"/>
      <c r="E24" s="284"/>
      <c r="F24" s="284"/>
      <c r="G24" s="284"/>
      <c r="H24" s="284"/>
      <c r="I24" s="284"/>
      <c r="J24" s="284"/>
      <c r="K24" s="284"/>
      <c r="L24" s="284"/>
      <c r="M24" s="284"/>
      <c r="N24" s="284"/>
      <c r="O24" s="284"/>
      <c r="P24" s="284"/>
      <c r="Q24" s="284"/>
      <c r="R24" s="284"/>
      <c r="S24" s="284"/>
      <c r="T24" s="285"/>
      <c r="U24" s="283" t="s">
        <v>66</v>
      </c>
      <c r="V24" s="284"/>
      <c r="W24" s="284"/>
      <c r="X24" s="284"/>
      <c r="Y24" s="284"/>
      <c r="Z24" s="284"/>
      <c r="AA24" s="284"/>
      <c r="AB24" s="284"/>
      <c r="AC24" s="284"/>
      <c r="AD24" s="284"/>
      <c r="AE24" s="285"/>
      <c r="AF24" s="217" t="s">
        <v>71</v>
      </c>
      <c r="AG24" s="217"/>
      <c r="AH24" s="217"/>
      <c r="AI24" s="217"/>
      <c r="AJ24" s="217"/>
      <c r="AK24" s="217"/>
      <c r="AL24" s="5"/>
      <c r="AM24" s="13"/>
    </row>
    <row r="25" spans="1:51">
      <c r="A25" s="12"/>
      <c r="B25" s="5"/>
      <c r="C25" s="283" t="s">
        <v>142</v>
      </c>
      <c r="D25" s="284"/>
      <c r="E25" s="284"/>
      <c r="F25" s="284"/>
      <c r="G25" s="284"/>
      <c r="H25" s="284"/>
      <c r="I25" s="284"/>
      <c r="J25" s="284"/>
      <c r="K25" s="284"/>
      <c r="L25" s="284"/>
      <c r="M25" s="284"/>
      <c r="N25" s="284"/>
      <c r="O25" s="284"/>
      <c r="P25" s="284"/>
      <c r="Q25" s="284"/>
      <c r="R25" s="284"/>
      <c r="S25" s="284"/>
      <c r="T25" s="285"/>
      <c r="U25" s="283" t="s">
        <v>113</v>
      </c>
      <c r="V25" s="284"/>
      <c r="W25" s="284"/>
      <c r="X25" s="284"/>
      <c r="Y25" s="284"/>
      <c r="Z25" s="284"/>
      <c r="AA25" s="284"/>
      <c r="AB25" s="284"/>
      <c r="AC25" s="284"/>
      <c r="AD25" s="284"/>
      <c r="AE25" s="285"/>
      <c r="AF25" s="289"/>
      <c r="AG25" s="289"/>
      <c r="AH25" s="289"/>
      <c r="AI25" s="289"/>
      <c r="AJ25" s="289"/>
      <c r="AK25" s="289"/>
      <c r="AL25" s="5"/>
      <c r="AM25" s="13"/>
    </row>
    <row r="26" spans="1:51" ht="3" customHeight="1">
      <c r="A26" s="12"/>
      <c r="B26" s="5"/>
      <c r="C26" s="5"/>
      <c r="D26" s="5"/>
      <c r="E26" s="5"/>
      <c r="F26" s="5"/>
      <c r="G26" s="5"/>
      <c r="H26" s="5"/>
      <c r="I26" s="5"/>
      <c r="J26" s="5"/>
      <c r="K26" s="5"/>
      <c r="L26" s="5"/>
      <c r="M26" s="5"/>
      <c r="N26" s="5"/>
      <c r="O26" s="5"/>
      <c r="P26" s="5"/>
      <c r="Q26" s="5"/>
      <c r="R26" s="5"/>
      <c r="S26" s="5"/>
      <c r="T26" s="5"/>
      <c r="U26" s="5"/>
      <c r="V26" s="5"/>
      <c r="W26" s="5"/>
      <c r="X26" s="5"/>
      <c r="Y26" s="5"/>
      <c r="Z26" s="7"/>
      <c r="AA26" s="7"/>
      <c r="AB26" s="7"/>
      <c r="AC26" s="7"/>
      <c r="AD26" s="7"/>
      <c r="AE26" s="7"/>
      <c r="AF26" s="18"/>
      <c r="AG26" s="7"/>
      <c r="AH26" s="7"/>
      <c r="AI26" s="7"/>
      <c r="AJ26" s="7"/>
      <c r="AK26" s="7"/>
      <c r="AL26" s="5"/>
      <c r="AM26" s="13"/>
    </row>
    <row r="27" spans="1:51">
      <c r="A27" s="12"/>
      <c r="B27" s="5"/>
      <c r="C27" s="5"/>
      <c r="D27" s="5"/>
      <c r="E27" s="5"/>
      <c r="F27" s="5"/>
      <c r="G27" s="5"/>
      <c r="H27" s="5"/>
      <c r="I27" s="5"/>
      <c r="J27" s="5"/>
      <c r="K27" s="5"/>
      <c r="L27" s="5"/>
      <c r="M27" s="5"/>
      <c r="N27" s="5"/>
      <c r="O27" s="5"/>
      <c r="P27" s="5"/>
      <c r="Q27" s="5"/>
      <c r="R27" s="5"/>
      <c r="S27" s="5"/>
      <c r="T27" s="5"/>
      <c r="U27" s="5"/>
      <c r="V27" s="5"/>
      <c r="W27" s="5"/>
      <c r="X27" s="5"/>
      <c r="Y27" s="5"/>
      <c r="Z27" s="217" t="s">
        <v>77</v>
      </c>
      <c r="AA27" s="217"/>
      <c r="AB27" s="217"/>
      <c r="AC27" s="217"/>
      <c r="AD27" s="217"/>
      <c r="AE27" s="217"/>
      <c r="AF27" s="293">
        <f>SUM(AF25:AK25)</f>
        <v>0</v>
      </c>
      <c r="AG27" s="217"/>
      <c r="AH27" s="217"/>
      <c r="AI27" s="217"/>
      <c r="AJ27" s="217"/>
      <c r="AK27" s="217"/>
      <c r="AL27" s="5"/>
      <c r="AM27" s="13"/>
    </row>
    <row r="28" spans="1:51">
      <c r="A28" s="12"/>
      <c r="B28" s="5"/>
      <c r="C28" s="5"/>
      <c r="D28" s="5"/>
      <c r="E28" s="5"/>
      <c r="F28" s="5"/>
      <c r="G28" s="5"/>
      <c r="H28" s="5"/>
      <c r="I28" s="5"/>
      <c r="J28" s="5"/>
      <c r="K28" s="5"/>
      <c r="L28" s="5"/>
      <c r="M28" s="5"/>
      <c r="N28" s="5"/>
      <c r="O28" s="5"/>
      <c r="P28" s="5"/>
      <c r="Q28" s="5"/>
      <c r="R28" s="5"/>
      <c r="S28" s="5"/>
      <c r="T28" s="5"/>
      <c r="U28" s="5"/>
      <c r="V28" s="5"/>
      <c r="W28" s="5"/>
      <c r="X28" s="5"/>
      <c r="Y28" s="5"/>
      <c r="Z28" s="7"/>
      <c r="AA28" s="7"/>
      <c r="AB28" s="7"/>
      <c r="AC28" s="7"/>
      <c r="AD28" s="7"/>
      <c r="AE28" s="7"/>
      <c r="AF28" s="18"/>
      <c r="AG28" s="7"/>
      <c r="AH28" s="7"/>
      <c r="AI28" s="7"/>
      <c r="AJ28" s="7"/>
      <c r="AK28" s="7"/>
      <c r="AL28" s="5"/>
      <c r="AM28" s="13"/>
    </row>
    <row r="29" spans="1:51">
      <c r="A29" s="12"/>
      <c r="B29" s="5"/>
      <c r="C29" s="217" t="s">
        <v>82</v>
      </c>
      <c r="D29" s="217"/>
      <c r="E29" s="217"/>
      <c r="F29" s="217"/>
      <c r="G29" s="217"/>
      <c r="H29" s="217"/>
      <c r="I29" s="217"/>
      <c r="J29" s="217"/>
      <c r="K29" s="217"/>
      <c r="L29" s="217"/>
      <c r="M29" s="217"/>
      <c r="N29" s="217"/>
      <c r="O29" s="217"/>
      <c r="P29" s="217"/>
      <c r="Q29" s="217"/>
      <c r="R29" s="217"/>
      <c r="S29" s="217"/>
      <c r="T29" s="217"/>
      <c r="U29" s="217"/>
      <c r="V29" s="217"/>
      <c r="W29" s="217"/>
      <c r="X29" s="217"/>
      <c r="Y29" s="217"/>
      <c r="Z29" s="217"/>
      <c r="AA29" s="217"/>
      <c r="AB29" s="217"/>
      <c r="AC29" s="217"/>
      <c r="AD29" s="217"/>
      <c r="AE29" s="217"/>
      <c r="AF29" s="217"/>
      <c r="AG29" s="217"/>
      <c r="AH29" s="217"/>
      <c r="AI29" s="217"/>
      <c r="AJ29" s="217"/>
      <c r="AK29" s="217"/>
      <c r="AL29" s="5"/>
      <c r="AM29" s="13"/>
    </row>
    <row r="30" spans="1:51">
      <c r="A30" s="12"/>
      <c r="B30" s="5"/>
      <c r="C30" s="283" t="s">
        <v>79</v>
      </c>
      <c r="D30" s="284"/>
      <c r="E30" s="284"/>
      <c r="F30" s="284"/>
      <c r="G30" s="284"/>
      <c r="H30" s="284"/>
      <c r="I30" s="284"/>
      <c r="J30" s="284"/>
      <c r="K30" s="284"/>
      <c r="L30" s="284"/>
      <c r="M30" s="284"/>
      <c r="N30" s="285"/>
      <c r="O30" s="283" t="s">
        <v>83</v>
      </c>
      <c r="P30" s="284"/>
      <c r="Q30" s="284"/>
      <c r="R30" s="284"/>
      <c r="S30" s="284"/>
      <c r="T30" s="284"/>
      <c r="U30" s="284"/>
      <c r="V30" s="284"/>
      <c r="W30" s="284"/>
      <c r="X30" s="284"/>
      <c r="Y30" s="285"/>
      <c r="Z30" s="217" t="s">
        <v>84</v>
      </c>
      <c r="AA30" s="217"/>
      <c r="AB30" s="217"/>
      <c r="AC30" s="217"/>
      <c r="AD30" s="217"/>
      <c r="AE30" s="217"/>
      <c r="AF30" s="217" t="s">
        <v>71</v>
      </c>
      <c r="AG30" s="217"/>
      <c r="AH30" s="217"/>
      <c r="AI30" s="217"/>
      <c r="AJ30" s="217"/>
      <c r="AK30" s="217"/>
      <c r="AL30" s="5"/>
      <c r="AM30" s="13"/>
    </row>
    <row r="31" spans="1:51">
      <c r="A31" s="12"/>
      <c r="B31" s="5"/>
      <c r="C31" s="283" t="s">
        <v>106</v>
      </c>
      <c r="D31" s="284"/>
      <c r="E31" s="284"/>
      <c r="F31" s="284"/>
      <c r="G31" s="284"/>
      <c r="H31" s="284"/>
      <c r="I31" s="284"/>
      <c r="J31" s="284"/>
      <c r="K31" s="284"/>
      <c r="L31" s="284"/>
      <c r="M31" s="284"/>
      <c r="N31" s="285"/>
      <c r="O31" s="286">
        <f>JORNALES!C17</f>
        <v>116666.66666666667</v>
      </c>
      <c r="P31" s="287"/>
      <c r="Q31" s="287"/>
      <c r="R31" s="287"/>
      <c r="S31" s="287"/>
      <c r="T31" s="287"/>
      <c r="U31" s="287"/>
      <c r="V31" s="287"/>
      <c r="W31" s="287"/>
      <c r="X31" s="287"/>
      <c r="Y31" s="288"/>
      <c r="Z31" s="312">
        <f>AY15/O31</f>
        <v>2.0905923344947737E-2</v>
      </c>
      <c r="AA31" s="313"/>
      <c r="AB31" s="313"/>
      <c r="AC31" s="313"/>
      <c r="AD31" s="313"/>
      <c r="AE31" s="314"/>
      <c r="AF31" s="297"/>
      <c r="AG31" s="298"/>
      <c r="AH31" s="298"/>
      <c r="AI31" s="298"/>
      <c r="AJ31" s="298"/>
      <c r="AK31" s="299"/>
      <c r="AL31" s="5"/>
      <c r="AM31" s="13"/>
    </row>
    <row r="32" spans="1:51">
      <c r="A32" s="12"/>
      <c r="B32" s="5"/>
      <c r="C32" s="283" t="s">
        <v>86</v>
      </c>
      <c r="D32" s="284"/>
      <c r="E32" s="284"/>
      <c r="F32" s="284"/>
      <c r="G32" s="284"/>
      <c r="H32" s="284"/>
      <c r="I32" s="284"/>
      <c r="J32" s="284"/>
      <c r="K32" s="284"/>
      <c r="L32" s="284"/>
      <c r="M32" s="284"/>
      <c r="N32" s="285"/>
      <c r="O32" s="286">
        <f>JORNALES!C4</f>
        <v>49822.5</v>
      </c>
      <c r="P32" s="287"/>
      <c r="Q32" s="287"/>
      <c r="R32" s="287"/>
      <c r="S32" s="287"/>
      <c r="T32" s="287"/>
      <c r="U32" s="287"/>
      <c r="V32" s="287"/>
      <c r="W32" s="287"/>
      <c r="X32" s="287"/>
      <c r="Y32" s="288"/>
      <c r="Z32" s="290">
        <f>AY16/O32</f>
        <v>3.1038020022626719E-2</v>
      </c>
      <c r="AA32" s="291"/>
      <c r="AB32" s="291"/>
      <c r="AC32" s="291"/>
      <c r="AD32" s="291"/>
      <c r="AE32" s="292"/>
      <c r="AF32" s="297"/>
      <c r="AG32" s="298"/>
      <c r="AH32" s="298"/>
      <c r="AI32" s="298"/>
      <c r="AJ32" s="298"/>
      <c r="AK32" s="299"/>
      <c r="AL32" s="5"/>
      <c r="AM32" s="13"/>
      <c r="AY32">
        <v>24</v>
      </c>
    </row>
    <row r="33" spans="1:51" ht="3" customHeight="1">
      <c r="A33" s="12"/>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13"/>
    </row>
    <row r="34" spans="1:51">
      <c r="A34" s="12"/>
      <c r="B34" s="5"/>
      <c r="C34" s="5"/>
      <c r="D34" s="5"/>
      <c r="E34" s="5"/>
      <c r="F34" s="5"/>
      <c r="G34" s="5"/>
      <c r="H34" s="5"/>
      <c r="I34" s="5"/>
      <c r="J34" s="5"/>
      <c r="K34" s="5"/>
      <c r="L34" s="5"/>
      <c r="M34" s="5"/>
      <c r="N34" s="5"/>
      <c r="O34" s="5"/>
      <c r="P34" s="5"/>
      <c r="Q34" s="5"/>
      <c r="R34" s="5"/>
      <c r="S34" s="5"/>
      <c r="T34" s="5"/>
      <c r="U34" s="5"/>
      <c r="V34" s="5"/>
      <c r="W34" s="5"/>
      <c r="X34" s="5"/>
      <c r="Y34" s="5"/>
      <c r="Z34" s="217" t="s">
        <v>77</v>
      </c>
      <c r="AA34" s="217"/>
      <c r="AB34" s="217"/>
      <c r="AC34" s="217"/>
      <c r="AD34" s="217"/>
      <c r="AE34" s="217"/>
      <c r="AF34" s="293">
        <f>SUM(AF31:AK32)</f>
        <v>0</v>
      </c>
      <c r="AG34" s="293"/>
      <c r="AH34" s="293"/>
      <c r="AI34" s="293"/>
      <c r="AJ34" s="293"/>
      <c r="AK34" s="293"/>
      <c r="AL34" s="5"/>
      <c r="AM34" s="13"/>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217" t="s">
        <v>115</v>
      </c>
      <c r="Y36" s="217"/>
      <c r="Z36" s="217"/>
      <c r="AA36" s="217"/>
      <c r="AB36" s="217"/>
      <c r="AC36" s="217"/>
      <c r="AD36" s="293">
        <f>AF34+AF21+AE14+AF27</f>
        <v>0</v>
      </c>
      <c r="AE36" s="293"/>
      <c r="AF36" s="293"/>
      <c r="AG36" s="293"/>
      <c r="AH36" s="293"/>
      <c r="AI36" s="293"/>
      <c r="AJ36" s="293"/>
      <c r="AK36" s="293"/>
      <c r="AL36" s="5"/>
      <c r="AM36" s="13"/>
      <c r="AY36" s="19">
        <f>AD36</f>
        <v>0</v>
      </c>
    </row>
    <row r="37" spans="1:51" ht="3" customHeight="1">
      <c r="A37" s="14"/>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20"/>
      <c r="AE37" s="20"/>
      <c r="AF37" s="20"/>
      <c r="AG37" s="20"/>
      <c r="AH37" s="20"/>
      <c r="AI37" s="20"/>
      <c r="AJ37" s="20"/>
      <c r="AK37" s="20"/>
      <c r="AL37" s="16"/>
      <c r="AM37" s="15"/>
    </row>
  </sheetData>
  <mergeCells count="65">
    <mergeCell ref="Z34:AE34"/>
    <mergeCell ref="AF34:AK34"/>
    <mergeCell ref="X36:AC36"/>
    <mergeCell ref="AD36:AK36"/>
    <mergeCell ref="Z32:AE32"/>
    <mergeCell ref="AF32:AK32"/>
    <mergeCell ref="AF31:AK31"/>
    <mergeCell ref="C29:AK29"/>
    <mergeCell ref="Z30:AE30"/>
    <mergeCell ref="AF30:AK30"/>
    <mergeCell ref="Z31:AE31"/>
    <mergeCell ref="C30:N30"/>
    <mergeCell ref="O30:Y30"/>
    <mergeCell ref="C31:N31"/>
    <mergeCell ref="O31:Y31"/>
    <mergeCell ref="AF27:AK27"/>
    <mergeCell ref="Z21:AE21"/>
    <mergeCell ref="AF21:AK21"/>
    <mergeCell ref="C23:AK23"/>
    <mergeCell ref="AF24:AK24"/>
    <mergeCell ref="AF25:AK25"/>
    <mergeCell ref="C24:T24"/>
    <mergeCell ref="C18:P18"/>
    <mergeCell ref="Q18:T18"/>
    <mergeCell ref="U18:Y18"/>
    <mergeCell ref="Z18:AE18"/>
    <mergeCell ref="AF18:AK18"/>
    <mergeCell ref="C19:P19"/>
    <mergeCell ref="Q19:T19"/>
    <mergeCell ref="U19:Y19"/>
    <mergeCell ref="Z19:AE19"/>
    <mergeCell ref="AF19:AK19"/>
    <mergeCell ref="C16:AK16"/>
    <mergeCell ref="C17:P17"/>
    <mergeCell ref="Q17:T17"/>
    <mergeCell ref="U17:Y17"/>
    <mergeCell ref="Z17:AE17"/>
    <mergeCell ref="AF17:AK17"/>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 ref="B2:AL2"/>
    <mergeCell ref="B4:AL4"/>
    <mergeCell ref="C6:F6"/>
    <mergeCell ref="G6:I6"/>
    <mergeCell ref="C7:F7"/>
    <mergeCell ref="G7:I7"/>
    <mergeCell ref="C32:N32"/>
    <mergeCell ref="O32:Y32"/>
    <mergeCell ref="U24:AE24"/>
    <mergeCell ref="C25:T25"/>
    <mergeCell ref="U25:AE25"/>
    <mergeCell ref="Z27:AE27"/>
  </mergeCells>
  <pageMargins left="0.7" right="0.7" top="0.75" bottom="0.75" header="0.3" footer="0.3"/>
  <pageSetup scale="80" orientation="portrait" r:id="rId1"/>
  <colBreaks count="1" manualBreakCount="1">
    <brk id="40"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Y37"/>
  <sheetViews>
    <sheetView showGridLines="0" view="pageBreakPreview" topLeftCell="A7" zoomScale="80" zoomScaleNormal="70" zoomScaleSheetLayoutView="80" workbookViewId="0">
      <selection activeCell="AF32" sqref="AF32:AK32"/>
    </sheetView>
  </sheetViews>
  <sheetFormatPr baseColWidth="10" defaultColWidth="11.5" defaultRowHeight="14.25"/>
  <cols>
    <col min="1" max="1" width="0.5" customWidth="1"/>
    <col min="2" max="8" width="2.375" customWidth="1"/>
    <col min="9" max="9" width="3.875" customWidth="1"/>
    <col min="10" max="14" width="2.5" customWidth="1"/>
    <col min="15" max="15" width="2.375" customWidth="1"/>
    <col min="16" max="16" width="4.5" customWidth="1"/>
    <col min="17" max="17" width="2.375" customWidth="1"/>
    <col min="18" max="18" width="3.875" customWidth="1"/>
    <col min="19" max="23" width="2.375" customWidth="1"/>
    <col min="24" max="24" width="6.875" customWidth="1"/>
    <col min="25" max="30" width="2.375" customWidth="1"/>
    <col min="31" max="31" width="7.375"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3.5</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40</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f>COTIZACIÓN!E25</f>
        <v>240</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240</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0</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c r="AY16">
        <v>2531.6455696202529</v>
      </c>
    </row>
    <row r="17" spans="1:51">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c r="AY17">
        <v>1530.612244897959</v>
      </c>
    </row>
    <row r="18" spans="1:51">
      <c r="A18" s="12"/>
      <c r="B18" s="5"/>
      <c r="C18" s="309" t="s">
        <v>143</v>
      </c>
      <c r="D18" s="310"/>
      <c r="E18" s="310"/>
      <c r="F18" s="310"/>
      <c r="G18" s="310"/>
      <c r="H18" s="310"/>
      <c r="I18" s="310"/>
      <c r="J18" s="310"/>
      <c r="K18" s="310"/>
      <c r="L18" s="310"/>
      <c r="M18" s="310"/>
      <c r="N18" s="310"/>
      <c r="O18" s="310"/>
      <c r="P18" s="311"/>
      <c r="Q18" s="283">
        <v>1</v>
      </c>
      <c r="R18" s="284"/>
      <c r="S18" s="284"/>
      <c r="T18" s="285"/>
      <c r="U18" s="283" t="s">
        <v>40</v>
      </c>
      <c r="V18" s="284"/>
      <c r="W18" s="284"/>
      <c r="X18" s="284"/>
      <c r="Y18" s="285"/>
      <c r="Z18" s="297">
        <v>15000</v>
      </c>
      <c r="AA18" s="298"/>
      <c r="AB18" s="298"/>
      <c r="AC18" s="298"/>
      <c r="AD18" s="298"/>
      <c r="AE18" s="299"/>
      <c r="AF18" s="297"/>
      <c r="AG18" s="298"/>
      <c r="AH18" s="298"/>
      <c r="AI18" s="298"/>
      <c r="AJ18" s="298"/>
      <c r="AK18" s="299"/>
      <c r="AL18" s="5"/>
      <c r="AM18" s="13"/>
    </row>
    <row r="19" spans="1:51">
      <c r="A19" s="12"/>
      <c r="B19" s="5"/>
      <c r="C19" s="309" t="s">
        <v>144</v>
      </c>
      <c r="D19" s="310"/>
      <c r="E19" s="310"/>
      <c r="F19" s="310"/>
      <c r="G19" s="310"/>
      <c r="H19" s="310"/>
      <c r="I19" s="310"/>
      <c r="J19" s="310"/>
      <c r="K19" s="310"/>
      <c r="L19" s="310"/>
      <c r="M19" s="310"/>
      <c r="N19" s="310"/>
      <c r="O19" s="310"/>
      <c r="P19" s="311"/>
      <c r="Q19" s="283">
        <v>1</v>
      </c>
      <c r="R19" s="284"/>
      <c r="S19" s="284"/>
      <c r="T19" s="285"/>
      <c r="U19" s="283" t="s">
        <v>145</v>
      </c>
      <c r="V19" s="284"/>
      <c r="W19" s="284"/>
      <c r="X19" s="284"/>
      <c r="Y19" s="285"/>
      <c r="Z19" s="297">
        <v>1000</v>
      </c>
      <c r="AA19" s="298"/>
      <c r="AB19" s="298"/>
      <c r="AC19" s="298"/>
      <c r="AD19" s="298"/>
      <c r="AE19" s="299"/>
      <c r="AF19" s="297"/>
      <c r="AG19" s="298"/>
      <c r="AH19" s="298"/>
      <c r="AI19" s="298"/>
      <c r="AJ19" s="298"/>
      <c r="AK19" s="299"/>
      <c r="AL19" s="5"/>
      <c r="AM19" s="13"/>
    </row>
    <row r="20" spans="1:51" ht="3" customHeight="1">
      <c r="A20" s="12"/>
      <c r="B20" s="5"/>
      <c r="C20" s="6"/>
      <c r="D20" s="6"/>
      <c r="E20" s="6"/>
      <c r="F20" s="6"/>
      <c r="G20" s="6"/>
      <c r="H20" s="6"/>
      <c r="I20" s="6"/>
      <c r="J20" s="6"/>
      <c r="K20" s="6"/>
      <c r="L20" s="6"/>
      <c r="M20" s="6"/>
      <c r="N20" s="6"/>
      <c r="O20" s="6"/>
      <c r="P20" s="6"/>
      <c r="Q20" s="7"/>
      <c r="R20" s="7"/>
      <c r="S20" s="7"/>
      <c r="T20" s="7"/>
      <c r="U20" s="7"/>
      <c r="V20" s="7"/>
      <c r="W20" s="7"/>
      <c r="X20" s="7"/>
      <c r="Y20" s="7"/>
      <c r="Z20" s="18"/>
      <c r="AA20" s="18"/>
      <c r="AB20" s="18"/>
      <c r="AC20" s="18"/>
      <c r="AD20" s="18"/>
      <c r="AE20" s="18"/>
      <c r="AF20" s="18"/>
      <c r="AG20" s="7"/>
      <c r="AH20" s="7"/>
      <c r="AI20" s="7"/>
      <c r="AJ20" s="7"/>
      <c r="AK20" s="7"/>
      <c r="AL20" s="5"/>
      <c r="AM20" s="13"/>
    </row>
    <row r="21" spans="1:51">
      <c r="A21" s="12"/>
      <c r="B21" s="5"/>
      <c r="C21" s="5"/>
      <c r="D21" s="5"/>
      <c r="E21" s="5"/>
      <c r="F21" s="5"/>
      <c r="G21" s="5"/>
      <c r="H21" s="5"/>
      <c r="I21" s="5"/>
      <c r="J21" s="5"/>
      <c r="K21" s="5"/>
      <c r="L21" s="5"/>
      <c r="M21" s="5"/>
      <c r="N21" s="5"/>
      <c r="O21" s="5"/>
      <c r="P21" s="5"/>
      <c r="Q21" s="5"/>
      <c r="R21" s="5"/>
      <c r="S21" s="5"/>
      <c r="T21" s="5"/>
      <c r="U21" s="5"/>
      <c r="V21" s="5"/>
      <c r="W21" s="5"/>
      <c r="X21" s="5"/>
      <c r="Y21" s="5"/>
      <c r="Z21" s="217" t="s">
        <v>77</v>
      </c>
      <c r="AA21" s="217"/>
      <c r="AB21" s="217"/>
      <c r="AC21" s="217"/>
      <c r="AD21" s="217"/>
      <c r="AE21" s="217"/>
      <c r="AF21" s="293">
        <f>SUM(AF18:AK19)</f>
        <v>0</v>
      </c>
      <c r="AG21" s="217"/>
      <c r="AH21" s="217"/>
      <c r="AI21" s="217"/>
      <c r="AJ21" s="217"/>
      <c r="AK21" s="217"/>
      <c r="AL21" s="5"/>
      <c r="AM21" s="13"/>
    </row>
    <row r="22" spans="1:51">
      <c r="A22" s="12"/>
      <c r="B22" s="5"/>
      <c r="C22" s="5"/>
      <c r="D22" s="5"/>
      <c r="E22" s="5"/>
      <c r="F22" s="5"/>
      <c r="G22" s="5"/>
      <c r="H22" s="5"/>
      <c r="I22" s="5"/>
      <c r="J22" s="5"/>
      <c r="K22" s="5"/>
      <c r="L22" s="5"/>
      <c r="M22" s="5"/>
      <c r="N22" s="5"/>
      <c r="O22" s="5"/>
      <c r="P22" s="5"/>
      <c r="Q22" s="5"/>
      <c r="R22" s="5"/>
      <c r="S22" s="5"/>
      <c r="T22" s="5"/>
      <c r="U22" s="5"/>
      <c r="V22" s="5"/>
      <c r="W22" s="5"/>
      <c r="X22" s="5"/>
      <c r="Y22" s="5"/>
      <c r="Z22" s="7"/>
      <c r="AA22" s="7"/>
      <c r="AB22" s="7"/>
      <c r="AC22" s="7"/>
      <c r="AD22" s="7"/>
      <c r="AE22" s="7"/>
      <c r="AF22" s="18"/>
      <c r="AG22" s="7"/>
      <c r="AH22" s="7"/>
      <c r="AI22" s="7"/>
      <c r="AJ22" s="7"/>
      <c r="AK22" s="7"/>
      <c r="AL22" s="5"/>
      <c r="AM22" s="13"/>
    </row>
    <row r="23" spans="1:51">
      <c r="A23" s="12"/>
      <c r="B23" s="5"/>
      <c r="C23" s="217" t="s">
        <v>81</v>
      </c>
      <c r="D23" s="217"/>
      <c r="E23" s="217"/>
      <c r="F23" s="217"/>
      <c r="G23" s="217"/>
      <c r="H23" s="217"/>
      <c r="I23" s="217"/>
      <c r="J23" s="217"/>
      <c r="K23" s="217"/>
      <c r="L23" s="217"/>
      <c r="M23" s="217"/>
      <c r="N23" s="217"/>
      <c r="O23" s="217"/>
      <c r="P23" s="217"/>
      <c r="Q23" s="217"/>
      <c r="R23" s="217"/>
      <c r="S23" s="217"/>
      <c r="T23" s="217"/>
      <c r="U23" s="217"/>
      <c r="V23" s="217"/>
      <c r="W23" s="217"/>
      <c r="X23" s="217"/>
      <c r="Y23" s="217"/>
      <c r="Z23" s="217"/>
      <c r="AA23" s="217"/>
      <c r="AB23" s="217"/>
      <c r="AC23" s="217"/>
      <c r="AD23" s="217"/>
      <c r="AE23" s="217"/>
      <c r="AF23" s="217"/>
      <c r="AG23" s="217"/>
      <c r="AH23" s="217"/>
      <c r="AI23" s="217"/>
      <c r="AJ23" s="217"/>
      <c r="AK23" s="217"/>
      <c r="AL23" s="5"/>
      <c r="AM23" s="13"/>
    </row>
    <row r="24" spans="1:51">
      <c r="A24" s="12"/>
      <c r="B24" s="5"/>
      <c r="C24" s="283" t="s">
        <v>79</v>
      </c>
      <c r="D24" s="284"/>
      <c r="E24" s="284"/>
      <c r="F24" s="284"/>
      <c r="G24" s="284"/>
      <c r="H24" s="284"/>
      <c r="I24" s="284"/>
      <c r="J24" s="284"/>
      <c r="K24" s="284"/>
      <c r="L24" s="284"/>
      <c r="M24" s="284"/>
      <c r="N24" s="284"/>
      <c r="O24" s="284"/>
      <c r="P24" s="284"/>
      <c r="Q24" s="284"/>
      <c r="R24" s="284"/>
      <c r="S24" s="284"/>
      <c r="T24" s="285"/>
      <c r="U24" s="283" t="s">
        <v>66</v>
      </c>
      <c r="V24" s="284"/>
      <c r="W24" s="284"/>
      <c r="X24" s="284"/>
      <c r="Y24" s="284"/>
      <c r="Z24" s="284"/>
      <c r="AA24" s="284"/>
      <c r="AB24" s="284"/>
      <c r="AC24" s="284"/>
      <c r="AD24" s="284"/>
      <c r="AE24" s="285"/>
      <c r="AF24" s="217" t="s">
        <v>71</v>
      </c>
      <c r="AG24" s="217"/>
      <c r="AH24" s="217"/>
      <c r="AI24" s="217"/>
      <c r="AJ24" s="217"/>
      <c r="AK24" s="217"/>
      <c r="AL24" s="5"/>
      <c r="AM24" s="13"/>
    </row>
    <row r="25" spans="1:51">
      <c r="A25" s="12"/>
      <c r="B25" s="5"/>
      <c r="C25" s="283" t="s">
        <v>142</v>
      </c>
      <c r="D25" s="284"/>
      <c r="E25" s="284"/>
      <c r="F25" s="284"/>
      <c r="G25" s="284"/>
      <c r="H25" s="284"/>
      <c r="I25" s="284"/>
      <c r="J25" s="284"/>
      <c r="K25" s="284"/>
      <c r="L25" s="284"/>
      <c r="M25" s="284"/>
      <c r="N25" s="284"/>
      <c r="O25" s="284"/>
      <c r="P25" s="284"/>
      <c r="Q25" s="284"/>
      <c r="R25" s="284"/>
      <c r="S25" s="284"/>
      <c r="T25" s="285"/>
      <c r="U25" s="283" t="s">
        <v>113</v>
      </c>
      <c r="V25" s="284"/>
      <c r="W25" s="284"/>
      <c r="X25" s="284"/>
      <c r="Y25" s="284"/>
      <c r="Z25" s="284"/>
      <c r="AA25" s="284"/>
      <c r="AB25" s="284"/>
      <c r="AC25" s="284"/>
      <c r="AD25" s="284"/>
      <c r="AE25" s="285"/>
      <c r="AF25" s="289"/>
      <c r="AG25" s="289"/>
      <c r="AH25" s="289"/>
      <c r="AI25" s="289"/>
      <c r="AJ25" s="289"/>
      <c r="AK25" s="289"/>
      <c r="AL25" s="5"/>
      <c r="AM25" s="13"/>
    </row>
    <row r="26" spans="1:51" ht="3" customHeight="1">
      <c r="A26" s="12"/>
      <c r="B26" s="5"/>
      <c r="C26" s="5"/>
      <c r="D26" s="5"/>
      <c r="E26" s="5"/>
      <c r="F26" s="5"/>
      <c r="G26" s="5"/>
      <c r="H26" s="5"/>
      <c r="I26" s="5"/>
      <c r="J26" s="5"/>
      <c r="K26" s="5"/>
      <c r="L26" s="5"/>
      <c r="M26" s="5"/>
      <c r="N26" s="5"/>
      <c r="O26" s="5"/>
      <c r="P26" s="5"/>
      <c r="Q26" s="5"/>
      <c r="R26" s="5"/>
      <c r="S26" s="5"/>
      <c r="T26" s="5"/>
      <c r="U26" s="5"/>
      <c r="V26" s="5"/>
      <c r="W26" s="5"/>
      <c r="X26" s="5"/>
      <c r="Y26" s="5"/>
      <c r="Z26" s="7"/>
      <c r="AA26" s="7"/>
      <c r="AB26" s="7"/>
      <c r="AC26" s="7"/>
      <c r="AD26" s="7"/>
      <c r="AE26" s="7"/>
      <c r="AF26" s="18"/>
      <c r="AG26" s="7"/>
      <c r="AH26" s="7"/>
      <c r="AI26" s="7"/>
      <c r="AJ26" s="7"/>
      <c r="AK26" s="7"/>
      <c r="AL26" s="5"/>
      <c r="AM26" s="13"/>
    </row>
    <row r="27" spans="1:51">
      <c r="A27" s="12"/>
      <c r="B27" s="5"/>
      <c r="C27" s="5"/>
      <c r="D27" s="5"/>
      <c r="E27" s="5"/>
      <c r="F27" s="5"/>
      <c r="G27" s="5"/>
      <c r="H27" s="5"/>
      <c r="I27" s="5"/>
      <c r="J27" s="5"/>
      <c r="K27" s="5"/>
      <c r="L27" s="5"/>
      <c r="M27" s="5"/>
      <c r="N27" s="5"/>
      <c r="O27" s="5"/>
      <c r="P27" s="5"/>
      <c r="Q27" s="5"/>
      <c r="R27" s="5"/>
      <c r="S27" s="5"/>
      <c r="T27" s="5"/>
      <c r="U27" s="5"/>
      <c r="V27" s="5"/>
      <c r="W27" s="5"/>
      <c r="X27" s="5"/>
      <c r="Y27" s="5"/>
      <c r="Z27" s="217" t="s">
        <v>77</v>
      </c>
      <c r="AA27" s="217"/>
      <c r="AB27" s="217"/>
      <c r="AC27" s="217"/>
      <c r="AD27" s="217"/>
      <c r="AE27" s="217"/>
      <c r="AF27" s="293">
        <f>SUM(AF25:AK25)</f>
        <v>0</v>
      </c>
      <c r="AG27" s="217"/>
      <c r="AH27" s="217"/>
      <c r="AI27" s="217"/>
      <c r="AJ27" s="217"/>
      <c r="AK27" s="217"/>
      <c r="AL27" s="5"/>
      <c r="AM27" s="13"/>
    </row>
    <row r="28" spans="1:51">
      <c r="A28" s="12"/>
      <c r="B28" s="5"/>
      <c r="C28" s="5"/>
      <c r="D28" s="5"/>
      <c r="E28" s="5"/>
      <c r="F28" s="5"/>
      <c r="G28" s="5"/>
      <c r="H28" s="5"/>
      <c r="I28" s="5"/>
      <c r="J28" s="5"/>
      <c r="K28" s="5"/>
      <c r="L28" s="5"/>
      <c r="M28" s="5"/>
      <c r="N28" s="5"/>
      <c r="O28" s="5"/>
      <c r="P28" s="5"/>
      <c r="Q28" s="5"/>
      <c r="R28" s="5"/>
      <c r="S28" s="5"/>
      <c r="T28" s="5"/>
      <c r="U28" s="5"/>
      <c r="V28" s="5"/>
      <c r="W28" s="5"/>
      <c r="X28" s="5"/>
      <c r="Y28" s="5"/>
      <c r="Z28" s="7"/>
      <c r="AA28" s="7"/>
      <c r="AB28" s="7"/>
      <c r="AC28" s="7"/>
      <c r="AD28" s="7"/>
      <c r="AE28" s="7"/>
      <c r="AF28" s="18"/>
      <c r="AG28" s="7"/>
      <c r="AH28" s="7"/>
      <c r="AI28" s="7"/>
      <c r="AJ28" s="7"/>
      <c r="AK28" s="7"/>
      <c r="AL28" s="5"/>
      <c r="AM28" s="13"/>
    </row>
    <row r="29" spans="1:51">
      <c r="A29" s="12"/>
      <c r="B29" s="5"/>
      <c r="C29" s="217" t="s">
        <v>82</v>
      </c>
      <c r="D29" s="217"/>
      <c r="E29" s="217"/>
      <c r="F29" s="217"/>
      <c r="G29" s="217"/>
      <c r="H29" s="217"/>
      <c r="I29" s="217"/>
      <c r="J29" s="217"/>
      <c r="K29" s="217"/>
      <c r="L29" s="217"/>
      <c r="M29" s="217"/>
      <c r="N29" s="217"/>
      <c r="O29" s="217"/>
      <c r="P29" s="217"/>
      <c r="Q29" s="217"/>
      <c r="R29" s="217"/>
      <c r="S29" s="217"/>
      <c r="T29" s="217"/>
      <c r="U29" s="217"/>
      <c r="V29" s="217"/>
      <c r="W29" s="217"/>
      <c r="X29" s="217"/>
      <c r="Y29" s="217"/>
      <c r="Z29" s="217"/>
      <c r="AA29" s="217"/>
      <c r="AB29" s="217"/>
      <c r="AC29" s="217"/>
      <c r="AD29" s="217"/>
      <c r="AE29" s="217"/>
      <c r="AF29" s="217"/>
      <c r="AG29" s="217"/>
      <c r="AH29" s="217"/>
      <c r="AI29" s="217"/>
      <c r="AJ29" s="217"/>
      <c r="AK29" s="217"/>
      <c r="AL29" s="5"/>
      <c r="AM29" s="13"/>
    </row>
    <row r="30" spans="1:51">
      <c r="A30" s="12"/>
      <c r="B30" s="5"/>
      <c r="C30" s="283" t="s">
        <v>79</v>
      </c>
      <c r="D30" s="284"/>
      <c r="E30" s="284"/>
      <c r="F30" s="284"/>
      <c r="G30" s="284"/>
      <c r="H30" s="284"/>
      <c r="I30" s="284"/>
      <c r="J30" s="284"/>
      <c r="K30" s="284"/>
      <c r="L30" s="284"/>
      <c r="M30" s="284"/>
      <c r="N30" s="285"/>
      <c r="O30" s="283" t="s">
        <v>83</v>
      </c>
      <c r="P30" s="284"/>
      <c r="Q30" s="284"/>
      <c r="R30" s="284"/>
      <c r="S30" s="284"/>
      <c r="T30" s="284"/>
      <c r="U30" s="284"/>
      <c r="V30" s="284"/>
      <c r="W30" s="284"/>
      <c r="X30" s="284"/>
      <c r="Y30" s="285"/>
      <c r="Z30" s="217" t="s">
        <v>84</v>
      </c>
      <c r="AA30" s="217"/>
      <c r="AB30" s="217"/>
      <c r="AC30" s="217"/>
      <c r="AD30" s="217"/>
      <c r="AE30" s="217"/>
      <c r="AF30" s="217" t="s">
        <v>71</v>
      </c>
      <c r="AG30" s="217"/>
      <c r="AH30" s="217"/>
      <c r="AI30" s="217"/>
      <c r="AJ30" s="217"/>
      <c r="AK30" s="217"/>
      <c r="AL30" s="5"/>
      <c r="AM30" s="13"/>
    </row>
    <row r="31" spans="1:51">
      <c r="A31" s="12"/>
      <c r="B31" s="5"/>
      <c r="C31" s="283" t="s">
        <v>106</v>
      </c>
      <c r="D31" s="284"/>
      <c r="E31" s="284"/>
      <c r="F31" s="284"/>
      <c r="G31" s="284"/>
      <c r="H31" s="284"/>
      <c r="I31" s="284"/>
      <c r="J31" s="284"/>
      <c r="K31" s="284"/>
      <c r="L31" s="284"/>
      <c r="M31" s="284"/>
      <c r="N31" s="285"/>
      <c r="O31" s="286">
        <f>JORNALES!C17</f>
        <v>116666.66666666667</v>
      </c>
      <c r="P31" s="287"/>
      <c r="Q31" s="287"/>
      <c r="R31" s="287"/>
      <c r="S31" s="287"/>
      <c r="T31" s="287"/>
      <c r="U31" s="287"/>
      <c r="V31" s="287"/>
      <c r="W31" s="287"/>
      <c r="X31" s="287"/>
      <c r="Y31" s="288"/>
      <c r="Z31" s="312">
        <f>AY16/O31</f>
        <v>2.1699819168173595E-2</v>
      </c>
      <c r="AA31" s="313"/>
      <c r="AB31" s="313"/>
      <c r="AC31" s="313"/>
      <c r="AD31" s="313"/>
      <c r="AE31" s="314"/>
      <c r="AF31" s="297"/>
      <c r="AG31" s="298"/>
      <c r="AH31" s="298"/>
      <c r="AI31" s="298"/>
      <c r="AJ31" s="298"/>
      <c r="AK31" s="299"/>
      <c r="AL31" s="5"/>
      <c r="AM31" s="13"/>
    </row>
    <row r="32" spans="1:51">
      <c r="A32" s="12"/>
      <c r="B32" s="5"/>
      <c r="C32" s="283" t="s">
        <v>86</v>
      </c>
      <c r="D32" s="284"/>
      <c r="E32" s="284"/>
      <c r="F32" s="284"/>
      <c r="G32" s="284"/>
      <c r="H32" s="284"/>
      <c r="I32" s="284"/>
      <c r="J32" s="284"/>
      <c r="K32" s="284"/>
      <c r="L32" s="284"/>
      <c r="M32" s="284"/>
      <c r="N32" s="285"/>
      <c r="O32" s="286">
        <f>JORNALES!C4</f>
        <v>49822.5</v>
      </c>
      <c r="P32" s="287"/>
      <c r="Q32" s="287"/>
      <c r="R32" s="287"/>
      <c r="S32" s="287"/>
      <c r="T32" s="287"/>
      <c r="U32" s="287"/>
      <c r="V32" s="287"/>
      <c r="W32" s="287"/>
      <c r="X32" s="287"/>
      <c r="Y32" s="288"/>
      <c r="Z32" s="312">
        <f>AY17/O32</f>
        <v>3.0721305532599909E-2</v>
      </c>
      <c r="AA32" s="313"/>
      <c r="AB32" s="313"/>
      <c r="AC32" s="313"/>
      <c r="AD32" s="313"/>
      <c r="AE32" s="314"/>
      <c r="AF32" s="297"/>
      <c r="AG32" s="298"/>
      <c r="AH32" s="298"/>
      <c r="AI32" s="298"/>
      <c r="AJ32" s="298"/>
      <c r="AK32" s="299"/>
      <c r="AL32" s="5"/>
      <c r="AM32" s="13"/>
      <c r="AY32">
        <v>24</v>
      </c>
    </row>
    <row r="33" spans="1:51" ht="3" customHeight="1">
      <c r="A33" s="12"/>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13"/>
    </row>
    <row r="34" spans="1:51">
      <c r="A34" s="12"/>
      <c r="B34" s="5"/>
      <c r="C34" s="5"/>
      <c r="D34" s="5"/>
      <c r="E34" s="5"/>
      <c r="F34" s="5"/>
      <c r="G34" s="5"/>
      <c r="H34" s="5"/>
      <c r="I34" s="5"/>
      <c r="J34" s="5"/>
      <c r="K34" s="5"/>
      <c r="L34" s="5"/>
      <c r="M34" s="5"/>
      <c r="N34" s="5"/>
      <c r="O34" s="5"/>
      <c r="P34" s="5"/>
      <c r="Q34" s="5"/>
      <c r="R34" s="5"/>
      <c r="S34" s="5"/>
      <c r="T34" s="5"/>
      <c r="U34" s="5"/>
      <c r="V34" s="5"/>
      <c r="W34" s="5"/>
      <c r="X34" s="5"/>
      <c r="Y34" s="5"/>
      <c r="Z34" s="217" t="s">
        <v>77</v>
      </c>
      <c r="AA34" s="217"/>
      <c r="AB34" s="217"/>
      <c r="AC34" s="217"/>
      <c r="AD34" s="217"/>
      <c r="AE34" s="217"/>
      <c r="AF34" s="293">
        <f>SUM(AF31:AK32)</f>
        <v>0</v>
      </c>
      <c r="AG34" s="293"/>
      <c r="AH34" s="293"/>
      <c r="AI34" s="293"/>
      <c r="AJ34" s="293"/>
      <c r="AK34" s="293"/>
      <c r="AL34" s="5"/>
      <c r="AM34" s="13"/>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217" t="s">
        <v>115</v>
      </c>
      <c r="Y36" s="217"/>
      <c r="Z36" s="217"/>
      <c r="AA36" s="217"/>
      <c r="AB36" s="217"/>
      <c r="AC36" s="217"/>
      <c r="AD36" s="293">
        <f>AF34+AF21+AE14+AF27</f>
        <v>0</v>
      </c>
      <c r="AE36" s="293"/>
      <c r="AF36" s="293"/>
      <c r="AG36" s="293"/>
      <c r="AH36" s="293"/>
      <c r="AI36" s="293"/>
      <c r="AJ36" s="293"/>
      <c r="AK36" s="293"/>
      <c r="AL36" s="5"/>
      <c r="AM36" s="13"/>
      <c r="AY36" s="19">
        <f>AD36</f>
        <v>0</v>
      </c>
    </row>
    <row r="37" spans="1:51" ht="3" customHeight="1">
      <c r="A37" s="14"/>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20"/>
      <c r="AE37" s="20"/>
      <c r="AF37" s="20"/>
      <c r="AG37" s="20"/>
      <c r="AH37" s="20"/>
      <c r="AI37" s="20"/>
      <c r="AJ37" s="20"/>
      <c r="AK37" s="20"/>
      <c r="AL37" s="16"/>
      <c r="AM37" s="15"/>
    </row>
  </sheetData>
  <mergeCells count="65">
    <mergeCell ref="C32:N32"/>
    <mergeCell ref="O32:Y32"/>
    <mergeCell ref="Z34:AE34"/>
    <mergeCell ref="AF34:AK34"/>
    <mergeCell ref="X36:AC36"/>
    <mergeCell ref="AD36:AK36"/>
    <mergeCell ref="Z32:AE32"/>
    <mergeCell ref="AF32:AK32"/>
    <mergeCell ref="AF31:AK31"/>
    <mergeCell ref="C29:AK29"/>
    <mergeCell ref="Z30:AE30"/>
    <mergeCell ref="AF30:AK30"/>
    <mergeCell ref="Z31:AE31"/>
    <mergeCell ref="C31:N31"/>
    <mergeCell ref="O31:Y31"/>
    <mergeCell ref="C30:N30"/>
    <mergeCell ref="O30:Y30"/>
    <mergeCell ref="AF27:AK27"/>
    <mergeCell ref="Z21:AE21"/>
    <mergeCell ref="AF21:AK21"/>
    <mergeCell ref="C23:AK23"/>
    <mergeCell ref="AF24:AK24"/>
    <mergeCell ref="AF25:AK25"/>
    <mergeCell ref="C24:T24"/>
    <mergeCell ref="U24:AE24"/>
    <mergeCell ref="C25:T25"/>
    <mergeCell ref="U25:AE25"/>
    <mergeCell ref="Z27:AE27"/>
    <mergeCell ref="C18:P18"/>
    <mergeCell ref="Q18:T18"/>
    <mergeCell ref="U18:Y18"/>
    <mergeCell ref="Z18:AE18"/>
    <mergeCell ref="AF18:AK18"/>
    <mergeCell ref="C19:P19"/>
    <mergeCell ref="Q19:T19"/>
    <mergeCell ref="U19:Y19"/>
    <mergeCell ref="Z19:AE19"/>
    <mergeCell ref="AF19:AK19"/>
    <mergeCell ref="C16:AK16"/>
    <mergeCell ref="C17:P17"/>
    <mergeCell ref="Q17:T17"/>
    <mergeCell ref="U17:Y17"/>
    <mergeCell ref="Z17:AE17"/>
    <mergeCell ref="AF17:AK17"/>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 ref="B2:AL2"/>
    <mergeCell ref="B4:AL4"/>
    <mergeCell ref="C6:F6"/>
    <mergeCell ref="G6:I6"/>
    <mergeCell ref="C7:F7"/>
    <mergeCell ref="G7:I7"/>
  </mergeCells>
  <pageMargins left="0.7" right="0.7" top="0.75" bottom="0.75" header="0.3" footer="0.3"/>
  <pageSetup scale="8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Y37"/>
  <sheetViews>
    <sheetView showGridLines="0" view="pageBreakPreview" topLeftCell="A10" zoomScale="80" zoomScaleNormal="70" zoomScaleSheetLayoutView="80" workbookViewId="0">
      <selection activeCell="AF32" sqref="AF32:AK32"/>
    </sheetView>
  </sheetViews>
  <sheetFormatPr baseColWidth="10" defaultColWidth="11.5" defaultRowHeight="14.25"/>
  <cols>
    <col min="1" max="1" width="0.5" customWidth="1"/>
    <col min="2" max="8" width="2.375" customWidth="1"/>
    <col min="9" max="9" width="3.875" customWidth="1"/>
    <col min="10" max="14" width="2.5" customWidth="1"/>
    <col min="15" max="15" width="2.375" customWidth="1"/>
    <col min="16" max="16" width="4.5" customWidth="1"/>
    <col min="17" max="17" width="2.375" customWidth="1"/>
    <col min="18" max="18" width="3.875" customWidth="1"/>
    <col min="19" max="23" width="2.375" customWidth="1"/>
    <col min="24" max="24" width="6.875" customWidth="1"/>
    <col min="25" max="30" width="2.375" customWidth="1"/>
    <col min="31" max="31" width="9.5"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4.0999999999999996</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40</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f>COTIZACIÓN!E28</f>
        <v>38.096400000000003</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38.096400000000003</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0</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c r="AY15">
        <v>2469.1358024691358</v>
      </c>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c r="AY16">
        <v>1578.9473684210527</v>
      </c>
    </row>
    <row r="17" spans="1:51">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51">
      <c r="A18" s="12"/>
      <c r="B18" s="5"/>
      <c r="C18" s="309" t="s">
        <v>146</v>
      </c>
      <c r="D18" s="310"/>
      <c r="E18" s="310"/>
      <c r="F18" s="310"/>
      <c r="G18" s="310"/>
      <c r="H18" s="310"/>
      <c r="I18" s="310"/>
      <c r="J18" s="310"/>
      <c r="K18" s="310"/>
      <c r="L18" s="310"/>
      <c r="M18" s="310"/>
      <c r="N18" s="310"/>
      <c r="O18" s="310"/>
      <c r="P18" s="311"/>
      <c r="Q18" s="283">
        <v>1</v>
      </c>
      <c r="R18" s="284"/>
      <c r="S18" s="284"/>
      <c r="T18" s="285"/>
      <c r="U18" s="283" t="s">
        <v>40</v>
      </c>
      <c r="V18" s="284"/>
      <c r="W18" s="284"/>
      <c r="X18" s="284"/>
      <c r="Y18" s="285"/>
      <c r="Z18" s="297">
        <v>29032</v>
      </c>
      <c r="AA18" s="298"/>
      <c r="AB18" s="298"/>
      <c r="AC18" s="298"/>
      <c r="AD18" s="298"/>
      <c r="AE18" s="299"/>
      <c r="AF18" s="297"/>
      <c r="AG18" s="298"/>
      <c r="AH18" s="298"/>
      <c r="AI18" s="298"/>
      <c r="AJ18" s="298"/>
      <c r="AK18" s="299"/>
      <c r="AL18" s="5"/>
      <c r="AM18" s="13"/>
    </row>
    <row r="19" spans="1:51">
      <c r="A19" s="12"/>
      <c r="B19" s="5"/>
      <c r="C19" s="309" t="s">
        <v>147</v>
      </c>
      <c r="D19" s="310"/>
      <c r="E19" s="310"/>
      <c r="F19" s="310"/>
      <c r="G19" s="310"/>
      <c r="H19" s="310"/>
      <c r="I19" s="310"/>
      <c r="J19" s="310"/>
      <c r="K19" s="310"/>
      <c r="L19" s="310"/>
      <c r="M19" s="310"/>
      <c r="N19" s="310"/>
      <c r="O19" s="310"/>
      <c r="P19" s="311"/>
      <c r="Q19" s="283">
        <v>0.1</v>
      </c>
      <c r="R19" s="284"/>
      <c r="S19" s="284"/>
      <c r="T19" s="285"/>
      <c r="U19" s="283" t="s">
        <v>40</v>
      </c>
      <c r="V19" s="284"/>
      <c r="W19" s="284"/>
      <c r="X19" s="284"/>
      <c r="Y19" s="285"/>
      <c r="Z19" s="297">
        <v>5000</v>
      </c>
      <c r="AA19" s="298"/>
      <c r="AB19" s="298"/>
      <c r="AC19" s="298"/>
      <c r="AD19" s="298"/>
      <c r="AE19" s="299"/>
      <c r="AF19" s="297"/>
      <c r="AG19" s="298"/>
      <c r="AH19" s="298"/>
      <c r="AI19" s="298"/>
      <c r="AJ19" s="298"/>
      <c r="AK19" s="299"/>
      <c r="AL19" s="5"/>
      <c r="AM19" s="13"/>
    </row>
    <row r="20" spans="1:51" ht="3" customHeight="1">
      <c r="A20" s="12"/>
      <c r="B20" s="5"/>
      <c r="C20" s="6"/>
      <c r="D20" s="6"/>
      <c r="E20" s="6"/>
      <c r="F20" s="6"/>
      <c r="G20" s="6"/>
      <c r="H20" s="6"/>
      <c r="I20" s="6"/>
      <c r="J20" s="6"/>
      <c r="K20" s="6"/>
      <c r="L20" s="6"/>
      <c r="M20" s="6"/>
      <c r="N20" s="6"/>
      <c r="O20" s="6"/>
      <c r="P20" s="6"/>
      <c r="Q20" s="7"/>
      <c r="R20" s="7"/>
      <c r="S20" s="7"/>
      <c r="T20" s="7"/>
      <c r="U20" s="7"/>
      <c r="V20" s="7"/>
      <c r="W20" s="7"/>
      <c r="X20" s="7"/>
      <c r="Y20" s="7"/>
      <c r="Z20" s="18"/>
      <c r="AA20" s="18"/>
      <c r="AB20" s="18"/>
      <c r="AC20" s="18"/>
      <c r="AD20" s="18"/>
      <c r="AE20" s="18"/>
      <c r="AF20" s="18"/>
      <c r="AG20" s="7"/>
      <c r="AH20" s="7"/>
      <c r="AI20" s="7"/>
      <c r="AJ20" s="7"/>
      <c r="AK20" s="7"/>
      <c r="AL20" s="5"/>
      <c r="AM20" s="13"/>
    </row>
    <row r="21" spans="1:51">
      <c r="A21" s="12"/>
      <c r="B21" s="5"/>
      <c r="C21" s="5"/>
      <c r="D21" s="5"/>
      <c r="E21" s="5"/>
      <c r="F21" s="5"/>
      <c r="G21" s="5"/>
      <c r="H21" s="5"/>
      <c r="I21" s="5"/>
      <c r="J21" s="5"/>
      <c r="K21" s="5"/>
      <c r="L21" s="5"/>
      <c r="M21" s="5"/>
      <c r="N21" s="5"/>
      <c r="O21" s="5"/>
      <c r="P21" s="5"/>
      <c r="Q21" s="5"/>
      <c r="R21" s="5"/>
      <c r="S21" s="5"/>
      <c r="T21" s="5"/>
      <c r="U21" s="5"/>
      <c r="V21" s="5"/>
      <c r="W21" s="5"/>
      <c r="X21" s="5"/>
      <c r="Y21" s="5"/>
      <c r="Z21" s="217" t="s">
        <v>77</v>
      </c>
      <c r="AA21" s="217"/>
      <c r="AB21" s="217"/>
      <c r="AC21" s="217"/>
      <c r="AD21" s="217"/>
      <c r="AE21" s="217"/>
      <c r="AF21" s="293">
        <f>SUM(AF18:AK19)</f>
        <v>0</v>
      </c>
      <c r="AG21" s="217"/>
      <c r="AH21" s="217"/>
      <c r="AI21" s="217"/>
      <c r="AJ21" s="217"/>
      <c r="AK21" s="217"/>
      <c r="AL21" s="5"/>
      <c r="AM21" s="13"/>
    </row>
    <row r="22" spans="1:51">
      <c r="A22" s="12"/>
      <c r="B22" s="5"/>
      <c r="C22" s="5"/>
      <c r="D22" s="5"/>
      <c r="E22" s="5"/>
      <c r="F22" s="5"/>
      <c r="G22" s="5"/>
      <c r="H22" s="5"/>
      <c r="I22" s="5"/>
      <c r="J22" s="5"/>
      <c r="K22" s="5"/>
      <c r="L22" s="5"/>
      <c r="M22" s="5"/>
      <c r="N22" s="5"/>
      <c r="O22" s="5"/>
      <c r="P22" s="5"/>
      <c r="Q22" s="5"/>
      <c r="R22" s="5"/>
      <c r="S22" s="5"/>
      <c r="T22" s="5"/>
      <c r="U22" s="5"/>
      <c r="V22" s="5"/>
      <c r="W22" s="5"/>
      <c r="X22" s="5"/>
      <c r="Y22" s="5"/>
      <c r="Z22" s="7"/>
      <c r="AA22" s="7"/>
      <c r="AB22" s="7"/>
      <c r="AC22" s="7"/>
      <c r="AD22" s="7"/>
      <c r="AE22" s="7"/>
      <c r="AF22" s="18"/>
      <c r="AG22" s="7"/>
      <c r="AH22" s="7"/>
      <c r="AI22" s="7"/>
      <c r="AJ22" s="7"/>
      <c r="AK22" s="7"/>
      <c r="AL22" s="5"/>
      <c r="AM22" s="13"/>
    </row>
    <row r="23" spans="1:51">
      <c r="A23" s="12"/>
      <c r="B23" s="5"/>
      <c r="C23" s="217" t="s">
        <v>81</v>
      </c>
      <c r="D23" s="217"/>
      <c r="E23" s="217"/>
      <c r="F23" s="217"/>
      <c r="G23" s="217"/>
      <c r="H23" s="217"/>
      <c r="I23" s="217"/>
      <c r="J23" s="217"/>
      <c r="K23" s="217"/>
      <c r="L23" s="217"/>
      <c r="M23" s="217"/>
      <c r="N23" s="217"/>
      <c r="O23" s="217"/>
      <c r="P23" s="217"/>
      <c r="Q23" s="217"/>
      <c r="R23" s="217"/>
      <c r="S23" s="217"/>
      <c r="T23" s="217"/>
      <c r="U23" s="217"/>
      <c r="V23" s="217"/>
      <c r="W23" s="217"/>
      <c r="X23" s="217"/>
      <c r="Y23" s="217"/>
      <c r="Z23" s="217"/>
      <c r="AA23" s="217"/>
      <c r="AB23" s="217"/>
      <c r="AC23" s="217"/>
      <c r="AD23" s="217"/>
      <c r="AE23" s="217"/>
      <c r="AF23" s="217"/>
      <c r="AG23" s="217"/>
      <c r="AH23" s="217"/>
      <c r="AI23" s="217"/>
      <c r="AJ23" s="217"/>
      <c r="AK23" s="217"/>
      <c r="AL23" s="5"/>
      <c r="AM23" s="13"/>
    </row>
    <row r="24" spans="1:51">
      <c r="A24" s="12"/>
      <c r="B24" s="5"/>
      <c r="C24" s="283" t="s">
        <v>79</v>
      </c>
      <c r="D24" s="284"/>
      <c r="E24" s="284"/>
      <c r="F24" s="284"/>
      <c r="G24" s="284"/>
      <c r="H24" s="284"/>
      <c r="I24" s="284"/>
      <c r="J24" s="284"/>
      <c r="K24" s="284"/>
      <c r="L24" s="284"/>
      <c r="M24" s="284"/>
      <c r="N24" s="284"/>
      <c r="O24" s="284"/>
      <c r="P24" s="284"/>
      <c r="Q24" s="284"/>
      <c r="R24" s="284"/>
      <c r="S24" s="284"/>
      <c r="T24" s="285"/>
      <c r="U24" s="283" t="s">
        <v>66</v>
      </c>
      <c r="V24" s="284"/>
      <c r="W24" s="284"/>
      <c r="X24" s="284"/>
      <c r="Y24" s="284"/>
      <c r="Z24" s="284"/>
      <c r="AA24" s="284"/>
      <c r="AB24" s="284"/>
      <c r="AC24" s="284"/>
      <c r="AD24" s="284"/>
      <c r="AE24" s="285"/>
      <c r="AF24" s="217" t="s">
        <v>71</v>
      </c>
      <c r="AG24" s="217"/>
      <c r="AH24" s="217"/>
      <c r="AI24" s="217"/>
      <c r="AJ24" s="217"/>
      <c r="AK24" s="217"/>
      <c r="AL24" s="5"/>
      <c r="AM24" s="13"/>
    </row>
    <row r="25" spans="1:51">
      <c r="A25" s="12"/>
      <c r="B25" s="5"/>
      <c r="C25" s="283" t="s">
        <v>142</v>
      </c>
      <c r="D25" s="284"/>
      <c r="E25" s="284"/>
      <c r="F25" s="284"/>
      <c r="G25" s="284"/>
      <c r="H25" s="284"/>
      <c r="I25" s="284"/>
      <c r="J25" s="284"/>
      <c r="K25" s="284"/>
      <c r="L25" s="284"/>
      <c r="M25" s="284"/>
      <c r="N25" s="284"/>
      <c r="O25" s="284"/>
      <c r="P25" s="284"/>
      <c r="Q25" s="284"/>
      <c r="R25" s="284"/>
      <c r="S25" s="284"/>
      <c r="T25" s="285"/>
      <c r="U25" s="283" t="s">
        <v>113</v>
      </c>
      <c r="V25" s="284"/>
      <c r="W25" s="284"/>
      <c r="X25" s="284"/>
      <c r="Y25" s="284"/>
      <c r="Z25" s="284"/>
      <c r="AA25" s="284"/>
      <c r="AB25" s="284"/>
      <c r="AC25" s="284"/>
      <c r="AD25" s="284"/>
      <c r="AE25" s="285"/>
      <c r="AF25" s="289"/>
      <c r="AG25" s="289"/>
      <c r="AH25" s="289"/>
      <c r="AI25" s="289"/>
      <c r="AJ25" s="289"/>
      <c r="AK25" s="289"/>
      <c r="AL25" s="5"/>
      <c r="AM25" s="13"/>
    </row>
    <row r="26" spans="1:51" ht="3" customHeight="1">
      <c r="A26" s="12"/>
      <c r="B26" s="5"/>
      <c r="C26" s="5"/>
      <c r="D26" s="5"/>
      <c r="E26" s="5"/>
      <c r="F26" s="5"/>
      <c r="G26" s="5"/>
      <c r="H26" s="5"/>
      <c r="I26" s="5"/>
      <c r="J26" s="5"/>
      <c r="K26" s="5"/>
      <c r="L26" s="5"/>
      <c r="M26" s="5"/>
      <c r="N26" s="5"/>
      <c r="O26" s="5"/>
      <c r="P26" s="5"/>
      <c r="Q26" s="5"/>
      <c r="R26" s="5"/>
      <c r="S26" s="5"/>
      <c r="T26" s="5"/>
      <c r="U26" s="5"/>
      <c r="V26" s="5"/>
      <c r="W26" s="5"/>
      <c r="X26" s="5"/>
      <c r="Y26" s="5"/>
      <c r="Z26" s="7"/>
      <c r="AA26" s="7"/>
      <c r="AB26" s="7"/>
      <c r="AC26" s="7"/>
      <c r="AD26" s="7"/>
      <c r="AE26" s="7"/>
      <c r="AF26" s="18"/>
      <c r="AG26" s="7"/>
      <c r="AH26" s="7"/>
      <c r="AI26" s="7"/>
      <c r="AJ26" s="7"/>
      <c r="AK26" s="7"/>
      <c r="AL26" s="5"/>
      <c r="AM26" s="13"/>
    </row>
    <row r="27" spans="1:51">
      <c r="A27" s="12"/>
      <c r="B27" s="5"/>
      <c r="C27" s="5"/>
      <c r="D27" s="5"/>
      <c r="E27" s="5"/>
      <c r="F27" s="5"/>
      <c r="G27" s="5"/>
      <c r="H27" s="5"/>
      <c r="I27" s="5"/>
      <c r="J27" s="5"/>
      <c r="K27" s="5"/>
      <c r="L27" s="5"/>
      <c r="M27" s="5"/>
      <c r="N27" s="5"/>
      <c r="O27" s="5"/>
      <c r="P27" s="5"/>
      <c r="Q27" s="5"/>
      <c r="R27" s="5"/>
      <c r="S27" s="5"/>
      <c r="T27" s="5"/>
      <c r="U27" s="5"/>
      <c r="V27" s="5"/>
      <c r="W27" s="5"/>
      <c r="X27" s="5"/>
      <c r="Y27" s="5"/>
      <c r="Z27" s="217" t="s">
        <v>77</v>
      </c>
      <c r="AA27" s="217"/>
      <c r="AB27" s="217"/>
      <c r="AC27" s="217"/>
      <c r="AD27" s="217"/>
      <c r="AE27" s="217"/>
      <c r="AF27" s="293">
        <f>SUM(AF25:AK25)</f>
        <v>0</v>
      </c>
      <c r="AG27" s="217"/>
      <c r="AH27" s="217"/>
      <c r="AI27" s="217"/>
      <c r="AJ27" s="217"/>
      <c r="AK27" s="217"/>
      <c r="AL27" s="5"/>
      <c r="AM27" s="13"/>
    </row>
    <row r="28" spans="1:51">
      <c r="A28" s="12"/>
      <c r="B28" s="5"/>
      <c r="C28" s="5"/>
      <c r="D28" s="5"/>
      <c r="E28" s="5"/>
      <c r="F28" s="5"/>
      <c r="G28" s="5"/>
      <c r="H28" s="5"/>
      <c r="I28" s="5"/>
      <c r="J28" s="5"/>
      <c r="K28" s="5"/>
      <c r="L28" s="5"/>
      <c r="M28" s="5"/>
      <c r="N28" s="5"/>
      <c r="O28" s="5"/>
      <c r="P28" s="5"/>
      <c r="Q28" s="5"/>
      <c r="R28" s="5"/>
      <c r="S28" s="5"/>
      <c r="T28" s="5"/>
      <c r="U28" s="5"/>
      <c r="V28" s="5"/>
      <c r="W28" s="5"/>
      <c r="X28" s="5"/>
      <c r="Y28" s="5"/>
      <c r="Z28" s="7"/>
      <c r="AA28" s="7"/>
      <c r="AB28" s="7"/>
      <c r="AC28" s="7"/>
      <c r="AD28" s="7"/>
      <c r="AE28" s="7"/>
      <c r="AF28" s="18"/>
      <c r="AG28" s="7"/>
      <c r="AH28" s="7"/>
      <c r="AI28" s="7"/>
      <c r="AJ28" s="7"/>
      <c r="AK28" s="7"/>
      <c r="AL28" s="5"/>
      <c r="AM28" s="13"/>
    </row>
    <row r="29" spans="1:51">
      <c r="A29" s="12"/>
      <c r="B29" s="5"/>
      <c r="C29" s="217" t="s">
        <v>82</v>
      </c>
      <c r="D29" s="217"/>
      <c r="E29" s="217"/>
      <c r="F29" s="217"/>
      <c r="G29" s="217"/>
      <c r="H29" s="217"/>
      <c r="I29" s="217"/>
      <c r="J29" s="217"/>
      <c r="K29" s="217"/>
      <c r="L29" s="217"/>
      <c r="M29" s="217"/>
      <c r="N29" s="217"/>
      <c r="O29" s="217"/>
      <c r="P29" s="217"/>
      <c r="Q29" s="217"/>
      <c r="R29" s="217"/>
      <c r="S29" s="217"/>
      <c r="T29" s="217"/>
      <c r="U29" s="217"/>
      <c r="V29" s="217"/>
      <c r="W29" s="217"/>
      <c r="X29" s="217"/>
      <c r="Y29" s="217"/>
      <c r="Z29" s="217"/>
      <c r="AA29" s="217"/>
      <c r="AB29" s="217"/>
      <c r="AC29" s="217"/>
      <c r="AD29" s="217"/>
      <c r="AE29" s="217"/>
      <c r="AF29" s="217"/>
      <c r="AG29" s="217"/>
      <c r="AH29" s="217"/>
      <c r="AI29" s="217"/>
      <c r="AJ29" s="217"/>
      <c r="AK29" s="217"/>
      <c r="AL29" s="5"/>
      <c r="AM29" s="13"/>
    </row>
    <row r="30" spans="1:51">
      <c r="A30" s="12"/>
      <c r="B30" s="5"/>
      <c r="C30" s="283" t="s">
        <v>79</v>
      </c>
      <c r="D30" s="284"/>
      <c r="E30" s="284"/>
      <c r="F30" s="284"/>
      <c r="G30" s="284"/>
      <c r="H30" s="284"/>
      <c r="I30" s="284"/>
      <c r="J30" s="284"/>
      <c r="K30" s="284"/>
      <c r="L30" s="284"/>
      <c r="M30" s="284"/>
      <c r="N30" s="285"/>
      <c r="O30" s="283" t="s">
        <v>83</v>
      </c>
      <c r="P30" s="284"/>
      <c r="Q30" s="284"/>
      <c r="R30" s="284"/>
      <c r="S30" s="284"/>
      <c r="T30" s="284"/>
      <c r="U30" s="284"/>
      <c r="V30" s="284"/>
      <c r="W30" s="284"/>
      <c r="X30" s="284"/>
      <c r="Y30" s="285"/>
      <c r="Z30" s="217" t="s">
        <v>84</v>
      </c>
      <c r="AA30" s="217"/>
      <c r="AB30" s="217"/>
      <c r="AC30" s="217"/>
      <c r="AD30" s="217"/>
      <c r="AE30" s="217"/>
      <c r="AF30" s="217" t="s">
        <v>71</v>
      </c>
      <c r="AG30" s="217"/>
      <c r="AH30" s="217"/>
      <c r="AI30" s="217"/>
      <c r="AJ30" s="217"/>
      <c r="AK30" s="217"/>
      <c r="AL30" s="5"/>
      <c r="AM30" s="13"/>
    </row>
    <row r="31" spans="1:51">
      <c r="A31" s="12"/>
      <c r="B31" s="5"/>
      <c r="C31" s="283" t="s">
        <v>106</v>
      </c>
      <c r="D31" s="284"/>
      <c r="E31" s="284"/>
      <c r="F31" s="284"/>
      <c r="G31" s="284"/>
      <c r="H31" s="284"/>
      <c r="I31" s="284"/>
      <c r="J31" s="284"/>
      <c r="K31" s="284"/>
      <c r="L31" s="284"/>
      <c r="M31" s="284"/>
      <c r="N31" s="285"/>
      <c r="O31" s="286">
        <f>JORNALES!C17</f>
        <v>116666.66666666667</v>
      </c>
      <c r="P31" s="287"/>
      <c r="Q31" s="287"/>
      <c r="R31" s="287"/>
      <c r="S31" s="287"/>
      <c r="T31" s="287"/>
      <c r="U31" s="287"/>
      <c r="V31" s="287"/>
      <c r="W31" s="287"/>
      <c r="X31" s="287"/>
      <c r="Y31" s="288"/>
      <c r="Z31" s="312">
        <f>AY15/O31</f>
        <v>2.1164021164021163E-2</v>
      </c>
      <c r="AA31" s="313"/>
      <c r="AB31" s="313"/>
      <c r="AC31" s="313"/>
      <c r="AD31" s="313"/>
      <c r="AE31" s="314"/>
      <c r="AF31" s="297"/>
      <c r="AG31" s="298"/>
      <c r="AH31" s="298"/>
      <c r="AI31" s="298"/>
      <c r="AJ31" s="298"/>
      <c r="AK31" s="299"/>
      <c r="AL31" s="5"/>
      <c r="AM31" s="13"/>
    </row>
    <row r="32" spans="1:51">
      <c r="A32" s="12"/>
      <c r="B32" s="5"/>
      <c r="C32" s="283" t="s">
        <v>86</v>
      </c>
      <c r="D32" s="284"/>
      <c r="E32" s="284"/>
      <c r="F32" s="284"/>
      <c r="G32" s="284"/>
      <c r="H32" s="284"/>
      <c r="I32" s="284"/>
      <c r="J32" s="284"/>
      <c r="K32" s="284"/>
      <c r="L32" s="284"/>
      <c r="M32" s="284"/>
      <c r="N32" s="285"/>
      <c r="O32" s="286">
        <f>JORNALES!C4</f>
        <v>49822.5</v>
      </c>
      <c r="P32" s="287"/>
      <c r="Q32" s="287"/>
      <c r="R32" s="287"/>
      <c r="S32" s="287"/>
      <c r="T32" s="287"/>
      <c r="U32" s="287"/>
      <c r="V32" s="287"/>
      <c r="W32" s="287"/>
      <c r="X32" s="287"/>
      <c r="Y32" s="288"/>
      <c r="Z32" s="312">
        <f>AY16/O32</f>
        <v>3.169145202310307E-2</v>
      </c>
      <c r="AA32" s="313"/>
      <c r="AB32" s="313"/>
      <c r="AC32" s="313"/>
      <c r="AD32" s="313"/>
      <c r="AE32" s="314"/>
      <c r="AF32" s="297"/>
      <c r="AG32" s="298"/>
      <c r="AH32" s="298"/>
      <c r="AI32" s="298"/>
      <c r="AJ32" s="298"/>
      <c r="AK32" s="299"/>
      <c r="AL32" s="5"/>
      <c r="AM32" s="13"/>
      <c r="AY32">
        <v>24</v>
      </c>
    </row>
    <row r="33" spans="1:51" ht="3" customHeight="1">
      <c r="A33" s="12"/>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13"/>
    </row>
    <row r="34" spans="1:51">
      <c r="A34" s="12"/>
      <c r="B34" s="5"/>
      <c r="C34" s="5"/>
      <c r="D34" s="5"/>
      <c r="E34" s="5"/>
      <c r="F34" s="5"/>
      <c r="G34" s="5"/>
      <c r="H34" s="5"/>
      <c r="I34" s="5"/>
      <c r="J34" s="5"/>
      <c r="K34" s="5"/>
      <c r="L34" s="5"/>
      <c r="M34" s="5"/>
      <c r="N34" s="5"/>
      <c r="O34" s="5"/>
      <c r="P34" s="5"/>
      <c r="Q34" s="5"/>
      <c r="R34" s="5"/>
      <c r="S34" s="5"/>
      <c r="T34" s="5"/>
      <c r="U34" s="5"/>
      <c r="V34" s="5"/>
      <c r="W34" s="5"/>
      <c r="X34" s="5"/>
      <c r="Y34" s="5"/>
      <c r="Z34" s="217" t="s">
        <v>77</v>
      </c>
      <c r="AA34" s="217"/>
      <c r="AB34" s="217"/>
      <c r="AC34" s="217"/>
      <c r="AD34" s="217"/>
      <c r="AE34" s="217"/>
      <c r="AF34" s="293">
        <f>SUM(AF31:AK32)</f>
        <v>0</v>
      </c>
      <c r="AG34" s="293"/>
      <c r="AH34" s="293"/>
      <c r="AI34" s="293"/>
      <c r="AJ34" s="293"/>
      <c r="AK34" s="293"/>
      <c r="AL34" s="5"/>
      <c r="AM34" s="13"/>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217" t="s">
        <v>115</v>
      </c>
      <c r="Y36" s="217"/>
      <c r="Z36" s="217"/>
      <c r="AA36" s="217"/>
      <c r="AB36" s="217"/>
      <c r="AC36" s="217"/>
      <c r="AD36" s="293">
        <f>AF34+AF21+AE14+AF27</f>
        <v>0</v>
      </c>
      <c r="AE36" s="293"/>
      <c r="AF36" s="293"/>
      <c r="AG36" s="293"/>
      <c r="AH36" s="293"/>
      <c r="AI36" s="293"/>
      <c r="AJ36" s="293"/>
      <c r="AK36" s="293"/>
      <c r="AL36" s="5"/>
      <c r="AM36" s="13"/>
      <c r="AY36" s="19">
        <f>AD36</f>
        <v>0</v>
      </c>
    </row>
    <row r="37" spans="1:51" ht="3" customHeight="1">
      <c r="A37" s="14"/>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20"/>
      <c r="AE37" s="20"/>
      <c r="AF37" s="20"/>
      <c r="AG37" s="20"/>
      <c r="AH37" s="20"/>
      <c r="AI37" s="20"/>
      <c r="AJ37" s="20"/>
      <c r="AK37" s="20"/>
      <c r="AL37" s="16"/>
      <c r="AM37" s="15"/>
    </row>
  </sheetData>
  <mergeCells count="65">
    <mergeCell ref="C32:N32"/>
    <mergeCell ref="O32:Y32"/>
    <mergeCell ref="Z34:AE34"/>
    <mergeCell ref="AF34:AK34"/>
    <mergeCell ref="X36:AC36"/>
    <mergeCell ref="AD36:AK36"/>
    <mergeCell ref="Z32:AE32"/>
    <mergeCell ref="AF32:AK32"/>
    <mergeCell ref="AF31:AK31"/>
    <mergeCell ref="C29:AK29"/>
    <mergeCell ref="Z30:AE30"/>
    <mergeCell ref="AF30:AK30"/>
    <mergeCell ref="Z31:AE31"/>
    <mergeCell ref="C31:N31"/>
    <mergeCell ref="O31:Y31"/>
    <mergeCell ref="C30:N30"/>
    <mergeCell ref="O30:Y30"/>
    <mergeCell ref="AF27:AK27"/>
    <mergeCell ref="Z21:AE21"/>
    <mergeCell ref="AF21:AK21"/>
    <mergeCell ref="C23:AK23"/>
    <mergeCell ref="AF24:AK24"/>
    <mergeCell ref="AF25:AK25"/>
    <mergeCell ref="C24:T24"/>
    <mergeCell ref="U24:AE24"/>
    <mergeCell ref="C25:T25"/>
    <mergeCell ref="U25:AE25"/>
    <mergeCell ref="Z27:AE27"/>
    <mergeCell ref="C18:P18"/>
    <mergeCell ref="Q18:T18"/>
    <mergeCell ref="U18:Y18"/>
    <mergeCell ref="Z18:AE18"/>
    <mergeCell ref="AF18:AK18"/>
    <mergeCell ref="C19:P19"/>
    <mergeCell ref="Q19:T19"/>
    <mergeCell ref="U19:Y19"/>
    <mergeCell ref="Z19:AE19"/>
    <mergeCell ref="AF19:AK19"/>
    <mergeCell ref="C16:AK16"/>
    <mergeCell ref="C17:P17"/>
    <mergeCell ref="Q17:T17"/>
    <mergeCell ref="U17:Y17"/>
    <mergeCell ref="Z17:AE17"/>
    <mergeCell ref="AF17:AK17"/>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 ref="B2:AL2"/>
    <mergeCell ref="B4:AL4"/>
    <mergeCell ref="C6:F6"/>
    <mergeCell ref="G6:I6"/>
    <mergeCell ref="C7:F7"/>
    <mergeCell ref="G7:I7"/>
  </mergeCells>
  <pageMargins left="0.7" right="0.7" top="0.75" bottom="0.75" header="0.3" footer="0.3"/>
  <pageSetup scale="80" orientation="portrait" r:id="rId1"/>
  <colBreaks count="1" manualBreakCount="1">
    <brk id="40"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Y38"/>
  <sheetViews>
    <sheetView showGridLines="0" view="pageBreakPreview" topLeftCell="A5" zoomScale="60" zoomScaleNormal="70" workbookViewId="0">
      <selection activeCell="AF33" sqref="AF33:AK33"/>
    </sheetView>
  </sheetViews>
  <sheetFormatPr baseColWidth="10" defaultColWidth="11.5" defaultRowHeight="14.25"/>
  <cols>
    <col min="1" max="1" width="0.5" customWidth="1"/>
    <col min="2" max="8" width="2.375" customWidth="1"/>
    <col min="9" max="9" width="3.875" customWidth="1"/>
    <col min="10" max="14" width="2.5" customWidth="1"/>
    <col min="15" max="15" width="2.375" customWidth="1"/>
    <col min="16" max="16" width="4.5" customWidth="1"/>
    <col min="17" max="17" width="2.375" customWidth="1"/>
    <col min="18" max="18" width="3.875" customWidth="1"/>
    <col min="19" max="23" width="2.375" customWidth="1"/>
    <col min="24" max="24" width="6.875" customWidth="1"/>
    <col min="25" max="30" width="2.375" customWidth="1"/>
    <col min="31" max="31" width="7.125"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4.2</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40</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f>COTIZACIÓN!E29</f>
        <v>249.13000000000002</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249.13000000000002</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123</v>
      </c>
      <c r="D12" s="215"/>
      <c r="E12" s="215"/>
      <c r="F12" s="215"/>
      <c r="G12" s="215"/>
      <c r="H12" s="215"/>
      <c r="I12" s="215"/>
      <c r="J12" s="215"/>
      <c r="K12" s="215"/>
      <c r="L12" s="215"/>
      <c r="M12" s="215"/>
      <c r="N12" s="215"/>
      <c r="O12" s="215"/>
      <c r="P12" s="215"/>
      <c r="Q12" s="282" t="s">
        <v>124</v>
      </c>
      <c r="R12" s="282"/>
      <c r="S12" s="282"/>
      <c r="T12" s="289">
        <v>20000</v>
      </c>
      <c r="U12" s="289"/>
      <c r="V12" s="289"/>
      <c r="W12" s="289"/>
      <c r="X12" s="289"/>
      <c r="Y12" s="282">
        <v>0.05</v>
      </c>
      <c r="Z12" s="217"/>
      <c r="AA12" s="217"/>
      <c r="AB12" s="217"/>
      <c r="AC12" s="217"/>
      <c r="AD12" s="217"/>
      <c r="AE12" s="293"/>
      <c r="AF12" s="217"/>
      <c r="AG12" s="217"/>
      <c r="AH12" s="217"/>
      <c r="AI12" s="217"/>
      <c r="AJ12" s="217"/>
      <c r="AK12" s="217"/>
      <c r="AL12" s="5"/>
      <c r="AM12" s="13"/>
      <c r="AY12">
        <v>2500</v>
      </c>
    </row>
    <row r="13" spans="1:51">
      <c r="A13" s="12"/>
      <c r="B13" s="5"/>
      <c r="C13" s="215" t="s">
        <v>76</v>
      </c>
      <c r="D13" s="215"/>
      <c r="E13" s="215"/>
      <c r="F13" s="215"/>
      <c r="G13" s="215"/>
      <c r="H13" s="215"/>
      <c r="I13" s="215"/>
      <c r="J13" s="215"/>
      <c r="K13" s="215"/>
      <c r="L13" s="215"/>
      <c r="M13" s="215"/>
      <c r="N13" s="215"/>
      <c r="O13" s="215"/>
      <c r="P13" s="215"/>
      <c r="Q13" s="282"/>
      <c r="R13" s="282"/>
      <c r="S13" s="282"/>
      <c r="T13" s="217"/>
      <c r="U13" s="217"/>
      <c r="V13" s="217"/>
      <c r="W13" s="217"/>
      <c r="X13" s="217"/>
      <c r="Y13" s="282">
        <v>0.05</v>
      </c>
      <c r="Z13" s="217"/>
      <c r="AA13" s="217"/>
      <c r="AB13" s="217"/>
      <c r="AC13" s="217"/>
      <c r="AD13" s="217"/>
      <c r="AE13" s="293"/>
      <c r="AF13" s="217"/>
      <c r="AG13" s="217"/>
      <c r="AH13" s="217"/>
      <c r="AI13" s="217"/>
      <c r="AJ13" s="217"/>
      <c r="AK13" s="217"/>
      <c r="AL13" s="5"/>
      <c r="AM13" s="13"/>
      <c r="AY13">
        <v>1630.4347826086957</v>
      </c>
    </row>
    <row r="14" spans="1:51" ht="3" customHeight="1">
      <c r="A14" s="12"/>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217" t="s">
        <v>77</v>
      </c>
      <c r="Z15" s="217"/>
      <c r="AA15" s="217"/>
      <c r="AB15" s="217"/>
      <c r="AC15" s="217"/>
      <c r="AD15" s="217"/>
      <c r="AE15" s="293">
        <f>SUM(AE12:AK13)</f>
        <v>0</v>
      </c>
      <c r="AF15" s="217"/>
      <c r="AG15" s="217"/>
      <c r="AH15" s="217"/>
      <c r="AI15" s="217"/>
      <c r="AJ15" s="217"/>
      <c r="AK15" s="217"/>
      <c r="AL15" s="5"/>
      <c r="AM15" s="13"/>
    </row>
    <row r="16" spans="1:51">
      <c r="A16" s="12"/>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13"/>
    </row>
    <row r="17" spans="1:39">
      <c r="A17" s="12"/>
      <c r="B17" s="5"/>
      <c r="C17" s="217" t="s">
        <v>78</v>
      </c>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17"/>
      <c r="AK17" s="217"/>
      <c r="AL17" s="5"/>
      <c r="AM17" s="13"/>
    </row>
    <row r="18" spans="1:39">
      <c r="A18" s="12"/>
      <c r="B18" s="5"/>
      <c r="C18" s="217" t="s">
        <v>79</v>
      </c>
      <c r="D18" s="217"/>
      <c r="E18" s="217"/>
      <c r="F18" s="217"/>
      <c r="G18" s="217"/>
      <c r="H18" s="217"/>
      <c r="I18" s="217"/>
      <c r="J18" s="217"/>
      <c r="K18" s="217"/>
      <c r="L18" s="217"/>
      <c r="M18" s="217"/>
      <c r="N18" s="217"/>
      <c r="O18" s="217"/>
      <c r="P18" s="217"/>
      <c r="Q18" s="217" t="s">
        <v>27</v>
      </c>
      <c r="R18" s="217"/>
      <c r="S18" s="217"/>
      <c r="T18" s="217"/>
      <c r="U18" s="217" t="s">
        <v>66</v>
      </c>
      <c r="V18" s="217"/>
      <c r="W18" s="217"/>
      <c r="X18" s="217"/>
      <c r="Y18" s="217"/>
      <c r="Z18" s="217" t="s">
        <v>80</v>
      </c>
      <c r="AA18" s="217"/>
      <c r="AB18" s="217"/>
      <c r="AC18" s="217"/>
      <c r="AD18" s="217"/>
      <c r="AE18" s="217"/>
      <c r="AF18" s="217" t="s">
        <v>71</v>
      </c>
      <c r="AG18" s="217"/>
      <c r="AH18" s="217"/>
      <c r="AI18" s="217"/>
      <c r="AJ18" s="217"/>
      <c r="AK18" s="217"/>
      <c r="AL18" s="5"/>
      <c r="AM18" s="13"/>
    </row>
    <row r="19" spans="1:39">
      <c r="A19" s="12"/>
      <c r="B19" s="5"/>
      <c r="C19" s="309" t="s">
        <v>148</v>
      </c>
      <c r="D19" s="310"/>
      <c r="E19" s="310"/>
      <c r="F19" s="310"/>
      <c r="G19" s="310"/>
      <c r="H19" s="310"/>
      <c r="I19" s="310"/>
      <c r="J19" s="310"/>
      <c r="K19" s="310"/>
      <c r="L19" s="310"/>
      <c r="M19" s="310"/>
      <c r="N19" s="310"/>
      <c r="O19" s="310"/>
      <c r="P19" s="311"/>
      <c r="Q19" s="283">
        <v>1</v>
      </c>
      <c r="R19" s="284"/>
      <c r="S19" s="284"/>
      <c r="T19" s="285"/>
      <c r="U19" s="283" t="s">
        <v>40</v>
      </c>
      <c r="V19" s="284"/>
      <c r="W19" s="284"/>
      <c r="X19" s="284"/>
      <c r="Y19" s="285"/>
      <c r="Z19" s="297">
        <v>95000</v>
      </c>
      <c r="AA19" s="298"/>
      <c r="AB19" s="298"/>
      <c r="AC19" s="298"/>
      <c r="AD19" s="298"/>
      <c r="AE19" s="299"/>
      <c r="AF19" s="297"/>
      <c r="AG19" s="298"/>
      <c r="AH19" s="298"/>
      <c r="AI19" s="298"/>
      <c r="AJ19" s="298"/>
      <c r="AK19" s="299"/>
      <c r="AL19" s="5"/>
      <c r="AM19" s="13"/>
    </row>
    <row r="20" spans="1:39">
      <c r="A20" s="12"/>
      <c r="B20" s="5"/>
      <c r="C20" s="309" t="s">
        <v>149</v>
      </c>
      <c r="D20" s="310"/>
      <c r="E20" s="310"/>
      <c r="F20" s="310"/>
      <c r="G20" s="310"/>
      <c r="H20" s="310"/>
      <c r="I20" s="310"/>
      <c r="J20" s="310"/>
      <c r="K20" s="310"/>
      <c r="L20" s="310"/>
      <c r="M20" s="310"/>
      <c r="N20" s="310"/>
      <c r="O20" s="310"/>
      <c r="P20" s="311"/>
      <c r="Q20" s="283">
        <v>0.1</v>
      </c>
      <c r="R20" s="284"/>
      <c r="S20" s="284"/>
      <c r="T20" s="285"/>
      <c r="U20" s="283" t="s">
        <v>98</v>
      </c>
      <c r="V20" s="284"/>
      <c r="W20" s="284"/>
      <c r="X20" s="284"/>
      <c r="Y20" s="285"/>
      <c r="Z20" s="297">
        <v>551378.32999999996</v>
      </c>
      <c r="AA20" s="298"/>
      <c r="AB20" s="298"/>
      <c r="AC20" s="298"/>
      <c r="AD20" s="298"/>
      <c r="AE20" s="299"/>
      <c r="AF20" s="297"/>
      <c r="AG20" s="298"/>
      <c r="AH20" s="298"/>
      <c r="AI20" s="298"/>
      <c r="AJ20" s="298"/>
      <c r="AK20" s="299"/>
      <c r="AL20" s="5"/>
      <c r="AM20" s="13"/>
    </row>
    <row r="21" spans="1:39" ht="3" customHeight="1">
      <c r="A21" s="12"/>
      <c r="B21" s="5"/>
      <c r="C21" s="6"/>
      <c r="D21" s="6"/>
      <c r="E21" s="6"/>
      <c r="F21" s="6"/>
      <c r="G21" s="6"/>
      <c r="H21" s="6"/>
      <c r="I21" s="6"/>
      <c r="J21" s="6"/>
      <c r="K21" s="6"/>
      <c r="L21" s="6"/>
      <c r="M21" s="6"/>
      <c r="N21" s="6"/>
      <c r="O21" s="6"/>
      <c r="P21" s="6"/>
      <c r="Q21" s="7"/>
      <c r="R21" s="7"/>
      <c r="S21" s="7"/>
      <c r="T21" s="7"/>
      <c r="U21" s="7"/>
      <c r="V21" s="7"/>
      <c r="W21" s="7"/>
      <c r="X21" s="7"/>
      <c r="Y21" s="7"/>
      <c r="Z21" s="18"/>
      <c r="AA21" s="18"/>
      <c r="AB21" s="18"/>
      <c r="AC21" s="18"/>
      <c r="AD21" s="18"/>
      <c r="AE21" s="18"/>
      <c r="AF21" s="18"/>
      <c r="AG21" s="7"/>
      <c r="AH21" s="7"/>
      <c r="AI21" s="7"/>
      <c r="AJ21" s="7"/>
      <c r="AK21" s="7"/>
      <c r="AL21" s="5"/>
      <c r="AM21" s="13"/>
    </row>
    <row r="22" spans="1:39">
      <c r="A22" s="12"/>
      <c r="B22" s="5"/>
      <c r="C22" s="5"/>
      <c r="D22" s="5"/>
      <c r="E22" s="5"/>
      <c r="F22" s="5"/>
      <c r="G22" s="5"/>
      <c r="H22" s="5"/>
      <c r="I22" s="5"/>
      <c r="J22" s="5"/>
      <c r="K22" s="5"/>
      <c r="L22" s="5"/>
      <c r="M22" s="5"/>
      <c r="N22" s="5"/>
      <c r="O22" s="5"/>
      <c r="P22" s="5"/>
      <c r="Q22" s="5"/>
      <c r="R22" s="5"/>
      <c r="S22" s="5"/>
      <c r="T22" s="5"/>
      <c r="U22" s="5"/>
      <c r="V22" s="5"/>
      <c r="W22" s="5"/>
      <c r="X22" s="5"/>
      <c r="Y22" s="5"/>
      <c r="Z22" s="217" t="s">
        <v>77</v>
      </c>
      <c r="AA22" s="217"/>
      <c r="AB22" s="217"/>
      <c r="AC22" s="217"/>
      <c r="AD22" s="217"/>
      <c r="AE22" s="217"/>
      <c r="AF22" s="293">
        <f>SUM(AF19:AK20)</f>
        <v>0</v>
      </c>
      <c r="AG22" s="217"/>
      <c r="AH22" s="217"/>
      <c r="AI22" s="217"/>
      <c r="AJ22" s="217"/>
      <c r="AK22" s="217"/>
      <c r="AL22" s="5"/>
      <c r="AM22" s="13"/>
    </row>
    <row r="23" spans="1:39">
      <c r="A23" s="12"/>
      <c r="B23" s="5"/>
      <c r="C23" s="5"/>
      <c r="D23" s="5"/>
      <c r="E23" s="5"/>
      <c r="F23" s="5"/>
      <c r="G23" s="5"/>
      <c r="H23" s="5"/>
      <c r="I23" s="5"/>
      <c r="J23" s="5"/>
      <c r="K23" s="5"/>
      <c r="L23" s="5"/>
      <c r="M23" s="5"/>
      <c r="N23" s="5"/>
      <c r="O23" s="5"/>
      <c r="P23" s="5"/>
      <c r="Q23" s="5"/>
      <c r="R23" s="5"/>
      <c r="S23" s="5"/>
      <c r="T23" s="5"/>
      <c r="U23" s="5"/>
      <c r="V23" s="5"/>
      <c r="W23" s="5"/>
      <c r="X23" s="5"/>
      <c r="Y23" s="5"/>
      <c r="Z23" s="7"/>
      <c r="AA23" s="7"/>
      <c r="AB23" s="7"/>
      <c r="AC23" s="7"/>
      <c r="AD23" s="7"/>
      <c r="AE23" s="7"/>
      <c r="AF23" s="18"/>
      <c r="AG23" s="7"/>
      <c r="AH23" s="7"/>
      <c r="AI23" s="7"/>
      <c r="AJ23" s="7"/>
      <c r="AK23" s="7"/>
      <c r="AL23" s="5"/>
      <c r="AM23" s="13"/>
    </row>
    <row r="24" spans="1:39">
      <c r="A24" s="12"/>
      <c r="B24" s="5"/>
      <c r="C24" s="217" t="s">
        <v>81</v>
      </c>
      <c r="D24" s="217"/>
      <c r="E24" s="217"/>
      <c r="F24" s="217"/>
      <c r="G24" s="217"/>
      <c r="H24" s="217"/>
      <c r="I24" s="217"/>
      <c r="J24" s="217"/>
      <c r="K24" s="217"/>
      <c r="L24" s="217"/>
      <c r="M24" s="217"/>
      <c r="N24" s="217"/>
      <c r="O24" s="217"/>
      <c r="P24" s="217"/>
      <c r="Q24" s="217"/>
      <c r="R24" s="217"/>
      <c r="S24" s="217"/>
      <c r="T24" s="217"/>
      <c r="U24" s="217"/>
      <c r="V24" s="217"/>
      <c r="W24" s="217"/>
      <c r="X24" s="217"/>
      <c r="Y24" s="217"/>
      <c r="Z24" s="217"/>
      <c r="AA24" s="217"/>
      <c r="AB24" s="217"/>
      <c r="AC24" s="217"/>
      <c r="AD24" s="217"/>
      <c r="AE24" s="217"/>
      <c r="AF24" s="217"/>
      <c r="AG24" s="217"/>
      <c r="AH24" s="217"/>
      <c r="AI24" s="217"/>
      <c r="AJ24" s="217"/>
      <c r="AK24" s="217"/>
      <c r="AL24" s="5"/>
      <c r="AM24" s="13"/>
    </row>
    <row r="25" spans="1:39">
      <c r="A25" s="12"/>
      <c r="B25" s="5"/>
      <c r="C25" s="283" t="s">
        <v>79</v>
      </c>
      <c r="D25" s="284"/>
      <c r="E25" s="284"/>
      <c r="F25" s="284"/>
      <c r="G25" s="284"/>
      <c r="H25" s="284"/>
      <c r="I25" s="284"/>
      <c r="J25" s="284"/>
      <c r="K25" s="284"/>
      <c r="L25" s="284"/>
      <c r="M25" s="284"/>
      <c r="N25" s="284"/>
      <c r="O25" s="284"/>
      <c r="P25" s="284"/>
      <c r="Q25" s="284"/>
      <c r="R25" s="284"/>
      <c r="S25" s="284"/>
      <c r="T25" s="285"/>
      <c r="U25" s="283" t="s">
        <v>66</v>
      </c>
      <c r="V25" s="284"/>
      <c r="W25" s="284"/>
      <c r="X25" s="284"/>
      <c r="Y25" s="284"/>
      <c r="Z25" s="284"/>
      <c r="AA25" s="284"/>
      <c r="AB25" s="284"/>
      <c r="AC25" s="284"/>
      <c r="AD25" s="284"/>
      <c r="AE25" s="285"/>
      <c r="AF25" s="217" t="s">
        <v>71</v>
      </c>
      <c r="AG25" s="217"/>
      <c r="AH25" s="217"/>
      <c r="AI25" s="217"/>
      <c r="AJ25" s="217"/>
      <c r="AK25" s="217"/>
      <c r="AL25" s="5"/>
      <c r="AM25" s="13"/>
    </row>
    <row r="26" spans="1:39">
      <c r="A26" s="12"/>
      <c r="B26" s="5"/>
      <c r="C26" s="283" t="s">
        <v>142</v>
      </c>
      <c r="D26" s="284"/>
      <c r="E26" s="284"/>
      <c r="F26" s="284"/>
      <c r="G26" s="284"/>
      <c r="H26" s="284"/>
      <c r="I26" s="284"/>
      <c r="J26" s="284"/>
      <c r="K26" s="284"/>
      <c r="L26" s="284"/>
      <c r="M26" s="284"/>
      <c r="N26" s="284"/>
      <c r="O26" s="284"/>
      <c r="P26" s="284"/>
      <c r="Q26" s="284"/>
      <c r="R26" s="284"/>
      <c r="S26" s="284"/>
      <c r="T26" s="285"/>
      <c r="U26" s="283" t="s">
        <v>113</v>
      </c>
      <c r="V26" s="284"/>
      <c r="W26" s="284"/>
      <c r="X26" s="284"/>
      <c r="Y26" s="284"/>
      <c r="Z26" s="284"/>
      <c r="AA26" s="284"/>
      <c r="AB26" s="284"/>
      <c r="AC26" s="284"/>
      <c r="AD26" s="284"/>
      <c r="AE26" s="285"/>
      <c r="AF26" s="289"/>
      <c r="AG26" s="289"/>
      <c r="AH26" s="289"/>
      <c r="AI26" s="289"/>
      <c r="AJ26" s="289"/>
      <c r="AK26" s="289"/>
      <c r="AL26" s="5"/>
      <c r="AM26" s="13"/>
    </row>
    <row r="27" spans="1:39" ht="3" customHeight="1">
      <c r="A27" s="12"/>
      <c r="B27" s="5"/>
      <c r="C27" s="5"/>
      <c r="D27" s="5"/>
      <c r="E27" s="5"/>
      <c r="F27" s="5"/>
      <c r="G27" s="5"/>
      <c r="H27" s="5"/>
      <c r="I27" s="5"/>
      <c r="J27" s="5"/>
      <c r="K27" s="5"/>
      <c r="L27" s="5"/>
      <c r="M27" s="5"/>
      <c r="N27" s="5"/>
      <c r="O27" s="5"/>
      <c r="P27" s="5"/>
      <c r="Q27" s="5"/>
      <c r="R27" s="5"/>
      <c r="S27" s="5"/>
      <c r="T27" s="5"/>
      <c r="U27" s="5"/>
      <c r="V27" s="5"/>
      <c r="W27" s="5"/>
      <c r="X27" s="5"/>
      <c r="Y27" s="5"/>
      <c r="Z27" s="7"/>
      <c r="AA27" s="7"/>
      <c r="AB27" s="7"/>
      <c r="AC27" s="7"/>
      <c r="AD27" s="7"/>
      <c r="AE27" s="7"/>
      <c r="AF27" s="18"/>
      <c r="AG27" s="7"/>
      <c r="AH27" s="7"/>
      <c r="AI27" s="7"/>
      <c r="AJ27" s="7"/>
      <c r="AK27" s="7"/>
      <c r="AL27" s="5"/>
      <c r="AM27" s="13"/>
    </row>
    <row r="28" spans="1:39">
      <c r="A28" s="12"/>
      <c r="B28" s="5"/>
      <c r="C28" s="5"/>
      <c r="D28" s="5"/>
      <c r="E28" s="5"/>
      <c r="F28" s="5"/>
      <c r="G28" s="5"/>
      <c r="H28" s="5"/>
      <c r="I28" s="5"/>
      <c r="J28" s="5"/>
      <c r="K28" s="5"/>
      <c r="L28" s="5"/>
      <c r="M28" s="5"/>
      <c r="N28" s="5"/>
      <c r="O28" s="5"/>
      <c r="P28" s="5"/>
      <c r="Q28" s="5"/>
      <c r="R28" s="5"/>
      <c r="S28" s="5"/>
      <c r="T28" s="5"/>
      <c r="U28" s="5"/>
      <c r="V28" s="5"/>
      <c r="W28" s="5"/>
      <c r="X28" s="5"/>
      <c r="Y28" s="5"/>
      <c r="Z28" s="217" t="s">
        <v>77</v>
      </c>
      <c r="AA28" s="217"/>
      <c r="AB28" s="217"/>
      <c r="AC28" s="217"/>
      <c r="AD28" s="217"/>
      <c r="AE28" s="217"/>
      <c r="AF28" s="293">
        <f>SUM(AF26:AK26)</f>
        <v>0</v>
      </c>
      <c r="AG28" s="217"/>
      <c r="AH28" s="217"/>
      <c r="AI28" s="217"/>
      <c r="AJ28" s="217"/>
      <c r="AK28" s="217"/>
      <c r="AL28" s="5"/>
      <c r="AM28" s="13"/>
    </row>
    <row r="29" spans="1:39">
      <c r="A29" s="12"/>
      <c r="B29" s="5"/>
      <c r="C29" s="5"/>
      <c r="D29" s="5"/>
      <c r="E29" s="5"/>
      <c r="F29" s="5"/>
      <c r="G29" s="5"/>
      <c r="H29" s="5"/>
      <c r="I29" s="5"/>
      <c r="J29" s="5"/>
      <c r="K29" s="5"/>
      <c r="L29" s="5"/>
      <c r="M29" s="5"/>
      <c r="N29" s="5"/>
      <c r="O29" s="5"/>
      <c r="P29" s="5"/>
      <c r="Q29" s="5"/>
      <c r="R29" s="5"/>
      <c r="S29" s="5"/>
      <c r="T29" s="5"/>
      <c r="U29" s="5"/>
      <c r="V29" s="5"/>
      <c r="W29" s="5"/>
      <c r="X29" s="5"/>
      <c r="Y29" s="5"/>
      <c r="Z29" s="7"/>
      <c r="AA29" s="7"/>
      <c r="AB29" s="7"/>
      <c r="AC29" s="7"/>
      <c r="AD29" s="7"/>
      <c r="AE29" s="7"/>
      <c r="AF29" s="18"/>
      <c r="AG29" s="7"/>
      <c r="AH29" s="7"/>
      <c r="AI29" s="7"/>
      <c r="AJ29" s="7"/>
      <c r="AK29" s="7"/>
      <c r="AL29" s="5"/>
      <c r="AM29" s="13"/>
    </row>
    <row r="30" spans="1:39">
      <c r="A30" s="12"/>
      <c r="B30" s="5"/>
      <c r="C30" s="217" t="s">
        <v>82</v>
      </c>
      <c r="D30" s="217"/>
      <c r="E30" s="217"/>
      <c r="F30" s="217"/>
      <c r="G30" s="217"/>
      <c r="H30" s="217"/>
      <c r="I30" s="217"/>
      <c r="J30" s="217"/>
      <c r="K30" s="217"/>
      <c r="L30" s="217"/>
      <c r="M30" s="217"/>
      <c r="N30" s="217"/>
      <c r="O30" s="217"/>
      <c r="P30" s="217"/>
      <c r="Q30" s="217"/>
      <c r="R30" s="217"/>
      <c r="S30" s="217"/>
      <c r="T30" s="217"/>
      <c r="U30" s="217"/>
      <c r="V30" s="217"/>
      <c r="W30" s="217"/>
      <c r="X30" s="217"/>
      <c r="Y30" s="217"/>
      <c r="Z30" s="217"/>
      <c r="AA30" s="217"/>
      <c r="AB30" s="217"/>
      <c r="AC30" s="217"/>
      <c r="AD30" s="217"/>
      <c r="AE30" s="217"/>
      <c r="AF30" s="217"/>
      <c r="AG30" s="217"/>
      <c r="AH30" s="217"/>
      <c r="AI30" s="217"/>
      <c r="AJ30" s="217"/>
      <c r="AK30" s="217"/>
      <c r="AL30" s="5"/>
      <c r="AM30" s="13"/>
    </row>
    <row r="31" spans="1:39">
      <c r="A31" s="12"/>
      <c r="B31" s="5"/>
      <c r="C31" s="283" t="s">
        <v>79</v>
      </c>
      <c r="D31" s="284"/>
      <c r="E31" s="284"/>
      <c r="F31" s="284"/>
      <c r="G31" s="284"/>
      <c r="H31" s="284"/>
      <c r="I31" s="284"/>
      <c r="J31" s="284"/>
      <c r="K31" s="284"/>
      <c r="L31" s="284"/>
      <c r="M31" s="284"/>
      <c r="N31" s="285"/>
      <c r="O31" s="283" t="s">
        <v>83</v>
      </c>
      <c r="P31" s="284"/>
      <c r="Q31" s="284"/>
      <c r="R31" s="284"/>
      <c r="S31" s="284"/>
      <c r="T31" s="284"/>
      <c r="U31" s="284"/>
      <c r="V31" s="284"/>
      <c r="W31" s="284"/>
      <c r="X31" s="284"/>
      <c r="Y31" s="285"/>
      <c r="Z31" s="217" t="s">
        <v>84</v>
      </c>
      <c r="AA31" s="217"/>
      <c r="AB31" s="217"/>
      <c r="AC31" s="217"/>
      <c r="AD31" s="217"/>
      <c r="AE31" s="217"/>
      <c r="AF31" s="217" t="s">
        <v>71</v>
      </c>
      <c r="AG31" s="217"/>
      <c r="AH31" s="217"/>
      <c r="AI31" s="217"/>
      <c r="AJ31" s="217"/>
      <c r="AK31" s="217"/>
      <c r="AL31" s="5"/>
      <c r="AM31" s="13"/>
    </row>
    <row r="32" spans="1:39">
      <c r="A32" s="12"/>
      <c r="B32" s="5"/>
      <c r="C32" s="283" t="s">
        <v>106</v>
      </c>
      <c r="D32" s="284"/>
      <c r="E32" s="284"/>
      <c r="F32" s="284"/>
      <c r="G32" s="284"/>
      <c r="H32" s="284"/>
      <c r="I32" s="284"/>
      <c r="J32" s="284"/>
      <c r="K32" s="284"/>
      <c r="L32" s="284"/>
      <c r="M32" s="284"/>
      <c r="N32" s="285"/>
      <c r="O32" s="286">
        <f>JORNALES!C17</f>
        <v>116666.66666666667</v>
      </c>
      <c r="P32" s="287"/>
      <c r="Q32" s="287"/>
      <c r="R32" s="287"/>
      <c r="S32" s="287"/>
      <c r="T32" s="287"/>
      <c r="U32" s="287"/>
      <c r="V32" s="287"/>
      <c r="W32" s="287"/>
      <c r="X32" s="287"/>
      <c r="Y32" s="288"/>
      <c r="Z32" s="312">
        <f>AY12/O32</f>
        <v>2.1428571428571429E-2</v>
      </c>
      <c r="AA32" s="313"/>
      <c r="AB32" s="313"/>
      <c r="AC32" s="313"/>
      <c r="AD32" s="313"/>
      <c r="AE32" s="314"/>
      <c r="AF32" s="297"/>
      <c r="AG32" s="298"/>
      <c r="AH32" s="298"/>
      <c r="AI32" s="298"/>
      <c r="AJ32" s="298"/>
      <c r="AK32" s="299"/>
      <c r="AL32" s="5"/>
      <c r="AM32" s="13"/>
    </row>
    <row r="33" spans="1:51">
      <c r="A33" s="12"/>
      <c r="B33" s="5"/>
      <c r="C33" s="283" t="s">
        <v>86</v>
      </c>
      <c r="D33" s="284"/>
      <c r="E33" s="284"/>
      <c r="F33" s="284"/>
      <c r="G33" s="284"/>
      <c r="H33" s="284"/>
      <c r="I33" s="284"/>
      <c r="J33" s="284"/>
      <c r="K33" s="284"/>
      <c r="L33" s="284"/>
      <c r="M33" s="284"/>
      <c r="N33" s="285"/>
      <c r="O33" s="286">
        <f>JORNALES!C4</f>
        <v>49822.5</v>
      </c>
      <c r="P33" s="287"/>
      <c r="Q33" s="287"/>
      <c r="R33" s="287"/>
      <c r="S33" s="287"/>
      <c r="T33" s="287"/>
      <c r="U33" s="287"/>
      <c r="V33" s="287"/>
      <c r="W33" s="287"/>
      <c r="X33" s="287"/>
      <c r="Y33" s="288"/>
      <c r="Z33" s="312">
        <f>AY13/O33</f>
        <v>3.2724868936899909E-2</v>
      </c>
      <c r="AA33" s="313"/>
      <c r="AB33" s="313"/>
      <c r="AC33" s="313"/>
      <c r="AD33" s="313"/>
      <c r="AE33" s="314"/>
      <c r="AF33" s="297"/>
      <c r="AG33" s="298"/>
      <c r="AH33" s="298"/>
      <c r="AI33" s="298"/>
      <c r="AJ33" s="298"/>
      <c r="AK33" s="299"/>
      <c r="AL33" s="5"/>
      <c r="AM33" s="13"/>
      <c r="AY33">
        <v>24</v>
      </c>
    </row>
    <row r="34" spans="1:51" ht="3" customHeight="1">
      <c r="A34" s="12"/>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13"/>
    </row>
    <row r="35" spans="1:51">
      <c r="A35" s="12"/>
      <c r="B35" s="5"/>
      <c r="C35" s="5"/>
      <c r="D35" s="5"/>
      <c r="E35" s="5"/>
      <c r="F35" s="5"/>
      <c r="G35" s="5"/>
      <c r="H35" s="5"/>
      <c r="I35" s="5"/>
      <c r="J35" s="5"/>
      <c r="K35" s="5"/>
      <c r="L35" s="5"/>
      <c r="M35" s="5"/>
      <c r="N35" s="5"/>
      <c r="O35" s="5"/>
      <c r="P35" s="5"/>
      <c r="Q35" s="5"/>
      <c r="R35" s="5"/>
      <c r="S35" s="5"/>
      <c r="T35" s="5"/>
      <c r="U35" s="5"/>
      <c r="V35" s="5"/>
      <c r="W35" s="5"/>
      <c r="X35" s="5"/>
      <c r="Y35" s="5"/>
      <c r="Z35" s="217" t="s">
        <v>77</v>
      </c>
      <c r="AA35" s="217"/>
      <c r="AB35" s="217"/>
      <c r="AC35" s="217"/>
      <c r="AD35" s="217"/>
      <c r="AE35" s="217"/>
      <c r="AF35" s="293">
        <f>SUM(AF32:AK33)</f>
        <v>0</v>
      </c>
      <c r="AG35" s="293"/>
      <c r="AH35" s="293"/>
      <c r="AI35" s="293"/>
      <c r="AJ35" s="293"/>
      <c r="AK35" s="293"/>
      <c r="AL35" s="5"/>
      <c r="AM35" s="13"/>
    </row>
    <row r="36" spans="1:51" ht="3" customHeight="1">
      <c r="A36" s="12"/>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13"/>
    </row>
    <row r="37" spans="1:51">
      <c r="A37" s="12"/>
      <c r="B37" s="5"/>
      <c r="C37" s="5"/>
      <c r="D37" s="5"/>
      <c r="E37" s="5"/>
      <c r="F37" s="5"/>
      <c r="G37" s="5"/>
      <c r="H37" s="5"/>
      <c r="I37" s="5"/>
      <c r="J37" s="5"/>
      <c r="K37" s="5"/>
      <c r="L37" s="5"/>
      <c r="M37" s="5"/>
      <c r="N37" s="5"/>
      <c r="O37" s="5"/>
      <c r="P37" s="5"/>
      <c r="Q37" s="5"/>
      <c r="R37" s="5"/>
      <c r="S37" s="5"/>
      <c r="T37" s="5"/>
      <c r="U37" s="5"/>
      <c r="V37" s="5"/>
      <c r="W37" s="5"/>
      <c r="X37" s="217" t="s">
        <v>115</v>
      </c>
      <c r="Y37" s="217"/>
      <c r="Z37" s="217"/>
      <c r="AA37" s="217"/>
      <c r="AB37" s="217"/>
      <c r="AC37" s="217"/>
      <c r="AD37" s="293">
        <f>AF35+AF22+AE15+AF28</f>
        <v>0</v>
      </c>
      <c r="AE37" s="293"/>
      <c r="AF37" s="293"/>
      <c r="AG37" s="293"/>
      <c r="AH37" s="293"/>
      <c r="AI37" s="293"/>
      <c r="AJ37" s="293"/>
      <c r="AK37" s="293"/>
      <c r="AL37" s="5"/>
      <c r="AM37" s="13"/>
      <c r="AY37" s="19">
        <f>AD37</f>
        <v>0</v>
      </c>
    </row>
    <row r="38" spans="1:51" ht="3" customHeight="1">
      <c r="A38" s="14"/>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20"/>
      <c r="AE38" s="20"/>
      <c r="AF38" s="20"/>
      <c r="AG38" s="20"/>
      <c r="AH38" s="20"/>
      <c r="AI38" s="20"/>
      <c r="AJ38" s="20"/>
      <c r="AK38" s="20"/>
      <c r="AL38" s="16"/>
      <c r="AM38" s="15"/>
    </row>
  </sheetData>
  <mergeCells count="70">
    <mergeCell ref="Z35:AE35"/>
    <mergeCell ref="AF35:AK35"/>
    <mergeCell ref="X37:AC37"/>
    <mergeCell ref="AD37:AK37"/>
    <mergeCell ref="C12:P12"/>
    <mergeCell ref="Q12:S12"/>
    <mergeCell ref="T12:X12"/>
    <mergeCell ref="Y12:AD12"/>
    <mergeCell ref="AE12:AK12"/>
    <mergeCell ref="Z33:AE33"/>
    <mergeCell ref="AF33:AK33"/>
    <mergeCell ref="AF28:AK28"/>
    <mergeCell ref="Z22:AE22"/>
    <mergeCell ref="AF22:AK22"/>
    <mergeCell ref="C24:AK24"/>
    <mergeCell ref="AF25:AK25"/>
    <mergeCell ref="AF19:AK19"/>
    <mergeCell ref="C20:P20"/>
    <mergeCell ref="Q20:T20"/>
    <mergeCell ref="U20:Y20"/>
    <mergeCell ref="Z20:AE20"/>
    <mergeCell ref="AF20:AK20"/>
    <mergeCell ref="C25:T25"/>
    <mergeCell ref="C19:P19"/>
    <mergeCell ref="Q19:T19"/>
    <mergeCell ref="U19:Y19"/>
    <mergeCell ref="Z19:AE19"/>
    <mergeCell ref="C17:AK17"/>
    <mergeCell ref="C18:P18"/>
    <mergeCell ref="Q18:T18"/>
    <mergeCell ref="U18:Y18"/>
    <mergeCell ref="Z18:AE18"/>
    <mergeCell ref="AF18:AK18"/>
    <mergeCell ref="Y15:AD15"/>
    <mergeCell ref="AE15:AK15"/>
    <mergeCell ref="C8:F8"/>
    <mergeCell ref="G8:I8"/>
    <mergeCell ref="C10:AK10"/>
    <mergeCell ref="C11:P11"/>
    <mergeCell ref="Q11:S11"/>
    <mergeCell ref="T11:X11"/>
    <mergeCell ref="Y11:AD11"/>
    <mergeCell ref="AE11:AK11"/>
    <mergeCell ref="C13:P13"/>
    <mergeCell ref="Q13:S13"/>
    <mergeCell ref="T13:X13"/>
    <mergeCell ref="Y13:AD13"/>
    <mergeCell ref="AE13:AK13"/>
    <mergeCell ref="B2:AL2"/>
    <mergeCell ref="B4:AL4"/>
    <mergeCell ref="C6:F6"/>
    <mergeCell ref="G6:I6"/>
    <mergeCell ref="C7:F7"/>
    <mergeCell ref="G7:I7"/>
    <mergeCell ref="C33:N33"/>
    <mergeCell ref="O33:Y33"/>
    <mergeCell ref="U25:AE25"/>
    <mergeCell ref="C26:T26"/>
    <mergeCell ref="U26:AE26"/>
    <mergeCell ref="Z28:AE28"/>
    <mergeCell ref="C30:AK30"/>
    <mergeCell ref="Z31:AE31"/>
    <mergeCell ref="AF31:AK31"/>
    <mergeCell ref="C31:N31"/>
    <mergeCell ref="O31:Y31"/>
    <mergeCell ref="Z32:AE32"/>
    <mergeCell ref="AF32:AK32"/>
    <mergeCell ref="C32:N32"/>
    <mergeCell ref="O32:Y32"/>
    <mergeCell ref="AF26:AK26"/>
  </mergeCells>
  <pageMargins left="0.7" right="0.7" top="0.75" bottom="0.75" header="0.3" footer="0.3"/>
  <pageSetup scale="8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Y39"/>
  <sheetViews>
    <sheetView showGridLines="0" view="pageBreakPreview" zoomScale="60" zoomScaleNormal="70" workbookViewId="0">
      <selection activeCell="AF36" sqref="AF36:AK36"/>
    </sheetView>
  </sheetViews>
  <sheetFormatPr baseColWidth="10" defaultColWidth="11.5" defaultRowHeight="14.25"/>
  <cols>
    <col min="1" max="1" width="0.5" customWidth="1"/>
    <col min="2" max="8" width="2.375" customWidth="1"/>
    <col min="9" max="9" width="3.875" customWidth="1"/>
    <col min="10" max="14" width="2.5" customWidth="1"/>
    <col min="15" max="15" width="2.375" customWidth="1"/>
    <col min="16" max="16" width="4.5" customWidth="1"/>
    <col min="17" max="17" width="2.375" customWidth="1"/>
    <col min="18" max="18" width="3.875" customWidth="1"/>
    <col min="19" max="23" width="2.375" customWidth="1"/>
    <col min="24" max="24" width="6.875" customWidth="1"/>
    <col min="25" max="30" width="2.375" customWidth="1"/>
    <col min="31" max="31" width="8.5"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4.3</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54</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v>2</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2</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123</v>
      </c>
      <c r="D12" s="215"/>
      <c r="E12" s="215"/>
      <c r="F12" s="215"/>
      <c r="G12" s="215"/>
      <c r="H12" s="215"/>
      <c r="I12" s="215"/>
      <c r="J12" s="215"/>
      <c r="K12" s="215"/>
      <c r="L12" s="215"/>
      <c r="M12" s="215"/>
      <c r="N12" s="215"/>
      <c r="O12" s="215"/>
      <c r="P12" s="215"/>
      <c r="Q12" s="282" t="s">
        <v>124</v>
      </c>
      <c r="R12" s="282"/>
      <c r="S12" s="282"/>
      <c r="T12" s="289">
        <v>20000</v>
      </c>
      <c r="U12" s="289"/>
      <c r="V12" s="289"/>
      <c r="W12" s="289"/>
      <c r="X12" s="289"/>
      <c r="Y12" s="282">
        <v>0.1</v>
      </c>
      <c r="Z12" s="217"/>
      <c r="AA12" s="217"/>
      <c r="AB12" s="217"/>
      <c r="AC12" s="217"/>
      <c r="AD12" s="217"/>
      <c r="AE12" s="293"/>
      <c r="AF12" s="217"/>
      <c r="AG12" s="217"/>
      <c r="AH12" s="217"/>
      <c r="AI12" s="217"/>
      <c r="AJ12" s="217"/>
      <c r="AK12" s="217"/>
      <c r="AL12" s="5"/>
      <c r="AM12" s="13"/>
    </row>
    <row r="13" spans="1:51">
      <c r="A13" s="12"/>
      <c r="B13" s="5"/>
      <c r="C13" s="215" t="s">
        <v>76</v>
      </c>
      <c r="D13" s="215"/>
      <c r="E13" s="215"/>
      <c r="F13" s="215"/>
      <c r="G13" s="215"/>
      <c r="H13" s="215"/>
      <c r="I13" s="215"/>
      <c r="J13" s="215"/>
      <c r="K13" s="215"/>
      <c r="L13" s="215"/>
      <c r="M13" s="215"/>
      <c r="N13" s="215"/>
      <c r="O13" s="215"/>
      <c r="P13" s="215"/>
      <c r="Q13" s="282"/>
      <c r="R13" s="282"/>
      <c r="S13" s="282"/>
      <c r="T13" s="217"/>
      <c r="U13" s="217"/>
      <c r="V13" s="217"/>
      <c r="W13" s="217"/>
      <c r="X13" s="217"/>
      <c r="Y13" s="282">
        <v>0.05</v>
      </c>
      <c r="Z13" s="217"/>
      <c r="AA13" s="217"/>
      <c r="AB13" s="217"/>
      <c r="AC13" s="217"/>
      <c r="AD13" s="217"/>
      <c r="AE13" s="293"/>
      <c r="AF13" s="217"/>
      <c r="AG13" s="217"/>
      <c r="AH13" s="217"/>
      <c r="AI13" s="217"/>
      <c r="AJ13" s="217"/>
      <c r="AK13" s="217"/>
      <c r="AL13" s="5"/>
      <c r="AM13" s="13"/>
    </row>
    <row r="14" spans="1:51" ht="3" customHeight="1">
      <c r="A14" s="12"/>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217" t="s">
        <v>77</v>
      </c>
      <c r="Z15" s="217"/>
      <c r="AA15" s="217"/>
      <c r="AB15" s="217"/>
      <c r="AC15" s="217"/>
      <c r="AD15" s="217"/>
      <c r="AE15" s="293"/>
      <c r="AF15" s="217"/>
      <c r="AG15" s="217"/>
      <c r="AH15" s="217"/>
      <c r="AI15" s="217"/>
      <c r="AJ15" s="217"/>
      <c r="AK15" s="217"/>
      <c r="AL15" s="5"/>
      <c r="AM15" s="13"/>
    </row>
    <row r="16" spans="1:51">
      <c r="A16" s="12"/>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13"/>
    </row>
    <row r="17" spans="1:51">
      <c r="A17" s="12"/>
      <c r="B17" s="5"/>
      <c r="C17" s="217" t="s">
        <v>78</v>
      </c>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17"/>
      <c r="AK17" s="217"/>
      <c r="AL17" s="5"/>
      <c r="AM17" s="13"/>
    </row>
    <row r="18" spans="1:51">
      <c r="A18" s="12"/>
      <c r="B18" s="5"/>
      <c r="C18" s="217" t="s">
        <v>79</v>
      </c>
      <c r="D18" s="217"/>
      <c r="E18" s="217"/>
      <c r="F18" s="217"/>
      <c r="G18" s="217"/>
      <c r="H18" s="217"/>
      <c r="I18" s="217"/>
      <c r="J18" s="217"/>
      <c r="K18" s="217"/>
      <c r="L18" s="217"/>
      <c r="M18" s="217"/>
      <c r="N18" s="217"/>
      <c r="O18" s="217"/>
      <c r="P18" s="217"/>
      <c r="Q18" s="217" t="s">
        <v>27</v>
      </c>
      <c r="R18" s="217"/>
      <c r="S18" s="217"/>
      <c r="T18" s="217"/>
      <c r="U18" s="217" t="s">
        <v>66</v>
      </c>
      <c r="V18" s="217"/>
      <c r="W18" s="217"/>
      <c r="X18" s="217"/>
      <c r="Y18" s="217"/>
      <c r="Z18" s="217" t="s">
        <v>80</v>
      </c>
      <c r="AA18" s="217"/>
      <c r="AB18" s="217"/>
      <c r="AC18" s="217"/>
      <c r="AD18" s="217"/>
      <c r="AE18" s="217"/>
      <c r="AF18" s="217" t="s">
        <v>71</v>
      </c>
      <c r="AG18" s="217"/>
      <c r="AH18" s="217"/>
      <c r="AI18" s="217"/>
      <c r="AJ18" s="217"/>
      <c r="AK18" s="217"/>
      <c r="AL18" s="5"/>
      <c r="AM18" s="13"/>
    </row>
    <row r="19" spans="1:51">
      <c r="A19" s="12"/>
      <c r="B19" s="5"/>
      <c r="C19" s="309" t="s">
        <v>150</v>
      </c>
      <c r="D19" s="310"/>
      <c r="E19" s="310"/>
      <c r="F19" s="310"/>
      <c r="G19" s="310"/>
      <c r="H19" s="310"/>
      <c r="I19" s="310"/>
      <c r="J19" s="310"/>
      <c r="K19" s="310"/>
      <c r="L19" s="310"/>
      <c r="M19" s="310"/>
      <c r="N19" s="310"/>
      <c r="O19" s="310"/>
      <c r="P19" s="311"/>
      <c r="Q19" s="283">
        <v>150</v>
      </c>
      <c r="R19" s="284"/>
      <c r="S19" s="284"/>
      <c r="T19" s="285"/>
      <c r="U19" s="283" t="s">
        <v>54</v>
      </c>
      <c r="V19" s="284"/>
      <c r="W19" s="284"/>
      <c r="X19" s="284"/>
      <c r="Y19" s="285"/>
      <c r="Z19" s="297">
        <v>1500</v>
      </c>
      <c r="AA19" s="298"/>
      <c r="AB19" s="298"/>
      <c r="AC19" s="298"/>
      <c r="AD19" s="298"/>
      <c r="AE19" s="299"/>
      <c r="AF19" s="297"/>
      <c r="AG19" s="298"/>
      <c r="AH19" s="298"/>
      <c r="AI19" s="298"/>
      <c r="AJ19" s="298"/>
      <c r="AK19" s="299"/>
      <c r="AL19" s="5"/>
      <c r="AM19" s="13"/>
      <c r="AY19">
        <v>2531.6455696202529</v>
      </c>
    </row>
    <row r="20" spans="1:51">
      <c r="A20" s="12"/>
      <c r="B20" s="5"/>
      <c r="C20" s="309" t="s">
        <v>136</v>
      </c>
      <c r="D20" s="310"/>
      <c r="E20" s="310"/>
      <c r="F20" s="310"/>
      <c r="G20" s="310"/>
      <c r="H20" s="310"/>
      <c r="I20" s="310"/>
      <c r="J20" s="310"/>
      <c r="K20" s="310"/>
      <c r="L20" s="310"/>
      <c r="M20" s="310"/>
      <c r="N20" s="310"/>
      <c r="O20" s="310"/>
      <c r="P20" s="311"/>
      <c r="Q20" s="283">
        <v>0.3</v>
      </c>
      <c r="R20" s="284"/>
      <c r="S20" s="284"/>
      <c r="T20" s="285"/>
      <c r="U20" s="283" t="s">
        <v>98</v>
      </c>
      <c r="V20" s="284"/>
      <c r="W20" s="284"/>
      <c r="X20" s="284"/>
      <c r="Y20" s="285"/>
      <c r="Z20" s="297">
        <v>551378.32999999996</v>
      </c>
      <c r="AA20" s="298"/>
      <c r="AB20" s="298"/>
      <c r="AC20" s="298"/>
      <c r="AD20" s="298"/>
      <c r="AE20" s="299"/>
      <c r="AF20" s="297"/>
      <c r="AG20" s="298"/>
      <c r="AH20" s="298"/>
      <c r="AI20" s="298"/>
      <c r="AJ20" s="298"/>
      <c r="AK20" s="299"/>
      <c r="AL20" s="5"/>
      <c r="AM20" s="13"/>
      <c r="AY20">
        <v>1973.6842105263158</v>
      </c>
    </row>
    <row r="21" spans="1:51">
      <c r="A21" s="12"/>
      <c r="B21" s="5"/>
      <c r="C21" s="309" t="s">
        <v>151</v>
      </c>
      <c r="D21" s="310"/>
      <c r="E21" s="310"/>
      <c r="F21" s="310"/>
      <c r="G21" s="310"/>
      <c r="H21" s="310"/>
      <c r="I21" s="310"/>
      <c r="J21" s="310"/>
      <c r="K21" s="310"/>
      <c r="L21" s="310"/>
      <c r="M21" s="310"/>
      <c r="N21" s="310"/>
      <c r="O21" s="310"/>
      <c r="P21" s="311"/>
      <c r="Q21" s="283">
        <v>2</v>
      </c>
      <c r="R21" s="284"/>
      <c r="S21" s="284"/>
      <c r="T21" s="285"/>
      <c r="U21" s="283" t="s">
        <v>54</v>
      </c>
      <c r="V21" s="284"/>
      <c r="W21" s="284"/>
      <c r="X21" s="284"/>
      <c r="Y21" s="285"/>
      <c r="Z21" s="297">
        <v>75000</v>
      </c>
      <c r="AA21" s="298"/>
      <c r="AB21" s="298"/>
      <c r="AC21" s="298"/>
      <c r="AD21" s="298"/>
      <c r="AE21" s="299"/>
      <c r="AF21" s="297"/>
      <c r="AG21" s="298"/>
      <c r="AH21" s="298"/>
      <c r="AI21" s="298"/>
      <c r="AJ21" s="298"/>
      <c r="AK21" s="299"/>
      <c r="AL21" s="5"/>
      <c r="AM21" s="13"/>
    </row>
    <row r="22" spans="1:51" ht="3" customHeight="1">
      <c r="A22" s="12"/>
      <c r="B22" s="5"/>
      <c r="C22" s="6"/>
      <c r="D22" s="6"/>
      <c r="E22" s="6"/>
      <c r="F22" s="6"/>
      <c r="G22" s="6"/>
      <c r="H22" s="6"/>
      <c r="I22" s="6"/>
      <c r="J22" s="6"/>
      <c r="K22" s="6"/>
      <c r="L22" s="6"/>
      <c r="M22" s="6"/>
      <c r="N22" s="6"/>
      <c r="O22" s="6"/>
      <c r="P22" s="6"/>
      <c r="Q22" s="7"/>
      <c r="R22" s="7"/>
      <c r="S22" s="7"/>
      <c r="T22" s="7"/>
      <c r="U22" s="7"/>
      <c r="V22" s="7"/>
      <c r="W22" s="7"/>
      <c r="X22" s="7"/>
      <c r="Y22" s="7"/>
      <c r="Z22" s="18"/>
      <c r="AA22" s="18"/>
      <c r="AB22" s="18"/>
      <c r="AC22" s="18"/>
      <c r="AD22" s="18"/>
      <c r="AE22" s="18"/>
      <c r="AF22" s="18"/>
      <c r="AG22" s="7"/>
      <c r="AH22" s="7"/>
      <c r="AI22" s="7"/>
      <c r="AJ22" s="7"/>
      <c r="AK22" s="7"/>
      <c r="AL22" s="5"/>
      <c r="AM22" s="13"/>
    </row>
    <row r="23" spans="1:51">
      <c r="A23" s="12"/>
      <c r="B23" s="5"/>
      <c r="C23" s="5"/>
      <c r="D23" s="5"/>
      <c r="E23" s="5"/>
      <c r="F23" s="5"/>
      <c r="G23" s="5"/>
      <c r="H23" s="5"/>
      <c r="I23" s="5"/>
      <c r="J23" s="5"/>
      <c r="K23" s="5"/>
      <c r="L23" s="5"/>
      <c r="M23" s="5"/>
      <c r="N23" s="5"/>
      <c r="O23" s="5"/>
      <c r="P23" s="5"/>
      <c r="Q23" s="5"/>
      <c r="R23" s="5"/>
      <c r="S23" s="5"/>
      <c r="T23" s="5"/>
      <c r="U23" s="5"/>
      <c r="V23" s="5"/>
      <c r="W23" s="5"/>
      <c r="X23" s="5"/>
      <c r="Y23" s="5"/>
      <c r="Z23" s="217" t="s">
        <v>77</v>
      </c>
      <c r="AA23" s="217"/>
      <c r="AB23" s="217"/>
      <c r="AC23" s="217"/>
      <c r="AD23" s="217"/>
      <c r="AE23" s="217"/>
      <c r="AF23" s="293"/>
      <c r="AG23" s="217"/>
      <c r="AH23" s="217"/>
      <c r="AI23" s="217"/>
      <c r="AJ23" s="217"/>
      <c r="AK23" s="217"/>
      <c r="AL23" s="5"/>
      <c r="AM23" s="13"/>
    </row>
    <row r="24" spans="1:51">
      <c r="A24" s="12"/>
      <c r="B24" s="5"/>
      <c r="C24" s="5"/>
      <c r="D24" s="5"/>
      <c r="E24" s="5"/>
      <c r="F24" s="5"/>
      <c r="G24" s="5"/>
      <c r="H24" s="5"/>
      <c r="I24" s="5"/>
      <c r="J24" s="5"/>
      <c r="K24" s="5"/>
      <c r="L24" s="5"/>
      <c r="M24" s="5"/>
      <c r="N24" s="5"/>
      <c r="O24" s="5"/>
      <c r="P24" s="5"/>
      <c r="Q24" s="5"/>
      <c r="R24" s="5"/>
      <c r="S24" s="5"/>
      <c r="T24" s="5"/>
      <c r="U24" s="5"/>
      <c r="V24" s="5"/>
      <c r="W24" s="5"/>
      <c r="X24" s="5"/>
      <c r="Y24" s="5"/>
      <c r="Z24" s="7"/>
      <c r="AA24" s="7"/>
      <c r="AB24" s="7"/>
      <c r="AC24" s="7"/>
      <c r="AD24" s="7"/>
      <c r="AE24" s="7"/>
      <c r="AF24" s="18"/>
      <c r="AG24" s="7"/>
      <c r="AH24" s="7"/>
      <c r="AI24" s="7"/>
      <c r="AJ24" s="7"/>
      <c r="AK24" s="7"/>
      <c r="AL24" s="5"/>
      <c r="AM24" s="13"/>
    </row>
    <row r="25" spans="1:51">
      <c r="A25" s="12"/>
      <c r="B25" s="5"/>
      <c r="C25" s="217" t="s">
        <v>81</v>
      </c>
      <c r="D25" s="217"/>
      <c r="E25" s="217"/>
      <c r="F25" s="217"/>
      <c r="G25" s="217"/>
      <c r="H25" s="217"/>
      <c r="I25" s="217"/>
      <c r="J25" s="217"/>
      <c r="K25" s="217"/>
      <c r="L25" s="217"/>
      <c r="M25" s="217"/>
      <c r="N25" s="217"/>
      <c r="O25" s="217"/>
      <c r="P25" s="217"/>
      <c r="Q25" s="217"/>
      <c r="R25" s="217"/>
      <c r="S25" s="217"/>
      <c r="T25" s="217"/>
      <c r="U25" s="217"/>
      <c r="V25" s="217"/>
      <c r="W25" s="217"/>
      <c r="X25" s="217"/>
      <c r="Y25" s="217"/>
      <c r="Z25" s="217"/>
      <c r="AA25" s="217"/>
      <c r="AB25" s="217"/>
      <c r="AC25" s="217"/>
      <c r="AD25" s="217"/>
      <c r="AE25" s="217"/>
      <c r="AF25" s="217"/>
      <c r="AG25" s="217"/>
      <c r="AH25" s="217"/>
      <c r="AI25" s="217"/>
      <c r="AJ25" s="217"/>
      <c r="AK25" s="217"/>
      <c r="AL25" s="5"/>
      <c r="AM25" s="13"/>
    </row>
    <row r="26" spans="1:51">
      <c r="A26" s="12"/>
      <c r="B26" s="5"/>
      <c r="C26" s="283" t="s">
        <v>79</v>
      </c>
      <c r="D26" s="284"/>
      <c r="E26" s="284"/>
      <c r="F26" s="284"/>
      <c r="G26" s="284"/>
      <c r="H26" s="284"/>
      <c r="I26" s="284"/>
      <c r="J26" s="284"/>
      <c r="K26" s="284"/>
      <c r="L26" s="284"/>
      <c r="M26" s="284"/>
      <c r="N26" s="284"/>
      <c r="O26" s="284"/>
      <c r="P26" s="284"/>
      <c r="Q26" s="284"/>
      <c r="R26" s="284"/>
      <c r="S26" s="284"/>
      <c r="T26" s="285"/>
      <c r="U26" s="283" t="s">
        <v>66</v>
      </c>
      <c r="V26" s="284"/>
      <c r="W26" s="284"/>
      <c r="X26" s="284"/>
      <c r="Y26" s="284"/>
      <c r="Z26" s="284"/>
      <c r="AA26" s="284"/>
      <c r="AB26" s="284"/>
      <c r="AC26" s="284"/>
      <c r="AD26" s="284"/>
      <c r="AE26" s="285"/>
      <c r="AF26" s="217" t="s">
        <v>71</v>
      </c>
      <c r="AG26" s="217"/>
      <c r="AH26" s="217"/>
      <c r="AI26" s="217"/>
      <c r="AJ26" s="217"/>
      <c r="AK26" s="217"/>
      <c r="AL26" s="5"/>
      <c r="AM26" s="13"/>
    </row>
    <row r="27" spans="1:51">
      <c r="A27" s="12"/>
      <c r="B27" s="5"/>
      <c r="C27" s="283" t="s">
        <v>142</v>
      </c>
      <c r="D27" s="284"/>
      <c r="E27" s="284"/>
      <c r="F27" s="284"/>
      <c r="G27" s="284"/>
      <c r="H27" s="284"/>
      <c r="I27" s="284"/>
      <c r="J27" s="284"/>
      <c r="K27" s="284"/>
      <c r="L27" s="284"/>
      <c r="M27" s="284"/>
      <c r="N27" s="284"/>
      <c r="O27" s="284"/>
      <c r="P27" s="284"/>
      <c r="Q27" s="284"/>
      <c r="R27" s="284"/>
      <c r="S27" s="284"/>
      <c r="T27" s="285"/>
      <c r="U27" s="283" t="s">
        <v>152</v>
      </c>
      <c r="V27" s="284"/>
      <c r="W27" s="284"/>
      <c r="X27" s="284"/>
      <c r="Y27" s="284"/>
      <c r="Z27" s="284"/>
      <c r="AA27" s="284"/>
      <c r="AB27" s="284"/>
      <c r="AC27" s="284"/>
      <c r="AD27" s="284"/>
      <c r="AE27" s="285"/>
      <c r="AF27" s="289"/>
      <c r="AG27" s="289"/>
      <c r="AH27" s="289"/>
      <c r="AI27" s="289"/>
      <c r="AJ27" s="289"/>
      <c r="AK27" s="289"/>
      <c r="AL27" s="5"/>
      <c r="AM27" s="13"/>
    </row>
    <row r="28" spans="1:51" ht="3" customHeight="1">
      <c r="A28" s="12"/>
      <c r="B28" s="5"/>
      <c r="C28" s="5"/>
      <c r="D28" s="5"/>
      <c r="E28" s="5"/>
      <c r="F28" s="5"/>
      <c r="G28" s="5"/>
      <c r="H28" s="5"/>
      <c r="I28" s="5"/>
      <c r="J28" s="5"/>
      <c r="K28" s="5"/>
      <c r="L28" s="5"/>
      <c r="M28" s="5"/>
      <c r="N28" s="5"/>
      <c r="O28" s="5"/>
      <c r="P28" s="5"/>
      <c r="Q28" s="5"/>
      <c r="R28" s="5"/>
      <c r="S28" s="5"/>
      <c r="T28" s="5"/>
      <c r="U28" s="5"/>
      <c r="V28" s="5"/>
      <c r="W28" s="5"/>
      <c r="X28" s="5"/>
      <c r="Y28" s="5"/>
      <c r="Z28" s="7"/>
      <c r="AA28" s="7"/>
      <c r="AB28" s="7"/>
      <c r="AC28" s="7"/>
      <c r="AD28" s="7"/>
      <c r="AE28" s="7"/>
      <c r="AF28" s="18"/>
      <c r="AG28" s="7"/>
      <c r="AH28" s="7"/>
      <c r="AI28" s="7"/>
      <c r="AJ28" s="7"/>
      <c r="AK28" s="7"/>
      <c r="AL28" s="5"/>
      <c r="AM28" s="13"/>
    </row>
    <row r="29" spans="1:51">
      <c r="A29" s="12"/>
      <c r="B29" s="5"/>
      <c r="C29" s="5"/>
      <c r="D29" s="5"/>
      <c r="E29" s="5"/>
      <c r="F29" s="5"/>
      <c r="G29" s="5"/>
      <c r="H29" s="5"/>
      <c r="I29" s="5"/>
      <c r="J29" s="5"/>
      <c r="K29" s="5"/>
      <c r="L29" s="5"/>
      <c r="M29" s="5"/>
      <c r="N29" s="5"/>
      <c r="O29" s="5"/>
      <c r="P29" s="5"/>
      <c r="Q29" s="5"/>
      <c r="R29" s="5"/>
      <c r="S29" s="5"/>
      <c r="T29" s="5"/>
      <c r="U29" s="5"/>
      <c r="V29" s="5"/>
      <c r="W29" s="5"/>
      <c r="X29" s="5"/>
      <c r="Y29" s="5"/>
      <c r="Z29" s="217" t="s">
        <v>77</v>
      </c>
      <c r="AA29" s="217"/>
      <c r="AB29" s="217"/>
      <c r="AC29" s="217"/>
      <c r="AD29" s="217"/>
      <c r="AE29" s="217"/>
      <c r="AF29" s="293"/>
      <c r="AG29" s="217"/>
      <c r="AH29" s="217"/>
      <c r="AI29" s="217"/>
      <c r="AJ29" s="217"/>
      <c r="AK29" s="217"/>
      <c r="AL29" s="5"/>
      <c r="AM29" s="13"/>
    </row>
    <row r="30" spans="1:51">
      <c r="A30" s="12"/>
      <c r="B30" s="5"/>
      <c r="C30" s="5"/>
      <c r="D30" s="5"/>
      <c r="E30" s="5"/>
      <c r="F30" s="5"/>
      <c r="G30" s="5"/>
      <c r="H30" s="5"/>
      <c r="I30" s="5"/>
      <c r="J30" s="5"/>
      <c r="K30" s="5"/>
      <c r="L30" s="5"/>
      <c r="M30" s="5"/>
      <c r="N30" s="5"/>
      <c r="O30" s="5"/>
      <c r="P30" s="5"/>
      <c r="Q30" s="5"/>
      <c r="R30" s="5"/>
      <c r="S30" s="5"/>
      <c r="T30" s="5"/>
      <c r="U30" s="5"/>
      <c r="V30" s="5"/>
      <c r="W30" s="5"/>
      <c r="X30" s="5"/>
      <c r="Y30" s="5"/>
      <c r="Z30" s="7"/>
      <c r="AA30" s="7"/>
      <c r="AB30" s="7"/>
      <c r="AC30" s="7"/>
      <c r="AD30" s="7"/>
      <c r="AE30" s="7"/>
      <c r="AF30" s="18"/>
      <c r="AG30" s="7"/>
      <c r="AH30" s="7"/>
      <c r="AI30" s="7"/>
      <c r="AJ30" s="7"/>
      <c r="AK30" s="7"/>
      <c r="AL30" s="5"/>
      <c r="AM30" s="13"/>
    </row>
    <row r="31" spans="1:51">
      <c r="A31" s="12"/>
      <c r="B31" s="5"/>
      <c r="C31" s="217" t="s">
        <v>82</v>
      </c>
      <c r="D31" s="217"/>
      <c r="E31" s="217"/>
      <c r="F31" s="217"/>
      <c r="G31" s="217"/>
      <c r="H31" s="217"/>
      <c r="I31" s="217"/>
      <c r="J31" s="217"/>
      <c r="K31" s="217"/>
      <c r="L31" s="217"/>
      <c r="M31" s="217"/>
      <c r="N31" s="217"/>
      <c r="O31" s="217"/>
      <c r="P31" s="217"/>
      <c r="Q31" s="217"/>
      <c r="R31" s="217"/>
      <c r="S31" s="217"/>
      <c r="T31" s="217"/>
      <c r="U31" s="217"/>
      <c r="V31" s="217"/>
      <c r="W31" s="217"/>
      <c r="X31" s="217"/>
      <c r="Y31" s="217"/>
      <c r="Z31" s="217"/>
      <c r="AA31" s="217"/>
      <c r="AB31" s="217"/>
      <c r="AC31" s="217"/>
      <c r="AD31" s="217"/>
      <c r="AE31" s="217"/>
      <c r="AF31" s="217"/>
      <c r="AG31" s="217"/>
      <c r="AH31" s="217"/>
      <c r="AI31" s="217"/>
      <c r="AJ31" s="217"/>
      <c r="AK31" s="217"/>
      <c r="AL31" s="5"/>
      <c r="AM31" s="13"/>
    </row>
    <row r="32" spans="1:51">
      <c r="A32" s="12"/>
      <c r="B32" s="5"/>
      <c r="C32" s="283" t="s">
        <v>79</v>
      </c>
      <c r="D32" s="284"/>
      <c r="E32" s="284"/>
      <c r="F32" s="284"/>
      <c r="G32" s="284"/>
      <c r="H32" s="284"/>
      <c r="I32" s="284"/>
      <c r="J32" s="284"/>
      <c r="K32" s="284"/>
      <c r="L32" s="284"/>
      <c r="M32" s="284"/>
      <c r="N32" s="285"/>
      <c r="O32" s="283" t="s">
        <v>83</v>
      </c>
      <c r="P32" s="284"/>
      <c r="Q32" s="284"/>
      <c r="R32" s="284"/>
      <c r="S32" s="284"/>
      <c r="T32" s="284"/>
      <c r="U32" s="284"/>
      <c r="V32" s="284"/>
      <c r="W32" s="284"/>
      <c r="X32" s="284"/>
      <c r="Y32" s="285"/>
      <c r="Z32" s="217" t="s">
        <v>84</v>
      </c>
      <c r="AA32" s="217"/>
      <c r="AB32" s="217"/>
      <c r="AC32" s="217"/>
      <c r="AD32" s="217"/>
      <c r="AE32" s="217"/>
      <c r="AF32" s="217" t="s">
        <v>71</v>
      </c>
      <c r="AG32" s="217"/>
      <c r="AH32" s="217"/>
      <c r="AI32" s="217"/>
      <c r="AJ32" s="217"/>
      <c r="AK32" s="217"/>
      <c r="AL32" s="5"/>
      <c r="AM32" s="13"/>
    </row>
    <row r="33" spans="1:51">
      <c r="A33" s="12"/>
      <c r="B33" s="5"/>
      <c r="C33" s="283" t="s">
        <v>106</v>
      </c>
      <c r="D33" s="284"/>
      <c r="E33" s="284"/>
      <c r="F33" s="284"/>
      <c r="G33" s="284"/>
      <c r="H33" s="284"/>
      <c r="I33" s="284"/>
      <c r="J33" s="284"/>
      <c r="K33" s="284"/>
      <c r="L33" s="284"/>
      <c r="M33" s="284"/>
      <c r="N33" s="285"/>
      <c r="O33" s="286">
        <f>JORNALES!C17</f>
        <v>116666.66666666667</v>
      </c>
      <c r="P33" s="287"/>
      <c r="Q33" s="287"/>
      <c r="R33" s="287"/>
      <c r="S33" s="287"/>
      <c r="T33" s="287"/>
      <c r="U33" s="287"/>
      <c r="V33" s="287"/>
      <c r="W33" s="287"/>
      <c r="X33" s="287"/>
      <c r="Y33" s="288"/>
      <c r="Z33" s="312">
        <f>AY19/O33</f>
        <v>2.1699819168173595E-2</v>
      </c>
      <c r="AA33" s="313"/>
      <c r="AB33" s="313"/>
      <c r="AC33" s="313"/>
      <c r="AD33" s="313"/>
      <c r="AE33" s="314"/>
      <c r="AF33" s="297"/>
      <c r="AG33" s="298"/>
      <c r="AH33" s="298"/>
      <c r="AI33" s="298"/>
      <c r="AJ33" s="298"/>
      <c r="AK33" s="299"/>
      <c r="AL33" s="5"/>
      <c r="AM33" s="13"/>
    </row>
    <row r="34" spans="1:51">
      <c r="A34" s="12"/>
      <c r="B34" s="5"/>
      <c r="C34" s="283" t="s">
        <v>86</v>
      </c>
      <c r="D34" s="284"/>
      <c r="E34" s="284"/>
      <c r="F34" s="284"/>
      <c r="G34" s="284"/>
      <c r="H34" s="284"/>
      <c r="I34" s="284"/>
      <c r="J34" s="284"/>
      <c r="K34" s="284"/>
      <c r="L34" s="284"/>
      <c r="M34" s="284"/>
      <c r="N34" s="285"/>
      <c r="O34" s="286">
        <f>JORNALES!C4</f>
        <v>49822.5</v>
      </c>
      <c r="P34" s="287"/>
      <c r="Q34" s="287"/>
      <c r="R34" s="287"/>
      <c r="S34" s="287"/>
      <c r="T34" s="287"/>
      <c r="U34" s="287"/>
      <c r="V34" s="287"/>
      <c r="W34" s="287"/>
      <c r="X34" s="287"/>
      <c r="Y34" s="288"/>
      <c r="Z34" s="312">
        <f>AY20/O34</f>
        <v>3.9614315028878834E-2</v>
      </c>
      <c r="AA34" s="313"/>
      <c r="AB34" s="313"/>
      <c r="AC34" s="313"/>
      <c r="AD34" s="313"/>
      <c r="AE34" s="314"/>
      <c r="AF34" s="297"/>
      <c r="AG34" s="298"/>
      <c r="AH34" s="298"/>
      <c r="AI34" s="298"/>
      <c r="AJ34" s="298"/>
      <c r="AK34" s="299"/>
      <c r="AL34" s="5"/>
      <c r="AM34" s="13"/>
      <c r="AY34">
        <v>24</v>
      </c>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5"/>
      <c r="Y36" s="5"/>
      <c r="Z36" s="217" t="s">
        <v>77</v>
      </c>
      <c r="AA36" s="217"/>
      <c r="AB36" s="217"/>
      <c r="AC36" s="217"/>
      <c r="AD36" s="217"/>
      <c r="AE36" s="217"/>
      <c r="AF36" s="293"/>
      <c r="AG36" s="293"/>
      <c r="AH36" s="293"/>
      <c r="AI36" s="293"/>
      <c r="AJ36" s="293"/>
      <c r="AK36" s="293"/>
      <c r="AL36" s="5"/>
      <c r="AM36" s="13"/>
    </row>
    <row r="37" spans="1:51" ht="3" customHeight="1">
      <c r="A37" s="12"/>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13"/>
    </row>
    <row r="38" spans="1:51">
      <c r="A38" s="12"/>
      <c r="B38" s="5"/>
      <c r="C38" s="5"/>
      <c r="D38" s="5"/>
      <c r="E38" s="5"/>
      <c r="F38" s="5"/>
      <c r="G38" s="5"/>
      <c r="H38" s="5"/>
      <c r="I38" s="5"/>
      <c r="J38" s="5"/>
      <c r="K38" s="5"/>
      <c r="L38" s="5"/>
      <c r="M38" s="5"/>
      <c r="N38" s="5"/>
      <c r="O38" s="5"/>
      <c r="P38" s="5"/>
      <c r="Q38" s="5"/>
      <c r="R38" s="5"/>
      <c r="S38" s="5"/>
      <c r="T38" s="5"/>
      <c r="U38" s="5"/>
      <c r="V38" s="5"/>
      <c r="W38" s="5"/>
      <c r="X38" s="217" t="s">
        <v>153</v>
      </c>
      <c r="Y38" s="217"/>
      <c r="Z38" s="217"/>
      <c r="AA38" s="217"/>
      <c r="AB38" s="217"/>
      <c r="AC38" s="217"/>
      <c r="AD38" s="293">
        <f>AF36+AF23+AE15+AF29</f>
        <v>0</v>
      </c>
      <c r="AE38" s="293"/>
      <c r="AF38" s="293"/>
      <c r="AG38" s="293"/>
      <c r="AH38" s="293"/>
      <c r="AI38" s="293"/>
      <c r="AJ38" s="293"/>
      <c r="AK38" s="293"/>
      <c r="AL38" s="5"/>
      <c r="AM38" s="13"/>
      <c r="AY38" s="19">
        <f>AD38</f>
        <v>0</v>
      </c>
    </row>
    <row r="39" spans="1:51" ht="3" customHeight="1">
      <c r="A39" s="14"/>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20"/>
      <c r="AE39" s="20"/>
      <c r="AF39" s="20"/>
      <c r="AG39" s="20"/>
      <c r="AH39" s="20"/>
      <c r="AI39" s="20"/>
      <c r="AJ39" s="20"/>
      <c r="AK39" s="20"/>
      <c r="AL39" s="16"/>
      <c r="AM39" s="15"/>
    </row>
  </sheetData>
  <mergeCells count="75">
    <mergeCell ref="Z36:AE36"/>
    <mergeCell ref="AF36:AK36"/>
    <mergeCell ref="X38:AC38"/>
    <mergeCell ref="AD38:AK38"/>
    <mergeCell ref="Z34:AE34"/>
    <mergeCell ref="AF34:AK34"/>
    <mergeCell ref="AF33:AK33"/>
    <mergeCell ref="C31:AK31"/>
    <mergeCell ref="Z32:AE32"/>
    <mergeCell ref="AF32:AK32"/>
    <mergeCell ref="Z33:AE33"/>
    <mergeCell ref="C32:N32"/>
    <mergeCell ref="O32:Y32"/>
    <mergeCell ref="C33:N33"/>
    <mergeCell ref="O33:Y33"/>
    <mergeCell ref="AF21:AK21"/>
    <mergeCell ref="Z29:AE29"/>
    <mergeCell ref="AF29:AK29"/>
    <mergeCell ref="C25:AK25"/>
    <mergeCell ref="AF26:AK26"/>
    <mergeCell ref="AF27:AK27"/>
    <mergeCell ref="Z23:AE23"/>
    <mergeCell ref="AF23:AK23"/>
    <mergeCell ref="C21:P21"/>
    <mergeCell ref="Q21:T21"/>
    <mergeCell ref="U21:Y21"/>
    <mergeCell ref="Z21:AE21"/>
    <mergeCell ref="AF20:AK20"/>
    <mergeCell ref="C19:P19"/>
    <mergeCell ref="Q19:T19"/>
    <mergeCell ref="U19:Y19"/>
    <mergeCell ref="Z19:AE19"/>
    <mergeCell ref="AF19:AK19"/>
    <mergeCell ref="C20:P20"/>
    <mergeCell ref="Q20:T20"/>
    <mergeCell ref="U20:Y20"/>
    <mergeCell ref="Z20:AE20"/>
    <mergeCell ref="Y15:AD15"/>
    <mergeCell ref="AE15:AK15"/>
    <mergeCell ref="C17:AK17"/>
    <mergeCell ref="C18:P18"/>
    <mergeCell ref="Q18:T18"/>
    <mergeCell ref="U18:Y18"/>
    <mergeCell ref="Z18:AE18"/>
    <mergeCell ref="AF18:AK18"/>
    <mergeCell ref="C12:P12"/>
    <mergeCell ref="Q12:S12"/>
    <mergeCell ref="T12:X12"/>
    <mergeCell ref="Y12:AD12"/>
    <mergeCell ref="AE12:AK12"/>
    <mergeCell ref="C13:P13"/>
    <mergeCell ref="Q13:S13"/>
    <mergeCell ref="T13:X13"/>
    <mergeCell ref="Y13:AD13"/>
    <mergeCell ref="AE13:AK13"/>
    <mergeCell ref="C8:F8"/>
    <mergeCell ref="G8:I8"/>
    <mergeCell ref="C10:AK10"/>
    <mergeCell ref="C11:P11"/>
    <mergeCell ref="Q11:S11"/>
    <mergeCell ref="T11:X11"/>
    <mergeCell ref="Y11:AD11"/>
    <mergeCell ref="AE11:AK11"/>
    <mergeCell ref="B2:AL2"/>
    <mergeCell ref="B4:AL4"/>
    <mergeCell ref="C6:F6"/>
    <mergeCell ref="G6:I6"/>
    <mergeCell ref="C7:F7"/>
    <mergeCell ref="G7:I7"/>
    <mergeCell ref="C34:N34"/>
    <mergeCell ref="O34:Y34"/>
    <mergeCell ref="C26:T26"/>
    <mergeCell ref="U26:AE26"/>
    <mergeCell ref="C27:T27"/>
    <mergeCell ref="U27:AE27"/>
  </mergeCells>
  <pageMargins left="0.7" right="0.7" top="0.75" bottom="0.75" header="0.3" footer="0.3"/>
  <pageSetup scale="7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Y37"/>
  <sheetViews>
    <sheetView showGridLines="0" view="pageBreakPreview" zoomScale="60" zoomScaleNormal="70" workbookViewId="0">
      <selection activeCell="AF34" sqref="AF34:AK34"/>
    </sheetView>
  </sheetViews>
  <sheetFormatPr baseColWidth="10" defaultColWidth="11.5" defaultRowHeight="14.25"/>
  <cols>
    <col min="1" max="1" width="0.5" customWidth="1"/>
    <col min="2" max="5" width="2.375" customWidth="1"/>
    <col min="6" max="6" width="3.375" customWidth="1"/>
    <col min="7" max="8" width="2.375" customWidth="1"/>
    <col min="9" max="9" width="3.875" customWidth="1"/>
    <col min="10" max="14" width="2.5" customWidth="1"/>
    <col min="15" max="15" width="2.375" customWidth="1"/>
    <col min="16" max="16" width="4.5" customWidth="1"/>
    <col min="17" max="17" width="2.375" customWidth="1"/>
    <col min="18" max="18" width="3.875" customWidth="1"/>
    <col min="19" max="23" width="2.375" customWidth="1"/>
    <col min="24" max="24" width="6.875" customWidth="1"/>
    <col min="25" max="30" width="2.375" customWidth="1"/>
    <col min="31" max="31" width="6.875" customWidth="1"/>
    <col min="32" max="36" width="2.625" customWidth="1"/>
    <col min="37" max="37" width="6.125" customWidth="1"/>
    <col min="38" max="38" width="2.375" customWidth="1"/>
    <col min="39" max="39" width="0.5" customWidth="1"/>
    <col min="40" max="50" width="2.375" customWidth="1"/>
    <col min="51" max="51" width="17"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v>5</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57</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v>1</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1</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c r="AY15">
        <v>640000</v>
      </c>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c r="AY16">
        <v>600000</v>
      </c>
    </row>
    <row r="17" spans="1:51">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51">
      <c r="A18" s="12"/>
      <c r="B18" s="5"/>
      <c r="C18" s="309" t="s">
        <v>154</v>
      </c>
      <c r="D18" s="310"/>
      <c r="E18" s="310"/>
      <c r="F18" s="310"/>
      <c r="G18" s="310"/>
      <c r="H18" s="310"/>
      <c r="I18" s="310"/>
      <c r="J18" s="310"/>
      <c r="K18" s="310"/>
      <c r="L18" s="310"/>
      <c r="M18" s="310"/>
      <c r="N18" s="310"/>
      <c r="O18" s="310"/>
      <c r="P18" s="311"/>
      <c r="Q18" s="283">
        <v>20</v>
      </c>
      <c r="R18" s="284"/>
      <c r="S18" s="284"/>
      <c r="T18" s="285"/>
      <c r="U18" s="283" t="s">
        <v>54</v>
      </c>
      <c r="V18" s="284"/>
      <c r="W18" s="284"/>
      <c r="X18" s="284"/>
      <c r="Y18" s="285"/>
      <c r="Z18" s="297">
        <v>47000</v>
      </c>
      <c r="AA18" s="298"/>
      <c r="AB18" s="298"/>
      <c r="AC18" s="298"/>
      <c r="AD18" s="298"/>
      <c r="AE18" s="299"/>
      <c r="AF18" s="297"/>
      <c r="AG18" s="298"/>
      <c r="AH18" s="298"/>
      <c r="AI18" s="298"/>
      <c r="AJ18" s="298"/>
      <c r="AK18" s="299"/>
      <c r="AL18" s="5"/>
      <c r="AM18" s="13"/>
    </row>
    <row r="19" spans="1:51" ht="15" customHeight="1">
      <c r="A19" s="12"/>
      <c r="B19" s="5"/>
      <c r="C19" s="309" t="s">
        <v>155</v>
      </c>
      <c r="D19" s="310"/>
      <c r="E19" s="310"/>
      <c r="F19" s="310"/>
      <c r="G19" s="310"/>
      <c r="H19" s="310"/>
      <c r="I19" s="310"/>
      <c r="J19" s="310"/>
      <c r="K19" s="310"/>
      <c r="L19" s="310"/>
      <c r="M19" s="310"/>
      <c r="N19" s="310"/>
      <c r="O19" s="310"/>
      <c r="P19" s="311"/>
      <c r="Q19" s="283">
        <v>2</v>
      </c>
      <c r="R19" s="284"/>
      <c r="S19" s="284"/>
      <c r="T19" s="285"/>
      <c r="U19" s="283" t="s">
        <v>127</v>
      </c>
      <c r="V19" s="284"/>
      <c r="W19" s="284"/>
      <c r="X19" s="284"/>
      <c r="Y19" s="285"/>
      <c r="Z19" s="297">
        <v>22000</v>
      </c>
      <c r="AA19" s="298"/>
      <c r="AB19" s="298"/>
      <c r="AC19" s="298"/>
      <c r="AD19" s="298"/>
      <c r="AE19" s="299"/>
      <c r="AF19" s="297"/>
      <c r="AG19" s="298"/>
      <c r="AH19" s="298"/>
      <c r="AI19" s="298"/>
      <c r="AJ19" s="298"/>
      <c r="AK19" s="299"/>
      <c r="AL19" s="5"/>
      <c r="AM19" s="13"/>
    </row>
    <row r="20" spans="1:51" ht="3" customHeight="1">
      <c r="A20" s="12"/>
      <c r="B20" s="5"/>
      <c r="C20" s="6"/>
      <c r="D20" s="6"/>
      <c r="E20" s="6"/>
      <c r="F20" s="6"/>
      <c r="G20" s="6"/>
      <c r="H20" s="6"/>
      <c r="I20" s="6"/>
      <c r="J20" s="6"/>
      <c r="K20" s="6"/>
      <c r="L20" s="6"/>
      <c r="M20" s="6"/>
      <c r="N20" s="6"/>
      <c r="O20" s="6"/>
      <c r="P20" s="6"/>
      <c r="Q20" s="7"/>
      <c r="R20" s="7"/>
      <c r="S20" s="7"/>
      <c r="T20" s="7"/>
      <c r="U20" s="7"/>
      <c r="V20" s="7"/>
      <c r="W20" s="7"/>
      <c r="X20" s="7"/>
      <c r="Y20" s="7"/>
      <c r="Z20" s="18"/>
      <c r="AA20" s="18"/>
      <c r="AB20" s="18"/>
      <c r="AC20" s="18"/>
      <c r="AD20" s="18"/>
      <c r="AE20" s="18"/>
      <c r="AF20" s="18"/>
      <c r="AG20" s="7"/>
      <c r="AH20" s="7"/>
      <c r="AI20" s="7"/>
      <c r="AJ20" s="7"/>
      <c r="AK20" s="7"/>
      <c r="AL20" s="5"/>
      <c r="AM20" s="13"/>
    </row>
    <row r="21" spans="1:51">
      <c r="A21" s="12"/>
      <c r="B21" s="5"/>
      <c r="C21" s="5"/>
      <c r="D21" s="5"/>
      <c r="E21" s="5"/>
      <c r="F21" s="5"/>
      <c r="G21" s="5"/>
      <c r="H21" s="5"/>
      <c r="I21" s="5"/>
      <c r="J21" s="5"/>
      <c r="K21" s="5"/>
      <c r="L21" s="5"/>
      <c r="M21" s="5"/>
      <c r="N21" s="5"/>
      <c r="O21" s="5"/>
      <c r="P21" s="5"/>
      <c r="Q21" s="5"/>
      <c r="R21" s="5"/>
      <c r="S21" s="5"/>
      <c r="T21" s="5"/>
      <c r="U21" s="5"/>
      <c r="V21" s="5"/>
      <c r="W21" s="5"/>
      <c r="X21" s="5"/>
      <c r="Y21" s="5"/>
      <c r="Z21" s="217" t="s">
        <v>77</v>
      </c>
      <c r="AA21" s="217"/>
      <c r="AB21" s="217"/>
      <c r="AC21" s="217"/>
      <c r="AD21" s="217"/>
      <c r="AE21" s="217"/>
      <c r="AF21" s="293"/>
      <c r="AG21" s="217"/>
      <c r="AH21" s="217"/>
      <c r="AI21" s="217"/>
      <c r="AJ21" s="217"/>
      <c r="AK21" s="217"/>
      <c r="AL21" s="5"/>
      <c r="AM21" s="13"/>
    </row>
    <row r="22" spans="1:51">
      <c r="A22" s="12"/>
      <c r="B22" s="5"/>
      <c r="C22" s="5"/>
      <c r="D22" s="5"/>
      <c r="E22" s="5"/>
      <c r="F22" s="5"/>
      <c r="G22" s="5"/>
      <c r="H22" s="5"/>
      <c r="I22" s="5"/>
      <c r="J22" s="5"/>
      <c r="K22" s="5"/>
      <c r="L22" s="5"/>
      <c r="M22" s="5"/>
      <c r="N22" s="5"/>
      <c r="O22" s="5"/>
      <c r="P22" s="5"/>
      <c r="Q22" s="5"/>
      <c r="R22" s="5"/>
      <c r="S22" s="5"/>
      <c r="T22" s="5"/>
      <c r="U22" s="5"/>
      <c r="V22" s="5"/>
      <c r="W22" s="5"/>
      <c r="X22" s="5"/>
      <c r="Y22" s="5"/>
      <c r="Z22" s="7"/>
      <c r="AA22" s="7"/>
      <c r="AB22" s="7"/>
      <c r="AC22" s="7"/>
      <c r="AD22" s="7"/>
      <c r="AE22" s="7"/>
      <c r="AF22" s="18"/>
      <c r="AG22" s="7"/>
      <c r="AH22" s="7"/>
      <c r="AI22" s="7"/>
      <c r="AJ22" s="7"/>
      <c r="AK22" s="7"/>
      <c r="AL22" s="5"/>
      <c r="AM22" s="13"/>
    </row>
    <row r="23" spans="1:51">
      <c r="A23" s="12"/>
      <c r="B23" s="5"/>
      <c r="C23" s="217" t="s">
        <v>81</v>
      </c>
      <c r="D23" s="217"/>
      <c r="E23" s="217"/>
      <c r="F23" s="217"/>
      <c r="G23" s="217"/>
      <c r="H23" s="217"/>
      <c r="I23" s="217"/>
      <c r="J23" s="217"/>
      <c r="K23" s="217"/>
      <c r="L23" s="217"/>
      <c r="M23" s="217"/>
      <c r="N23" s="217"/>
      <c r="O23" s="217"/>
      <c r="P23" s="217"/>
      <c r="Q23" s="217"/>
      <c r="R23" s="217"/>
      <c r="S23" s="217"/>
      <c r="T23" s="217"/>
      <c r="U23" s="217"/>
      <c r="V23" s="217"/>
      <c r="W23" s="217"/>
      <c r="X23" s="217"/>
      <c r="Y23" s="217"/>
      <c r="Z23" s="217"/>
      <c r="AA23" s="217"/>
      <c r="AB23" s="217"/>
      <c r="AC23" s="217"/>
      <c r="AD23" s="217"/>
      <c r="AE23" s="217"/>
      <c r="AF23" s="217"/>
      <c r="AG23" s="217"/>
      <c r="AH23" s="217"/>
      <c r="AI23" s="217"/>
      <c r="AJ23" s="217"/>
      <c r="AK23" s="217"/>
      <c r="AL23" s="5"/>
      <c r="AM23" s="13"/>
    </row>
    <row r="24" spans="1:51">
      <c r="A24" s="12"/>
      <c r="B24" s="5"/>
      <c r="C24" s="217" t="s">
        <v>79</v>
      </c>
      <c r="D24" s="217"/>
      <c r="E24" s="217"/>
      <c r="F24" s="217"/>
      <c r="G24" s="217"/>
      <c r="H24" s="217"/>
      <c r="I24" s="217"/>
      <c r="J24" s="217"/>
      <c r="K24" s="217"/>
      <c r="L24" s="217"/>
      <c r="M24" s="217"/>
      <c r="N24" s="217"/>
      <c r="O24" s="217"/>
      <c r="P24" s="217"/>
      <c r="Q24" s="217" t="s">
        <v>27</v>
      </c>
      <c r="R24" s="217"/>
      <c r="S24" s="217"/>
      <c r="T24" s="217"/>
      <c r="U24" s="217" t="s">
        <v>66</v>
      </c>
      <c r="V24" s="217"/>
      <c r="W24" s="217"/>
      <c r="X24" s="217"/>
      <c r="Y24" s="217"/>
      <c r="Z24" s="217" t="s">
        <v>156</v>
      </c>
      <c r="AA24" s="217"/>
      <c r="AB24" s="217"/>
      <c r="AC24" s="217"/>
      <c r="AD24" s="217"/>
      <c r="AE24" s="217"/>
      <c r="AF24" s="217" t="s">
        <v>71</v>
      </c>
      <c r="AG24" s="217"/>
      <c r="AH24" s="217"/>
      <c r="AI24" s="217"/>
      <c r="AJ24" s="217"/>
      <c r="AK24" s="217"/>
      <c r="AL24" s="5"/>
      <c r="AM24" s="13"/>
    </row>
    <row r="25" spans="1:51">
      <c r="A25" s="12"/>
      <c r="B25" s="5"/>
      <c r="C25" s="217" t="s">
        <v>157</v>
      </c>
      <c r="D25" s="217"/>
      <c r="E25" s="217"/>
      <c r="F25" s="217"/>
      <c r="G25" s="217"/>
      <c r="H25" s="217"/>
      <c r="I25" s="217"/>
      <c r="J25" s="217"/>
      <c r="K25" s="217"/>
      <c r="L25" s="217"/>
      <c r="M25" s="217"/>
      <c r="N25" s="217"/>
      <c r="O25" s="217"/>
      <c r="P25" s="217"/>
      <c r="Q25" s="217" t="s">
        <v>157</v>
      </c>
      <c r="R25" s="217"/>
      <c r="S25" s="217"/>
      <c r="T25" s="217"/>
      <c r="U25" s="217" t="s">
        <v>157</v>
      </c>
      <c r="V25" s="217"/>
      <c r="W25" s="217"/>
      <c r="X25" s="217"/>
      <c r="Y25" s="217"/>
      <c r="Z25" s="282">
        <v>7.0000000000000007E-2</v>
      </c>
      <c r="AA25" s="217"/>
      <c r="AB25" s="217"/>
      <c r="AC25" s="217"/>
      <c r="AD25" s="217"/>
      <c r="AE25" s="217"/>
      <c r="AF25" s="289">
        <f>(AE14+AF21)*Z25</f>
        <v>0</v>
      </c>
      <c r="AG25" s="289"/>
      <c r="AH25" s="289"/>
      <c r="AI25" s="289"/>
      <c r="AJ25" s="289"/>
      <c r="AK25" s="289"/>
      <c r="AL25" s="5"/>
      <c r="AM25" s="13"/>
    </row>
    <row r="26" spans="1:51" ht="3" customHeight="1">
      <c r="A26" s="12"/>
      <c r="B26" s="5"/>
      <c r="C26" s="5"/>
      <c r="D26" s="5"/>
      <c r="E26" s="5"/>
      <c r="F26" s="5"/>
      <c r="G26" s="5"/>
      <c r="H26" s="5"/>
      <c r="I26" s="5"/>
      <c r="J26" s="5"/>
      <c r="K26" s="5"/>
      <c r="L26" s="5"/>
      <c r="M26" s="5"/>
      <c r="N26" s="5"/>
      <c r="O26" s="5"/>
      <c r="P26" s="5"/>
      <c r="Q26" s="5"/>
      <c r="R26" s="5"/>
      <c r="S26" s="5"/>
      <c r="T26" s="5"/>
      <c r="U26" s="5"/>
      <c r="V26" s="5"/>
      <c r="W26" s="5"/>
      <c r="X26" s="5"/>
      <c r="Y26" s="5"/>
      <c r="Z26" s="7"/>
      <c r="AA26" s="7"/>
      <c r="AB26" s="7"/>
      <c r="AC26" s="7"/>
      <c r="AD26" s="7"/>
      <c r="AE26" s="7"/>
      <c r="AF26" s="18"/>
      <c r="AG26" s="7"/>
      <c r="AH26" s="7"/>
      <c r="AI26" s="7"/>
      <c r="AJ26" s="7"/>
      <c r="AK26" s="7"/>
      <c r="AL26" s="5"/>
      <c r="AM26" s="13"/>
    </row>
    <row r="27" spans="1:51">
      <c r="A27" s="12"/>
      <c r="B27" s="5"/>
      <c r="C27" s="5"/>
      <c r="D27" s="5"/>
      <c r="E27" s="5"/>
      <c r="F27" s="5"/>
      <c r="G27" s="5"/>
      <c r="H27" s="5"/>
      <c r="I27" s="5"/>
      <c r="J27" s="5"/>
      <c r="K27" s="5"/>
      <c r="L27" s="5"/>
      <c r="M27" s="5"/>
      <c r="N27" s="5"/>
      <c r="O27" s="5"/>
      <c r="P27" s="5"/>
      <c r="Q27" s="5"/>
      <c r="R27" s="5"/>
      <c r="S27" s="5"/>
      <c r="T27" s="5"/>
      <c r="U27" s="5"/>
      <c r="V27" s="5"/>
      <c r="W27" s="5"/>
      <c r="X27" s="5"/>
      <c r="Y27" s="5"/>
      <c r="Z27" s="217" t="s">
        <v>77</v>
      </c>
      <c r="AA27" s="217"/>
      <c r="AB27" s="217"/>
      <c r="AC27" s="217"/>
      <c r="AD27" s="217"/>
      <c r="AE27" s="217"/>
      <c r="AF27" s="293">
        <f>SUM(AF25:AK25)</f>
        <v>0</v>
      </c>
      <c r="AG27" s="217"/>
      <c r="AH27" s="217"/>
      <c r="AI27" s="217"/>
      <c r="AJ27" s="217"/>
      <c r="AK27" s="217"/>
      <c r="AL27" s="5"/>
      <c r="AM27" s="13"/>
    </row>
    <row r="28" spans="1:51">
      <c r="A28" s="12"/>
      <c r="B28" s="5"/>
      <c r="C28" s="5"/>
      <c r="D28" s="5"/>
      <c r="E28" s="5"/>
      <c r="F28" s="5"/>
      <c r="G28" s="5"/>
      <c r="H28" s="5"/>
      <c r="I28" s="5"/>
      <c r="J28" s="5"/>
      <c r="K28" s="5"/>
      <c r="L28" s="5"/>
      <c r="M28" s="5"/>
      <c r="N28" s="5"/>
      <c r="O28" s="5"/>
      <c r="P28" s="5"/>
      <c r="Q28" s="5"/>
      <c r="R28" s="5"/>
      <c r="S28" s="5"/>
      <c r="T28" s="5"/>
      <c r="U28" s="5"/>
      <c r="V28" s="5"/>
      <c r="W28" s="5"/>
      <c r="X28" s="5"/>
      <c r="Y28" s="5"/>
      <c r="Z28" s="7"/>
      <c r="AA28" s="7"/>
      <c r="AB28" s="7"/>
      <c r="AC28" s="7"/>
      <c r="AD28" s="7"/>
      <c r="AE28" s="7"/>
      <c r="AF28" s="18"/>
      <c r="AG28" s="7"/>
      <c r="AH28" s="7"/>
      <c r="AI28" s="7"/>
      <c r="AJ28" s="7"/>
      <c r="AK28" s="7"/>
      <c r="AL28" s="5"/>
      <c r="AM28" s="13"/>
    </row>
    <row r="29" spans="1:51">
      <c r="A29" s="12"/>
      <c r="B29" s="5"/>
      <c r="C29" s="217" t="s">
        <v>82</v>
      </c>
      <c r="D29" s="217"/>
      <c r="E29" s="217"/>
      <c r="F29" s="217"/>
      <c r="G29" s="217"/>
      <c r="H29" s="217"/>
      <c r="I29" s="217"/>
      <c r="J29" s="217"/>
      <c r="K29" s="217"/>
      <c r="L29" s="217"/>
      <c r="M29" s="217"/>
      <c r="N29" s="217"/>
      <c r="O29" s="217"/>
      <c r="P29" s="217"/>
      <c r="Q29" s="217"/>
      <c r="R29" s="217"/>
      <c r="S29" s="217"/>
      <c r="T29" s="217"/>
      <c r="U29" s="217"/>
      <c r="V29" s="217"/>
      <c r="W29" s="217"/>
      <c r="X29" s="217"/>
      <c r="Y29" s="217"/>
      <c r="Z29" s="217"/>
      <c r="AA29" s="217"/>
      <c r="AB29" s="217"/>
      <c r="AC29" s="217"/>
      <c r="AD29" s="217"/>
      <c r="AE29" s="217"/>
      <c r="AF29" s="217"/>
      <c r="AG29" s="217"/>
      <c r="AH29" s="217"/>
      <c r="AI29" s="217"/>
      <c r="AJ29" s="217"/>
      <c r="AK29" s="217"/>
      <c r="AL29" s="5"/>
      <c r="AM29" s="13"/>
    </row>
    <row r="30" spans="1:51">
      <c r="A30" s="12"/>
      <c r="B30" s="5"/>
      <c r="C30" s="283" t="s">
        <v>79</v>
      </c>
      <c r="D30" s="284"/>
      <c r="E30" s="284"/>
      <c r="F30" s="284"/>
      <c r="G30" s="284"/>
      <c r="H30" s="284"/>
      <c r="I30" s="284"/>
      <c r="J30" s="284"/>
      <c r="K30" s="284"/>
      <c r="L30" s="284"/>
      <c r="M30" s="284"/>
      <c r="N30" s="285"/>
      <c r="O30" s="283" t="s">
        <v>83</v>
      </c>
      <c r="P30" s="284"/>
      <c r="Q30" s="284"/>
      <c r="R30" s="284"/>
      <c r="S30" s="284"/>
      <c r="T30" s="284"/>
      <c r="U30" s="284"/>
      <c r="V30" s="284"/>
      <c r="W30" s="284"/>
      <c r="X30" s="284"/>
      <c r="Y30" s="285"/>
      <c r="Z30" s="217" t="s">
        <v>84</v>
      </c>
      <c r="AA30" s="217"/>
      <c r="AB30" s="217"/>
      <c r="AC30" s="217"/>
      <c r="AD30" s="217"/>
      <c r="AE30" s="217"/>
      <c r="AF30" s="217" t="s">
        <v>71</v>
      </c>
      <c r="AG30" s="217"/>
      <c r="AH30" s="217"/>
      <c r="AI30" s="217"/>
      <c r="AJ30" s="217"/>
      <c r="AK30" s="217"/>
      <c r="AL30" s="5"/>
      <c r="AM30" s="13"/>
    </row>
    <row r="31" spans="1:51">
      <c r="A31" s="12"/>
      <c r="B31" s="5"/>
      <c r="C31" s="283" t="s">
        <v>106</v>
      </c>
      <c r="D31" s="284"/>
      <c r="E31" s="284"/>
      <c r="F31" s="284"/>
      <c r="G31" s="284"/>
      <c r="H31" s="284"/>
      <c r="I31" s="284"/>
      <c r="J31" s="284"/>
      <c r="K31" s="284"/>
      <c r="L31" s="284"/>
      <c r="M31" s="284"/>
      <c r="N31" s="285"/>
      <c r="O31" s="286">
        <f>JORNALES!C17</f>
        <v>116666.66666666667</v>
      </c>
      <c r="P31" s="287"/>
      <c r="Q31" s="287"/>
      <c r="R31" s="287"/>
      <c r="S31" s="287"/>
      <c r="T31" s="287"/>
      <c r="U31" s="287"/>
      <c r="V31" s="287"/>
      <c r="W31" s="287"/>
      <c r="X31" s="287"/>
      <c r="Y31" s="288"/>
      <c r="Z31" s="312">
        <f>AY15/O31</f>
        <v>5.4857142857142858</v>
      </c>
      <c r="AA31" s="313"/>
      <c r="AB31" s="313"/>
      <c r="AC31" s="313"/>
      <c r="AD31" s="313"/>
      <c r="AE31" s="314"/>
      <c r="AF31" s="297"/>
      <c r="AG31" s="298"/>
      <c r="AH31" s="298"/>
      <c r="AI31" s="298"/>
      <c r="AJ31" s="298"/>
      <c r="AK31" s="299"/>
      <c r="AL31" s="5"/>
      <c r="AM31" s="13"/>
    </row>
    <row r="32" spans="1:51">
      <c r="A32" s="12"/>
      <c r="B32" s="5"/>
      <c r="C32" s="283" t="s">
        <v>86</v>
      </c>
      <c r="D32" s="284"/>
      <c r="E32" s="284"/>
      <c r="F32" s="284"/>
      <c r="G32" s="284"/>
      <c r="H32" s="284"/>
      <c r="I32" s="284"/>
      <c r="J32" s="284"/>
      <c r="K32" s="284"/>
      <c r="L32" s="284"/>
      <c r="M32" s="284"/>
      <c r="N32" s="285"/>
      <c r="O32" s="286">
        <f>JORNALES!C4</f>
        <v>49822.5</v>
      </c>
      <c r="P32" s="287"/>
      <c r="Q32" s="287"/>
      <c r="R32" s="287"/>
      <c r="S32" s="287"/>
      <c r="T32" s="287"/>
      <c r="U32" s="287"/>
      <c r="V32" s="287"/>
      <c r="W32" s="287"/>
      <c r="X32" s="287"/>
      <c r="Y32" s="288"/>
      <c r="Z32" s="312">
        <f>AY16/O32</f>
        <v>12.042751768779166</v>
      </c>
      <c r="AA32" s="313"/>
      <c r="AB32" s="313"/>
      <c r="AC32" s="313"/>
      <c r="AD32" s="313"/>
      <c r="AE32" s="314"/>
      <c r="AF32" s="297"/>
      <c r="AG32" s="298"/>
      <c r="AH32" s="298"/>
      <c r="AI32" s="298"/>
      <c r="AJ32" s="298"/>
      <c r="AK32" s="299"/>
      <c r="AL32" s="5"/>
      <c r="AM32" s="13"/>
      <c r="AY32">
        <v>24</v>
      </c>
    </row>
    <row r="33" spans="1:51" ht="3" customHeight="1">
      <c r="A33" s="12"/>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13"/>
    </row>
    <row r="34" spans="1:51">
      <c r="A34" s="12"/>
      <c r="B34" s="5"/>
      <c r="C34" s="5"/>
      <c r="D34" s="5"/>
      <c r="E34" s="5"/>
      <c r="F34" s="5"/>
      <c r="G34" s="5"/>
      <c r="H34" s="5"/>
      <c r="I34" s="5"/>
      <c r="J34" s="5"/>
      <c r="K34" s="5"/>
      <c r="L34" s="5"/>
      <c r="M34" s="5"/>
      <c r="N34" s="5"/>
      <c r="O34" s="5"/>
      <c r="P34" s="5"/>
      <c r="Q34" s="5"/>
      <c r="R34" s="5"/>
      <c r="S34" s="5"/>
      <c r="T34" s="5"/>
      <c r="U34" s="5"/>
      <c r="V34" s="5"/>
      <c r="W34" s="5"/>
      <c r="X34" s="5"/>
      <c r="Y34" s="5"/>
      <c r="Z34" s="217" t="s">
        <v>77</v>
      </c>
      <c r="AA34" s="217"/>
      <c r="AB34" s="217"/>
      <c r="AC34" s="217"/>
      <c r="AD34" s="217"/>
      <c r="AE34" s="217"/>
      <c r="AF34" s="293"/>
      <c r="AG34" s="293"/>
      <c r="AH34" s="293"/>
      <c r="AI34" s="293"/>
      <c r="AJ34" s="293"/>
      <c r="AK34" s="293"/>
      <c r="AL34" s="5"/>
      <c r="AM34" s="13"/>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217" t="s">
        <v>158</v>
      </c>
      <c r="Y36" s="217"/>
      <c r="Z36" s="217"/>
      <c r="AA36" s="217"/>
      <c r="AB36" s="217"/>
      <c r="AC36" s="217"/>
      <c r="AD36" s="293">
        <f>AF34+AF21+AE14+AF27</f>
        <v>0</v>
      </c>
      <c r="AE36" s="293"/>
      <c r="AF36" s="293"/>
      <c r="AG36" s="293"/>
      <c r="AH36" s="293"/>
      <c r="AI36" s="293"/>
      <c r="AJ36" s="293"/>
      <c r="AK36" s="293"/>
      <c r="AL36" s="5"/>
      <c r="AM36" s="13"/>
      <c r="AY36" s="19">
        <f>AD36</f>
        <v>0</v>
      </c>
    </row>
    <row r="37" spans="1:51" ht="3" customHeight="1">
      <c r="A37" s="14"/>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20"/>
      <c r="AE37" s="20"/>
      <c r="AF37" s="20"/>
      <c r="AG37" s="20"/>
      <c r="AH37" s="20"/>
      <c r="AI37" s="20"/>
      <c r="AJ37" s="20"/>
      <c r="AK37" s="20"/>
      <c r="AL37" s="16"/>
      <c r="AM37" s="15"/>
    </row>
  </sheetData>
  <mergeCells count="69">
    <mergeCell ref="Z34:AE34"/>
    <mergeCell ref="AF34:AK34"/>
    <mergeCell ref="X36:AC36"/>
    <mergeCell ref="AD36:AK36"/>
    <mergeCell ref="Z32:AE32"/>
    <mergeCell ref="AF32:AK32"/>
    <mergeCell ref="AF31:AK31"/>
    <mergeCell ref="C29:AK29"/>
    <mergeCell ref="Z30:AE30"/>
    <mergeCell ref="AF30:AK30"/>
    <mergeCell ref="Z31:AE31"/>
    <mergeCell ref="C30:N30"/>
    <mergeCell ref="O30:Y30"/>
    <mergeCell ref="C31:N31"/>
    <mergeCell ref="O31:Y31"/>
    <mergeCell ref="Z27:AE27"/>
    <mergeCell ref="AF27:AK27"/>
    <mergeCell ref="Z21:AE21"/>
    <mergeCell ref="AF21:AK21"/>
    <mergeCell ref="C23:AK23"/>
    <mergeCell ref="C24:P24"/>
    <mergeCell ref="Q24:T24"/>
    <mergeCell ref="U24:Y24"/>
    <mergeCell ref="Z24:AE24"/>
    <mergeCell ref="AF24:AK24"/>
    <mergeCell ref="C25:P25"/>
    <mergeCell ref="Q25:T25"/>
    <mergeCell ref="U25:Y25"/>
    <mergeCell ref="Z25:AE25"/>
    <mergeCell ref="AF25:AK25"/>
    <mergeCell ref="C18:P18"/>
    <mergeCell ref="Q18:T18"/>
    <mergeCell ref="U18:Y18"/>
    <mergeCell ref="Z18:AE18"/>
    <mergeCell ref="AF18:AK18"/>
    <mergeCell ref="C19:P19"/>
    <mergeCell ref="Q19:T19"/>
    <mergeCell ref="U19:Y19"/>
    <mergeCell ref="Z19:AE19"/>
    <mergeCell ref="AF19:AK19"/>
    <mergeCell ref="C16:AK16"/>
    <mergeCell ref="C17:P17"/>
    <mergeCell ref="Q17:T17"/>
    <mergeCell ref="U17:Y17"/>
    <mergeCell ref="Z17:AE17"/>
    <mergeCell ref="AF17:AK17"/>
    <mergeCell ref="Y11:AD11"/>
    <mergeCell ref="AE11:AK11"/>
    <mergeCell ref="C12:P12"/>
    <mergeCell ref="Q12:S12"/>
    <mergeCell ref="T12:X12"/>
    <mergeCell ref="Y12:AD12"/>
    <mergeCell ref="AE12:AK12"/>
    <mergeCell ref="C32:N32"/>
    <mergeCell ref="O32:Y32"/>
    <mergeCell ref="B2:AL2"/>
    <mergeCell ref="B4:AL4"/>
    <mergeCell ref="C6:F6"/>
    <mergeCell ref="G6:I6"/>
    <mergeCell ref="C7:F7"/>
    <mergeCell ref="G7:I7"/>
    <mergeCell ref="Y14:AD14"/>
    <mergeCell ref="AE14:AK14"/>
    <mergeCell ref="C8:F8"/>
    <mergeCell ref="G8:I8"/>
    <mergeCell ref="C10:AK10"/>
    <mergeCell ref="C11:P11"/>
    <mergeCell ref="Q11:S11"/>
    <mergeCell ref="T11:X11"/>
  </mergeCells>
  <pageMargins left="0.7" right="0.7" top="0.75" bottom="0.75" header="0.3" footer="0.3"/>
  <pageSetup scale="81" orientation="portrait" r:id="rId1"/>
  <colBreaks count="1" manualBreakCount="1">
    <brk id="40"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Y39"/>
  <sheetViews>
    <sheetView showGridLines="0" view="pageBreakPreview" zoomScale="60" zoomScaleNormal="70" workbookViewId="0">
      <selection activeCell="AF34" sqref="AF34:AK34"/>
    </sheetView>
  </sheetViews>
  <sheetFormatPr baseColWidth="10" defaultColWidth="11.5" defaultRowHeight="14.25"/>
  <cols>
    <col min="1" max="1" width="0.5" customWidth="1"/>
    <col min="2" max="5" width="2.375" customWidth="1"/>
    <col min="6" max="6" width="3.375" customWidth="1"/>
    <col min="7" max="8" width="2.375" customWidth="1"/>
    <col min="9" max="9" width="3.875" customWidth="1"/>
    <col min="10" max="14" width="2.5" customWidth="1"/>
    <col min="15" max="15" width="2.375" customWidth="1"/>
    <col min="16" max="16" width="4.5" customWidth="1"/>
    <col min="17" max="17" width="2.375" customWidth="1"/>
    <col min="18" max="18" width="3.875" customWidth="1"/>
    <col min="19" max="23" width="2.375" customWidth="1"/>
    <col min="24" max="24" width="6.875" customWidth="1"/>
    <col min="25" max="30" width="2.375" customWidth="1"/>
    <col min="31" max="31" width="7.625" customWidth="1"/>
    <col min="32" max="36" width="2.625" customWidth="1"/>
    <col min="37" max="37" width="6.125" customWidth="1"/>
    <col min="38" max="38" width="2.375" customWidth="1"/>
    <col min="39" max="39" width="0.5" customWidth="1"/>
    <col min="40" max="50" width="2.375" customWidth="1"/>
    <col min="51" max="51" width="17"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t="s">
        <v>163</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54</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v>1</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1</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0</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row>
    <row r="17" spans="1:39">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39">
      <c r="A18" s="12"/>
      <c r="B18" s="5"/>
      <c r="C18" s="309" t="s">
        <v>164</v>
      </c>
      <c r="D18" s="310"/>
      <c r="E18" s="310"/>
      <c r="F18" s="310"/>
      <c r="G18" s="310"/>
      <c r="H18" s="310"/>
      <c r="I18" s="310"/>
      <c r="J18" s="310"/>
      <c r="K18" s="310"/>
      <c r="L18" s="310"/>
      <c r="M18" s="310"/>
      <c r="N18" s="310"/>
      <c r="O18" s="310"/>
      <c r="P18" s="311"/>
      <c r="Q18" s="283">
        <v>1</v>
      </c>
      <c r="R18" s="284"/>
      <c r="S18" s="284"/>
      <c r="T18" s="285"/>
      <c r="U18" s="283" t="s">
        <v>54</v>
      </c>
      <c r="V18" s="284"/>
      <c r="W18" s="284"/>
      <c r="X18" s="284"/>
      <c r="Y18" s="285"/>
      <c r="Z18" s="297">
        <v>900000</v>
      </c>
      <c r="AA18" s="298"/>
      <c r="AB18" s="298"/>
      <c r="AC18" s="298"/>
      <c r="AD18" s="298"/>
      <c r="AE18" s="299"/>
      <c r="AF18" s="297"/>
      <c r="AG18" s="298"/>
      <c r="AH18" s="298"/>
      <c r="AI18" s="298"/>
      <c r="AJ18" s="298"/>
      <c r="AK18" s="299"/>
      <c r="AL18" s="5"/>
      <c r="AM18" s="13"/>
    </row>
    <row r="19" spans="1:39">
      <c r="A19" s="12"/>
      <c r="B19" s="5"/>
      <c r="C19" s="309" t="s">
        <v>165</v>
      </c>
      <c r="D19" s="310"/>
      <c r="E19" s="310"/>
      <c r="F19" s="310"/>
      <c r="G19" s="310"/>
      <c r="H19" s="310"/>
      <c r="I19" s="310"/>
      <c r="J19" s="310"/>
      <c r="K19" s="310"/>
      <c r="L19" s="310"/>
      <c r="M19" s="310"/>
      <c r="N19" s="310"/>
      <c r="O19" s="310"/>
      <c r="P19" s="311"/>
      <c r="Q19" s="283">
        <v>2</v>
      </c>
      <c r="R19" s="284"/>
      <c r="S19" s="284"/>
      <c r="T19" s="285"/>
      <c r="U19" s="283" t="s">
        <v>54</v>
      </c>
      <c r="V19" s="284"/>
      <c r="W19" s="284"/>
      <c r="X19" s="284"/>
      <c r="Y19" s="285"/>
      <c r="Z19" s="297">
        <v>45000</v>
      </c>
      <c r="AA19" s="298"/>
      <c r="AB19" s="298"/>
      <c r="AC19" s="298"/>
      <c r="AD19" s="298"/>
      <c r="AE19" s="299"/>
      <c r="AF19" s="297"/>
      <c r="AG19" s="298"/>
      <c r="AH19" s="298"/>
      <c r="AI19" s="298"/>
      <c r="AJ19" s="298"/>
      <c r="AK19" s="299"/>
      <c r="AL19" s="5"/>
      <c r="AM19" s="13"/>
    </row>
    <row r="20" spans="1:39">
      <c r="A20" s="12"/>
      <c r="B20" s="5"/>
      <c r="C20" s="309" t="s">
        <v>166</v>
      </c>
      <c r="D20" s="310"/>
      <c r="E20" s="310"/>
      <c r="F20" s="310"/>
      <c r="G20" s="310"/>
      <c r="H20" s="310"/>
      <c r="I20" s="310"/>
      <c r="J20" s="310"/>
      <c r="K20" s="310"/>
      <c r="L20" s="310"/>
      <c r="M20" s="310"/>
      <c r="N20" s="310"/>
      <c r="O20" s="310"/>
      <c r="P20" s="311"/>
      <c r="Q20" s="283">
        <v>1</v>
      </c>
      <c r="R20" s="284"/>
      <c r="S20" s="284"/>
      <c r="T20" s="285"/>
      <c r="U20" s="283" t="s">
        <v>145</v>
      </c>
      <c r="V20" s="284"/>
      <c r="W20" s="284"/>
      <c r="X20" s="284"/>
      <c r="Y20" s="285"/>
      <c r="Z20" s="297">
        <v>123165.12</v>
      </c>
      <c r="AA20" s="298"/>
      <c r="AB20" s="298"/>
      <c r="AC20" s="298"/>
      <c r="AD20" s="298"/>
      <c r="AE20" s="299"/>
      <c r="AF20" s="297"/>
      <c r="AG20" s="298"/>
      <c r="AH20" s="298"/>
      <c r="AI20" s="298"/>
      <c r="AJ20" s="298"/>
      <c r="AK20" s="299"/>
      <c r="AL20" s="5"/>
      <c r="AM20" s="13"/>
    </row>
    <row r="21" spans="1:39" ht="15" customHeight="1">
      <c r="A21" s="12"/>
      <c r="B21" s="5"/>
      <c r="C21" s="309" t="s">
        <v>167</v>
      </c>
      <c r="D21" s="310"/>
      <c r="E21" s="310"/>
      <c r="F21" s="310"/>
      <c r="G21" s="310"/>
      <c r="H21" s="310"/>
      <c r="I21" s="310"/>
      <c r="J21" s="310"/>
      <c r="K21" s="310"/>
      <c r="L21" s="310"/>
      <c r="M21" s="310"/>
      <c r="N21" s="310"/>
      <c r="O21" s="310"/>
      <c r="P21" s="311"/>
      <c r="Q21" s="283">
        <v>1</v>
      </c>
      <c r="R21" s="284"/>
      <c r="S21" s="284"/>
      <c r="T21" s="285"/>
      <c r="U21" s="283" t="s">
        <v>54</v>
      </c>
      <c r="V21" s="284"/>
      <c r="W21" s="284"/>
      <c r="X21" s="284"/>
      <c r="Y21" s="285"/>
      <c r="Z21" s="297">
        <v>40000</v>
      </c>
      <c r="AA21" s="298"/>
      <c r="AB21" s="298"/>
      <c r="AC21" s="298"/>
      <c r="AD21" s="298"/>
      <c r="AE21" s="299"/>
      <c r="AF21" s="297"/>
      <c r="AG21" s="298"/>
      <c r="AH21" s="298"/>
      <c r="AI21" s="298"/>
      <c r="AJ21" s="298"/>
      <c r="AK21" s="299"/>
      <c r="AL21" s="5"/>
      <c r="AM21" s="13"/>
    </row>
    <row r="22" spans="1:39">
      <c r="A22" s="12"/>
      <c r="B22" s="5"/>
      <c r="C22" s="6"/>
      <c r="D22" s="6"/>
      <c r="E22" s="6"/>
      <c r="F22" s="6"/>
      <c r="G22" s="6"/>
      <c r="H22" s="6"/>
      <c r="I22" s="6"/>
      <c r="J22" s="6"/>
      <c r="K22" s="6"/>
      <c r="L22" s="6"/>
      <c r="M22" s="6"/>
      <c r="N22" s="6"/>
      <c r="O22" s="6"/>
      <c r="P22" s="6"/>
      <c r="Q22" s="7"/>
      <c r="R22" s="7"/>
      <c r="S22" s="7"/>
      <c r="T22" s="7"/>
      <c r="U22" s="7"/>
      <c r="V22" s="7"/>
      <c r="W22" s="7"/>
      <c r="X22" s="7"/>
      <c r="Y22" s="7"/>
      <c r="Z22" s="18"/>
      <c r="AA22" s="18"/>
      <c r="AB22" s="18"/>
      <c r="AC22" s="18"/>
      <c r="AD22" s="18"/>
      <c r="AE22" s="18"/>
      <c r="AF22" s="18"/>
      <c r="AG22" s="7"/>
      <c r="AH22" s="7"/>
      <c r="AI22" s="7"/>
      <c r="AJ22" s="7"/>
      <c r="AK22" s="7"/>
      <c r="AL22" s="5"/>
      <c r="AM22" s="13"/>
    </row>
    <row r="23" spans="1:39">
      <c r="A23" s="12"/>
      <c r="B23" s="5"/>
      <c r="C23" s="5"/>
      <c r="D23" s="5"/>
      <c r="E23" s="5"/>
      <c r="F23" s="5"/>
      <c r="G23" s="5"/>
      <c r="H23" s="5"/>
      <c r="I23" s="5"/>
      <c r="J23" s="5"/>
      <c r="K23" s="5"/>
      <c r="L23" s="5"/>
      <c r="M23" s="5"/>
      <c r="N23" s="5"/>
      <c r="O23" s="5"/>
      <c r="P23" s="5"/>
      <c r="Q23" s="5"/>
      <c r="R23" s="5"/>
      <c r="S23" s="5"/>
      <c r="T23" s="5"/>
      <c r="U23" s="5"/>
      <c r="V23" s="5"/>
      <c r="W23" s="5"/>
      <c r="X23" s="5"/>
      <c r="Y23" s="5"/>
      <c r="Z23" s="217" t="s">
        <v>77</v>
      </c>
      <c r="AA23" s="217"/>
      <c r="AB23" s="217"/>
      <c r="AC23" s="217"/>
      <c r="AD23" s="217"/>
      <c r="AE23" s="217"/>
      <c r="AF23" s="293">
        <f>SUM(AF18:AK21)</f>
        <v>0</v>
      </c>
      <c r="AG23" s="217"/>
      <c r="AH23" s="217"/>
      <c r="AI23" s="217"/>
      <c r="AJ23" s="217"/>
      <c r="AK23" s="217"/>
      <c r="AL23" s="5"/>
      <c r="AM23" s="13"/>
    </row>
    <row r="24" spans="1:39">
      <c r="A24" s="12"/>
      <c r="B24" s="5"/>
      <c r="C24" s="5"/>
      <c r="D24" s="5"/>
      <c r="E24" s="5"/>
      <c r="F24" s="5"/>
      <c r="G24" s="5"/>
      <c r="H24" s="5"/>
      <c r="I24" s="5"/>
      <c r="J24" s="5"/>
      <c r="K24" s="5"/>
      <c r="L24" s="5"/>
      <c r="M24" s="5"/>
      <c r="N24" s="5"/>
      <c r="O24" s="5"/>
      <c r="P24" s="5"/>
      <c r="Q24" s="5"/>
      <c r="R24" s="5"/>
      <c r="S24" s="5"/>
      <c r="T24" s="5"/>
      <c r="U24" s="5"/>
      <c r="V24" s="5"/>
      <c r="W24" s="5"/>
      <c r="X24" s="5"/>
      <c r="Y24" s="5"/>
      <c r="Z24" s="7"/>
      <c r="AA24" s="7"/>
      <c r="AB24" s="7"/>
      <c r="AC24" s="7"/>
      <c r="AD24" s="7"/>
      <c r="AE24" s="7"/>
      <c r="AF24" s="18"/>
      <c r="AG24" s="7"/>
      <c r="AH24" s="7"/>
      <c r="AI24" s="7"/>
      <c r="AJ24" s="7"/>
      <c r="AK24" s="7"/>
      <c r="AL24" s="5"/>
      <c r="AM24" s="13"/>
    </row>
    <row r="25" spans="1:39">
      <c r="A25" s="12"/>
      <c r="B25" s="5"/>
      <c r="C25" s="217" t="s">
        <v>81</v>
      </c>
      <c r="D25" s="217"/>
      <c r="E25" s="217"/>
      <c r="F25" s="217"/>
      <c r="G25" s="217"/>
      <c r="H25" s="217"/>
      <c r="I25" s="217"/>
      <c r="J25" s="217"/>
      <c r="K25" s="217"/>
      <c r="L25" s="217"/>
      <c r="M25" s="217"/>
      <c r="N25" s="217"/>
      <c r="O25" s="217"/>
      <c r="P25" s="217"/>
      <c r="Q25" s="217"/>
      <c r="R25" s="217"/>
      <c r="S25" s="217"/>
      <c r="T25" s="217"/>
      <c r="U25" s="217"/>
      <c r="V25" s="217"/>
      <c r="W25" s="217"/>
      <c r="X25" s="217"/>
      <c r="Y25" s="217"/>
      <c r="Z25" s="217"/>
      <c r="AA25" s="217"/>
      <c r="AB25" s="217"/>
      <c r="AC25" s="217"/>
      <c r="AD25" s="217"/>
      <c r="AE25" s="217"/>
      <c r="AF25" s="217"/>
      <c r="AG25" s="217"/>
      <c r="AH25" s="217"/>
      <c r="AI25" s="217"/>
      <c r="AJ25" s="217"/>
      <c r="AK25" s="217"/>
      <c r="AL25" s="5"/>
      <c r="AM25" s="13"/>
    </row>
    <row r="26" spans="1:39">
      <c r="A26" s="12"/>
      <c r="B26" s="5"/>
      <c r="C26" s="283" t="s">
        <v>79</v>
      </c>
      <c r="D26" s="284"/>
      <c r="E26" s="284"/>
      <c r="F26" s="284"/>
      <c r="G26" s="284"/>
      <c r="H26" s="284"/>
      <c r="I26" s="284"/>
      <c r="J26" s="284"/>
      <c r="K26" s="284"/>
      <c r="L26" s="284"/>
      <c r="M26" s="284"/>
      <c r="N26" s="284"/>
      <c r="O26" s="284"/>
      <c r="P26" s="284"/>
      <c r="Q26" s="284"/>
      <c r="R26" s="284"/>
      <c r="S26" s="284"/>
      <c r="T26" s="285"/>
      <c r="U26" s="283" t="s">
        <v>66</v>
      </c>
      <c r="V26" s="284"/>
      <c r="W26" s="284"/>
      <c r="X26" s="284"/>
      <c r="Y26" s="284"/>
      <c r="Z26" s="284"/>
      <c r="AA26" s="284"/>
      <c r="AB26" s="284"/>
      <c r="AC26" s="284"/>
      <c r="AD26" s="284"/>
      <c r="AE26" s="285"/>
      <c r="AF26" s="217" t="s">
        <v>71</v>
      </c>
      <c r="AG26" s="217"/>
      <c r="AH26" s="217"/>
      <c r="AI26" s="217"/>
      <c r="AJ26" s="217"/>
      <c r="AK26" s="217"/>
      <c r="AL26" s="5"/>
      <c r="AM26" s="13"/>
    </row>
    <row r="27" spans="1:39">
      <c r="A27" s="12"/>
      <c r="B27" s="5"/>
      <c r="C27" s="283" t="s">
        <v>168</v>
      </c>
      <c r="D27" s="284"/>
      <c r="E27" s="284"/>
      <c r="F27" s="284"/>
      <c r="G27" s="284"/>
      <c r="H27" s="284"/>
      <c r="I27" s="284"/>
      <c r="J27" s="284"/>
      <c r="K27" s="284"/>
      <c r="L27" s="284"/>
      <c r="M27" s="284"/>
      <c r="N27" s="284"/>
      <c r="O27" s="284"/>
      <c r="P27" s="284"/>
      <c r="Q27" s="284"/>
      <c r="R27" s="284"/>
      <c r="S27" s="284"/>
      <c r="T27" s="285"/>
      <c r="U27" s="283" t="s">
        <v>169</v>
      </c>
      <c r="V27" s="284"/>
      <c r="W27" s="284"/>
      <c r="X27" s="284"/>
      <c r="Y27" s="284"/>
      <c r="Z27" s="284"/>
      <c r="AA27" s="284"/>
      <c r="AB27" s="284"/>
      <c r="AC27" s="284"/>
      <c r="AD27" s="284"/>
      <c r="AE27" s="285"/>
      <c r="AF27" s="289"/>
      <c r="AG27" s="289"/>
      <c r="AH27" s="289"/>
      <c r="AI27" s="289"/>
      <c r="AJ27" s="289"/>
      <c r="AK27" s="289"/>
      <c r="AL27" s="5"/>
      <c r="AM27" s="13"/>
    </row>
    <row r="28" spans="1:39" ht="3" customHeight="1">
      <c r="A28" s="12"/>
      <c r="B28" s="5"/>
      <c r="C28" s="5"/>
      <c r="D28" s="5"/>
      <c r="E28" s="5"/>
      <c r="F28" s="5"/>
      <c r="G28" s="5"/>
      <c r="H28" s="5"/>
      <c r="I28" s="5"/>
      <c r="J28" s="5"/>
      <c r="K28" s="5"/>
      <c r="L28" s="5"/>
      <c r="M28" s="5"/>
      <c r="N28" s="5"/>
      <c r="O28" s="5"/>
      <c r="P28" s="5"/>
      <c r="Q28" s="5"/>
      <c r="R28" s="5"/>
      <c r="S28" s="5"/>
      <c r="T28" s="5"/>
      <c r="U28" s="5"/>
      <c r="V28" s="5"/>
      <c r="W28" s="5"/>
      <c r="X28" s="5"/>
      <c r="Y28" s="5"/>
      <c r="Z28" s="7"/>
      <c r="AA28" s="7"/>
      <c r="AB28" s="7"/>
      <c r="AC28" s="7"/>
      <c r="AD28" s="7"/>
      <c r="AE28" s="7"/>
      <c r="AF28" s="18"/>
      <c r="AG28" s="7"/>
      <c r="AH28" s="7"/>
      <c r="AI28" s="7"/>
      <c r="AJ28" s="7"/>
      <c r="AK28" s="7"/>
      <c r="AL28" s="5"/>
      <c r="AM28" s="13"/>
    </row>
    <row r="29" spans="1:39">
      <c r="A29" s="12"/>
      <c r="B29" s="5"/>
      <c r="C29" s="5"/>
      <c r="D29" s="5"/>
      <c r="E29" s="5"/>
      <c r="F29" s="5"/>
      <c r="G29" s="5"/>
      <c r="H29" s="5"/>
      <c r="I29" s="5"/>
      <c r="J29" s="5"/>
      <c r="K29" s="5"/>
      <c r="L29" s="5"/>
      <c r="M29" s="5"/>
      <c r="N29" s="5"/>
      <c r="O29" s="5"/>
      <c r="P29" s="5"/>
      <c r="Q29" s="5"/>
      <c r="R29" s="5"/>
      <c r="S29" s="5"/>
      <c r="T29" s="5"/>
      <c r="U29" s="5"/>
      <c r="V29" s="5"/>
      <c r="W29" s="5"/>
      <c r="X29" s="5"/>
      <c r="Y29" s="5"/>
      <c r="Z29" s="217" t="s">
        <v>77</v>
      </c>
      <c r="AA29" s="217"/>
      <c r="AB29" s="217"/>
      <c r="AC29" s="217"/>
      <c r="AD29" s="217"/>
      <c r="AE29" s="217"/>
      <c r="AF29" s="293">
        <f>SUM(AF27:AK27)</f>
        <v>0</v>
      </c>
      <c r="AG29" s="217"/>
      <c r="AH29" s="217"/>
      <c r="AI29" s="217"/>
      <c r="AJ29" s="217"/>
      <c r="AK29" s="217"/>
      <c r="AL29" s="5"/>
      <c r="AM29" s="13"/>
    </row>
    <row r="30" spans="1:39">
      <c r="A30" s="12"/>
      <c r="B30" s="5"/>
      <c r="C30" s="5"/>
      <c r="D30" s="5"/>
      <c r="E30" s="5"/>
      <c r="F30" s="5"/>
      <c r="G30" s="5"/>
      <c r="H30" s="5"/>
      <c r="I30" s="5"/>
      <c r="J30" s="5"/>
      <c r="K30" s="5"/>
      <c r="L30" s="5"/>
      <c r="M30" s="5"/>
      <c r="N30" s="5"/>
      <c r="O30" s="5"/>
      <c r="P30" s="5"/>
      <c r="Q30" s="5"/>
      <c r="R30" s="5"/>
      <c r="S30" s="5"/>
      <c r="T30" s="5"/>
      <c r="U30" s="5"/>
      <c r="V30" s="5"/>
      <c r="W30" s="5"/>
      <c r="X30" s="5"/>
      <c r="Y30" s="5"/>
      <c r="Z30" s="7"/>
      <c r="AA30" s="7"/>
      <c r="AB30" s="7"/>
      <c r="AC30" s="7"/>
      <c r="AD30" s="7"/>
      <c r="AE30" s="7"/>
      <c r="AF30" s="18"/>
      <c r="AG30" s="7"/>
      <c r="AH30" s="7"/>
      <c r="AI30" s="7"/>
      <c r="AJ30" s="7"/>
      <c r="AK30" s="7"/>
      <c r="AL30" s="5"/>
      <c r="AM30" s="13"/>
    </row>
    <row r="31" spans="1:39">
      <c r="A31" s="12"/>
      <c r="B31" s="5"/>
      <c r="C31" s="217" t="s">
        <v>82</v>
      </c>
      <c r="D31" s="217"/>
      <c r="E31" s="217"/>
      <c r="F31" s="217"/>
      <c r="G31" s="217"/>
      <c r="H31" s="217"/>
      <c r="I31" s="217"/>
      <c r="J31" s="217"/>
      <c r="K31" s="217"/>
      <c r="L31" s="217"/>
      <c r="M31" s="217"/>
      <c r="N31" s="217"/>
      <c r="O31" s="217"/>
      <c r="P31" s="217"/>
      <c r="Q31" s="217"/>
      <c r="R31" s="217"/>
      <c r="S31" s="217"/>
      <c r="T31" s="217"/>
      <c r="U31" s="217"/>
      <c r="V31" s="217"/>
      <c r="W31" s="217"/>
      <c r="X31" s="217"/>
      <c r="Y31" s="217"/>
      <c r="Z31" s="217"/>
      <c r="AA31" s="217"/>
      <c r="AB31" s="217"/>
      <c r="AC31" s="217"/>
      <c r="AD31" s="217"/>
      <c r="AE31" s="217"/>
      <c r="AF31" s="217"/>
      <c r="AG31" s="217"/>
      <c r="AH31" s="217"/>
      <c r="AI31" s="217"/>
      <c r="AJ31" s="217"/>
      <c r="AK31" s="217"/>
      <c r="AL31" s="5"/>
      <c r="AM31" s="13"/>
    </row>
    <row r="32" spans="1:39">
      <c r="A32" s="12"/>
      <c r="B32" s="5"/>
      <c r="C32" s="283" t="s">
        <v>79</v>
      </c>
      <c r="D32" s="284"/>
      <c r="E32" s="284"/>
      <c r="F32" s="284"/>
      <c r="G32" s="284"/>
      <c r="H32" s="284"/>
      <c r="I32" s="284"/>
      <c r="J32" s="284"/>
      <c r="K32" s="284"/>
      <c r="L32" s="284"/>
      <c r="M32" s="284"/>
      <c r="N32" s="285"/>
      <c r="O32" s="283" t="s">
        <v>83</v>
      </c>
      <c r="P32" s="284"/>
      <c r="Q32" s="284"/>
      <c r="R32" s="284"/>
      <c r="S32" s="284"/>
      <c r="T32" s="284"/>
      <c r="U32" s="284"/>
      <c r="V32" s="284"/>
      <c r="W32" s="284"/>
      <c r="X32" s="284"/>
      <c r="Y32" s="285"/>
      <c r="Z32" s="217" t="s">
        <v>84</v>
      </c>
      <c r="AA32" s="217"/>
      <c r="AB32" s="217"/>
      <c r="AC32" s="217"/>
      <c r="AD32" s="217"/>
      <c r="AE32" s="217"/>
      <c r="AF32" s="217" t="s">
        <v>71</v>
      </c>
      <c r="AG32" s="217"/>
      <c r="AH32" s="217"/>
      <c r="AI32" s="217"/>
      <c r="AJ32" s="217"/>
      <c r="AK32" s="217"/>
      <c r="AL32" s="5"/>
      <c r="AM32" s="13"/>
    </row>
    <row r="33" spans="1:51">
      <c r="A33" s="12"/>
      <c r="B33" s="5"/>
      <c r="C33" s="283" t="s">
        <v>170</v>
      </c>
      <c r="D33" s="284"/>
      <c r="E33" s="284"/>
      <c r="F33" s="284"/>
      <c r="G33" s="284"/>
      <c r="H33" s="284"/>
      <c r="I33" s="284"/>
      <c r="J33" s="284"/>
      <c r="K33" s="284"/>
      <c r="L33" s="284"/>
      <c r="M33" s="284"/>
      <c r="N33" s="285"/>
      <c r="O33" s="286">
        <v>75920</v>
      </c>
      <c r="P33" s="287"/>
      <c r="Q33" s="287"/>
      <c r="R33" s="287"/>
      <c r="S33" s="287"/>
      <c r="T33" s="287"/>
      <c r="U33" s="287"/>
      <c r="V33" s="287"/>
      <c r="W33" s="287"/>
      <c r="X33" s="287"/>
      <c r="Y33" s="288"/>
      <c r="Z33" s="290">
        <v>2</v>
      </c>
      <c r="AA33" s="291"/>
      <c r="AB33" s="291"/>
      <c r="AC33" s="291"/>
      <c r="AD33" s="291"/>
      <c r="AE33" s="292"/>
      <c r="AF33" s="297"/>
      <c r="AG33" s="298"/>
      <c r="AH33" s="298"/>
      <c r="AI33" s="298"/>
      <c r="AJ33" s="298"/>
      <c r="AK33" s="299"/>
      <c r="AL33" s="5"/>
      <c r="AM33" s="13"/>
    </row>
    <row r="34" spans="1:51">
      <c r="A34" s="12"/>
      <c r="B34" s="5"/>
      <c r="C34" s="283" t="s">
        <v>171</v>
      </c>
      <c r="D34" s="284"/>
      <c r="E34" s="284"/>
      <c r="F34" s="284"/>
      <c r="G34" s="284"/>
      <c r="H34" s="284"/>
      <c r="I34" s="284"/>
      <c r="J34" s="284"/>
      <c r="K34" s="284"/>
      <c r="L34" s="284"/>
      <c r="M34" s="284"/>
      <c r="N34" s="285"/>
      <c r="O34" s="286">
        <v>49823</v>
      </c>
      <c r="P34" s="287"/>
      <c r="Q34" s="287"/>
      <c r="R34" s="287"/>
      <c r="S34" s="287"/>
      <c r="T34" s="287"/>
      <c r="U34" s="287"/>
      <c r="V34" s="287"/>
      <c r="W34" s="287"/>
      <c r="X34" s="287"/>
      <c r="Y34" s="288"/>
      <c r="Z34" s="290">
        <v>2.5</v>
      </c>
      <c r="AA34" s="291"/>
      <c r="AB34" s="291"/>
      <c r="AC34" s="291"/>
      <c r="AD34" s="291"/>
      <c r="AE34" s="292"/>
      <c r="AF34" s="297"/>
      <c r="AG34" s="298"/>
      <c r="AH34" s="298"/>
      <c r="AI34" s="298"/>
      <c r="AJ34" s="298"/>
      <c r="AK34" s="299"/>
      <c r="AL34" s="5"/>
      <c r="AM34" s="13"/>
      <c r="AY34">
        <v>24</v>
      </c>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5"/>
      <c r="Y36" s="5"/>
      <c r="Z36" s="217" t="s">
        <v>77</v>
      </c>
      <c r="AA36" s="217"/>
      <c r="AB36" s="217"/>
      <c r="AC36" s="217"/>
      <c r="AD36" s="217"/>
      <c r="AE36" s="217"/>
      <c r="AF36" s="293">
        <f>SUM(AF33:AK34)</f>
        <v>0</v>
      </c>
      <c r="AG36" s="293"/>
      <c r="AH36" s="293"/>
      <c r="AI36" s="293"/>
      <c r="AJ36" s="293"/>
      <c r="AK36" s="293"/>
      <c r="AL36" s="5"/>
      <c r="AM36" s="13"/>
    </row>
    <row r="37" spans="1:51" ht="3" customHeight="1">
      <c r="A37" s="12"/>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13"/>
    </row>
    <row r="38" spans="1:51">
      <c r="A38" s="12"/>
      <c r="B38" s="5"/>
      <c r="C38" s="5"/>
      <c r="D38" s="5"/>
      <c r="E38" s="5"/>
      <c r="F38" s="5"/>
      <c r="G38" s="5"/>
      <c r="H38" s="5"/>
      <c r="I38" s="5"/>
      <c r="J38" s="5"/>
      <c r="K38" s="5"/>
      <c r="L38" s="5"/>
      <c r="M38" s="5"/>
      <c r="N38" s="5"/>
      <c r="O38" s="5"/>
      <c r="P38" s="5"/>
      <c r="Q38" s="5"/>
      <c r="R38" s="5"/>
      <c r="S38" s="5"/>
      <c r="T38" s="5"/>
      <c r="U38" s="5"/>
      <c r="V38" s="5"/>
      <c r="W38" s="5"/>
      <c r="X38" s="217" t="s">
        <v>153</v>
      </c>
      <c r="Y38" s="217"/>
      <c r="Z38" s="217"/>
      <c r="AA38" s="217"/>
      <c r="AB38" s="217"/>
      <c r="AC38" s="217"/>
      <c r="AD38" s="315">
        <f>AF36+AF23+AE14+AF29</f>
        <v>0</v>
      </c>
      <c r="AE38" s="315"/>
      <c r="AF38" s="315"/>
      <c r="AG38" s="315"/>
      <c r="AH38" s="315"/>
      <c r="AI38" s="315"/>
      <c r="AJ38" s="315"/>
      <c r="AK38" s="315"/>
      <c r="AL38" s="5"/>
      <c r="AM38" s="13"/>
      <c r="AY38" s="19">
        <f>AD38</f>
        <v>0</v>
      </c>
    </row>
    <row r="39" spans="1:51" ht="3" customHeight="1">
      <c r="A39" s="14"/>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20"/>
      <c r="AE39" s="20"/>
      <c r="AF39" s="20"/>
      <c r="AG39" s="20"/>
      <c r="AH39" s="20"/>
      <c r="AI39" s="20"/>
      <c r="AJ39" s="20"/>
      <c r="AK39" s="20"/>
      <c r="AL39" s="16"/>
      <c r="AM39" s="15"/>
    </row>
  </sheetData>
  <mergeCells count="75">
    <mergeCell ref="B2:AL2"/>
    <mergeCell ref="B4:AL4"/>
    <mergeCell ref="C6:F6"/>
    <mergeCell ref="G6:I6"/>
    <mergeCell ref="C7:F7"/>
    <mergeCell ref="G7:I7"/>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 ref="C16:AK16"/>
    <mergeCell ref="C17:P17"/>
    <mergeCell ref="Q17:T17"/>
    <mergeCell ref="U17:Y17"/>
    <mergeCell ref="Z17:AE17"/>
    <mergeCell ref="AF17:AK17"/>
    <mergeCell ref="C21:P21"/>
    <mergeCell ref="Q21:T21"/>
    <mergeCell ref="U21:Y21"/>
    <mergeCell ref="Z21:AE21"/>
    <mergeCell ref="AF21:AK21"/>
    <mergeCell ref="C20:P20"/>
    <mergeCell ref="Q20:T20"/>
    <mergeCell ref="U20:Y20"/>
    <mergeCell ref="Z20:AE20"/>
    <mergeCell ref="AF20:AK20"/>
    <mergeCell ref="AF27:AK27"/>
    <mergeCell ref="Z29:AE29"/>
    <mergeCell ref="AF29:AK29"/>
    <mergeCell ref="Z23:AE23"/>
    <mergeCell ref="AF23:AK23"/>
    <mergeCell ref="C25:AK25"/>
    <mergeCell ref="AF26:AK26"/>
    <mergeCell ref="O33:Y33"/>
    <mergeCell ref="C31:AK31"/>
    <mergeCell ref="Z32:AE32"/>
    <mergeCell ref="AF32:AK32"/>
    <mergeCell ref="O32:Y32"/>
    <mergeCell ref="Z36:AE36"/>
    <mergeCell ref="AF36:AK36"/>
    <mergeCell ref="X38:AC38"/>
    <mergeCell ref="AD38:AK38"/>
    <mergeCell ref="C26:T26"/>
    <mergeCell ref="U26:AE26"/>
    <mergeCell ref="C27:T27"/>
    <mergeCell ref="U27:AE27"/>
    <mergeCell ref="C32:N32"/>
    <mergeCell ref="C33:N33"/>
    <mergeCell ref="Z34:AE34"/>
    <mergeCell ref="AF34:AK34"/>
    <mergeCell ref="C34:N34"/>
    <mergeCell ref="O34:Y34"/>
    <mergeCell ref="Z33:AE33"/>
    <mergeCell ref="AF33:AK33"/>
    <mergeCell ref="C18:P18"/>
    <mergeCell ref="Q18:T18"/>
    <mergeCell ref="U18:Y18"/>
    <mergeCell ref="Z18:AE18"/>
    <mergeCell ref="AF18:AK18"/>
    <mergeCell ref="C19:P19"/>
    <mergeCell ref="Q19:T19"/>
    <mergeCell ref="U19:Y19"/>
    <mergeCell ref="Z19:AE19"/>
    <mergeCell ref="AF19:AK19"/>
  </mergeCells>
  <pageMargins left="0.7" right="0.7" top="0.75" bottom="0.75" header="0.3" footer="0.3"/>
  <pageSetup scale="7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Y38"/>
  <sheetViews>
    <sheetView showGridLines="0" view="pageBreakPreview" zoomScale="60" zoomScaleNormal="70" workbookViewId="0">
      <selection activeCell="AY28" sqref="AY27:AY28"/>
    </sheetView>
  </sheetViews>
  <sheetFormatPr baseColWidth="10" defaultColWidth="11.5" defaultRowHeight="14.25"/>
  <cols>
    <col min="1" max="1" width="0.5" customWidth="1"/>
    <col min="2" max="5" width="2.375" customWidth="1"/>
    <col min="6" max="6" width="3.375" customWidth="1"/>
    <col min="7" max="8" width="2.375" customWidth="1"/>
    <col min="9" max="9" width="3.875" customWidth="1"/>
    <col min="10" max="14" width="2.5" customWidth="1"/>
    <col min="15" max="15" width="2.375" customWidth="1"/>
    <col min="16" max="16" width="4.5" customWidth="1"/>
    <col min="17" max="17" width="2.375" customWidth="1"/>
    <col min="18" max="18" width="3.875" customWidth="1"/>
    <col min="19" max="23" width="2.375" customWidth="1"/>
    <col min="24" max="24" width="6.875" customWidth="1"/>
    <col min="25" max="30" width="2.375" customWidth="1"/>
    <col min="31" max="31" width="7.625" customWidth="1"/>
    <col min="32" max="36" width="2.625" customWidth="1"/>
    <col min="37" max="37" width="6.125" customWidth="1"/>
    <col min="38" max="38" width="2.375" customWidth="1"/>
    <col min="39" max="39" width="0.5" customWidth="1"/>
    <col min="40" max="50" width="2.375" customWidth="1"/>
    <col min="51" max="51" width="17"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t="s">
        <v>172</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40</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v>240</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240</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f>AF35*0.05</f>
        <v>652.44100000000003</v>
      </c>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652.44100000000003</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row>
    <row r="17" spans="1:39">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39">
      <c r="A18" s="12"/>
      <c r="B18" s="5"/>
      <c r="C18" s="309" t="s">
        <v>173</v>
      </c>
      <c r="D18" s="310"/>
      <c r="E18" s="310"/>
      <c r="F18" s="310"/>
      <c r="G18" s="310"/>
      <c r="H18" s="310"/>
      <c r="I18" s="310"/>
      <c r="J18" s="310"/>
      <c r="K18" s="310"/>
      <c r="L18" s="310"/>
      <c r="M18" s="310"/>
      <c r="N18" s="310"/>
      <c r="O18" s="310"/>
      <c r="P18" s="311"/>
      <c r="Q18" s="283">
        <v>1</v>
      </c>
      <c r="R18" s="284"/>
      <c r="S18" s="284"/>
      <c r="T18" s="285"/>
      <c r="U18" s="283" t="s">
        <v>40</v>
      </c>
      <c r="V18" s="284"/>
      <c r="W18" s="284"/>
      <c r="X18" s="284"/>
      <c r="Y18" s="285"/>
      <c r="Z18" s="297">
        <v>7800</v>
      </c>
      <c r="AA18" s="298"/>
      <c r="AB18" s="298"/>
      <c r="AC18" s="298"/>
      <c r="AD18" s="298"/>
      <c r="AE18" s="299"/>
      <c r="AF18" s="297">
        <f>Z18*Q18</f>
        <v>7800</v>
      </c>
      <c r="AG18" s="298"/>
      <c r="AH18" s="298"/>
      <c r="AI18" s="298"/>
      <c r="AJ18" s="298"/>
      <c r="AK18" s="299"/>
      <c r="AL18" s="5"/>
      <c r="AM18" s="13"/>
    </row>
    <row r="19" spans="1:39">
      <c r="A19" s="12"/>
      <c r="B19" s="5"/>
      <c r="C19" s="309" t="s">
        <v>174</v>
      </c>
      <c r="D19" s="310"/>
      <c r="E19" s="310"/>
      <c r="F19" s="310"/>
      <c r="G19" s="310"/>
      <c r="H19" s="310"/>
      <c r="I19" s="310"/>
      <c r="J19" s="310"/>
      <c r="K19" s="310"/>
      <c r="L19" s="310"/>
      <c r="M19" s="310"/>
      <c r="N19" s="310"/>
      <c r="O19" s="310"/>
      <c r="P19" s="311"/>
      <c r="Q19" s="283">
        <v>1</v>
      </c>
      <c r="R19" s="284"/>
      <c r="S19" s="284"/>
      <c r="T19" s="285"/>
      <c r="U19" s="283" t="s">
        <v>145</v>
      </c>
      <c r="V19" s="284"/>
      <c r="W19" s="284"/>
      <c r="X19" s="284"/>
      <c r="Y19" s="285"/>
      <c r="Z19" s="297">
        <v>900</v>
      </c>
      <c r="AA19" s="298"/>
      <c r="AB19" s="298"/>
      <c r="AC19" s="298"/>
      <c r="AD19" s="298"/>
      <c r="AE19" s="299"/>
      <c r="AF19" s="297">
        <f>Z19*Q19</f>
        <v>900</v>
      </c>
      <c r="AG19" s="298"/>
      <c r="AH19" s="298"/>
      <c r="AI19" s="298"/>
      <c r="AJ19" s="298"/>
      <c r="AK19" s="299"/>
      <c r="AL19" s="5"/>
      <c r="AM19" s="13"/>
    </row>
    <row r="20" spans="1:39">
      <c r="A20" s="12"/>
      <c r="B20" s="5"/>
      <c r="C20" s="309" t="s">
        <v>175</v>
      </c>
      <c r="D20" s="310"/>
      <c r="E20" s="310"/>
      <c r="F20" s="310"/>
      <c r="G20" s="310"/>
      <c r="H20" s="310"/>
      <c r="I20" s="310"/>
      <c r="J20" s="310"/>
      <c r="K20" s="310"/>
      <c r="L20" s="310"/>
      <c r="M20" s="310"/>
      <c r="N20" s="310"/>
      <c r="O20" s="310"/>
      <c r="P20" s="311"/>
      <c r="Q20" s="283">
        <v>1</v>
      </c>
      <c r="R20" s="284"/>
      <c r="S20" s="284"/>
      <c r="T20" s="285"/>
      <c r="U20" s="283" t="s">
        <v>145</v>
      </c>
      <c r="V20" s="284"/>
      <c r="W20" s="284"/>
      <c r="X20" s="284"/>
      <c r="Y20" s="285"/>
      <c r="Z20" s="297">
        <v>620</v>
      </c>
      <c r="AA20" s="298"/>
      <c r="AB20" s="298"/>
      <c r="AC20" s="298"/>
      <c r="AD20" s="298"/>
      <c r="AE20" s="299"/>
      <c r="AF20" s="297">
        <f>Z20*Q20</f>
        <v>620</v>
      </c>
      <c r="AG20" s="298"/>
      <c r="AH20" s="298"/>
      <c r="AI20" s="298"/>
      <c r="AJ20" s="298"/>
      <c r="AK20" s="299"/>
      <c r="AL20" s="5"/>
      <c r="AM20" s="13"/>
    </row>
    <row r="21" spans="1:39">
      <c r="A21" s="12"/>
      <c r="B21" s="5"/>
      <c r="C21" s="6"/>
      <c r="D21" s="6"/>
      <c r="E21" s="6"/>
      <c r="F21" s="6"/>
      <c r="G21" s="6"/>
      <c r="H21" s="6"/>
      <c r="I21" s="6"/>
      <c r="J21" s="6"/>
      <c r="K21" s="6"/>
      <c r="L21" s="6"/>
      <c r="M21" s="6"/>
      <c r="N21" s="6"/>
      <c r="O21" s="6"/>
      <c r="P21" s="6"/>
      <c r="Q21" s="7"/>
      <c r="R21" s="7"/>
      <c r="S21" s="7"/>
      <c r="T21" s="7"/>
      <c r="U21" s="7"/>
      <c r="V21" s="7"/>
      <c r="W21" s="7"/>
      <c r="X21" s="7"/>
      <c r="Y21" s="7"/>
      <c r="Z21" s="18"/>
      <c r="AA21" s="18"/>
      <c r="AB21" s="18"/>
      <c r="AC21" s="18"/>
      <c r="AD21" s="18"/>
      <c r="AE21" s="18"/>
      <c r="AF21" s="18"/>
      <c r="AG21" s="7"/>
      <c r="AH21" s="7"/>
      <c r="AI21" s="7"/>
      <c r="AJ21" s="7"/>
      <c r="AK21" s="7"/>
      <c r="AL21" s="5"/>
      <c r="AM21" s="13"/>
    </row>
    <row r="22" spans="1:39">
      <c r="A22" s="12"/>
      <c r="B22" s="5"/>
      <c r="C22" s="5"/>
      <c r="D22" s="5"/>
      <c r="E22" s="5"/>
      <c r="F22" s="5"/>
      <c r="G22" s="5"/>
      <c r="H22" s="5"/>
      <c r="I22" s="5"/>
      <c r="J22" s="5"/>
      <c r="K22" s="5"/>
      <c r="L22" s="5"/>
      <c r="M22" s="5"/>
      <c r="N22" s="5"/>
      <c r="O22" s="5"/>
      <c r="P22" s="5"/>
      <c r="Q22" s="5"/>
      <c r="R22" s="5"/>
      <c r="S22" s="5"/>
      <c r="T22" s="5"/>
      <c r="U22" s="5"/>
      <c r="V22" s="5"/>
      <c r="W22" s="5"/>
      <c r="X22" s="5"/>
      <c r="Y22" s="5"/>
      <c r="Z22" s="217" t="s">
        <v>77</v>
      </c>
      <c r="AA22" s="217"/>
      <c r="AB22" s="217"/>
      <c r="AC22" s="217"/>
      <c r="AD22" s="217"/>
      <c r="AE22" s="217"/>
      <c r="AF22" s="293">
        <f>SUM(AF18:AK20)</f>
        <v>9320</v>
      </c>
      <c r="AG22" s="217"/>
      <c r="AH22" s="217"/>
      <c r="AI22" s="217"/>
      <c r="AJ22" s="217"/>
      <c r="AK22" s="217"/>
      <c r="AL22" s="5"/>
      <c r="AM22" s="13"/>
    </row>
    <row r="23" spans="1:39">
      <c r="A23" s="12"/>
      <c r="B23" s="5"/>
      <c r="C23" s="5"/>
      <c r="D23" s="5"/>
      <c r="E23" s="5"/>
      <c r="F23" s="5"/>
      <c r="G23" s="5"/>
      <c r="H23" s="5"/>
      <c r="I23" s="5"/>
      <c r="J23" s="5"/>
      <c r="K23" s="5"/>
      <c r="L23" s="5"/>
      <c r="M23" s="5"/>
      <c r="N23" s="5"/>
      <c r="O23" s="5"/>
      <c r="P23" s="5"/>
      <c r="Q23" s="5"/>
      <c r="R23" s="5"/>
      <c r="S23" s="5"/>
      <c r="T23" s="5"/>
      <c r="U23" s="5"/>
      <c r="V23" s="5"/>
      <c r="W23" s="5"/>
      <c r="X23" s="5"/>
      <c r="Y23" s="5"/>
      <c r="Z23" s="7"/>
      <c r="AA23" s="7"/>
      <c r="AB23" s="7"/>
      <c r="AC23" s="7"/>
      <c r="AD23" s="7"/>
      <c r="AE23" s="7"/>
      <c r="AF23" s="18"/>
      <c r="AG23" s="7"/>
      <c r="AH23" s="7"/>
      <c r="AI23" s="7"/>
      <c r="AJ23" s="7"/>
      <c r="AK23" s="7"/>
      <c r="AL23" s="5"/>
      <c r="AM23" s="13"/>
    </row>
    <row r="24" spans="1:39">
      <c r="A24" s="12"/>
      <c r="B24" s="5"/>
      <c r="C24" s="217" t="s">
        <v>81</v>
      </c>
      <c r="D24" s="217"/>
      <c r="E24" s="217"/>
      <c r="F24" s="217"/>
      <c r="G24" s="217"/>
      <c r="H24" s="217"/>
      <c r="I24" s="217"/>
      <c r="J24" s="217"/>
      <c r="K24" s="217"/>
      <c r="L24" s="217"/>
      <c r="M24" s="217"/>
      <c r="N24" s="217"/>
      <c r="O24" s="217"/>
      <c r="P24" s="217"/>
      <c r="Q24" s="217"/>
      <c r="R24" s="217"/>
      <c r="S24" s="217"/>
      <c r="T24" s="217"/>
      <c r="U24" s="217"/>
      <c r="V24" s="217"/>
      <c r="W24" s="217"/>
      <c r="X24" s="217"/>
      <c r="Y24" s="217"/>
      <c r="Z24" s="217"/>
      <c r="AA24" s="217"/>
      <c r="AB24" s="217"/>
      <c r="AC24" s="217"/>
      <c r="AD24" s="217"/>
      <c r="AE24" s="217"/>
      <c r="AF24" s="217"/>
      <c r="AG24" s="217"/>
      <c r="AH24" s="217"/>
      <c r="AI24" s="217"/>
      <c r="AJ24" s="217"/>
      <c r="AK24" s="217"/>
      <c r="AL24" s="5"/>
      <c r="AM24" s="13"/>
    </row>
    <row r="25" spans="1:39">
      <c r="A25" s="12"/>
      <c r="B25" s="5"/>
      <c r="C25" s="283" t="s">
        <v>79</v>
      </c>
      <c r="D25" s="284"/>
      <c r="E25" s="284"/>
      <c r="F25" s="284"/>
      <c r="G25" s="284"/>
      <c r="H25" s="284"/>
      <c r="I25" s="284"/>
      <c r="J25" s="284"/>
      <c r="K25" s="284"/>
      <c r="L25" s="284"/>
      <c r="M25" s="284"/>
      <c r="N25" s="284"/>
      <c r="O25" s="284"/>
      <c r="P25" s="284"/>
      <c r="Q25" s="284"/>
      <c r="R25" s="284"/>
      <c r="S25" s="284"/>
      <c r="T25" s="285"/>
      <c r="U25" s="283" t="s">
        <v>66</v>
      </c>
      <c r="V25" s="284"/>
      <c r="W25" s="284"/>
      <c r="X25" s="284"/>
      <c r="Y25" s="284"/>
      <c r="Z25" s="284"/>
      <c r="AA25" s="284"/>
      <c r="AB25" s="284"/>
      <c r="AC25" s="284"/>
      <c r="AD25" s="284"/>
      <c r="AE25" s="285"/>
      <c r="AF25" s="217" t="s">
        <v>71</v>
      </c>
      <c r="AG25" s="217"/>
      <c r="AH25" s="217"/>
      <c r="AI25" s="217"/>
      <c r="AJ25" s="217"/>
      <c r="AK25" s="217"/>
      <c r="AL25" s="5"/>
      <c r="AM25" s="13"/>
    </row>
    <row r="26" spans="1:39">
      <c r="A26" s="12"/>
      <c r="B26" s="5"/>
      <c r="C26" s="283" t="s">
        <v>168</v>
      </c>
      <c r="D26" s="284"/>
      <c r="E26" s="284"/>
      <c r="F26" s="284"/>
      <c r="G26" s="284"/>
      <c r="H26" s="284"/>
      <c r="I26" s="284"/>
      <c r="J26" s="284"/>
      <c r="K26" s="284"/>
      <c r="L26" s="284"/>
      <c r="M26" s="284"/>
      <c r="N26" s="284"/>
      <c r="O26" s="284"/>
      <c r="P26" s="284"/>
      <c r="Q26" s="284"/>
      <c r="R26" s="284"/>
      <c r="S26" s="284"/>
      <c r="T26" s="285"/>
      <c r="U26" s="283" t="s">
        <v>113</v>
      </c>
      <c r="V26" s="284"/>
      <c r="W26" s="284"/>
      <c r="X26" s="284"/>
      <c r="Y26" s="284"/>
      <c r="Z26" s="284"/>
      <c r="AA26" s="284"/>
      <c r="AB26" s="284"/>
      <c r="AC26" s="284"/>
      <c r="AD26" s="284"/>
      <c r="AE26" s="285"/>
      <c r="AF26" s="289">
        <v>772.56</v>
      </c>
      <c r="AG26" s="289"/>
      <c r="AH26" s="289"/>
      <c r="AI26" s="289"/>
      <c r="AJ26" s="289"/>
      <c r="AK26" s="289"/>
      <c r="AL26" s="5"/>
      <c r="AM26" s="13"/>
    </row>
    <row r="27" spans="1:39" ht="3" customHeight="1">
      <c r="A27" s="12"/>
      <c r="B27" s="5"/>
      <c r="C27" s="5"/>
      <c r="D27" s="5"/>
      <c r="E27" s="5"/>
      <c r="F27" s="5"/>
      <c r="G27" s="5"/>
      <c r="H27" s="5"/>
      <c r="I27" s="5"/>
      <c r="J27" s="5"/>
      <c r="K27" s="5"/>
      <c r="L27" s="5"/>
      <c r="M27" s="5"/>
      <c r="N27" s="5"/>
      <c r="O27" s="5"/>
      <c r="P27" s="5"/>
      <c r="Q27" s="5"/>
      <c r="R27" s="5"/>
      <c r="S27" s="5"/>
      <c r="T27" s="5"/>
      <c r="U27" s="5"/>
      <c r="V27" s="5"/>
      <c r="W27" s="5"/>
      <c r="X27" s="5"/>
      <c r="Y27" s="5"/>
      <c r="Z27" s="7"/>
      <c r="AA27" s="7"/>
      <c r="AB27" s="7"/>
      <c r="AC27" s="7"/>
      <c r="AD27" s="7"/>
      <c r="AE27" s="7"/>
      <c r="AF27" s="18"/>
      <c r="AG27" s="7"/>
      <c r="AH27" s="7"/>
      <c r="AI27" s="7"/>
      <c r="AJ27" s="7"/>
      <c r="AK27" s="7"/>
      <c r="AL27" s="5"/>
      <c r="AM27" s="13"/>
    </row>
    <row r="28" spans="1:39">
      <c r="A28" s="12"/>
      <c r="B28" s="5"/>
      <c r="C28" s="5"/>
      <c r="D28" s="5"/>
      <c r="E28" s="5"/>
      <c r="F28" s="5"/>
      <c r="G28" s="5"/>
      <c r="H28" s="5"/>
      <c r="I28" s="5"/>
      <c r="J28" s="5"/>
      <c r="K28" s="5"/>
      <c r="L28" s="5"/>
      <c r="M28" s="5"/>
      <c r="N28" s="5"/>
      <c r="O28" s="5"/>
      <c r="P28" s="5"/>
      <c r="Q28" s="5"/>
      <c r="R28" s="5"/>
      <c r="S28" s="5"/>
      <c r="T28" s="5"/>
      <c r="U28" s="5"/>
      <c r="V28" s="5"/>
      <c r="W28" s="5"/>
      <c r="X28" s="5"/>
      <c r="Y28" s="5"/>
      <c r="Z28" s="217" t="s">
        <v>77</v>
      </c>
      <c r="AA28" s="217"/>
      <c r="AB28" s="217"/>
      <c r="AC28" s="217"/>
      <c r="AD28" s="217"/>
      <c r="AE28" s="217"/>
      <c r="AF28" s="293">
        <f>SUM(AF26:AK26)</f>
        <v>772.56</v>
      </c>
      <c r="AG28" s="217"/>
      <c r="AH28" s="217"/>
      <c r="AI28" s="217"/>
      <c r="AJ28" s="217"/>
      <c r="AK28" s="217"/>
      <c r="AL28" s="5"/>
      <c r="AM28" s="13"/>
    </row>
    <row r="29" spans="1:39">
      <c r="A29" s="12"/>
      <c r="B29" s="5"/>
      <c r="C29" s="5"/>
      <c r="D29" s="5"/>
      <c r="E29" s="5"/>
      <c r="F29" s="5"/>
      <c r="G29" s="5"/>
      <c r="H29" s="5"/>
      <c r="I29" s="5"/>
      <c r="J29" s="5"/>
      <c r="K29" s="5"/>
      <c r="L29" s="5"/>
      <c r="M29" s="5"/>
      <c r="N29" s="5"/>
      <c r="O29" s="5"/>
      <c r="P29" s="5"/>
      <c r="Q29" s="5"/>
      <c r="R29" s="5"/>
      <c r="S29" s="5"/>
      <c r="T29" s="5"/>
      <c r="U29" s="5"/>
      <c r="V29" s="5"/>
      <c r="W29" s="5"/>
      <c r="X29" s="5"/>
      <c r="Y29" s="5"/>
      <c r="Z29" s="7"/>
      <c r="AA29" s="7"/>
      <c r="AB29" s="7"/>
      <c r="AC29" s="7"/>
      <c r="AD29" s="7"/>
      <c r="AE29" s="7"/>
      <c r="AF29" s="18"/>
      <c r="AG29" s="7"/>
      <c r="AH29" s="7"/>
      <c r="AI29" s="7"/>
      <c r="AJ29" s="7"/>
      <c r="AK29" s="7"/>
      <c r="AL29" s="5"/>
      <c r="AM29" s="13"/>
    </row>
    <row r="30" spans="1:39">
      <c r="A30" s="12"/>
      <c r="B30" s="5"/>
      <c r="C30" s="217" t="s">
        <v>82</v>
      </c>
      <c r="D30" s="217"/>
      <c r="E30" s="217"/>
      <c r="F30" s="217"/>
      <c r="G30" s="217"/>
      <c r="H30" s="217"/>
      <c r="I30" s="217"/>
      <c r="J30" s="217"/>
      <c r="K30" s="217"/>
      <c r="L30" s="217"/>
      <c r="M30" s="217"/>
      <c r="N30" s="217"/>
      <c r="O30" s="217"/>
      <c r="P30" s="217"/>
      <c r="Q30" s="217"/>
      <c r="R30" s="217"/>
      <c r="S30" s="217"/>
      <c r="T30" s="217"/>
      <c r="U30" s="217"/>
      <c r="V30" s="217"/>
      <c r="W30" s="217"/>
      <c r="X30" s="217"/>
      <c r="Y30" s="217"/>
      <c r="Z30" s="217"/>
      <c r="AA30" s="217"/>
      <c r="AB30" s="217"/>
      <c r="AC30" s="217"/>
      <c r="AD30" s="217"/>
      <c r="AE30" s="217"/>
      <c r="AF30" s="217"/>
      <c r="AG30" s="217"/>
      <c r="AH30" s="217"/>
      <c r="AI30" s="217"/>
      <c r="AJ30" s="217"/>
      <c r="AK30" s="217"/>
      <c r="AL30" s="5"/>
      <c r="AM30" s="13"/>
    </row>
    <row r="31" spans="1:39">
      <c r="A31" s="12"/>
      <c r="B31" s="5"/>
      <c r="C31" s="283" t="s">
        <v>79</v>
      </c>
      <c r="D31" s="284"/>
      <c r="E31" s="284"/>
      <c r="F31" s="284"/>
      <c r="G31" s="284"/>
      <c r="H31" s="284"/>
      <c r="I31" s="284"/>
      <c r="J31" s="284"/>
      <c r="K31" s="284"/>
      <c r="L31" s="284"/>
      <c r="M31" s="284"/>
      <c r="N31" s="285"/>
      <c r="O31" s="283" t="s">
        <v>83</v>
      </c>
      <c r="P31" s="284"/>
      <c r="Q31" s="284"/>
      <c r="R31" s="284"/>
      <c r="S31" s="284"/>
      <c r="T31" s="284"/>
      <c r="U31" s="284"/>
      <c r="V31" s="284"/>
      <c r="W31" s="284"/>
      <c r="X31" s="284"/>
      <c r="Y31" s="285"/>
      <c r="Z31" s="217" t="s">
        <v>84</v>
      </c>
      <c r="AA31" s="217"/>
      <c r="AB31" s="217"/>
      <c r="AC31" s="217"/>
      <c r="AD31" s="217"/>
      <c r="AE31" s="217"/>
      <c r="AF31" s="217" t="s">
        <v>71</v>
      </c>
      <c r="AG31" s="217"/>
      <c r="AH31" s="217"/>
      <c r="AI31" s="217"/>
      <c r="AJ31" s="217"/>
      <c r="AK31" s="217"/>
      <c r="AL31" s="5"/>
      <c r="AM31" s="13"/>
    </row>
    <row r="32" spans="1:39">
      <c r="A32" s="12"/>
      <c r="B32" s="5"/>
      <c r="C32" s="283" t="s">
        <v>170</v>
      </c>
      <c r="D32" s="284"/>
      <c r="E32" s="284"/>
      <c r="F32" s="284"/>
      <c r="G32" s="284"/>
      <c r="H32" s="284"/>
      <c r="I32" s="284"/>
      <c r="J32" s="284"/>
      <c r="K32" s="284"/>
      <c r="L32" s="284"/>
      <c r="M32" s="284"/>
      <c r="N32" s="285"/>
      <c r="O32" s="286">
        <v>75920</v>
      </c>
      <c r="P32" s="287"/>
      <c r="Q32" s="287"/>
      <c r="R32" s="287"/>
      <c r="S32" s="287"/>
      <c r="T32" s="287"/>
      <c r="U32" s="287"/>
      <c r="V32" s="287"/>
      <c r="W32" s="287"/>
      <c r="X32" s="287"/>
      <c r="Y32" s="288"/>
      <c r="Z32" s="290">
        <v>0.08</v>
      </c>
      <c r="AA32" s="291"/>
      <c r="AB32" s="291"/>
      <c r="AC32" s="291"/>
      <c r="AD32" s="291"/>
      <c r="AE32" s="292"/>
      <c r="AF32" s="297">
        <f>O32*Z32</f>
        <v>6073.6</v>
      </c>
      <c r="AG32" s="298"/>
      <c r="AH32" s="298"/>
      <c r="AI32" s="298"/>
      <c r="AJ32" s="298"/>
      <c r="AK32" s="299"/>
      <c r="AL32" s="5"/>
      <c r="AM32" s="13"/>
    </row>
    <row r="33" spans="1:51">
      <c r="A33" s="12"/>
      <c r="B33" s="5"/>
      <c r="C33" s="283" t="s">
        <v>171</v>
      </c>
      <c r="D33" s="284"/>
      <c r="E33" s="284"/>
      <c r="F33" s="284"/>
      <c r="G33" s="284"/>
      <c r="H33" s="284"/>
      <c r="I33" s="284"/>
      <c r="J33" s="284"/>
      <c r="K33" s="284"/>
      <c r="L33" s="284"/>
      <c r="M33" s="284"/>
      <c r="N33" s="285"/>
      <c r="O33" s="286">
        <v>49823</v>
      </c>
      <c r="P33" s="287"/>
      <c r="Q33" s="287"/>
      <c r="R33" s="287"/>
      <c r="S33" s="287"/>
      <c r="T33" s="287"/>
      <c r="U33" s="287"/>
      <c r="V33" s="287"/>
      <c r="W33" s="287"/>
      <c r="X33" s="287"/>
      <c r="Y33" s="288"/>
      <c r="Z33" s="290">
        <v>0.14000000000000001</v>
      </c>
      <c r="AA33" s="291"/>
      <c r="AB33" s="291"/>
      <c r="AC33" s="291"/>
      <c r="AD33" s="291"/>
      <c r="AE33" s="292"/>
      <c r="AF33" s="297">
        <f>O33*Z33</f>
        <v>6975.22</v>
      </c>
      <c r="AG33" s="298"/>
      <c r="AH33" s="298"/>
      <c r="AI33" s="298"/>
      <c r="AJ33" s="298"/>
      <c r="AK33" s="299"/>
      <c r="AL33" s="5"/>
      <c r="AM33" s="13"/>
      <c r="AY33">
        <v>24</v>
      </c>
    </row>
    <row r="34" spans="1:51" ht="3" customHeight="1">
      <c r="A34" s="12"/>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13"/>
    </row>
    <row r="35" spans="1:51">
      <c r="A35" s="12"/>
      <c r="B35" s="5"/>
      <c r="C35" s="5"/>
      <c r="D35" s="5"/>
      <c r="E35" s="5"/>
      <c r="F35" s="5"/>
      <c r="G35" s="5"/>
      <c r="H35" s="5"/>
      <c r="I35" s="5"/>
      <c r="J35" s="5"/>
      <c r="K35" s="5"/>
      <c r="L35" s="5"/>
      <c r="M35" s="5"/>
      <c r="N35" s="5"/>
      <c r="O35" s="5"/>
      <c r="P35" s="5"/>
      <c r="Q35" s="5"/>
      <c r="R35" s="5"/>
      <c r="S35" s="5"/>
      <c r="T35" s="5"/>
      <c r="U35" s="5"/>
      <c r="V35" s="5"/>
      <c r="W35" s="5"/>
      <c r="X35" s="5"/>
      <c r="Y35" s="5"/>
      <c r="Z35" s="217" t="s">
        <v>77</v>
      </c>
      <c r="AA35" s="217"/>
      <c r="AB35" s="217"/>
      <c r="AC35" s="217"/>
      <c r="AD35" s="217"/>
      <c r="AE35" s="217"/>
      <c r="AF35" s="293">
        <f>SUM(AF32:AK33)</f>
        <v>13048.82</v>
      </c>
      <c r="AG35" s="293"/>
      <c r="AH35" s="293"/>
      <c r="AI35" s="293"/>
      <c r="AJ35" s="293"/>
      <c r="AK35" s="293"/>
      <c r="AL35" s="5"/>
      <c r="AM35" s="13"/>
    </row>
    <row r="36" spans="1:51" ht="3" customHeight="1">
      <c r="A36" s="12"/>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13"/>
    </row>
    <row r="37" spans="1:51">
      <c r="A37" s="12"/>
      <c r="B37" s="5"/>
      <c r="C37" s="5"/>
      <c r="D37" s="5"/>
      <c r="E37" s="5"/>
      <c r="F37" s="5"/>
      <c r="G37" s="5"/>
      <c r="H37" s="5"/>
      <c r="I37" s="5"/>
      <c r="J37" s="5"/>
      <c r="K37" s="5"/>
      <c r="L37" s="5"/>
      <c r="M37" s="5"/>
      <c r="N37" s="5"/>
      <c r="O37" s="5"/>
      <c r="P37" s="5"/>
      <c r="Q37" s="5"/>
      <c r="R37" s="5"/>
      <c r="S37" s="5"/>
      <c r="T37" s="5"/>
      <c r="U37" s="5"/>
      <c r="V37" s="5"/>
      <c r="W37" s="5"/>
      <c r="X37" s="217" t="s">
        <v>115</v>
      </c>
      <c r="Y37" s="217"/>
      <c r="Z37" s="217"/>
      <c r="AA37" s="217"/>
      <c r="AB37" s="217"/>
      <c r="AC37" s="217"/>
      <c r="AD37" s="315">
        <f>AF35+AF22+AE14+AF28</f>
        <v>23793.821</v>
      </c>
      <c r="AE37" s="315"/>
      <c r="AF37" s="315"/>
      <c r="AG37" s="315"/>
      <c r="AH37" s="315"/>
      <c r="AI37" s="315"/>
      <c r="AJ37" s="315"/>
      <c r="AK37" s="315"/>
      <c r="AL37" s="5"/>
      <c r="AM37" s="13"/>
      <c r="AY37" s="19">
        <f>AD37</f>
        <v>23793.821</v>
      </c>
    </row>
    <row r="38" spans="1:51" ht="3" customHeight="1">
      <c r="A38" s="14"/>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20"/>
      <c r="AE38" s="20"/>
      <c r="AF38" s="20"/>
      <c r="AG38" s="20"/>
      <c r="AH38" s="20"/>
      <c r="AI38" s="20"/>
      <c r="AJ38" s="20"/>
      <c r="AK38" s="20"/>
      <c r="AL38" s="16"/>
      <c r="AM38" s="15"/>
    </row>
  </sheetData>
  <mergeCells count="70">
    <mergeCell ref="B2:AL2"/>
    <mergeCell ref="B4:AL4"/>
    <mergeCell ref="C6:F6"/>
    <mergeCell ref="G6:I6"/>
    <mergeCell ref="C7:F7"/>
    <mergeCell ref="G7:I7"/>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 ref="C16:AK16"/>
    <mergeCell ref="C17:P17"/>
    <mergeCell ref="Q17:T17"/>
    <mergeCell ref="U17:Y17"/>
    <mergeCell ref="Z17:AE17"/>
    <mergeCell ref="AF17:AK17"/>
    <mergeCell ref="C19:P19"/>
    <mergeCell ref="Q19:T19"/>
    <mergeCell ref="U19:Y19"/>
    <mergeCell ref="Z19:AE19"/>
    <mergeCell ref="AF19:AK19"/>
    <mergeCell ref="C18:P18"/>
    <mergeCell ref="Q18:T18"/>
    <mergeCell ref="U18:Y18"/>
    <mergeCell ref="Z18:AE18"/>
    <mergeCell ref="AF18:AK18"/>
    <mergeCell ref="C20:P20"/>
    <mergeCell ref="Q20:T20"/>
    <mergeCell ref="U20:Y20"/>
    <mergeCell ref="Z20:AE20"/>
    <mergeCell ref="AF20:AK20"/>
    <mergeCell ref="C30:AK30"/>
    <mergeCell ref="Z22:AE22"/>
    <mergeCell ref="AF22:AK22"/>
    <mergeCell ref="C24:AK24"/>
    <mergeCell ref="C25:T25"/>
    <mergeCell ref="U25:AE25"/>
    <mergeCell ref="AF25:AK25"/>
    <mergeCell ref="C26:T26"/>
    <mergeCell ref="U26:AE26"/>
    <mergeCell ref="AF26:AK26"/>
    <mergeCell ref="Z28:AE28"/>
    <mergeCell ref="AF28:AK28"/>
    <mergeCell ref="C31:N31"/>
    <mergeCell ref="O31:Y31"/>
    <mergeCell ref="Z31:AE31"/>
    <mergeCell ref="AF31:AK31"/>
    <mergeCell ref="C32:N32"/>
    <mergeCell ref="O32:Y32"/>
    <mergeCell ref="Z32:AE32"/>
    <mergeCell ref="AF32:AK32"/>
    <mergeCell ref="X37:AC37"/>
    <mergeCell ref="AD37:AK37"/>
    <mergeCell ref="C33:N33"/>
    <mergeCell ref="O33:Y33"/>
    <mergeCell ref="Z33:AE33"/>
    <mergeCell ref="AF33:AK33"/>
    <mergeCell ref="Z35:AE35"/>
    <mergeCell ref="AF35:AK35"/>
  </mergeCells>
  <pageMargins left="0.7" right="0.7" top="0.75" bottom="0.75" header="0.3" footer="0.3"/>
  <pageSetup scale="7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Y38"/>
  <sheetViews>
    <sheetView showGridLines="0" view="pageBreakPreview" zoomScale="60" zoomScaleNormal="70" workbookViewId="0">
      <selection activeCell="Z18" activeCellId="2" sqref="C18:P20 U18:Y20 Z18:AE20"/>
    </sheetView>
  </sheetViews>
  <sheetFormatPr baseColWidth="10" defaultColWidth="11.5" defaultRowHeight="14.25"/>
  <cols>
    <col min="1" max="1" width="0.5" customWidth="1"/>
    <col min="2" max="5" width="2.375" customWidth="1"/>
    <col min="6" max="6" width="3.375" customWidth="1"/>
    <col min="7" max="8" width="2.375" customWidth="1"/>
    <col min="9" max="9" width="3.875" customWidth="1"/>
    <col min="10" max="14" width="2.5" customWidth="1"/>
    <col min="15" max="15" width="2.375" customWidth="1"/>
    <col min="16" max="16" width="4.5" customWidth="1"/>
    <col min="17" max="17" width="2.375" customWidth="1"/>
    <col min="18" max="18" width="3.875" customWidth="1"/>
    <col min="19" max="23" width="2.375" customWidth="1"/>
    <col min="24" max="24" width="6.875" customWidth="1"/>
    <col min="25" max="30" width="2.375" customWidth="1"/>
    <col min="31" max="31" width="7.625" customWidth="1"/>
    <col min="32" max="36" width="2.625" customWidth="1"/>
    <col min="37" max="37" width="6.125" customWidth="1"/>
    <col min="38" max="38" width="2.375" customWidth="1"/>
    <col min="39" max="39" width="0.5" customWidth="1"/>
    <col min="40" max="50" width="2.375" customWidth="1"/>
    <col min="51" max="51" width="17"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t="s">
        <v>176</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40</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v>70</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70</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f>AF35*0.05</f>
        <v>3046.6184200000002</v>
      </c>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3046.6184200000002</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row>
    <row r="17" spans="1:39">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39">
      <c r="A18" s="12"/>
      <c r="B18" s="5"/>
      <c r="C18" s="309" t="s">
        <v>177</v>
      </c>
      <c r="D18" s="310"/>
      <c r="E18" s="310"/>
      <c r="F18" s="310"/>
      <c r="G18" s="310"/>
      <c r="H18" s="310"/>
      <c r="I18" s="310"/>
      <c r="J18" s="310"/>
      <c r="K18" s="310"/>
      <c r="L18" s="310"/>
      <c r="M18" s="310"/>
      <c r="N18" s="310"/>
      <c r="O18" s="310"/>
      <c r="P18" s="311"/>
      <c r="Q18" s="283">
        <v>1</v>
      </c>
      <c r="R18" s="284"/>
      <c r="S18" s="284"/>
      <c r="T18" s="285"/>
      <c r="U18" s="283" t="s">
        <v>40</v>
      </c>
      <c r="V18" s="284"/>
      <c r="W18" s="284"/>
      <c r="X18" s="284"/>
      <c r="Y18" s="285"/>
      <c r="Z18" s="297">
        <v>38000</v>
      </c>
      <c r="AA18" s="298"/>
      <c r="AB18" s="298"/>
      <c r="AC18" s="298"/>
      <c r="AD18" s="298"/>
      <c r="AE18" s="299"/>
      <c r="AF18" s="297">
        <f>Z18*Q18</f>
        <v>38000</v>
      </c>
      <c r="AG18" s="298"/>
      <c r="AH18" s="298"/>
      <c r="AI18" s="298"/>
      <c r="AJ18" s="298"/>
      <c r="AK18" s="299"/>
      <c r="AL18" s="5"/>
      <c r="AM18" s="13"/>
    </row>
    <row r="19" spans="1:39">
      <c r="A19" s="12"/>
      <c r="B19" s="5"/>
      <c r="C19" s="309" t="s">
        <v>178</v>
      </c>
      <c r="D19" s="310"/>
      <c r="E19" s="310"/>
      <c r="F19" s="310"/>
      <c r="G19" s="310"/>
      <c r="H19" s="310"/>
      <c r="I19" s="310"/>
      <c r="J19" s="310"/>
      <c r="K19" s="310"/>
      <c r="L19" s="310"/>
      <c r="M19" s="310"/>
      <c r="N19" s="310"/>
      <c r="O19" s="310"/>
      <c r="P19" s="311"/>
      <c r="Q19" s="283">
        <v>1</v>
      </c>
      <c r="R19" s="284"/>
      <c r="S19" s="284"/>
      <c r="T19" s="285"/>
      <c r="U19" s="283" t="s">
        <v>145</v>
      </c>
      <c r="V19" s="284"/>
      <c r="W19" s="284"/>
      <c r="X19" s="284"/>
      <c r="Y19" s="285"/>
      <c r="Z19" s="297">
        <v>10600</v>
      </c>
      <c r="AA19" s="298"/>
      <c r="AB19" s="298"/>
      <c r="AC19" s="298"/>
      <c r="AD19" s="298"/>
      <c r="AE19" s="299"/>
      <c r="AF19" s="297">
        <f>Z19*Q19</f>
        <v>10600</v>
      </c>
      <c r="AG19" s="298"/>
      <c r="AH19" s="298"/>
      <c r="AI19" s="298"/>
      <c r="AJ19" s="298"/>
      <c r="AK19" s="299"/>
      <c r="AL19" s="5"/>
      <c r="AM19" s="13"/>
    </row>
    <row r="20" spans="1:39">
      <c r="A20" s="12"/>
      <c r="B20" s="5"/>
      <c r="C20" s="309" t="s">
        <v>179</v>
      </c>
      <c r="D20" s="310"/>
      <c r="E20" s="310"/>
      <c r="F20" s="310"/>
      <c r="G20" s="310"/>
      <c r="H20" s="310"/>
      <c r="I20" s="310"/>
      <c r="J20" s="310"/>
      <c r="K20" s="310"/>
      <c r="L20" s="310"/>
      <c r="M20" s="310"/>
      <c r="N20" s="310"/>
      <c r="O20" s="310"/>
      <c r="P20" s="311"/>
      <c r="Q20" s="283">
        <v>1</v>
      </c>
      <c r="R20" s="284"/>
      <c r="S20" s="284"/>
      <c r="T20" s="285"/>
      <c r="U20" s="283" t="s">
        <v>145</v>
      </c>
      <c r="V20" s="284"/>
      <c r="W20" s="284"/>
      <c r="X20" s="284"/>
      <c r="Y20" s="285"/>
      <c r="Z20" s="297">
        <v>3000</v>
      </c>
      <c r="AA20" s="298"/>
      <c r="AB20" s="298"/>
      <c r="AC20" s="298"/>
      <c r="AD20" s="298"/>
      <c r="AE20" s="299"/>
      <c r="AF20" s="297">
        <f>Z20*Q20</f>
        <v>3000</v>
      </c>
      <c r="AG20" s="298"/>
      <c r="AH20" s="298"/>
      <c r="AI20" s="298"/>
      <c r="AJ20" s="298"/>
      <c r="AK20" s="299"/>
      <c r="AL20" s="5"/>
      <c r="AM20" s="13"/>
    </row>
    <row r="21" spans="1:39">
      <c r="A21" s="12"/>
      <c r="B21" s="5"/>
      <c r="C21" s="6"/>
      <c r="D21" s="6"/>
      <c r="E21" s="6"/>
      <c r="F21" s="6"/>
      <c r="G21" s="6"/>
      <c r="H21" s="6"/>
      <c r="I21" s="6"/>
      <c r="J21" s="6"/>
      <c r="K21" s="6"/>
      <c r="L21" s="6"/>
      <c r="M21" s="6"/>
      <c r="N21" s="6"/>
      <c r="O21" s="6"/>
      <c r="P21" s="6"/>
      <c r="Q21" s="7"/>
      <c r="R21" s="7"/>
      <c r="S21" s="7"/>
      <c r="T21" s="7"/>
      <c r="U21" s="7"/>
      <c r="V21" s="7"/>
      <c r="W21" s="7"/>
      <c r="X21" s="7"/>
      <c r="Y21" s="7"/>
      <c r="Z21" s="18"/>
      <c r="AA21" s="18"/>
      <c r="AB21" s="18"/>
      <c r="AC21" s="18"/>
      <c r="AD21" s="18"/>
      <c r="AE21" s="18"/>
      <c r="AF21" s="18"/>
      <c r="AG21" s="7"/>
      <c r="AH21" s="7"/>
      <c r="AI21" s="7"/>
      <c r="AJ21" s="7"/>
      <c r="AK21" s="7"/>
      <c r="AL21" s="5"/>
      <c r="AM21" s="13"/>
    </row>
    <row r="22" spans="1:39">
      <c r="A22" s="12"/>
      <c r="B22" s="5"/>
      <c r="C22" s="5"/>
      <c r="D22" s="5"/>
      <c r="E22" s="5"/>
      <c r="F22" s="5"/>
      <c r="G22" s="5"/>
      <c r="H22" s="5"/>
      <c r="I22" s="5"/>
      <c r="J22" s="5"/>
      <c r="K22" s="5"/>
      <c r="L22" s="5"/>
      <c r="M22" s="5"/>
      <c r="N22" s="5"/>
      <c r="O22" s="5"/>
      <c r="P22" s="5"/>
      <c r="Q22" s="5"/>
      <c r="R22" s="5"/>
      <c r="S22" s="5"/>
      <c r="T22" s="5"/>
      <c r="U22" s="5"/>
      <c r="V22" s="5"/>
      <c r="W22" s="5"/>
      <c r="X22" s="5"/>
      <c r="Y22" s="5"/>
      <c r="Z22" s="217" t="s">
        <v>77</v>
      </c>
      <c r="AA22" s="217"/>
      <c r="AB22" s="217"/>
      <c r="AC22" s="217"/>
      <c r="AD22" s="217"/>
      <c r="AE22" s="217"/>
      <c r="AF22" s="293">
        <f>SUM(AF18:AK20)</f>
        <v>51600</v>
      </c>
      <c r="AG22" s="217"/>
      <c r="AH22" s="217"/>
      <c r="AI22" s="217"/>
      <c r="AJ22" s="217"/>
      <c r="AK22" s="217"/>
      <c r="AL22" s="5"/>
      <c r="AM22" s="13"/>
    </row>
    <row r="23" spans="1:39">
      <c r="A23" s="12"/>
      <c r="B23" s="5"/>
      <c r="C23" s="5"/>
      <c r="D23" s="5"/>
      <c r="E23" s="5"/>
      <c r="F23" s="5"/>
      <c r="G23" s="5"/>
      <c r="H23" s="5"/>
      <c r="I23" s="5"/>
      <c r="J23" s="5"/>
      <c r="K23" s="5"/>
      <c r="L23" s="5"/>
      <c r="M23" s="5"/>
      <c r="N23" s="5"/>
      <c r="O23" s="5"/>
      <c r="P23" s="5"/>
      <c r="Q23" s="5"/>
      <c r="R23" s="5"/>
      <c r="S23" s="5"/>
      <c r="T23" s="5"/>
      <c r="U23" s="5"/>
      <c r="V23" s="5"/>
      <c r="W23" s="5"/>
      <c r="X23" s="5"/>
      <c r="Y23" s="5"/>
      <c r="Z23" s="7"/>
      <c r="AA23" s="7"/>
      <c r="AB23" s="7"/>
      <c r="AC23" s="7"/>
      <c r="AD23" s="7"/>
      <c r="AE23" s="7"/>
      <c r="AF23" s="18"/>
      <c r="AG23" s="7"/>
      <c r="AH23" s="7"/>
      <c r="AI23" s="7"/>
      <c r="AJ23" s="7"/>
      <c r="AK23" s="7"/>
      <c r="AL23" s="5"/>
      <c r="AM23" s="13"/>
    </row>
    <row r="24" spans="1:39">
      <c r="A24" s="12"/>
      <c r="B24" s="5"/>
      <c r="C24" s="217" t="s">
        <v>81</v>
      </c>
      <c r="D24" s="217"/>
      <c r="E24" s="217"/>
      <c r="F24" s="217"/>
      <c r="G24" s="217"/>
      <c r="H24" s="217"/>
      <c r="I24" s="217"/>
      <c r="J24" s="217"/>
      <c r="K24" s="217"/>
      <c r="L24" s="217"/>
      <c r="M24" s="217"/>
      <c r="N24" s="217"/>
      <c r="O24" s="217"/>
      <c r="P24" s="217"/>
      <c r="Q24" s="217"/>
      <c r="R24" s="217"/>
      <c r="S24" s="217"/>
      <c r="T24" s="217"/>
      <c r="U24" s="217"/>
      <c r="V24" s="217"/>
      <c r="W24" s="217"/>
      <c r="X24" s="217"/>
      <c r="Y24" s="217"/>
      <c r="Z24" s="217"/>
      <c r="AA24" s="217"/>
      <c r="AB24" s="217"/>
      <c r="AC24" s="217"/>
      <c r="AD24" s="217"/>
      <c r="AE24" s="217"/>
      <c r="AF24" s="217"/>
      <c r="AG24" s="217"/>
      <c r="AH24" s="217"/>
      <c r="AI24" s="217"/>
      <c r="AJ24" s="217"/>
      <c r="AK24" s="217"/>
      <c r="AL24" s="5"/>
      <c r="AM24" s="13"/>
    </row>
    <row r="25" spans="1:39">
      <c r="A25" s="12"/>
      <c r="B25" s="5"/>
      <c r="C25" s="283" t="s">
        <v>79</v>
      </c>
      <c r="D25" s="284"/>
      <c r="E25" s="284"/>
      <c r="F25" s="284"/>
      <c r="G25" s="284"/>
      <c r="H25" s="284"/>
      <c r="I25" s="284"/>
      <c r="J25" s="284"/>
      <c r="K25" s="284"/>
      <c r="L25" s="284"/>
      <c r="M25" s="284"/>
      <c r="N25" s="284"/>
      <c r="O25" s="284"/>
      <c r="P25" s="284"/>
      <c r="Q25" s="284"/>
      <c r="R25" s="284"/>
      <c r="S25" s="284"/>
      <c r="T25" s="285"/>
      <c r="U25" s="283" t="s">
        <v>66</v>
      </c>
      <c r="V25" s="284"/>
      <c r="W25" s="284"/>
      <c r="X25" s="284"/>
      <c r="Y25" s="284"/>
      <c r="Z25" s="284"/>
      <c r="AA25" s="284"/>
      <c r="AB25" s="284"/>
      <c r="AC25" s="284"/>
      <c r="AD25" s="284"/>
      <c r="AE25" s="285"/>
      <c r="AF25" s="217" t="s">
        <v>71</v>
      </c>
      <c r="AG25" s="217"/>
      <c r="AH25" s="217"/>
      <c r="AI25" s="217"/>
      <c r="AJ25" s="217"/>
      <c r="AK25" s="217"/>
      <c r="AL25" s="5"/>
      <c r="AM25" s="13"/>
    </row>
    <row r="26" spans="1:39">
      <c r="A26" s="12"/>
      <c r="B26" s="5"/>
      <c r="C26" s="283" t="s">
        <v>168</v>
      </c>
      <c r="D26" s="284"/>
      <c r="E26" s="284"/>
      <c r="F26" s="284"/>
      <c r="G26" s="284"/>
      <c r="H26" s="284"/>
      <c r="I26" s="284"/>
      <c r="J26" s="284"/>
      <c r="K26" s="284"/>
      <c r="L26" s="284"/>
      <c r="M26" s="284"/>
      <c r="N26" s="284"/>
      <c r="O26" s="284"/>
      <c r="P26" s="284"/>
      <c r="Q26" s="284"/>
      <c r="R26" s="284"/>
      <c r="S26" s="284"/>
      <c r="T26" s="285"/>
      <c r="U26" s="283" t="s">
        <v>113</v>
      </c>
      <c r="V26" s="284"/>
      <c r="W26" s="284"/>
      <c r="X26" s="284"/>
      <c r="Y26" s="284"/>
      <c r="Z26" s="284"/>
      <c r="AA26" s="284"/>
      <c r="AB26" s="284"/>
      <c r="AC26" s="284"/>
      <c r="AD26" s="284"/>
      <c r="AE26" s="285"/>
      <c r="AF26" s="289">
        <v>9743.4</v>
      </c>
      <c r="AG26" s="289"/>
      <c r="AH26" s="289"/>
      <c r="AI26" s="289"/>
      <c r="AJ26" s="289"/>
      <c r="AK26" s="289"/>
      <c r="AL26" s="5"/>
      <c r="AM26" s="13"/>
    </row>
    <row r="27" spans="1:39" ht="3" customHeight="1">
      <c r="A27" s="12"/>
      <c r="B27" s="5"/>
      <c r="C27" s="5"/>
      <c r="D27" s="5"/>
      <c r="E27" s="5"/>
      <c r="F27" s="5"/>
      <c r="G27" s="5"/>
      <c r="H27" s="5"/>
      <c r="I27" s="5"/>
      <c r="J27" s="5"/>
      <c r="K27" s="5"/>
      <c r="L27" s="5"/>
      <c r="M27" s="5"/>
      <c r="N27" s="5"/>
      <c r="O27" s="5"/>
      <c r="P27" s="5"/>
      <c r="Q27" s="5"/>
      <c r="R27" s="5"/>
      <c r="S27" s="5"/>
      <c r="T27" s="5"/>
      <c r="U27" s="5"/>
      <c r="V27" s="5"/>
      <c r="W27" s="5"/>
      <c r="X27" s="5"/>
      <c r="Y27" s="5"/>
      <c r="Z27" s="7"/>
      <c r="AA27" s="7"/>
      <c r="AB27" s="7"/>
      <c r="AC27" s="7"/>
      <c r="AD27" s="7"/>
      <c r="AE27" s="7"/>
      <c r="AF27" s="18"/>
      <c r="AG27" s="7"/>
      <c r="AH27" s="7"/>
      <c r="AI27" s="7"/>
      <c r="AJ27" s="7"/>
      <c r="AK27" s="7"/>
      <c r="AL27" s="5"/>
      <c r="AM27" s="13"/>
    </row>
    <row r="28" spans="1:39">
      <c r="A28" s="12"/>
      <c r="B28" s="5"/>
      <c r="C28" s="5"/>
      <c r="D28" s="5"/>
      <c r="E28" s="5"/>
      <c r="F28" s="5"/>
      <c r="G28" s="5"/>
      <c r="H28" s="5"/>
      <c r="I28" s="5"/>
      <c r="J28" s="5"/>
      <c r="K28" s="5"/>
      <c r="L28" s="5"/>
      <c r="M28" s="5"/>
      <c r="N28" s="5"/>
      <c r="O28" s="5"/>
      <c r="P28" s="5"/>
      <c r="Q28" s="5"/>
      <c r="R28" s="5"/>
      <c r="S28" s="5"/>
      <c r="T28" s="5"/>
      <c r="U28" s="5"/>
      <c r="V28" s="5"/>
      <c r="W28" s="5"/>
      <c r="X28" s="5"/>
      <c r="Y28" s="5"/>
      <c r="Z28" s="217" t="s">
        <v>77</v>
      </c>
      <c r="AA28" s="217"/>
      <c r="AB28" s="217"/>
      <c r="AC28" s="217"/>
      <c r="AD28" s="217"/>
      <c r="AE28" s="217"/>
      <c r="AF28" s="293">
        <f>SUM(AF26:AK26)</f>
        <v>9743.4</v>
      </c>
      <c r="AG28" s="217"/>
      <c r="AH28" s="217"/>
      <c r="AI28" s="217"/>
      <c r="AJ28" s="217"/>
      <c r="AK28" s="217"/>
      <c r="AL28" s="5"/>
      <c r="AM28" s="13"/>
    </row>
    <row r="29" spans="1:39">
      <c r="A29" s="12"/>
      <c r="B29" s="5"/>
      <c r="C29" s="5"/>
      <c r="D29" s="5"/>
      <c r="E29" s="5"/>
      <c r="F29" s="5"/>
      <c r="G29" s="5"/>
      <c r="H29" s="5"/>
      <c r="I29" s="5"/>
      <c r="J29" s="5"/>
      <c r="K29" s="5"/>
      <c r="L29" s="5"/>
      <c r="M29" s="5"/>
      <c r="N29" s="5"/>
      <c r="O29" s="5"/>
      <c r="P29" s="5"/>
      <c r="Q29" s="5"/>
      <c r="R29" s="5"/>
      <c r="S29" s="5"/>
      <c r="T29" s="5"/>
      <c r="U29" s="5"/>
      <c r="V29" s="5"/>
      <c r="W29" s="5"/>
      <c r="X29" s="5"/>
      <c r="Y29" s="5"/>
      <c r="Z29" s="7"/>
      <c r="AA29" s="7"/>
      <c r="AB29" s="7"/>
      <c r="AC29" s="7"/>
      <c r="AD29" s="7"/>
      <c r="AE29" s="7"/>
      <c r="AF29" s="18"/>
      <c r="AG29" s="7"/>
      <c r="AH29" s="7"/>
      <c r="AI29" s="7"/>
      <c r="AJ29" s="7"/>
      <c r="AK29" s="7"/>
      <c r="AL29" s="5"/>
      <c r="AM29" s="13"/>
    </row>
    <row r="30" spans="1:39">
      <c r="A30" s="12"/>
      <c r="B30" s="5"/>
      <c r="C30" s="217" t="s">
        <v>82</v>
      </c>
      <c r="D30" s="217"/>
      <c r="E30" s="217"/>
      <c r="F30" s="217"/>
      <c r="G30" s="217"/>
      <c r="H30" s="217"/>
      <c r="I30" s="217"/>
      <c r="J30" s="217"/>
      <c r="K30" s="217"/>
      <c r="L30" s="217"/>
      <c r="M30" s="217"/>
      <c r="N30" s="217"/>
      <c r="O30" s="217"/>
      <c r="P30" s="217"/>
      <c r="Q30" s="217"/>
      <c r="R30" s="217"/>
      <c r="S30" s="217"/>
      <c r="T30" s="217"/>
      <c r="U30" s="217"/>
      <c r="V30" s="217"/>
      <c r="W30" s="217"/>
      <c r="X30" s="217"/>
      <c r="Y30" s="217"/>
      <c r="Z30" s="217"/>
      <c r="AA30" s="217"/>
      <c r="AB30" s="217"/>
      <c r="AC30" s="217"/>
      <c r="AD30" s="217"/>
      <c r="AE30" s="217"/>
      <c r="AF30" s="217"/>
      <c r="AG30" s="217"/>
      <c r="AH30" s="217"/>
      <c r="AI30" s="217"/>
      <c r="AJ30" s="217"/>
      <c r="AK30" s="217"/>
      <c r="AL30" s="5"/>
      <c r="AM30" s="13"/>
    </row>
    <row r="31" spans="1:39">
      <c r="A31" s="12"/>
      <c r="B31" s="5"/>
      <c r="C31" s="283" t="s">
        <v>79</v>
      </c>
      <c r="D31" s="284"/>
      <c r="E31" s="284"/>
      <c r="F31" s="284"/>
      <c r="G31" s="284"/>
      <c r="H31" s="284"/>
      <c r="I31" s="284"/>
      <c r="J31" s="284"/>
      <c r="K31" s="284"/>
      <c r="L31" s="284"/>
      <c r="M31" s="284"/>
      <c r="N31" s="285"/>
      <c r="O31" s="283" t="s">
        <v>83</v>
      </c>
      <c r="P31" s="284"/>
      <c r="Q31" s="284"/>
      <c r="R31" s="284"/>
      <c r="S31" s="284"/>
      <c r="T31" s="284"/>
      <c r="U31" s="284"/>
      <c r="V31" s="284"/>
      <c r="W31" s="284"/>
      <c r="X31" s="284"/>
      <c r="Y31" s="285"/>
      <c r="Z31" s="217" t="s">
        <v>84</v>
      </c>
      <c r="AA31" s="217"/>
      <c r="AB31" s="217"/>
      <c r="AC31" s="217"/>
      <c r="AD31" s="217"/>
      <c r="AE31" s="217"/>
      <c r="AF31" s="217" t="s">
        <v>71</v>
      </c>
      <c r="AG31" s="217"/>
      <c r="AH31" s="217"/>
      <c r="AI31" s="217"/>
      <c r="AJ31" s="217"/>
      <c r="AK31" s="217"/>
      <c r="AL31" s="5"/>
      <c r="AM31" s="13"/>
    </row>
    <row r="32" spans="1:39">
      <c r="A32" s="12"/>
      <c r="B32" s="5"/>
      <c r="C32" s="283" t="s">
        <v>170</v>
      </c>
      <c r="D32" s="284"/>
      <c r="E32" s="284"/>
      <c r="F32" s="284"/>
      <c r="G32" s="284"/>
      <c r="H32" s="284"/>
      <c r="I32" s="284"/>
      <c r="J32" s="284"/>
      <c r="K32" s="284"/>
      <c r="L32" s="284"/>
      <c r="M32" s="284"/>
      <c r="N32" s="285"/>
      <c r="O32" s="286">
        <v>75920</v>
      </c>
      <c r="P32" s="287"/>
      <c r="Q32" s="287"/>
      <c r="R32" s="287"/>
      <c r="S32" s="287"/>
      <c r="T32" s="287"/>
      <c r="U32" s="287"/>
      <c r="V32" s="287"/>
      <c r="W32" s="287"/>
      <c r="X32" s="287"/>
      <c r="Y32" s="288"/>
      <c r="Z32" s="290">
        <v>0.40227000000000002</v>
      </c>
      <c r="AA32" s="291"/>
      <c r="AB32" s="291"/>
      <c r="AC32" s="291"/>
      <c r="AD32" s="291"/>
      <c r="AE32" s="292"/>
      <c r="AF32" s="297">
        <f>O32*Z32</f>
        <v>30540.338400000001</v>
      </c>
      <c r="AG32" s="298"/>
      <c r="AH32" s="298"/>
      <c r="AI32" s="298"/>
      <c r="AJ32" s="298"/>
      <c r="AK32" s="299"/>
      <c r="AL32" s="5"/>
      <c r="AM32" s="13"/>
    </row>
    <row r="33" spans="1:51">
      <c r="A33" s="12"/>
      <c r="B33" s="5"/>
      <c r="C33" s="283" t="s">
        <v>171</v>
      </c>
      <c r="D33" s="284"/>
      <c r="E33" s="284"/>
      <c r="F33" s="284"/>
      <c r="G33" s="284"/>
      <c r="H33" s="284"/>
      <c r="I33" s="284"/>
      <c r="J33" s="284"/>
      <c r="K33" s="284"/>
      <c r="L33" s="284"/>
      <c r="M33" s="284"/>
      <c r="N33" s="285"/>
      <c r="O33" s="286">
        <v>49823</v>
      </c>
      <c r="P33" s="287"/>
      <c r="Q33" s="287"/>
      <c r="R33" s="287"/>
      <c r="S33" s="287"/>
      <c r="T33" s="287"/>
      <c r="U33" s="287"/>
      <c r="V33" s="287"/>
      <c r="W33" s="287"/>
      <c r="X33" s="287"/>
      <c r="Y33" s="288"/>
      <c r="Z33" s="290">
        <v>0.61</v>
      </c>
      <c r="AA33" s="291"/>
      <c r="AB33" s="291"/>
      <c r="AC33" s="291"/>
      <c r="AD33" s="291"/>
      <c r="AE33" s="292"/>
      <c r="AF33" s="297">
        <f>O33*Z33</f>
        <v>30392.03</v>
      </c>
      <c r="AG33" s="298"/>
      <c r="AH33" s="298"/>
      <c r="AI33" s="298"/>
      <c r="AJ33" s="298"/>
      <c r="AK33" s="299"/>
      <c r="AL33" s="5"/>
      <c r="AM33" s="13"/>
      <c r="AY33">
        <v>24</v>
      </c>
    </row>
    <row r="34" spans="1:51" ht="3" customHeight="1">
      <c r="A34" s="12"/>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13"/>
    </row>
    <row r="35" spans="1:51">
      <c r="A35" s="12"/>
      <c r="B35" s="5"/>
      <c r="C35" s="5"/>
      <c r="D35" s="5"/>
      <c r="E35" s="5"/>
      <c r="F35" s="5"/>
      <c r="G35" s="5"/>
      <c r="H35" s="5"/>
      <c r="I35" s="5"/>
      <c r="J35" s="5"/>
      <c r="K35" s="5"/>
      <c r="L35" s="5"/>
      <c r="M35" s="5"/>
      <c r="N35" s="5"/>
      <c r="O35" s="5"/>
      <c r="P35" s="5"/>
      <c r="Q35" s="5"/>
      <c r="R35" s="5"/>
      <c r="S35" s="5"/>
      <c r="T35" s="5"/>
      <c r="U35" s="5"/>
      <c r="V35" s="5"/>
      <c r="W35" s="5"/>
      <c r="X35" s="5"/>
      <c r="Y35" s="5"/>
      <c r="Z35" s="217" t="s">
        <v>77</v>
      </c>
      <c r="AA35" s="217"/>
      <c r="AB35" s="217"/>
      <c r="AC35" s="217"/>
      <c r="AD35" s="217"/>
      <c r="AE35" s="217"/>
      <c r="AF35" s="293">
        <f>SUM(AF32:AK33)</f>
        <v>60932.368399999999</v>
      </c>
      <c r="AG35" s="293"/>
      <c r="AH35" s="293"/>
      <c r="AI35" s="293"/>
      <c r="AJ35" s="293"/>
      <c r="AK35" s="293"/>
      <c r="AL35" s="5"/>
      <c r="AM35" s="13"/>
    </row>
    <row r="36" spans="1:51" ht="3" customHeight="1">
      <c r="A36" s="12"/>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13"/>
    </row>
    <row r="37" spans="1:51">
      <c r="A37" s="12"/>
      <c r="B37" s="5"/>
      <c r="C37" s="5"/>
      <c r="D37" s="5"/>
      <c r="E37" s="5"/>
      <c r="F37" s="5"/>
      <c r="G37" s="5"/>
      <c r="H37" s="5"/>
      <c r="I37" s="5"/>
      <c r="J37" s="5"/>
      <c r="K37" s="5"/>
      <c r="L37" s="5"/>
      <c r="M37" s="5"/>
      <c r="N37" s="5"/>
      <c r="O37" s="5"/>
      <c r="P37" s="5"/>
      <c r="Q37" s="5"/>
      <c r="R37" s="5"/>
      <c r="S37" s="5"/>
      <c r="T37" s="5"/>
      <c r="U37" s="5"/>
      <c r="V37" s="5"/>
      <c r="W37" s="5"/>
      <c r="X37" s="217" t="s">
        <v>115</v>
      </c>
      <c r="Y37" s="217"/>
      <c r="Z37" s="217"/>
      <c r="AA37" s="217"/>
      <c r="AB37" s="217"/>
      <c r="AC37" s="217"/>
      <c r="AD37" s="315">
        <f>AF35+AF22+AE14+AF28</f>
        <v>125322.38682</v>
      </c>
      <c r="AE37" s="315"/>
      <c r="AF37" s="315"/>
      <c r="AG37" s="315"/>
      <c r="AH37" s="315"/>
      <c r="AI37" s="315"/>
      <c r="AJ37" s="315"/>
      <c r="AK37" s="315"/>
      <c r="AL37" s="5"/>
      <c r="AM37" s="13"/>
      <c r="AY37" s="19">
        <f>AD37</f>
        <v>125322.38682</v>
      </c>
    </row>
    <row r="38" spans="1:51" ht="3" customHeight="1">
      <c r="A38" s="14"/>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20"/>
      <c r="AE38" s="20"/>
      <c r="AF38" s="20"/>
      <c r="AG38" s="20"/>
      <c r="AH38" s="20"/>
      <c r="AI38" s="20"/>
      <c r="AJ38" s="20"/>
      <c r="AK38" s="20"/>
      <c r="AL38" s="16"/>
      <c r="AM38" s="15"/>
    </row>
  </sheetData>
  <mergeCells count="70">
    <mergeCell ref="B2:AL2"/>
    <mergeCell ref="B4:AL4"/>
    <mergeCell ref="C6:F6"/>
    <mergeCell ref="G6:I6"/>
    <mergeCell ref="C7:F7"/>
    <mergeCell ref="G7:I7"/>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 ref="C16:AK16"/>
    <mergeCell ref="C17:P17"/>
    <mergeCell ref="Q17:T17"/>
    <mergeCell ref="U17:Y17"/>
    <mergeCell ref="Z17:AE17"/>
    <mergeCell ref="AF17:AK17"/>
    <mergeCell ref="C19:P19"/>
    <mergeCell ref="Q19:T19"/>
    <mergeCell ref="U19:Y19"/>
    <mergeCell ref="Z19:AE19"/>
    <mergeCell ref="AF19:AK19"/>
    <mergeCell ref="C18:P18"/>
    <mergeCell ref="Q18:T18"/>
    <mergeCell ref="U18:Y18"/>
    <mergeCell ref="Z18:AE18"/>
    <mergeCell ref="AF18:AK18"/>
    <mergeCell ref="Z22:AE22"/>
    <mergeCell ref="AF22:AK22"/>
    <mergeCell ref="C20:P20"/>
    <mergeCell ref="Q20:T20"/>
    <mergeCell ref="U20:Y20"/>
    <mergeCell ref="Z20:AE20"/>
    <mergeCell ref="AF20:AK20"/>
    <mergeCell ref="C24:AK24"/>
    <mergeCell ref="C25:T25"/>
    <mergeCell ref="U25:AE25"/>
    <mergeCell ref="AF25:AK25"/>
    <mergeCell ref="C26:T26"/>
    <mergeCell ref="U26:AE26"/>
    <mergeCell ref="AF26:AK26"/>
    <mergeCell ref="Z28:AE28"/>
    <mergeCell ref="AF28:AK28"/>
    <mergeCell ref="C30:AK30"/>
    <mergeCell ref="C31:N31"/>
    <mergeCell ref="O31:Y31"/>
    <mergeCell ref="Z31:AE31"/>
    <mergeCell ref="AF31:AK31"/>
    <mergeCell ref="Z35:AE35"/>
    <mergeCell ref="AF35:AK35"/>
    <mergeCell ref="X37:AC37"/>
    <mergeCell ref="AD37:AK37"/>
    <mergeCell ref="C32:N32"/>
    <mergeCell ref="O32:Y32"/>
    <mergeCell ref="Z32:AE32"/>
    <mergeCell ref="AF32:AK32"/>
    <mergeCell ref="C33:N33"/>
    <mergeCell ref="O33:Y33"/>
    <mergeCell ref="Z33:AE33"/>
    <mergeCell ref="AF33:AK33"/>
  </mergeCells>
  <pageMargins left="0.7" right="0.7" top="0.75" bottom="0.75" header="0.3" footer="0.3"/>
  <pageSetup scale="80" orientation="portrait" r:id="rId1"/>
  <colBreaks count="1" manualBreakCount="1">
    <brk id="40"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AY39"/>
  <sheetViews>
    <sheetView showGridLines="0" view="pageBreakPreview" zoomScale="60" zoomScaleNormal="70" workbookViewId="0">
      <selection activeCell="O32" sqref="O32:Y32"/>
    </sheetView>
  </sheetViews>
  <sheetFormatPr baseColWidth="10" defaultColWidth="11.5" defaultRowHeight="14.25"/>
  <cols>
    <col min="1" max="1" width="0.5" customWidth="1"/>
    <col min="2" max="5" width="2.375" customWidth="1"/>
    <col min="6" max="6" width="3.375" customWidth="1"/>
    <col min="7" max="8" width="2.375" customWidth="1"/>
    <col min="9" max="9" width="3.875" customWidth="1"/>
    <col min="10" max="14" width="2.5" customWidth="1"/>
    <col min="15" max="15" width="2.375" customWidth="1"/>
    <col min="16" max="16" width="4.5" customWidth="1"/>
    <col min="17" max="17" width="2.375" customWidth="1"/>
    <col min="18" max="18" width="3.875" customWidth="1"/>
    <col min="19" max="23" width="2.375" customWidth="1"/>
    <col min="24" max="24" width="6.875" customWidth="1"/>
    <col min="25" max="30" width="2.375" customWidth="1"/>
    <col min="31" max="31" width="7.625" customWidth="1"/>
    <col min="32" max="36" width="2.625" customWidth="1"/>
    <col min="37" max="37" width="6.125" customWidth="1"/>
    <col min="38" max="38" width="2.375" customWidth="1"/>
    <col min="39" max="39" width="0.5" customWidth="1"/>
    <col min="40" max="50" width="2.375" customWidth="1"/>
    <col min="51" max="51" width="17"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t="s">
        <v>180</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40</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v>320</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320</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f>AF36*0.05</f>
        <v>374.23962000000006</v>
      </c>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374.23962000000006</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row>
    <row r="17" spans="1:39">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39">
      <c r="A18" s="12"/>
      <c r="B18" s="5"/>
      <c r="C18" s="309" t="s">
        <v>181</v>
      </c>
      <c r="D18" s="310"/>
      <c r="E18" s="310"/>
      <c r="F18" s="310"/>
      <c r="G18" s="310"/>
      <c r="H18" s="310"/>
      <c r="I18" s="310"/>
      <c r="J18" s="310"/>
      <c r="K18" s="310"/>
      <c r="L18" s="310"/>
      <c r="M18" s="310"/>
      <c r="N18" s="310"/>
      <c r="O18" s="310"/>
      <c r="P18" s="311"/>
      <c r="Q18" s="283">
        <v>2</v>
      </c>
      <c r="R18" s="284"/>
      <c r="S18" s="284"/>
      <c r="T18" s="285"/>
      <c r="U18" s="283" t="s">
        <v>40</v>
      </c>
      <c r="V18" s="284"/>
      <c r="W18" s="284"/>
      <c r="X18" s="284"/>
      <c r="Y18" s="285"/>
      <c r="Z18" s="297">
        <v>8000</v>
      </c>
      <c r="AA18" s="298"/>
      <c r="AB18" s="298"/>
      <c r="AC18" s="298"/>
      <c r="AD18" s="298"/>
      <c r="AE18" s="299"/>
      <c r="AF18" s="297">
        <f>Z18*Q18</f>
        <v>16000</v>
      </c>
      <c r="AG18" s="298"/>
      <c r="AH18" s="298"/>
      <c r="AI18" s="298"/>
      <c r="AJ18" s="298"/>
      <c r="AK18" s="299"/>
      <c r="AL18" s="5"/>
      <c r="AM18" s="13"/>
    </row>
    <row r="19" spans="1:39">
      <c r="A19" s="12"/>
      <c r="B19" s="5"/>
      <c r="C19" s="309" t="s">
        <v>182</v>
      </c>
      <c r="D19" s="310"/>
      <c r="E19" s="310"/>
      <c r="F19" s="310"/>
      <c r="G19" s="310"/>
      <c r="H19" s="310"/>
      <c r="I19" s="310"/>
      <c r="J19" s="310"/>
      <c r="K19" s="310"/>
      <c r="L19" s="310"/>
      <c r="M19" s="310"/>
      <c r="N19" s="310"/>
      <c r="O19" s="310"/>
      <c r="P19" s="311"/>
      <c r="Q19" s="283">
        <v>1</v>
      </c>
      <c r="R19" s="284"/>
      <c r="S19" s="284"/>
      <c r="T19" s="285"/>
      <c r="U19" s="283" t="s">
        <v>40</v>
      </c>
      <c r="V19" s="284"/>
      <c r="W19" s="284"/>
      <c r="X19" s="284"/>
      <c r="Y19" s="285"/>
      <c r="Z19" s="297">
        <v>8000</v>
      </c>
      <c r="AA19" s="298"/>
      <c r="AB19" s="298"/>
      <c r="AC19" s="298"/>
      <c r="AD19" s="298"/>
      <c r="AE19" s="299"/>
      <c r="AF19" s="297">
        <f>Z19*Q19</f>
        <v>8000</v>
      </c>
      <c r="AG19" s="298"/>
      <c r="AH19" s="298"/>
      <c r="AI19" s="298"/>
      <c r="AJ19" s="298"/>
      <c r="AK19" s="299"/>
      <c r="AL19" s="5"/>
      <c r="AM19" s="13"/>
    </row>
    <row r="20" spans="1:39">
      <c r="A20" s="12"/>
      <c r="B20" s="5"/>
      <c r="C20" s="309" t="s">
        <v>183</v>
      </c>
      <c r="D20" s="310"/>
      <c r="E20" s="310"/>
      <c r="F20" s="310"/>
      <c r="G20" s="310"/>
      <c r="H20" s="310"/>
      <c r="I20" s="310"/>
      <c r="J20" s="310"/>
      <c r="K20" s="310"/>
      <c r="L20" s="310"/>
      <c r="M20" s="310"/>
      <c r="N20" s="310"/>
      <c r="O20" s="310"/>
      <c r="P20" s="311"/>
      <c r="Q20" s="283">
        <v>1</v>
      </c>
      <c r="R20" s="284"/>
      <c r="S20" s="284"/>
      <c r="T20" s="285"/>
      <c r="U20" s="283" t="s">
        <v>40</v>
      </c>
      <c r="V20" s="284"/>
      <c r="W20" s="284"/>
      <c r="X20" s="284"/>
      <c r="Y20" s="285"/>
      <c r="Z20" s="297">
        <v>6600</v>
      </c>
      <c r="AA20" s="298"/>
      <c r="AB20" s="298"/>
      <c r="AC20" s="298"/>
      <c r="AD20" s="298"/>
      <c r="AE20" s="299"/>
      <c r="AF20" s="297">
        <f>Z20*Q20</f>
        <v>6600</v>
      </c>
      <c r="AG20" s="298"/>
      <c r="AH20" s="298"/>
      <c r="AI20" s="298"/>
      <c r="AJ20" s="298"/>
      <c r="AK20" s="299"/>
      <c r="AL20" s="5"/>
      <c r="AM20" s="13"/>
    </row>
    <row r="21" spans="1:39">
      <c r="A21" s="12"/>
      <c r="B21" s="5"/>
      <c r="C21" s="309" t="s">
        <v>184</v>
      </c>
      <c r="D21" s="310"/>
      <c r="E21" s="310"/>
      <c r="F21" s="310"/>
      <c r="G21" s="310"/>
      <c r="H21" s="310"/>
      <c r="I21" s="310"/>
      <c r="J21" s="310"/>
      <c r="K21" s="310"/>
      <c r="L21" s="310"/>
      <c r="M21" s="310"/>
      <c r="N21" s="310"/>
      <c r="O21" s="310"/>
      <c r="P21" s="311"/>
      <c r="Q21" s="283">
        <v>1</v>
      </c>
      <c r="R21" s="284"/>
      <c r="S21" s="284"/>
      <c r="T21" s="285"/>
      <c r="U21" s="283" t="s">
        <v>145</v>
      </c>
      <c r="V21" s="284"/>
      <c r="W21" s="284"/>
      <c r="X21" s="284"/>
      <c r="Y21" s="285"/>
      <c r="Z21" s="297">
        <v>3595.35</v>
      </c>
      <c r="AA21" s="298"/>
      <c r="AB21" s="298"/>
      <c r="AC21" s="298"/>
      <c r="AD21" s="298"/>
      <c r="AE21" s="299"/>
      <c r="AF21" s="297">
        <f>Z21*Q21</f>
        <v>3595.35</v>
      </c>
      <c r="AG21" s="298"/>
      <c r="AH21" s="298"/>
      <c r="AI21" s="298"/>
      <c r="AJ21" s="298"/>
      <c r="AK21" s="299"/>
      <c r="AL21" s="5"/>
      <c r="AM21" s="13"/>
    </row>
    <row r="22" spans="1:39">
      <c r="A22" s="12"/>
      <c r="B22" s="5"/>
      <c r="C22" s="6"/>
      <c r="D22" s="6"/>
      <c r="E22" s="6"/>
      <c r="F22" s="6"/>
      <c r="G22" s="6"/>
      <c r="H22" s="6"/>
      <c r="I22" s="6"/>
      <c r="J22" s="6"/>
      <c r="K22" s="6"/>
      <c r="L22" s="6"/>
      <c r="M22" s="6"/>
      <c r="N22" s="6"/>
      <c r="O22" s="6"/>
      <c r="P22" s="6"/>
      <c r="Q22" s="7"/>
      <c r="R22" s="7"/>
      <c r="S22" s="7"/>
      <c r="T22" s="7"/>
      <c r="U22" s="7"/>
      <c r="V22" s="7"/>
      <c r="W22" s="7"/>
      <c r="X22" s="7"/>
      <c r="Y22" s="7"/>
      <c r="Z22" s="18"/>
      <c r="AA22" s="18"/>
      <c r="AB22" s="18"/>
      <c r="AC22" s="18"/>
      <c r="AD22" s="18"/>
      <c r="AE22" s="18"/>
      <c r="AF22" s="18"/>
      <c r="AG22" s="7"/>
      <c r="AH22" s="7"/>
      <c r="AI22" s="7"/>
      <c r="AJ22" s="7"/>
      <c r="AK22" s="7"/>
      <c r="AL22" s="5"/>
      <c r="AM22" s="13"/>
    </row>
    <row r="23" spans="1:39">
      <c r="A23" s="12"/>
      <c r="B23" s="5"/>
      <c r="C23" s="5"/>
      <c r="D23" s="5"/>
      <c r="E23" s="5"/>
      <c r="F23" s="5"/>
      <c r="G23" s="5"/>
      <c r="H23" s="5"/>
      <c r="I23" s="5"/>
      <c r="J23" s="5"/>
      <c r="K23" s="5"/>
      <c r="L23" s="5"/>
      <c r="M23" s="5"/>
      <c r="N23" s="5"/>
      <c r="O23" s="5"/>
      <c r="P23" s="5"/>
      <c r="Q23" s="5"/>
      <c r="R23" s="5"/>
      <c r="S23" s="5"/>
      <c r="T23" s="5"/>
      <c r="U23" s="5"/>
      <c r="V23" s="5"/>
      <c r="W23" s="5"/>
      <c r="X23" s="5"/>
      <c r="Y23" s="5"/>
      <c r="Z23" s="217" t="s">
        <v>77</v>
      </c>
      <c r="AA23" s="217"/>
      <c r="AB23" s="217"/>
      <c r="AC23" s="217"/>
      <c r="AD23" s="217"/>
      <c r="AE23" s="217"/>
      <c r="AF23" s="293">
        <f>SUM(AF18:AK21)</f>
        <v>34195.35</v>
      </c>
      <c r="AG23" s="217"/>
      <c r="AH23" s="217"/>
      <c r="AI23" s="217"/>
      <c r="AJ23" s="217"/>
      <c r="AK23" s="217"/>
      <c r="AL23" s="5"/>
      <c r="AM23" s="13"/>
    </row>
    <row r="24" spans="1:39">
      <c r="A24" s="12"/>
      <c r="B24" s="5"/>
      <c r="C24" s="5"/>
      <c r="D24" s="5"/>
      <c r="E24" s="5"/>
      <c r="F24" s="5"/>
      <c r="G24" s="5"/>
      <c r="H24" s="5"/>
      <c r="I24" s="5"/>
      <c r="J24" s="5"/>
      <c r="K24" s="5"/>
      <c r="L24" s="5"/>
      <c r="M24" s="5"/>
      <c r="N24" s="5"/>
      <c r="O24" s="5"/>
      <c r="P24" s="5"/>
      <c r="Q24" s="5"/>
      <c r="R24" s="5"/>
      <c r="S24" s="5"/>
      <c r="T24" s="5"/>
      <c r="U24" s="5"/>
      <c r="V24" s="5"/>
      <c r="W24" s="5"/>
      <c r="X24" s="5"/>
      <c r="Y24" s="5"/>
      <c r="Z24" s="7"/>
      <c r="AA24" s="7"/>
      <c r="AB24" s="7"/>
      <c r="AC24" s="7"/>
      <c r="AD24" s="7"/>
      <c r="AE24" s="7"/>
      <c r="AF24" s="18"/>
      <c r="AG24" s="7"/>
      <c r="AH24" s="7"/>
      <c r="AI24" s="7"/>
      <c r="AJ24" s="7"/>
      <c r="AK24" s="7"/>
      <c r="AL24" s="5"/>
      <c r="AM24" s="13"/>
    </row>
    <row r="25" spans="1:39">
      <c r="A25" s="12"/>
      <c r="B25" s="5"/>
      <c r="C25" s="217" t="s">
        <v>81</v>
      </c>
      <c r="D25" s="217"/>
      <c r="E25" s="217"/>
      <c r="F25" s="217"/>
      <c r="G25" s="217"/>
      <c r="H25" s="217"/>
      <c r="I25" s="217"/>
      <c r="J25" s="217"/>
      <c r="K25" s="217"/>
      <c r="L25" s="217"/>
      <c r="M25" s="217"/>
      <c r="N25" s="217"/>
      <c r="O25" s="217"/>
      <c r="P25" s="217"/>
      <c r="Q25" s="217"/>
      <c r="R25" s="217"/>
      <c r="S25" s="217"/>
      <c r="T25" s="217"/>
      <c r="U25" s="217"/>
      <c r="V25" s="217"/>
      <c r="W25" s="217"/>
      <c r="X25" s="217"/>
      <c r="Y25" s="217"/>
      <c r="Z25" s="217"/>
      <c r="AA25" s="217"/>
      <c r="AB25" s="217"/>
      <c r="AC25" s="217"/>
      <c r="AD25" s="217"/>
      <c r="AE25" s="217"/>
      <c r="AF25" s="217"/>
      <c r="AG25" s="217"/>
      <c r="AH25" s="217"/>
      <c r="AI25" s="217"/>
      <c r="AJ25" s="217"/>
      <c r="AK25" s="217"/>
      <c r="AL25" s="5"/>
      <c r="AM25" s="13"/>
    </row>
    <row r="26" spans="1:39">
      <c r="A26" s="12"/>
      <c r="B26" s="5"/>
      <c r="C26" s="283" t="s">
        <v>79</v>
      </c>
      <c r="D26" s="284"/>
      <c r="E26" s="284"/>
      <c r="F26" s="284"/>
      <c r="G26" s="284"/>
      <c r="H26" s="284"/>
      <c r="I26" s="284"/>
      <c r="J26" s="284"/>
      <c r="K26" s="284"/>
      <c r="L26" s="284"/>
      <c r="M26" s="284"/>
      <c r="N26" s="284"/>
      <c r="O26" s="284"/>
      <c r="P26" s="284"/>
      <c r="Q26" s="284"/>
      <c r="R26" s="284"/>
      <c r="S26" s="284"/>
      <c r="T26" s="285"/>
      <c r="U26" s="283" t="s">
        <v>66</v>
      </c>
      <c r="V26" s="284"/>
      <c r="W26" s="284"/>
      <c r="X26" s="284"/>
      <c r="Y26" s="284"/>
      <c r="Z26" s="284"/>
      <c r="AA26" s="284"/>
      <c r="AB26" s="284"/>
      <c r="AC26" s="284"/>
      <c r="AD26" s="284"/>
      <c r="AE26" s="285"/>
      <c r="AF26" s="217" t="s">
        <v>71</v>
      </c>
      <c r="AG26" s="217"/>
      <c r="AH26" s="217"/>
      <c r="AI26" s="217"/>
      <c r="AJ26" s="217"/>
      <c r="AK26" s="217"/>
      <c r="AL26" s="5"/>
      <c r="AM26" s="13"/>
    </row>
    <row r="27" spans="1:39">
      <c r="A27" s="12"/>
      <c r="B27" s="5"/>
      <c r="C27" s="283" t="s">
        <v>168</v>
      </c>
      <c r="D27" s="284"/>
      <c r="E27" s="284"/>
      <c r="F27" s="284"/>
      <c r="G27" s="284"/>
      <c r="H27" s="284"/>
      <c r="I27" s="284"/>
      <c r="J27" s="284"/>
      <c r="K27" s="284"/>
      <c r="L27" s="284"/>
      <c r="M27" s="284"/>
      <c r="N27" s="284"/>
      <c r="O27" s="284"/>
      <c r="P27" s="284"/>
      <c r="Q27" s="284"/>
      <c r="R27" s="284"/>
      <c r="S27" s="284"/>
      <c r="T27" s="285"/>
      <c r="U27" s="283" t="s">
        <v>113</v>
      </c>
      <c r="V27" s="284"/>
      <c r="W27" s="284"/>
      <c r="X27" s="284"/>
      <c r="Y27" s="284"/>
      <c r="Z27" s="284"/>
      <c r="AA27" s="284"/>
      <c r="AB27" s="284"/>
      <c r="AC27" s="284"/>
      <c r="AD27" s="284"/>
      <c r="AE27" s="285"/>
      <c r="AF27" s="289">
        <v>1324</v>
      </c>
      <c r="AG27" s="289"/>
      <c r="AH27" s="289"/>
      <c r="AI27" s="289"/>
      <c r="AJ27" s="289"/>
      <c r="AK27" s="289"/>
      <c r="AL27" s="5"/>
      <c r="AM27" s="13"/>
    </row>
    <row r="28" spans="1:39" ht="3" customHeight="1">
      <c r="A28" s="12"/>
      <c r="B28" s="5"/>
      <c r="C28" s="5"/>
      <c r="D28" s="5"/>
      <c r="E28" s="5"/>
      <c r="F28" s="5"/>
      <c r="G28" s="5"/>
      <c r="H28" s="5"/>
      <c r="I28" s="5"/>
      <c r="J28" s="5"/>
      <c r="K28" s="5"/>
      <c r="L28" s="5"/>
      <c r="M28" s="5"/>
      <c r="N28" s="5"/>
      <c r="O28" s="5"/>
      <c r="P28" s="5"/>
      <c r="Q28" s="5"/>
      <c r="R28" s="5"/>
      <c r="S28" s="5"/>
      <c r="T28" s="5"/>
      <c r="U28" s="5"/>
      <c r="V28" s="5"/>
      <c r="W28" s="5"/>
      <c r="X28" s="5"/>
      <c r="Y28" s="5"/>
      <c r="Z28" s="7"/>
      <c r="AA28" s="7"/>
      <c r="AB28" s="7"/>
      <c r="AC28" s="7"/>
      <c r="AD28" s="7"/>
      <c r="AE28" s="7"/>
      <c r="AF28" s="18"/>
      <c r="AG28" s="7"/>
      <c r="AH28" s="7"/>
      <c r="AI28" s="7"/>
      <c r="AJ28" s="7"/>
      <c r="AK28" s="7"/>
      <c r="AL28" s="5"/>
      <c r="AM28" s="13"/>
    </row>
    <row r="29" spans="1:39">
      <c r="A29" s="12"/>
      <c r="B29" s="5"/>
      <c r="C29" s="5"/>
      <c r="D29" s="5"/>
      <c r="E29" s="5"/>
      <c r="F29" s="5"/>
      <c r="G29" s="5"/>
      <c r="H29" s="5"/>
      <c r="I29" s="5"/>
      <c r="J29" s="5"/>
      <c r="K29" s="5"/>
      <c r="L29" s="5"/>
      <c r="M29" s="5"/>
      <c r="N29" s="5"/>
      <c r="O29" s="5"/>
      <c r="P29" s="5"/>
      <c r="Q29" s="5"/>
      <c r="R29" s="5"/>
      <c r="S29" s="5"/>
      <c r="T29" s="5"/>
      <c r="U29" s="5"/>
      <c r="V29" s="5"/>
      <c r="W29" s="5"/>
      <c r="X29" s="5"/>
      <c r="Y29" s="5"/>
      <c r="Z29" s="217" t="s">
        <v>77</v>
      </c>
      <c r="AA29" s="217"/>
      <c r="AB29" s="217"/>
      <c r="AC29" s="217"/>
      <c r="AD29" s="217"/>
      <c r="AE29" s="217"/>
      <c r="AF29" s="293">
        <f>SUM(AF27:AK27)</f>
        <v>1324</v>
      </c>
      <c r="AG29" s="217"/>
      <c r="AH29" s="217"/>
      <c r="AI29" s="217"/>
      <c r="AJ29" s="217"/>
      <c r="AK29" s="217"/>
      <c r="AL29" s="5"/>
      <c r="AM29" s="13"/>
    </row>
    <row r="30" spans="1:39">
      <c r="A30" s="12"/>
      <c r="B30" s="5"/>
      <c r="C30" s="5"/>
      <c r="D30" s="5"/>
      <c r="E30" s="5"/>
      <c r="F30" s="5"/>
      <c r="G30" s="5"/>
      <c r="H30" s="5"/>
      <c r="I30" s="5"/>
      <c r="J30" s="5"/>
      <c r="K30" s="5"/>
      <c r="L30" s="5"/>
      <c r="M30" s="5"/>
      <c r="N30" s="5"/>
      <c r="O30" s="5"/>
      <c r="P30" s="5"/>
      <c r="Q30" s="5"/>
      <c r="R30" s="5"/>
      <c r="S30" s="5"/>
      <c r="T30" s="5"/>
      <c r="U30" s="5"/>
      <c r="V30" s="5"/>
      <c r="W30" s="5"/>
      <c r="X30" s="5"/>
      <c r="Y30" s="5"/>
      <c r="Z30" s="7"/>
      <c r="AA30" s="7"/>
      <c r="AB30" s="7"/>
      <c r="AC30" s="7"/>
      <c r="AD30" s="7"/>
      <c r="AE30" s="7"/>
      <c r="AF30" s="18"/>
      <c r="AG30" s="7"/>
      <c r="AH30" s="7"/>
      <c r="AI30" s="7"/>
      <c r="AJ30" s="7"/>
      <c r="AK30" s="7"/>
      <c r="AL30" s="5"/>
      <c r="AM30" s="13"/>
    </row>
    <row r="31" spans="1:39">
      <c r="A31" s="12"/>
      <c r="B31" s="5"/>
      <c r="C31" s="217" t="s">
        <v>82</v>
      </c>
      <c r="D31" s="217"/>
      <c r="E31" s="217"/>
      <c r="F31" s="217"/>
      <c r="G31" s="217"/>
      <c r="H31" s="217"/>
      <c r="I31" s="217"/>
      <c r="J31" s="217"/>
      <c r="K31" s="217"/>
      <c r="L31" s="217"/>
      <c r="M31" s="217"/>
      <c r="N31" s="217"/>
      <c r="O31" s="217"/>
      <c r="P31" s="217"/>
      <c r="Q31" s="217"/>
      <c r="R31" s="217"/>
      <c r="S31" s="217"/>
      <c r="T31" s="217"/>
      <c r="U31" s="217"/>
      <c r="V31" s="217"/>
      <c r="W31" s="217"/>
      <c r="X31" s="217"/>
      <c r="Y31" s="217"/>
      <c r="Z31" s="217"/>
      <c r="AA31" s="217"/>
      <c r="AB31" s="217"/>
      <c r="AC31" s="217"/>
      <c r="AD31" s="217"/>
      <c r="AE31" s="217"/>
      <c r="AF31" s="217"/>
      <c r="AG31" s="217"/>
      <c r="AH31" s="217"/>
      <c r="AI31" s="217"/>
      <c r="AJ31" s="217"/>
      <c r="AK31" s="217"/>
      <c r="AL31" s="5"/>
      <c r="AM31" s="13"/>
    </row>
    <row r="32" spans="1:39">
      <c r="A32" s="12"/>
      <c r="B32" s="5"/>
      <c r="C32" s="283" t="s">
        <v>79</v>
      </c>
      <c r="D32" s="284"/>
      <c r="E32" s="284"/>
      <c r="F32" s="284"/>
      <c r="G32" s="284"/>
      <c r="H32" s="284"/>
      <c r="I32" s="284"/>
      <c r="J32" s="284"/>
      <c r="K32" s="284"/>
      <c r="L32" s="284"/>
      <c r="M32" s="284"/>
      <c r="N32" s="285"/>
      <c r="O32" s="283" t="s">
        <v>83</v>
      </c>
      <c r="P32" s="284"/>
      <c r="Q32" s="284"/>
      <c r="R32" s="284"/>
      <c r="S32" s="284"/>
      <c r="T32" s="284"/>
      <c r="U32" s="284"/>
      <c r="V32" s="284"/>
      <c r="W32" s="284"/>
      <c r="X32" s="284"/>
      <c r="Y32" s="285"/>
      <c r="Z32" s="217" t="s">
        <v>84</v>
      </c>
      <c r="AA32" s="217"/>
      <c r="AB32" s="217"/>
      <c r="AC32" s="217"/>
      <c r="AD32" s="217"/>
      <c r="AE32" s="217"/>
      <c r="AF32" s="217" t="s">
        <v>71</v>
      </c>
      <c r="AG32" s="217"/>
      <c r="AH32" s="217"/>
      <c r="AI32" s="217"/>
      <c r="AJ32" s="217"/>
      <c r="AK32" s="217"/>
      <c r="AL32" s="5"/>
      <c r="AM32" s="13"/>
    </row>
    <row r="33" spans="1:51">
      <c r="A33" s="12"/>
      <c r="B33" s="5"/>
      <c r="C33" s="283" t="s">
        <v>170</v>
      </c>
      <c r="D33" s="284"/>
      <c r="E33" s="284"/>
      <c r="F33" s="284"/>
      <c r="G33" s="284"/>
      <c r="H33" s="284"/>
      <c r="I33" s="284"/>
      <c r="J33" s="284"/>
      <c r="K33" s="284"/>
      <c r="L33" s="284"/>
      <c r="M33" s="284"/>
      <c r="N33" s="285"/>
      <c r="O33" s="286">
        <v>75920</v>
      </c>
      <c r="P33" s="287"/>
      <c r="Q33" s="287"/>
      <c r="R33" s="287"/>
      <c r="S33" s="287"/>
      <c r="T33" s="287"/>
      <c r="U33" s="287"/>
      <c r="V33" s="287"/>
      <c r="W33" s="287"/>
      <c r="X33" s="287"/>
      <c r="Y33" s="288"/>
      <c r="Z33" s="290">
        <v>0.06</v>
      </c>
      <c r="AA33" s="291"/>
      <c r="AB33" s="291"/>
      <c r="AC33" s="291"/>
      <c r="AD33" s="291"/>
      <c r="AE33" s="292"/>
      <c r="AF33" s="297">
        <f>O33*Z33</f>
        <v>4555.2</v>
      </c>
      <c r="AG33" s="298"/>
      <c r="AH33" s="298"/>
      <c r="AI33" s="298"/>
      <c r="AJ33" s="298"/>
      <c r="AK33" s="299"/>
      <c r="AL33" s="5"/>
      <c r="AM33" s="13"/>
    </row>
    <row r="34" spans="1:51">
      <c r="A34" s="12"/>
      <c r="B34" s="5"/>
      <c r="C34" s="283" t="s">
        <v>171</v>
      </c>
      <c r="D34" s="284"/>
      <c r="E34" s="284"/>
      <c r="F34" s="284"/>
      <c r="G34" s="284"/>
      <c r="H34" s="284"/>
      <c r="I34" s="284"/>
      <c r="J34" s="284"/>
      <c r="K34" s="284"/>
      <c r="L34" s="284"/>
      <c r="M34" s="284"/>
      <c r="N34" s="285"/>
      <c r="O34" s="286">
        <v>49823</v>
      </c>
      <c r="P34" s="287"/>
      <c r="Q34" s="287"/>
      <c r="R34" s="287"/>
      <c r="S34" s="287"/>
      <c r="T34" s="287"/>
      <c r="U34" s="287"/>
      <c r="V34" s="287"/>
      <c r="W34" s="287"/>
      <c r="X34" s="287"/>
      <c r="Y34" s="288"/>
      <c r="Z34" s="290">
        <v>5.8799999999999998E-2</v>
      </c>
      <c r="AA34" s="291"/>
      <c r="AB34" s="291"/>
      <c r="AC34" s="291"/>
      <c r="AD34" s="291"/>
      <c r="AE34" s="292"/>
      <c r="AF34" s="297">
        <f>O34*Z34</f>
        <v>2929.5924</v>
      </c>
      <c r="AG34" s="298"/>
      <c r="AH34" s="298"/>
      <c r="AI34" s="298"/>
      <c r="AJ34" s="298"/>
      <c r="AK34" s="299"/>
      <c r="AL34" s="5"/>
      <c r="AM34" s="13"/>
      <c r="AY34">
        <v>24</v>
      </c>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5"/>
      <c r="Y36" s="5"/>
      <c r="Z36" s="217" t="s">
        <v>77</v>
      </c>
      <c r="AA36" s="217"/>
      <c r="AB36" s="217"/>
      <c r="AC36" s="217"/>
      <c r="AD36" s="217"/>
      <c r="AE36" s="217"/>
      <c r="AF36" s="293">
        <f>SUM(AF33:AK34)</f>
        <v>7484.7924000000003</v>
      </c>
      <c r="AG36" s="293"/>
      <c r="AH36" s="293"/>
      <c r="AI36" s="293"/>
      <c r="AJ36" s="293"/>
      <c r="AK36" s="293"/>
      <c r="AL36" s="5"/>
      <c r="AM36" s="13"/>
    </row>
    <row r="37" spans="1:51" ht="3" customHeight="1">
      <c r="A37" s="12"/>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13"/>
    </row>
    <row r="38" spans="1:51">
      <c r="A38" s="12"/>
      <c r="B38" s="5"/>
      <c r="C38" s="5"/>
      <c r="D38" s="5"/>
      <c r="E38" s="5"/>
      <c r="F38" s="5"/>
      <c r="G38" s="5"/>
      <c r="H38" s="5"/>
      <c r="I38" s="5"/>
      <c r="J38" s="5"/>
      <c r="K38" s="5"/>
      <c r="L38" s="5"/>
      <c r="M38" s="5"/>
      <c r="N38" s="5"/>
      <c r="O38" s="5"/>
      <c r="P38" s="5"/>
      <c r="Q38" s="5"/>
      <c r="R38" s="5"/>
      <c r="S38" s="5"/>
      <c r="T38" s="5"/>
      <c r="U38" s="5"/>
      <c r="V38" s="5"/>
      <c r="W38" s="5"/>
      <c r="X38" s="217" t="s">
        <v>115</v>
      </c>
      <c r="Y38" s="217"/>
      <c r="Z38" s="217"/>
      <c r="AA38" s="217"/>
      <c r="AB38" s="217"/>
      <c r="AC38" s="217"/>
      <c r="AD38" s="315">
        <f>AF36+AF23+AE14+AF29</f>
        <v>43378.382019999997</v>
      </c>
      <c r="AE38" s="315"/>
      <c r="AF38" s="315"/>
      <c r="AG38" s="315"/>
      <c r="AH38" s="315"/>
      <c r="AI38" s="315"/>
      <c r="AJ38" s="315"/>
      <c r="AK38" s="315"/>
      <c r="AL38" s="5"/>
      <c r="AM38" s="13"/>
      <c r="AY38" s="19">
        <f>AD38</f>
        <v>43378.382019999997</v>
      </c>
    </row>
    <row r="39" spans="1:51" ht="3" customHeight="1">
      <c r="A39" s="14"/>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20"/>
      <c r="AE39" s="20"/>
      <c r="AF39" s="20"/>
      <c r="AG39" s="20"/>
      <c r="AH39" s="20"/>
      <c r="AI39" s="20"/>
      <c r="AJ39" s="20"/>
      <c r="AK39" s="20"/>
      <c r="AL39" s="16"/>
      <c r="AM39" s="15"/>
    </row>
  </sheetData>
  <mergeCells count="75">
    <mergeCell ref="B2:AL2"/>
    <mergeCell ref="B4:AL4"/>
    <mergeCell ref="C6:F6"/>
    <mergeCell ref="G6:I6"/>
    <mergeCell ref="C7:F7"/>
    <mergeCell ref="G7:I7"/>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 ref="C16:AK16"/>
    <mergeCell ref="C17:P17"/>
    <mergeCell ref="Q17:T17"/>
    <mergeCell ref="U17:Y17"/>
    <mergeCell ref="Z17:AE17"/>
    <mergeCell ref="AF17:AK17"/>
    <mergeCell ref="C19:P19"/>
    <mergeCell ref="Q19:T19"/>
    <mergeCell ref="U19:Y19"/>
    <mergeCell ref="Z19:AE19"/>
    <mergeCell ref="AF19:AK19"/>
    <mergeCell ref="C18:P18"/>
    <mergeCell ref="Q18:T18"/>
    <mergeCell ref="U18:Y18"/>
    <mergeCell ref="Z18:AE18"/>
    <mergeCell ref="AF18:AK18"/>
    <mergeCell ref="AF21:AK21"/>
    <mergeCell ref="C25:AK25"/>
    <mergeCell ref="C26:T26"/>
    <mergeCell ref="U26:AE26"/>
    <mergeCell ref="AF26:AK26"/>
    <mergeCell ref="Z23:AE23"/>
    <mergeCell ref="AF23:AK23"/>
    <mergeCell ref="C21:P21"/>
    <mergeCell ref="Q21:T21"/>
    <mergeCell ref="U21:Y21"/>
    <mergeCell ref="Z21:AE21"/>
    <mergeCell ref="C27:T27"/>
    <mergeCell ref="U27:AE27"/>
    <mergeCell ref="AF27:AK27"/>
    <mergeCell ref="AF34:AK34"/>
    <mergeCell ref="Z29:AE29"/>
    <mergeCell ref="AF29:AK29"/>
    <mergeCell ref="C31:AK31"/>
    <mergeCell ref="C32:N32"/>
    <mergeCell ref="O32:Y32"/>
    <mergeCell ref="Z32:AE32"/>
    <mergeCell ref="AF32:AK32"/>
    <mergeCell ref="Z36:AE36"/>
    <mergeCell ref="AF36:AK36"/>
    <mergeCell ref="X38:AC38"/>
    <mergeCell ref="AD38:AK38"/>
    <mergeCell ref="C20:P20"/>
    <mergeCell ref="Q20:T20"/>
    <mergeCell ref="U20:Y20"/>
    <mergeCell ref="Z20:AE20"/>
    <mergeCell ref="AF20:AK20"/>
    <mergeCell ref="C33:N33"/>
    <mergeCell ref="O33:Y33"/>
    <mergeCell ref="Z33:AE33"/>
    <mergeCell ref="AF33:AK33"/>
    <mergeCell ref="C34:N34"/>
    <mergeCell ref="O34:Y34"/>
    <mergeCell ref="Z34:AE34"/>
  </mergeCells>
  <pageMargins left="0.7" right="0.7" top="0.75" bottom="0.75" header="0.3" footer="0.3"/>
  <pageSetup scale="7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AY39"/>
  <sheetViews>
    <sheetView showGridLines="0" view="pageBreakPreview" zoomScale="60" zoomScaleNormal="70" workbookViewId="0">
      <selection activeCell="R23" sqref="R23"/>
    </sheetView>
  </sheetViews>
  <sheetFormatPr baseColWidth="10" defaultColWidth="11.5" defaultRowHeight="14.25"/>
  <cols>
    <col min="1" max="1" width="0.5" customWidth="1"/>
    <col min="2" max="5" width="2.375" customWidth="1"/>
    <col min="6" max="6" width="3.375" customWidth="1"/>
    <col min="7" max="8" width="2.375" customWidth="1"/>
    <col min="9" max="9" width="3.875" customWidth="1"/>
    <col min="10" max="14" width="2.5" customWidth="1"/>
    <col min="15" max="15" width="2.375" customWidth="1"/>
    <col min="16" max="16" width="4.5" customWidth="1"/>
    <col min="17" max="17" width="2.375" customWidth="1"/>
    <col min="18" max="18" width="3.875" customWidth="1"/>
    <col min="19" max="23" width="2.375" customWidth="1"/>
    <col min="24" max="24" width="6.875" customWidth="1"/>
    <col min="25" max="30" width="2.375" customWidth="1"/>
    <col min="31" max="31" width="7.625" customWidth="1"/>
    <col min="32" max="36" width="2.625" customWidth="1"/>
    <col min="37" max="37" width="6.125" customWidth="1"/>
    <col min="38" max="38" width="2.375" customWidth="1"/>
    <col min="39" max="39" width="0.5" customWidth="1"/>
    <col min="40" max="50" width="2.375" customWidth="1"/>
    <col min="51" max="51" width="17"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t="s">
        <v>185</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40</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v>200</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200</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f>AF36*0.05</f>
        <v>728.3610000000001</v>
      </c>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728.3610000000001</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row>
    <row r="17" spans="1:39">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39">
      <c r="A18" s="12"/>
      <c r="B18" s="5"/>
      <c r="C18" s="309" t="s">
        <v>186</v>
      </c>
      <c r="D18" s="310"/>
      <c r="E18" s="310"/>
      <c r="F18" s="310"/>
      <c r="G18" s="310"/>
      <c r="H18" s="310"/>
      <c r="I18" s="310"/>
      <c r="J18" s="310"/>
      <c r="K18" s="310"/>
      <c r="L18" s="310"/>
      <c r="M18" s="310"/>
      <c r="N18" s="310"/>
      <c r="O18" s="310"/>
      <c r="P18" s="311"/>
      <c r="Q18" s="283">
        <v>2</v>
      </c>
      <c r="R18" s="284"/>
      <c r="S18" s="284"/>
      <c r="T18" s="285"/>
      <c r="U18" s="283" t="s">
        <v>40</v>
      </c>
      <c r="V18" s="284"/>
      <c r="W18" s="284"/>
      <c r="X18" s="284"/>
      <c r="Y18" s="285"/>
      <c r="Z18" s="297">
        <v>9400</v>
      </c>
      <c r="AA18" s="298"/>
      <c r="AB18" s="298"/>
      <c r="AC18" s="298"/>
      <c r="AD18" s="298"/>
      <c r="AE18" s="299"/>
      <c r="AF18" s="297">
        <f>Z18*Q18</f>
        <v>18800</v>
      </c>
      <c r="AG18" s="298"/>
      <c r="AH18" s="298"/>
      <c r="AI18" s="298"/>
      <c r="AJ18" s="298"/>
      <c r="AK18" s="299"/>
      <c r="AL18" s="5"/>
      <c r="AM18" s="13"/>
    </row>
    <row r="19" spans="1:39">
      <c r="A19" s="12"/>
      <c r="B19" s="5"/>
      <c r="C19" s="309" t="s">
        <v>187</v>
      </c>
      <c r="D19" s="310"/>
      <c r="E19" s="310"/>
      <c r="F19" s="310"/>
      <c r="G19" s="310"/>
      <c r="H19" s="310"/>
      <c r="I19" s="310"/>
      <c r="J19" s="310"/>
      <c r="K19" s="310"/>
      <c r="L19" s="310"/>
      <c r="M19" s="310"/>
      <c r="N19" s="310"/>
      <c r="O19" s="310"/>
      <c r="P19" s="311"/>
      <c r="Q19" s="283">
        <v>1</v>
      </c>
      <c r="R19" s="284"/>
      <c r="S19" s="284"/>
      <c r="T19" s="285"/>
      <c r="U19" s="283" t="s">
        <v>40</v>
      </c>
      <c r="V19" s="284"/>
      <c r="W19" s="284"/>
      <c r="X19" s="284"/>
      <c r="Y19" s="285"/>
      <c r="Z19" s="297">
        <v>9400</v>
      </c>
      <c r="AA19" s="298"/>
      <c r="AB19" s="298"/>
      <c r="AC19" s="298"/>
      <c r="AD19" s="298"/>
      <c r="AE19" s="299"/>
      <c r="AF19" s="297">
        <f>Z19*Q19</f>
        <v>9400</v>
      </c>
      <c r="AG19" s="298"/>
      <c r="AH19" s="298"/>
      <c r="AI19" s="298"/>
      <c r="AJ19" s="298"/>
      <c r="AK19" s="299"/>
      <c r="AL19" s="5"/>
      <c r="AM19" s="13"/>
    </row>
    <row r="20" spans="1:39">
      <c r="A20" s="12"/>
      <c r="B20" s="5"/>
      <c r="C20" s="309" t="s">
        <v>183</v>
      </c>
      <c r="D20" s="310"/>
      <c r="E20" s="310"/>
      <c r="F20" s="310"/>
      <c r="G20" s="310"/>
      <c r="H20" s="310"/>
      <c r="I20" s="310"/>
      <c r="J20" s="310"/>
      <c r="K20" s="310"/>
      <c r="L20" s="310"/>
      <c r="M20" s="310"/>
      <c r="N20" s="310"/>
      <c r="O20" s="310"/>
      <c r="P20" s="311"/>
      <c r="Q20" s="283">
        <v>1</v>
      </c>
      <c r="R20" s="284"/>
      <c r="S20" s="284"/>
      <c r="T20" s="285"/>
      <c r="U20" s="283" t="s">
        <v>40</v>
      </c>
      <c r="V20" s="284"/>
      <c r="W20" s="284"/>
      <c r="X20" s="284"/>
      <c r="Y20" s="285"/>
      <c r="Z20" s="297">
        <v>6600</v>
      </c>
      <c r="AA20" s="298"/>
      <c r="AB20" s="298"/>
      <c r="AC20" s="298"/>
      <c r="AD20" s="298"/>
      <c r="AE20" s="299"/>
      <c r="AF20" s="297">
        <f>Z20*Q20</f>
        <v>6600</v>
      </c>
      <c r="AG20" s="298"/>
      <c r="AH20" s="298"/>
      <c r="AI20" s="298"/>
      <c r="AJ20" s="298"/>
      <c r="AK20" s="299"/>
      <c r="AL20" s="5"/>
      <c r="AM20" s="13"/>
    </row>
    <row r="21" spans="1:39">
      <c r="A21" s="12"/>
      <c r="B21" s="5"/>
      <c r="C21" s="309" t="s">
        <v>184</v>
      </c>
      <c r="D21" s="310"/>
      <c r="E21" s="310"/>
      <c r="F21" s="310"/>
      <c r="G21" s="310"/>
      <c r="H21" s="310"/>
      <c r="I21" s="310"/>
      <c r="J21" s="310"/>
      <c r="K21" s="310"/>
      <c r="L21" s="310"/>
      <c r="M21" s="310"/>
      <c r="N21" s="310"/>
      <c r="O21" s="310"/>
      <c r="P21" s="311"/>
      <c r="Q21" s="283">
        <v>1</v>
      </c>
      <c r="R21" s="284"/>
      <c r="S21" s="284"/>
      <c r="T21" s="285"/>
      <c r="U21" s="283" t="s">
        <v>145</v>
      </c>
      <c r="V21" s="284"/>
      <c r="W21" s="284"/>
      <c r="X21" s="284"/>
      <c r="Y21" s="285"/>
      <c r="Z21" s="297">
        <v>3595.35</v>
      </c>
      <c r="AA21" s="298"/>
      <c r="AB21" s="298"/>
      <c r="AC21" s="298"/>
      <c r="AD21" s="298"/>
      <c r="AE21" s="299"/>
      <c r="AF21" s="297">
        <f>Z21*Q21</f>
        <v>3595.35</v>
      </c>
      <c r="AG21" s="298"/>
      <c r="AH21" s="298"/>
      <c r="AI21" s="298"/>
      <c r="AJ21" s="298"/>
      <c r="AK21" s="299"/>
      <c r="AL21" s="5"/>
      <c r="AM21" s="13"/>
    </row>
    <row r="22" spans="1:39">
      <c r="A22" s="12"/>
      <c r="B22" s="5"/>
      <c r="C22" s="6"/>
      <c r="D22" s="6"/>
      <c r="E22" s="6"/>
      <c r="F22" s="6"/>
      <c r="G22" s="6"/>
      <c r="H22" s="6"/>
      <c r="I22" s="6"/>
      <c r="J22" s="6"/>
      <c r="K22" s="6"/>
      <c r="L22" s="6"/>
      <c r="M22" s="6"/>
      <c r="N22" s="6"/>
      <c r="O22" s="6"/>
      <c r="P22" s="6"/>
      <c r="Q22" s="7"/>
      <c r="R22" s="7"/>
      <c r="S22" s="7"/>
      <c r="T22" s="7"/>
      <c r="U22" s="7"/>
      <c r="V22" s="7"/>
      <c r="W22" s="7"/>
      <c r="X22" s="7"/>
      <c r="Y22" s="7"/>
      <c r="Z22" s="18"/>
      <c r="AA22" s="18"/>
      <c r="AB22" s="18"/>
      <c r="AC22" s="18"/>
      <c r="AD22" s="18"/>
      <c r="AE22" s="18"/>
      <c r="AF22" s="18"/>
      <c r="AG22" s="7"/>
      <c r="AH22" s="7"/>
      <c r="AI22" s="7"/>
      <c r="AJ22" s="7"/>
      <c r="AK22" s="7"/>
      <c r="AL22" s="5"/>
      <c r="AM22" s="13"/>
    </row>
    <row r="23" spans="1:39">
      <c r="A23" s="12"/>
      <c r="B23" s="5"/>
      <c r="C23" s="5"/>
      <c r="D23" s="5"/>
      <c r="E23" s="5"/>
      <c r="F23" s="5"/>
      <c r="G23" s="5"/>
      <c r="H23" s="5"/>
      <c r="I23" s="5"/>
      <c r="J23" s="5"/>
      <c r="K23" s="5"/>
      <c r="L23" s="5"/>
      <c r="M23" s="5"/>
      <c r="N23" s="5"/>
      <c r="O23" s="5"/>
      <c r="P23" s="5"/>
      <c r="Q23" s="5"/>
      <c r="R23" s="5"/>
      <c r="S23" s="5"/>
      <c r="T23" s="5"/>
      <c r="U23" s="5"/>
      <c r="V23" s="5"/>
      <c r="W23" s="5"/>
      <c r="X23" s="5"/>
      <c r="Y23" s="5"/>
      <c r="Z23" s="217" t="s">
        <v>77</v>
      </c>
      <c r="AA23" s="217"/>
      <c r="AB23" s="217"/>
      <c r="AC23" s="217"/>
      <c r="AD23" s="217"/>
      <c r="AE23" s="217"/>
      <c r="AF23" s="293">
        <f>SUM(AF18:AK21)</f>
        <v>38395.35</v>
      </c>
      <c r="AG23" s="217"/>
      <c r="AH23" s="217"/>
      <c r="AI23" s="217"/>
      <c r="AJ23" s="217"/>
      <c r="AK23" s="217"/>
      <c r="AL23" s="5"/>
      <c r="AM23" s="13"/>
    </row>
    <row r="24" spans="1:39">
      <c r="A24" s="12"/>
      <c r="B24" s="5"/>
      <c r="C24" s="5"/>
      <c r="D24" s="5"/>
      <c r="E24" s="5"/>
      <c r="F24" s="5"/>
      <c r="G24" s="5"/>
      <c r="H24" s="5"/>
      <c r="I24" s="5"/>
      <c r="J24" s="5"/>
      <c r="K24" s="5"/>
      <c r="L24" s="5"/>
      <c r="M24" s="5"/>
      <c r="N24" s="5"/>
      <c r="O24" s="5"/>
      <c r="P24" s="5"/>
      <c r="Q24" s="5"/>
      <c r="R24" s="5"/>
      <c r="S24" s="5"/>
      <c r="T24" s="5"/>
      <c r="U24" s="5"/>
      <c r="V24" s="5"/>
      <c r="W24" s="5"/>
      <c r="X24" s="5"/>
      <c r="Y24" s="5"/>
      <c r="Z24" s="7"/>
      <c r="AA24" s="7"/>
      <c r="AB24" s="7"/>
      <c r="AC24" s="7"/>
      <c r="AD24" s="7"/>
      <c r="AE24" s="7"/>
      <c r="AF24" s="18"/>
      <c r="AG24" s="7"/>
      <c r="AH24" s="7"/>
      <c r="AI24" s="7"/>
      <c r="AJ24" s="7"/>
      <c r="AK24" s="7"/>
      <c r="AL24" s="5"/>
      <c r="AM24" s="13"/>
    </row>
    <row r="25" spans="1:39">
      <c r="A25" s="12"/>
      <c r="B25" s="5"/>
      <c r="C25" s="217" t="s">
        <v>81</v>
      </c>
      <c r="D25" s="217"/>
      <c r="E25" s="217"/>
      <c r="F25" s="217"/>
      <c r="G25" s="217"/>
      <c r="H25" s="217"/>
      <c r="I25" s="217"/>
      <c r="J25" s="217"/>
      <c r="K25" s="217"/>
      <c r="L25" s="217"/>
      <c r="M25" s="217"/>
      <c r="N25" s="217"/>
      <c r="O25" s="217"/>
      <c r="P25" s="217"/>
      <c r="Q25" s="217"/>
      <c r="R25" s="217"/>
      <c r="S25" s="217"/>
      <c r="T25" s="217"/>
      <c r="U25" s="217"/>
      <c r="V25" s="217"/>
      <c r="W25" s="217"/>
      <c r="X25" s="217"/>
      <c r="Y25" s="217"/>
      <c r="Z25" s="217"/>
      <c r="AA25" s="217"/>
      <c r="AB25" s="217"/>
      <c r="AC25" s="217"/>
      <c r="AD25" s="217"/>
      <c r="AE25" s="217"/>
      <c r="AF25" s="217"/>
      <c r="AG25" s="217"/>
      <c r="AH25" s="217"/>
      <c r="AI25" s="217"/>
      <c r="AJ25" s="217"/>
      <c r="AK25" s="217"/>
      <c r="AL25" s="5"/>
      <c r="AM25" s="13"/>
    </row>
    <row r="26" spans="1:39">
      <c r="A26" s="12"/>
      <c r="B26" s="5"/>
      <c r="C26" s="283" t="s">
        <v>79</v>
      </c>
      <c r="D26" s="284"/>
      <c r="E26" s="284"/>
      <c r="F26" s="284"/>
      <c r="G26" s="284"/>
      <c r="H26" s="284"/>
      <c r="I26" s="284"/>
      <c r="J26" s="284"/>
      <c r="K26" s="284"/>
      <c r="L26" s="284"/>
      <c r="M26" s="284"/>
      <c r="N26" s="284"/>
      <c r="O26" s="284"/>
      <c r="P26" s="284"/>
      <c r="Q26" s="284"/>
      <c r="R26" s="284"/>
      <c r="S26" s="284"/>
      <c r="T26" s="285"/>
      <c r="U26" s="283" t="s">
        <v>66</v>
      </c>
      <c r="V26" s="284"/>
      <c r="W26" s="284"/>
      <c r="X26" s="284"/>
      <c r="Y26" s="284"/>
      <c r="Z26" s="284"/>
      <c r="AA26" s="284"/>
      <c r="AB26" s="284"/>
      <c r="AC26" s="284"/>
      <c r="AD26" s="284"/>
      <c r="AE26" s="285"/>
      <c r="AF26" s="217" t="s">
        <v>71</v>
      </c>
      <c r="AG26" s="217"/>
      <c r="AH26" s="217"/>
      <c r="AI26" s="217"/>
      <c r="AJ26" s="217"/>
      <c r="AK26" s="217"/>
      <c r="AL26" s="5"/>
      <c r="AM26" s="13"/>
    </row>
    <row r="27" spans="1:39">
      <c r="A27" s="12"/>
      <c r="B27" s="5"/>
      <c r="C27" s="283" t="s">
        <v>168</v>
      </c>
      <c r="D27" s="284"/>
      <c r="E27" s="284"/>
      <c r="F27" s="284"/>
      <c r="G27" s="284"/>
      <c r="H27" s="284"/>
      <c r="I27" s="284"/>
      <c r="J27" s="284"/>
      <c r="K27" s="284"/>
      <c r="L27" s="284"/>
      <c r="M27" s="284"/>
      <c r="N27" s="284"/>
      <c r="O27" s="284"/>
      <c r="P27" s="284"/>
      <c r="Q27" s="284"/>
      <c r="R27" s="284"/>
      <c r="S27" s="284"/>
      <c r="T27" s="285"/>
      <c r="U27" s="283" t="s">
        <v>113</v>
      </c>
      <c r="V27" s="284"/>
      <c r="W27" s="284"/>
      <c r="X27" s="284"/>
      <c r="Y27" s="284"/>
      <c r="Z27" s="284"/>
      <c r="AA27" s="284"/>
      <c r="AB27" s="284"/>
      <c r="AC27" s="284"/>
      <c r="AD27" s="284"/>
      <c r="AE27" s="285"/>
      <c r="AF27" s="289">
        <v>7714</v>
      </c>
      <c r="AG27" s="289"/>
      <c r="AH27" s="289"/>
      <c r="AI27" s="289"/>
      <c r="AJ27" s="289"/>
      <c r="AK27" s="289"/>
      <c r="AL27" s="5"/>
      <c r="AM27" s="13"/>
    </row>
    <row r="28" spans="1:39" ht="3" customHeight="1">
      <c r="A28" s="12"/>
      <c r="B28" s="5"/>
      <c r="C28" s="5"/>
      <c r="D28" s="5"/>
      <c r="E28" s="5"/>
      <c r="F28" s="5"/>
      <c r="G28" s="5"/>
      <c r="H28" s="5"/>
      <c r="I28" s="5"/>
      <c r="J28" s="5"/>
      <c r="K28" s="5"/>
      <c r="L28" s="5"/>
      <c r="M28" s="5"/>
      <c r="N28" s="5"/>
      <c r="O28" s="5"/>
      <c r="P28" s="5"/>
      <c r="Q28" s="5"/>
      <c r="R28" s="5"/>
      <c r="S28" s="5"/>
      <c r="T28" s="5"/>
      <c r="U28" s="5"/>
      <c r="V28" s="5"/>
      <c r="W28" s="5"/>
      <c r="X28" s="5"/>
      <c r="Y28" s="5"/>
      <c r="Z28" s="7"/>
      <c r="AA28" s="7"/>
      <c r="AB28" s="7"/>
      <c r="AC28" s="7"/>
      <c r="AD28" s="7"/>
      <c r="AE28" s="7"/>
      <c r="AF28" s="18"/>
      <c r="AG28" s="7"/>
      <c r="AH28" s="7"/>
      <c r="AI28" s="7"/>
      <c r="AJ28" s="7"/>
      <c r="AK28" s="7"/>
      <c r="AL28" s="5"/>
      <c r="AM28" s="13"/>
    </row>
    <row r="29" spans="1:39">
      <c r="A29" s="12"/>
      <c r="B29" s="5"/>
      <c r="C29" s="5"/>
      <c r="D29" s="5"/>
      <c r="E29" s="5"/>
      <c r="F29" s="5"/>
      <c r="G29" s="5"/>
      <c r="H29" s="5"/>
      <c r="I29" s="5"/>
      <c r="J29" s="5"/>
      <c r="K29" s="5"/>
      <c r="L29" s="5"/>
      <c r="M29" s="5"/>
      <c r="N29" s="5"/>
      <c r="O29" s="5"/>
      <c r="P29" s="5"/>
      <c r="Q29" s="5"/>
      <c r="R29" s="5"/>
      <c r="S29" s="5"/>
      <c r="T29" s="5"/>
      <c r="U29" s="5"/>
      <c r="V29" s="5"/>
      <c r="W29" s="5"/>
      <c r="X29" s="5"/>
      <c r="Y29" s="5"/>
      <c r="Z29" s="217" t="s">
        <v>77</v>
      </c>
      <c r="AA29" s="217"/>
      <c r="AB29" s="217"/>
      <c r="AC29" s="217"/>
      <c r="AD29" s="217"/>
      <c r="AE29" s="217"/>
      <c r="AF29" s="293">
        <f>SUM(AF27:AK27)</f>
        <v>7714</v>
      </c>
      <c r="AG29" s="217"/>
      <c r="AH29" s="217"/>
      <c r="AI29" s="217"/>
      <c r="AJ29" s="217"/>
      <c r="AK29" s="217"/>
      <c r="AL29" s="5"/>
      <c r="AM29" s="13"/>
    </row>
    <row r="30" spans="1:39">
      <c r="A30" s="12"/>
      <c r="B30" s="5"/>
      <c r="C30" s="5"/>
      <c r="D30" s="5"/>
      <c r="E30" s="5"/>
      <c r="F30" s="5"/>
      <c r="G30" s="5"/>
      <c r="H30" s="5"/>
      <c r="I30" s="5"/>
      <c r="J30" s="5"/>
      <c r="K30" s="5"/>
      <c r="L30" s="5"/>
      <c r="M30" s="5"/>
      <c r="N30" s="5"/>
      <c r="O30" s="5"/>
      <c r="P30" s="5"/>
      <c r="Q30" s="5"/>
      <c r="R30" s="5"/>
      <c r="S30" s="5"/>
      <c r="T30" s="5"/>
      <c r="U30" s="5"/>
      <c r="V30" s="5"/>
      <c r="W30" s="5"/>
      <c r="X30" s="5"/>
      <c r="Y30" s="5"/>
      <c r="Z30" s="7"/>
      <c r="AA30" s="7"/>
      <c r="AB30" s="7"/>
      <c r="AC30" s="7"/>
      <c r="AD30" s="7"/>
      <c r="AE30" s="7"/>
      <c r="AF30" s="18"/>
      <c r="AG30" s="7"/>
      <c r="AH30" s="7"/>
      <c r="AI30" s="7"/>
      <c r="AJ30" s="7"/>
      <c r="AK30" s="7"/>
      <c r="AL30" s="5"/>
      <c r="AM30" s="13"/>
    </row>
    <row r="31" spans="1:39">
      <c r="A31" s="12"/>
      <c r="B31" s="5"/>
      <c r="C31" s="217" t="s">
        <v>82</v>
      </c>
      <c r="D31" s="217"/>
      <c r="E31" s="217"/>
      <c r="F31" s="217"/>
      <c r="G31" s="217"/>
      <c r="H31" s="217"/>
      <c r="I31" s="217"/>
      <c r="J31" s="217"/>
      <c r="K31" s="217"/>
      <c r="L31" s="217"/>
      <c r="M31" s="217"/>
      <c r="N31" s="217"/>
      <c r="O31" s="217"/>
      <c r="P31" s="217"/>
      <c r="Q31" s="217"/>
      <c r="R31" s="217"/>
      <c r="S31" s="217"/>
      <c r="T31" s="217"/>
      <c r="U31" s="217"/>
      <c r="V31" s="217"/>
      <c r="W31" s="217"/>
      <c r="X31" s="217"/>
      <c r="Y31" s="217"/>
      <c r="Z31" s="217"/>
      <c r="AA31" s="217"/>
      <c r="AB31" s="217"/>
      <c r="AC31" s="217"/>
      <c r="AD31" s="217"/>
      <c r="AE31" s="217"/>
      <c r="AF31" s="217"/>
      <c r="AG31" s="217"/>
      <c r="AH31" s="217"/>
      <c r="AI31" s="217"/>
      <c r="AJ31" s="217"/>
      <c r="AK31" s="217"/>
      <c r="AL31" s="5"/>
      <c r="AM31" s="13"/>
    </row>
    <row r="32" spans="1:39">
      <c r="A32" s="12"/>
      <c r="B32" s="5"/>
      <c r="C32" s="283" t="s">
        <v>79</v>
      </c>
      <c r="D32" s="284"/>
      <c r="E32" s="284"/>
      <c r="F32" s="284"/>
      <c r="G32" s="284"/>
      <c r="H32" s="284"/>
      <c r="I32" s="284"/>
      <c r="J32" s="284"/>
      <c r="K32" s="284"/>
      <c r="L32" s="284"/>
      <c r="M32" s="284"/>
      <c r="N32" s="285"/>
      <c r="O32" s="283" t="s">
        <v>83</v>
      </c>
      <c r="P32" s="284"/>
      <c r="Q32" s="284"/>
      <c r="R32" s="284"/>
      <c r="S32" s="284"/>
      <c r="T32" s="284"/>
      <c r="U32" s="284"/>
      <c r="V32" s="284"/>
      <c r="W32" s="284"/>
      <c r="X32" s="284"/>
      <c r="Y32" s="285"/>
      <c r="Z32" s="217" t="s">
        <v>84</v>
      </c>
      <c r="AA32" s="217"/>
      <c r="AB32" s="217"/>
      <c r="AC32" s="217"/>
      <c r="AD32" s="217"/>
      <c r="AE32" s="217"/>
      <c r="AF32" s="217" t="s">
        <v>71</v>
      </c>
      <c r="AG32" s="217"/>
      <c r="AH32" s="217"/>
      <c r="AI32" s="217"/>
      <c r="AJ32" s="217"/>
      <c r="AK32" s="217"/>
      <c r="AL32" s="5"/>
      <c r="AM32" s="13"/>
    </row>
    <row r="33" spans="1:51">
      <c r="A33" s="12"/>
      <c r="B33" s="5"/>
      <c r="C33" s="283" t="s">
        <v>170</v>
      </c>
      <c r="D33" s="284"/>
      <c r="E33" s="284"/>
      <c r="F33" s="284"/>
      <c r="G33" s="284"/>
      <c r="H33" s="284"/>
      <c r="I33" s="284"/>
      <c r="J33" s="284"/>
      <c r="K33" s="284"/>
      <c r="L33" s="284"/>
      <c r="M33" s="284"/>
      <c r="N33" s="285"/>
      <c r="O33" s="286">
        <v>75920</v>
      </c>
      <c r="P33" s="287"/>
      <c r="Q33" s="287"/>
      <c r="R33" s="287"/>
      <c r="S33" s="287"/>
      <c r="T33" s="287"/>
      <c r="U33" s="287"/>
      <c r="V33" s="287"/>
      <c r="W33" s="287"/>
      <c r="X33" s="287"/>
      <c r="Y33" s="288"/>
      <c r="Z33" s="290">
        <v>0.1</v>
      </c>
      <c r="AA33" s="291"/>
      <c r="AB33" s="291"/>
      <c r="AC33" s="291"/>
      <c r="AD33" s="291"/>
      <c r="AE33" s="292"/>
      <c r="AF33" s="297">
        <f>O33*Z33</f>
        <v>7592</v>
      </c>
      <c r="AG33" s="298"/>
      <c r="AH33" s="298"/>
      <c r="AI33" s="298"/>
      <c r="AJ33" s="298"/>
      <c r="AK33" s="299"/>
      <c r="AL33" s="5"/>
      <c r="AM33" s="13"/>
    </row>
    <row r="34" spans="1:51">
      <c r="A34" s="12"/>
      <c r="B34" s="5"/>
      <c r="C34" s="283" t="s">
        <v>171</v>
      </c>
      <c r="D34" s="284"/>
      <c r="E34" s="284"/>
      <c r="F34" s="284"/>
      <c r="G34" s="284"/>
      <c r="H34" s="284"/>
      <c r="I34" s="284"/>
      <c r="J34" s="284"/>
      <c r="K34" s="284"/>
      <c r="L34" s="284"/>
      <c r="M34" s="284"/>
      <c r="N34" s="285"/>
      <c r="O34" s="286">
        <v>49823</v>
      </c>
      <c r="P34" s="287"/>
      <c r="Q34" s="287"/>
      <c r="R34" s="287"/>
      <c r="S34" s="287"/>
      <c r="T34" s="287"/>
      <c r="U34" s="287"/>
      <c r="V34" s="287"/>
      <c r="W34" s="287"/>
      <c r="X34" s="287"/>
      <c r="Y34" s="288"/>
      <c r="Z34" s="290">
        <v>0.14000000000000001</v>
      </c>
      <c r="AA34" s="291"/>
      <c r="AB34" s="291"/>
      <c r="AC34" s="291"/>
      <c r="AD34" s="291"/>
      <c r="AE34" s="292"/>
      <c r="AF34" s="297">
        <f>O34*Z34</f>
        <v>6975.22</v>
      </c>
      <c r="AG34" s="298"/>
      <c r="AH34" s="298"/>
      <c r="AI34" s="298"/>
      <c r="AJ34" s="298"/>
      <c r="AK34" s="299"/>
      <c r="AL34" s="5"/>
      <c r="AM34" s="13"/>
      <c r="AY34">
        <v>24</v>
      </c>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5"/>
      <c r="Y36" s="5"/>
      <c r="Z36" s="217" t="s">
        <v>77</v>
      </c>
      <c r="AA36" s="217"/>
      <c r="AB36" s="217"/>
      <c r="AC36" s="217"/>
      <c r="AD36" s="217"/>
      <c r="AE36" s="217"/>
      <c r="AF36" s="293">
        <f>SUM(AF33:AK34)</f>
        <v>14567.220000000001</v>
      </c>
      <c r="AG36" s="293"/>
      <c r="AH36" s="293"/>
      <c r="AI36" s="293"/>
      <c r="AJ36" s="293"/>
      <c r="AK36" s="293"/>
      <c r="AL36" s="5"/>
      <c r="AM36" s="13"/>
    </row>
    <row r="37" spans="1:51" ht="3" customHeight="1">
      <c r="A37" s="12"/>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13"/>
    </row>
    <row r="38" spans="1:51">
      <c r="A38" s="12"/>
      <c r="B38" s="5"/>
      <c r="C38" s="5"/>
      <c r="D38" s="5"/>
      <c r="E38" s="5"/>
      <c r="F38" s="5"/>
      <c r="G38" s="5"/>
      <c r="H38" s="5"/>
      <c r="I38" s="5"/>
      <c r="J38" s="5"/>
      <c r="K38" s="5"/>
      <c r="L38" s="5"/>
      <c r="M38" s="5"/>
      <c r="N38" s="5"/>
      <c r="O38" s="5"/>
      <c r="P38" s="5"/>
      <c r="Q38" s="5"/>
      <c r="R38" s="5"/>
      <c r="S38" s="5"/>
      <c r="T38" s="5"/>
      <c r="U38" s="5"/>
      <c r="V38" s="5"/>
      <c r="W38" s="5"/>
      <c r="X38" s="217" t="s">
        <v>115</v>
      </c>
      <c r="Y38" s="217"/>
      <c r="Z38" s="217"/>
      <c r="AA38" s="217"/>
      <c r="AB38" s="217"/>
      <c r="AC38" s="217"/>
      <c r="AD38" s="315">
        <f>AF36+AF23+AE14+AF29</f>
        <v>61404.930999999997</v>
      </c>
      <c r="AE38" s="315"/>
      <c r="AF38" s="315"/>
      <c r="AG38" s="315"/>
      <c r="AH38" s="315"/>
      <c r="AI38" s="315"/>
      <c r="AJ38" s="315"/>
      <c r="AK38" s="315"/>
      <c r="AL38" s="5"/>
      <c r="AM38" s="13"/>
      <c r="AY38" s="19">
        <f>AD38</f>
        <v>61404.930999999997</v>
      </c>
    </row>
    <row r="39" spans="1:51" ht="3" customHeight="1">
      <c r="A39" s="14"/>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20"/>
      <c r="AE39" s="20"/>
      <c r="AF39" s="20"/>
      <c r="AG39" s="20"/>
      <c r="AH39" s="20"/>
      <c r="AI39" s="20"/>
      <c r="AJ39" s="20"/>
      <c r="AK39" s="20"/>
      <c r="AL39" s="16"/>
      <c r="AM39" s="15"/>
    </row>
  </sheetData>
  <mergeCells count="75">
    <mergeCell ref="B2:AL2"/>
    <mergeCell ref="B4:AL4"/>
    <mergeCell ref="C6:F6"/>
    <mergeCell ref="G6:I6"/>
    <mergeCell ref="C7:F7"/>
    <mergeCell ref="G7:I7"/>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 ref="C16:AK16"/>
    <mergeCell ref="C17:P17"/>
    <mergeCell ref="Q17:T17"/>
    <mergeCell ref="U17:Y17"/>
    <mergeCell ref="Z17:AE17"/>
    <mergeCell ref="AF17:AK17"/>
    <mergeCell ref="C19:P19"/>
    <mergeCell ref="Q19:T19"/>
    <mergeCell ref="U19:Y19"/>
    <mergeCell ref="Z19:AE19"/>
    <mergeCell ref="AF19:AK19"/>
    <mergeCell ref="C18:P18"/>
    <mergeCell ref="Q18:T18"/>
    <mergeCell ref="U18:Y18"/>
    <mergeCell ref="Z18:AE18"/>
    <mergeCell ref="AF18:AK18"/>
    <mergeCell ref="C21:P21"/>
    <mergeCell ref="Q21:T21"/>
    <mergeCell ref="U21:Y21"/>
    <mergeCell ref="Z21:AE21"/>
    <mergeCell ref="AF21:AK21"/>
    <mergeCell ref="C20:P20"/>
    <mergeCell ref="Q20:T20"/>
    <mergeCell ref="U20:Y20"/>
    <mergeCell ref="Z20:AE20"/>
    <mergeCell ref="AF20:AK20"/>
    <mergeCell ref="C31:AK31"/>
    <mergeCell ref="Z23:AE23"/>
    <mergeCell ref="AF23:AK23"/>
    <mergeCell ref="C25:AK25"/>
    <mergeCell ref="C26:T26"/>
    <mergeCell ref="U26:AE26"/>
    <mergeCell ref="AF26:AK26"/>
    <mergeCell ref="C27:T27"/>
    <mergeCell ref="U27:AE27"/>
    <mergeCell ref="AF27:AK27"/>
    <mergeCell ref="Z29:AE29"/>
    <mergeCell ref="AF29:AK29"/>
    <mergeCell ref="C32:N32"/>
    <mergeCell ref="O32:Y32"/>
    <mergeCell ref="Z32:AE32"/>
    <mergeCell ref="AF32:AK32"/>
    <mergeCell ref="C33:N33"/>
    <mergeCell ref="O33:Y33"/>
    <mergeCell ref="Z33:AE33"/>
    <mergeCell ref="AF33:AK33"/>
    <mergeCell ref="X38:AC38"/>
    <mergeCell ref="AD38:AK38"/>
    <mergeCell ref="C34:N34"/>
    <mergeCell ref="O34:Y34"/>
    <mergeCell ref="Z34:AE34"/>
    <mergeCell ref="AF34:AK34"/>
    <mergeCell ref="Z36:AE36"/>
    <mergeCell ref="AF36:AK36"/>
  </mergeCells>
  <pageMargins left="0.7" right="0.7" top="0.75" bottom="0.75" header="0.3" footer="0.3"/>
  <pageSetup scale="80" orientation="portrait" r:id="rId1"/>
  <colBreaks count="1" manualBreakCount="1">
    <brk id="40"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AY37"/>
  <sheetViews>
    <sheetView showGridLines="0" view="pageBreakPreview" topLeftCell="A11" zoomScale="60" zoomScaleNormal="70" workbookViewId="0">
      <selection activeCell="BA23" sqref="BA23"/>
    </sheetView>
  </sheetViews>
  <sheetFormatPr baseColWidth="10" defaultColWidth="11.5" defaultRowHeight="14.25"/>
  <cols>
    <col min="1" max="1" width="0.5" customWidth="1"/>
    <col min="2" max="5" width="2.375" customWidth="1"/>
    <col min="6" max="6" width="3.375" customWidth="1"/>
    <col min="7" max="8" width="2.375" customWidth="1"/>
    <col min="9" max="9" width="3.875" customWidth="1"/>
    <col min="10" max="14" width="2.5" customWidth="1"/>
    <col min="15" max="15" width="2.375" customWidth="1"/>
    <col min="16" max="16" width="4.5" customWidth="1"/>
    <col min="17" max="17" width="2.375" customWidth="1"/>
    <col min="18" max="18" width="3.875" customWidth="1"/>
    <col min="19" max="23" width="2.375" customWidth="1"/>
    <col min="24" max="24" width="6.875" customWidth="1"/>
    <col min="25" max="30" width="2.375" customWidth="1"/>
    <col min="31" max="31" width="7.625" customWidth="1"/>
    <col min="32" max="36" width="2.625" customWidth="1"/>
    <col min="37" max="37" width="6.125" customWidth="1"/>
    <col min="38" max="38" width="2.375" customWidth="1"/>
    <col min="39" max="39" width="0.5" customWidth="1"/>
    <col min="40" max="50" width="2.375" customWidth="1"/>
    <col min="51" max="51" width="17"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t="s">
        <v>188</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40</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v>25</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25</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f>AF34*0.05</f>
        <v>879.01549999999997</v>
      </c>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879.01549999999997</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row>
    <row r="17" spans="1:51">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51">
      <c r="A18" s="12"/>
      <c r="B18" s="5"/>
      <c r="C18" s="309" t="s">
        <v>189</v>
      </c>
      <c r="D18" s="310"/>
      <c r="E18" s="310"/>
      <c r="F18" s="310"/>
      <c r="G18" s="310"/>
      <c r="H18" s="310"/>
      <c r="I18" s="310"/>
      <c r="J18" s="310"/>
      <c r="K18" s="310"/>
      <c r="L18" s="310"/>
      <c r="M18" s="310"/>
      <c r="N18" s="310"/>
      <c r="O18" s="310"/>
      <c r="P18" s="311"/>
      <c r="Q18" s="283">
        <v>1</v>
      </c>
      <c r="R18" s="284"/>
      <c r="S18" s="284"/>
      <c r="T18" s="285"/>
      <c r="U18" s="283" t="s">
        <v>40</v>
      </c>
      <c r="V18" s="284"/>
      <c r="W18" s="284"/>
      <c r="X18" s="284"/>
      <c r="Y18" s="285"/>
      <c r="Z18" s="297">
        <v>76500</v>
      </c>
      <c r="AA18" s="298"/>
      <c r="AB18" s="298"/>
      <c r="AC18" s="298"/>
      <c r="AD18" s="298"/>
      <c r="AE18" s="299"/>
      <c r="AF18" s="297">
        <f>Z18*Q18</f>
        <v>76500</v>
      </c>
      <c r="AG18" s="298"/>
      <c r="AH18" s="298"/>
      <c r="AI18" s="298"/>
      <c r="AJ18" s="298"/>
      <c r="AK18" s="299"/>
      <c r="AL18" s="5"/>
      <c r="AM18" s="13"/>
    </row>
    <row r="19" spans="1:51">
      <c r="A19" s="12"/>
      <c r="B19" s="5"/>
      <c r="C19" s="309" t="s">
        <v>190</v>
      </c>
      <c r="D19" s="310"/>
      <c r="E19" s="310"/>
      <c r="F19" s="310"/>
      <c r="G19" s="310"/>
      <c r="H19" s="310"/>
      <c r="I19" s="310"/>
      <c r="J19" s="310"/>
      <c r="K19" s="310"/>
      <c r="L19" s="310"/>
      <c r="M19" s="310"/>
      <c r="N19" s="310"/>
      <c r="O19" s="310"/>
      <c r="P19" s="311"/>
      <c r="Q19" s="283">
        <v>1</v>
      </c>
      <c r="R19" s="284"/>
      <c r="S19" s="284"/>
      <c r="T19" s="285"/>
      <c r="U19" s="283" t="s">
        <v>145</v>
      </c>
      <c r="V19" s="284"/>
      <c r="W19" s="284"/>
      <c r="X19" s="284"/>
      <c r="Y19" s="285"/>
      <c r="Z19" s="297">
        <v>11008</v>
      </c>
      <c r="AA19" s="298"/>
      <c r="AB19" s="298"/>
      <c r="AC19" s="298"/>
      <c r="AD19" s="298"/>
      <c r="AE19" s="299"/>
      <c r="AF19" s="297">
        <f>Z19*Q19</f>
        <v>11008</v>
      </c>
      <c r="AG19" s="298"/>
      <c r="AH19" s="298"/>
      <c r="AI19" s="298"/>
      <c r="AJ19" s="298"/>
      <c r="AK19" s="299"/>
      <c r="AL19" s="5"/>
      <c r="AM19" s="13"/>
    </row>
    <row r="20" spans="1:51">
      <c r="A20" s="12"/>
      <c r="B20" s="5"/>
      <c r="C20" s="6"/>
      <c r="D20" s="6"/>
      <c r="E20" s="6"/>
      <c r="F20" s="6"/>
      <c r="G20" s="6"/>
      <c r="H20" s="6"/>
      <c r="I20" s="6"/>
      <c r="J20" s="6"/>
      <c r="K20" s="6"/>
      <c r="L20" s="6"/>
      <c r="M20" s="6"/>
      <c r="N20" s="6"/>
      <c r="O20" s="6"/>
      <c r="P20" s="6"/>
      <c r="Q20" s="7"/>
      <c r="R20" s="7"/>
      <c r="S20" s="7"/>
      <c r="T20" s="7"/>
      <c r="U20" s="7"/>
      <c r="V20" s="7"/>
      <c r="W20" s="7"/>
      <c r="X20" s="7"/>
      <c r="Y20" s="7"/>
      <c r="Z20" s="18"/>
      <c r="AA20" s="18"/>
      <c r="AB20" s="18"/>
      <c r="AC20" s="18"/>
      <c r="AD20" s="18"/>
      <c r="AE20" s="18"/>
      <c r="AF20" s="18"/>
      <c r="AG20" s="7"/>
      <c r="AH20" s="7"/>
      <c r="AI20" s="7"/>
      <c r="AJ20" s="7"/>
      <c r="AK20" s="7"/>
      <c r="AL20" s="5"/>
      <c r="AM20" s="13"/>
    </row>
    <row r="21" spans="1:51">
      <c r="A21" s="12"/>
      <c r="B21" s="5"/>
      <c r="C21" s="5"/>
      <c r="D21" s="5"/>
      <c r="E21" s="5"/>
      <c r="F21" s="5"/>
      <c r="G21" s="5"/>
      <c r="H21" s="5"/>
      <c r="I21" s="5"/>
      <c r="J21" s="5"/>
      <c r="K21" s="5"/>
      <c r="L21" s="5"/>
      <c r="M21" s="5"/>
      <c r="N21" s="5"/>
      <c r="O21" s="5"/>
      <c r="P21" s="5"/>
      <c r="Q21" s="5"/>
      <c r="R21" s="5"/>
      <c r="S21" s="5"/>
      <c r="T21" s="5"/>
      <c r="U21" s="5"/>
      <c r="V21" s="5"/>
      <c r="W21" s="5"/>
      <c r="X21" s="5"/>
      <c r="Y21" s="5"/>
      <c r="Z21" s="217" t="s">
        <v>77</v>
      </c>
      <c r="AA21" s="217"/>
      <c r="AB21" s="217"/>
      <c r="AC21" s="217"/>
      <c r="AD21" s="217"/>
      <c r="AE21" s="217"/>
      <c r="AF21" s="293">
        <f>SUM(AF18:AK19)</f>
        <v>87508</v>
      </c>
      <c r="AG21" s="217"/>
      <c r="AH21" s="217"/>
      <c r="AI21" s="217"/>
      <c r="AJ21" s="217"/>
      <c r="AK21" s="217"/>
      <c r="AL21" s="5"/>
      <c r="AM21" s="13"/>
    </row>
    <row r="22" spans="1:51">
      <c r="A22" s="12"/>
      <c r="B22" s="5"/>
      <c r="C22" s="5"/>
      <c r="D22" s="5"/>
      <c r="E22" s="5"/>
      <c r="F22" s="5"/>
      <c r="G22" s="5"/>
      <c r="H22" s="5"/>
      <c r="I22" s="5"/>
      <c r="J22" s="5"/>
      <c r="K22" s="5"/>
      <c r="L22" s="5"/>
      <c r="M22" s="5"/>
      <c r="N22" s="5"/>
      <c r="O22" s="5"/>
      <c r="P22" s="5"/>
      <c r="Q22" s="5"/>
      <c r="R22" s="5"/>
      <c r="S22" s="5"/>
      <c r="T22" s="5"/>
      <c r="U22" s="5"/>
      <c r="V22" s="5"/>
      <c r="W22" s="5"/>
      <c r="X22" s="5"/>
      <c r="Y22" s="5"/>
      <c r="Z22" s="7"/>
      <c r="AA22" s="7"/>
      <c r="AB22" s="7"/>
      <c r="AC22" s="7"/>
      <c r="AD22" s="7"/>
      <c r="AE22" s="7"/>
      <c r="AF22" s="18"/>
      <c r="AG22" s="7"/>
      <c r="AH22" s="7"/>
      <c r="AI22" s="7"/>
      <c r="AJ22" s="7"/>
      <c r="AK22" s="7"/>
      <c r="AL22" s="5"/>
      <c r="AM22" s="13"/>
    </row>
    <row r="23" spans="1:51">
      <c r="A23" s="12"/>
      <c r="B23" s="5"/>
      <c r="C23" s="217" t="s">
        <v>81</v>
      </c>
      <c r="D23" s="217"/>
      <c r="E23" s="217"/>
      <c r="F23" s="217"/>
      <c r="G23" s="217"/>
      <c r="H23" s="217"/>
      <c r="I23" s="217"/>
      <c r="J23" s="217"/>
      <c r="K23" s="217"/>
      <c r="L23" s="217"/>
      <c r="M23" s="217"/>
      <c r="N23" s="217"/>
      <c r="O23" s="217"/>
      <c r="P23" s="217"/>
      <c r="Q23" s="217"/>
      <c r="R23" s="217"/>
      <c r="S23" s="217"/>
      <c r="T23" s="217"/>
      <c r="U23" s="217"/>
      <c r="V23" s="217"/>
      <c r="W23" s="217"/>
      <c r="X23" s="217"/>
      <c r="Y23" s="217"/>
      <c r="Z23" s="217"/>
      <c r="AA23" s="217"/>
      <c r="AB23" s="217"/>
      <c r="AC23" s="217"/>
      <c r="AD23" s="217"/>
      <c r="AE23" s="217"/>
      <c r="AF23" s="217"/>
      <c r="AG23" s="217"/>
      <c r="AH23" s="217"/>
      <c r="AI23" s="217"/>
      <c r="AJ23" s="217"/>
      <c r="AK23" s="217"/>
      <c r="AL23" s="5"/>
      <c r="AM23" s="13"/>
    </row>
    <row r="24" spans="1:51">
      <c r="A24" s="12"/>
      <c r="B24" s="5"/>
      <c r="C24" s="283" t="s">
        <v>79</v>
      </c>
      <c r="D24" s="284"/>
      <c r="E24" s="284"/>
      <c r="F24" s="284"/>
      <c r="G24" s="284"/>
      <c r="H24" s="284"/>
      <c r="I24" s="284"/>
      <c r="J24" s="284"/>
      <c r="K24" s="284"/>
      <c r="L24" s="284"/>
      <c r="M24" s="284"/>
      <c r="N24" s="284"/>
      <c r="O24" s="284"/>
      <c r="P24" s="284"/>
      <c r="Q24" s="284"/>
      <c r="R24" s="284"/>
      <c r="S24" s="284"/>
      <c r="T24" s="285"/>
      <c r="U24" s="283" t="s">
        <v>66</v>
      </c>
      <c r="V24" s="284"/>
      <c r="W24" s="284"/>
      <c r="X24" s="284"/>
      <c r="Y24" s="284"/>
      <c r="Z24" s="284"/>
      <c r="AA24" s="284"/>
      <c r="AB24" s="284"/>
      <c r="AC24" s="284"/>
      <c r="AD24" s="284"/>
      <c r="AE24" s="285"/>
      <c r="AF24" s="217" t="s">
        <v>71</v>
      </c>
      <c r="AG24" s="217"/>
      <c r="AH24" s="217"/>
      <c r="AI24" s="217"/>
      <c r="AJ24" s="217"/>
      <c r="AK24" s="217"/>
      <c r="AL24" s="5"/>
      <c r="AM24" s="13"/>
    </row>
    <row r="25" spans="1:51">
      <c r="A25" s="12"/>
      <c r="B25" s="5"/>
      <c r="C25" s="283" t="s">
        <v>168</v>
      </c>
      <c r="D25" s="284"/>
      <c r="E25" s="284"/>
      <c r="F25" s="284"/>
      <c r="G25" s="284"/>
      <c r="H25" s="284"/>
      <c r="I25" s="284"/>
      <c r="J25" s="284"/>
      <c r="K25" s="284"/>
      <c r="L25" s="284"/>
      <c r="M25" s="284"/>
      <c r="N25" s="284"/>
      <c r="O25" s="284"/>
      <c r="P25" s="284"/>
      <c r="Q25" s="284"/>
      <c r="R25" s="284"/>
      <c r="S25" s="284"/>
      <c r="T25" s="285"/>
      <c r="U25" s="283" t="s">
        <v>113</v>
      </c>
      <c r="V25" s="284"/>
      <c r="W25" s="284"/>
      <c r="X25" s="284"/>
      <c r="Y25" s="284"/>
      <c r="Z25" s="284"/>
      <c r="AA25" s="284"/>
      <c r="AB25" s="284"/>
      <c r="AC25" s="284"/>
      <c r="AD25" s="284"/>
      <c r="AE25" s="285"/>
      <c r="AF25" s="289">
        <v>11023</v>
      </c>
      <c r="AG25" s="289"/>
      <c r="AH25" s="289"/>
      <c r="AI25" s="289"/>
      <c r="AJ25" s="289"/>
      <c r="AK25" s="289"/>
      <c r="AL25" s="5"/>
      <c r="AM25" s="13"/>
    </row>
    <row r="26" spans="1:51" ht="3" customHeight="1">
      <c r="A26" s="12"/>
      <c r="B26" s="5"/>
      <c r="C26" s="5"/>
      <c r="D26" s="5"/>
      <c r="E26" s="5"/>
      <c r="F26" s="5"/>
      <c r="G26" s="5"/>
      <c r="H26" s="5"/>
      <c r="I26" s="5"/>
      <c r="J26" s="5"/>
      <c r="K26" s="5"/>
      <c r="L26" s="5"/>
      <c r="M26" s="5"/>
      <c r="N26" s="5"/>
      <c r="O26" s="5"/>
      <c r="P26" s="5"/>
      <c r="Q26" s="5"/>
      <c r="R26" s="5"/>
      <c r="S26" s="5"/>
      <c r="T26" s="5"/>
      <c r="U26" s="5"/>
      <c r="V26" s="5"/>
      <c r="W26" s="5"/>
      <c r="X26" s="5"/>
      <c r="Y26" s="5"/>
      <c r="Z26" s="7"/>
      <c r="AA26" s="7"/>
      <c r="AB26" s="7"/>
      <c r="AC26" s="7"/>
      <c r="AD26" s="7"/>
      <c r="AE26" s="7"/>
      <c r="AF26" s="18"/>
      <c r="AG26" s="7"/>
      <c r="AH26" s="7"/>
      <c r="AI26" s="7"/>
      <c r="AJ26" s="7"/>
      <c r="AK26" s="7"/>
      <c r="AL26" s="5"/>
      <c r="AM26" s="13"/>
    </row>
    <row r="27" spans="1:51">
      <c r="A27" s="12"/>
      <c r="B27" s="5"/>
      <c r="C27" s="5"/>
      <c r="D27" s="5"/>
      <c r="E27" s="5"/>
      <c r="F27" s="5"/>
      <c r="G27" s="5"/>
      <c r="H27" s="5"/>
      <c r="I27" s="5"/>
      <c r="J27" s="5"/>
      <c r="K27" s="5"/>
      <c r="L27" s="5"/>
      <c r="M27" s="5"/>
      <c r="N27" s="5"/>
      <c r="O27" s="5"/>
      <c r="P27" s="5"/>
      <c r="Q27" s="5"/>
      <c r="R27" s="5"/>
      <c r="S27" s="5"/>
      <c r="T27" s="5"/>
      <c r="U27" s="5"/>
      <c r="V27" s="5"/>
      <c r="W27" s="5"/>
      <c r="X27" s="5"/>
      <c r="Y27" s="5"/>
      <c r="Z27" s="217" t="s">
        <v>77</v>
      </c>
      <c r="AA27" s="217"/>
      <c r="AB27" s="217"/>
      <c r="AC27" s="217"/>
      <c r="AD27" s="217"/>
      <c r="AE27" s="217"/>
      <c r="AF27" s="293">
        <f>SUM(AF25:AK25)</f>
        <v>11023</v>
      </c>
      <c r="AG27" s="217"/>
      <c r="AH27" s="217"/>
      <c r="AI27" s="217"/>
      <c r="AJ27" s="217"/>
      <c r="AK27" s="217"/>
      <c r="AL27" s="5"/>
      <c r="AM27" s="13"/>
    </row>
    <row r="28" spans="1:51">
      <c r="A28" s="12"/>
      <c r="B28" s="5"/>
      <c r="C28" s="5"/>
      <c r="D28" s="5"/>
      <c r="E28" s="5"/>
      <c r="F28" s="5"/>
      <c r="G28" s="5"/>
      <c r="H28" s="5"/>
      <c r="I28" s="5"/>
      <c r="J28" s="5"/>
      <c r="K28" s="5"/>
      <c r="L28" s="5"/>
      <c r="M28" s="5"/>
      <c r="N28" s="5"/>
      <c r="O28" s="5"/>
      <c r="P28" s="5"/>
      <c r="Q28" s="5"/>
      <c r="R28" s="5"/>
      <c r="S28" s="5"/>
      <c r="T28" s="5"/>
      <c r="U28" s="5"/>
      <c r="V28" s="5"/>
      <c r="W28" s="5"/>
      <c r="X28" s="5"/>
      <c r="Y28" s="5"/>
      <c r="Z28" s="7"/>
      <c r="AA28" s="7"/>
      <c r="AB28" s="7"/>
      <c r="AC28" s="7"/>
      <c r="AD28" s="7"/>
      <c r="AE28" s="7"/>
      <c r="AF28" s="18"/>
      <c r="AG28" s="7"/>
      <c r="AH28" s="7"/>
      <c r="AI28" s="7"/>
      <c r="AJ28" s="7"/>
      <c r="AK28" s="7"/>
      <c r="AL28" s="5"/>
      <c r="AM28" s="13"/>
    </row>
    <row r="29" spans="1:51">
      <c r="A29" s="12"/>
      <c r="B29" s="5"/>
      <c r="C29" s="217" t="s">
        <v>82</v>
      </c>
      <c r="D29" s="217"/>
      <c r="E29" s="217"/>
      <c r="F29" s="217"/>
      <c r="G29" s="217"/>
      <c r="H29" s="217"/>
      <c r="I29" s="217"/>
      <c r="J29" s="217"/>
      <c r="K29" s="217"/>
      <c r="L29" s="217"/>
      <c r="M29" s="217"/>
      <c r="N29" s="217"/>
      <c r="O29" s="217"/>
      <c r="P29" s="217"/>
      <c r="Q29" s="217"/>
      <c r="R29" s="217"/>
      <c r="S29" s="217"/>
      <c r="T29" s="217"/>
      <c r="U29" s="217"/>
      <c r="V29" s="217"/>
      <c r="W29" s="217"/>
      <c r="X29" s="217"/>
      <c r="Y29" s="217"/>
      <c r="Z29" s="217"/>
      <c r="AA29" s="217"/>
      <c r="AB29" s="217"/>
      <c r="AC29" s="217"/>
      <c r="AD29" s="217"/>
      <c r="AE29" s="217"/>
      <c r="AF29" s="217"/>
      <c r="AG29" s="217"/>
      <c r="AH29" s="217"/>
      <c r="AI29" s="217"/>
      <c r="AJ29" s="217"/>
      <c r="AK29" s="217"/>
      <c r="AL29" s="5"/>
      <c r="AM29" s="13"/>
    </row>
    <row r="30" spans="1:51">
      <c r="A30" s="12"/>
      <c r="B30" s="5"/>
      <c r="C30" s="283" t="s">
        <v>79</v>
      </c>
      <c r="D30" s="284"/>
      <c r="E30" s="284"/>
      <c r="F30" s="284"/>
      <c r="G30" s="284"/>
      <c r="H30" s="284"/>
      <c r="I30" s="284"/>
      <c r="J30" s="284"/>
      <c r="K30" s="284"/>
      <c r="L30" s="284"/>
      <c r="M30" s="284"/>
      <c r="N30" s="285"/>
      <c r="O30" s="283" t="s">
        <v>83</v>
      </c>
      <c r="P30" s="284"/>
      <c r="Q30" s="284"/>
      <c r="R30" s="284"/>
      <c r="S30" s="284"/>
      <c r="T30" s="284"/>
      <c r="U30" s="284"/>
      <c r="V30" s="284"/>
      <c r="W30" s="284"/>
      <c r="X30" s="284"/>
      <c r="Y30" s="285"/>
      <c r="Z30" s="217" t="s">
        <v>84</v>
      </c>
      <c r="AA30" s="217"/>
      <c r="AB30" s="217"/>
      <c r="AC30" s="217"/>
      <c r="AD30" s="217"/>
      <c r="AE30" s="217"/>
      <c r="AF30" s="217" t="s">
        <v>71</v>
      </c>
      <c r="AG30" s="217"/>
      <c r="AH30" s="217"/>
      <c r="AI30" s="217"/>
      <c r="AJ30" s="217"/>
      <c r="AK30" s="217"/>
      <c r="AL30" s="5"/>
      <c r="AM30" s="13"/>
    </row>
    <row r="31" spans="1:51">
      <c r="A31" s="12"/>
      <c r="B31" s="5"/>
      <c r="C31" s="283" t="s">
        <v>170</v>
      </c>
      <c r="D31" s="284"/>
      <c r="E31" s="284"/>
      <c r="F31" s="284"/>
      <c r="G31" s="284"/>
      <c r="H31" s="284"/>
      <c r="I31" s="284"/>
      <c r="J31" s="284"/>
      <c r="K31" s="284"/>
      <c r="L31" s="284"/>
      <c r="M31" s="284"/>
      <c r="N31" s="285"/>
      <c r="O31" s="286">
        <v>75920</v>
      </c>
      <c r="P31" s="287"/>
      <c r="Q31" s="287"/>
      <c r="R31" s="287"/>
      <c r="S31" s="287"/>
      <c r="T31" s="287"/>
      <c r="U31" s="287"/>
      <c r="V31" s="287"/>
      <c r="W31" s="287"/>
      <c r="X31" s="287"/>
      <c r="Y31" s="288"/>
      <c r="Z31" s="290">
        <v>0.12</v>
      </c>
      <c r="AA31" s="291"/>
      <c r="AB31" s="291"/>
      <c r="AC31" s="291"/>
      <c r="AD31" s="291"/>
      <c r="AE31" s="292"/>
      <c r="AF31" s="297">
        <f>O31*Z31</f>
        <v>9110.4</v>
      </c>
      <c r="AG31" s="298"/>
      <c r="AH31" s="298"/>
      <c r="AI31" s="298"/>
      <c r="AJ31" s="298"/>
      <c r="AK31" s="299"/>
      <c r="AL31" s="5"/>
      <c r="AM31" s="13"/>
    </row>
    <row r="32" spans="1:51">
      <c r="A32" s="12"/>
      <c r="B32" s="5"/>
      <c r="C32" s="283" t="s">
        <v>171</v>
      </c>
      <c r="D32" s="284"/>
      <c r="E32" s="284"/>
      <c r="F32" s="284"/>
      <c r="G32" s="284"/>
      <c r="H32" s="284"/>
      <c r="I32" s="284"/>
      <c r="J32" s="284"/>
      <c r="K32" s="284"/>
      <c r="L32" s="284"/>
      <c r="M32" s="284"/>
      <c r="N32" s="285"/>
      <c r="O32" s="286">
        <v>49823</v>
      </c>
      <c r="P32" s="287"/>
      <c r="Q32" s="287"/>
      <c r="R32" s="287"/>
      <c r="S32" s="287"/>
      <c r="T32" s="287"/>
      <c r="U32" s="287"/>
      <c r="V32" s="287"/>
      <c r="W32" s="287"/>
      <c r="X32" s="287"/>
      <c r="Y32" s="288"/>
      <c r="Z32" s="290">
        <v>0.17</v>
      </c>
      <c r="AA32" s="291"/>
      <c r="AB32" s="291"/>
      <c r="AC32" s="291"/>
      <c r="AD32" s="291"/>
      <c r="AE32" s="292"/>
      <c r="AF32" s="297">
        <f>O32*Z32</f>
        <v>8469.91</v>
      </c>
      <c r="AG32" s="298"/>
      <c r="AH32" s="298"/>
      <c r="AI32" s="298"/>
      <c r="AJ32" s="298"/>
      <c r="AK32" s="299"/>
      <c r="AL32" s="5"/>
      <c r="AM32" s="13"/>
      <c r="AY32">
        <v>24</v>
      </c>
    </row>
    <row r="33" spans="1:51" ht="3" customHeight="1">
      <c r="A33" s="12"/>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13"/>
    </row>
    <row r="34" spans="1:51">
      <c r="A34" s="12"/>
      <c r="B34" s="5"/>
      <c r="C34" s="5"/>
      <c r="D34" s="5"/>
      <c r="E34" s="5"/>
      <c r="F34" s="5"/>
      <c r="G34" s="5"/>
      <c r="H34" s="5"/>
      <c r="I34" s="5"/>
      <c r="J34" s="5"/>
      <c r="K34" s="5"/>
      <c r="L34" s="5"/>
      <c r="M34" s="5"/>
      <c r="N34" s="5"/>
      <c r="O34" s="5"/>
      <c r="P34" s="5"/>
      <c r="Q34" s="5"/>
      <c r="R34" s="5"/>
      <c r="S34" s="5"/>
      <c r="T34" s="5"/>
      <c r="U34" s="5"/>
      <c r="V34" s="5"/>
      <c r="W34" s="5"/>
      <c r="X34" s="5"/>
      <c r="Y34" s="5"/>
      <c r="Z34" s="217" t="s">
        <v>77</v>
      </c>
      <c r="AA34" s="217"/>
      <c r="AB34" s="217"/>
      <c r="AC34" s="217"/>
      <c r="AD34" s="217"/>
      <c r="AE34" s="217"/>
      <c r="AF34" s="293">
        <f>SUM(AF31:AK32)</f>
        <v>17580.309999999998</v>
      </c>
      <c r="AG34" s="293"/>
      <c r="AH34" s="293"/>
      <c r="AI34" s="293"/>
      <c r="AJ34" s="293"/>
      <c r="AK34" s="293"/>
      <c r="AL34" s="5"/>
      <c r="AM34" s="13"/>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217" t="s">
        <v>115</v>
      </c>
      <c r="Y36" s="217"/>
      <c r="Z36" s="217"/>
      <c r="AA36" s="217"/>
      <c r="AB36" s="217"/>
      <c r="AC36" s="217"/>
      <c r="AD36" s="315">
        <f>AF34+AF21+AE14+AF27</f>
        <v>116990.32549999999</v>
      </c>
      <c r="AE36" s="315"/>
      <c r="AF36" s="315"/>
      <c r="AG36" s="315"/>
      <c r="AH36" s="315"/>
      <c r="AI36" s="315"/>
      <c r="AJ36" s="315"/>
      <c r="AK36" s="315"/>
      <c r="AL36" s="5"/>
      <c r="AM36" s="13"/>
      <c r="AY36" s="19">
        <f>AD36</f>
        <v>116990.32549999999</v>
      </c>
    </row>
    <row r="37" spans="1:51" ht="3" customHeight="1">
      <c r="A37" s="14"/>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20"/>
      <c r="AE37" s="20"/>
      <c r="AF37" s="20"/>
      <c r="AG37" s="20"/>
      <c r="AH37" s="20"/>
      <c r="AI37" s="20"/>
      <c r="AJ37" s="20"/>
      <c r="AK37" s="20"/>
      <c r="AL37" s="16"/>
      <c r="AM37" s="15"/>
    </row>
  </sheetData>
  <mergeCells count="65">
    <mergeCell ref="B2:AL2"/>
    <mergeCell ref="B4:AL4"/>
    <mergeCell ref="C6:F6"/>
    <mergeCell ref="G6:I6"/>
    <mergeCell ref="C7:F7"/>
    <mergeCell ref="G7:I7"/>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 ref="C16:AK16"/>
    <mergeCell ref="C17:P17"/>
    <mergeCell ref="Q17:T17"/>
    <mergeCell ref="U17:Y17"/>
    <mergeCell ref="Z17:AE17"/>
    <mergeCell ref="AF17:AK17"/>
    <mergeCell ref="C19:P19"/>
    <mergeCell ref="Q19:T19"/>
    <mergeCell ref="U19:Y19"/>
    <mergeCell ref="Z19:AE19"/>
    <mergeCell ref="AF19:AK19"/>
    <mergeCell ref="C18:P18"/>
    <mergeCell ref="Q18:T18"/>
    <mergeCell ref="U18:Y18"/>
    <mergeCell ref="Z18:AE18"/>
    <mergeCell ref="AF18:AK18"/>
    <mergeCell ref="C29:AK29"/>
    <mergeCell ref="Z21:AE21"/>
    <mergeCell ref="AF21:AK21"/>
    <mergeCell ref="C23:AK23"/>
    <mergeCell ref="C24:T24"/>
    <mergeCell ref="U24:AE24"/>
    <mergeCell ref="AF24:AK24"/>
    <mergeCell ref="C25:T25"/>
    <mergeCell ref="U25:AE25"/>
    <mergeCell ref="AF25:AK25"/>
    <mergeCell ref="Z27:AE27"/>
    <mergeCell ref="AF27:AK27"/>
    <mergeCell ref="C30:N30"/>
    <mergeCell ref="O30:Y30"/>
    <mergeCell ref="Z30:AE30"/>
    <mergeCell ref="AF30:AK30"/>
    <mergeCell ref="C31:N31"/>
    <mergeCell ref="O31:Y31"/>
    <mergeCell ref="Z31:AE31"/>
    <mergeCell ref="AF31:AK31"/>
    <mergeCell ref="X36:AC36"/>
    <mergeCell ref="AD36:AK36"/>
    <mergeCell ref="C32:N32"/>
    <mergeCell ref="O32:Y32"/>
    <mergeCell ref="Z32:AE32"/>
    <mergeCell ref="AF32:AK32"/>
    <mergeCell ref="Z34:AE34"/>
    <mergeCell ref="AF34:AK34"/>
  </mergeCells>
  <pageMargins left="0.7" right="0.7" top="0.75" bottom="0.75" header="0.3" footer="0.3"/>
  <pageSetup scale="80" orientation="portrait" r:id="rId1"/>
  <colBreaks count="1" manualBreakCount="1">
    <brk id="40"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AY40"/>
  <sheetViews>
    <sheetView showGridLines="0" view="pageBreakPreview" topLeftCell="A8" zoomScale="60" zoomScaleNormal="70" workbookViewId="0">
      <selection activeCell="BA20" sqref="BA20"/>
    </sheetView>
  </sheetViews>
  <sheetFormatPr baseColWidth="10" defaultColWidth="11.5" defaultRowHeight="14.25"/>
  <cols>
    <col min="1" max="1" width="0.5" customWidth="1"/>
    <col min="2" max="5" width="2.375" customWidth="1"/>
    <col min="6" max="6" width="3.375" customWidth="1"/>
    <col min="7" max="8" width="2.375" customWidth="1"/>
    <col min="9" max="9" width="3.875" customWidth="1"/>
    <col min="10" max="14" width="2.5" customWidth="1"/>
    <col min="15" max="15" width="2.375" customWidth="1"/>
    <col min="16" max="16" width="4.5" customWidth="1"/>
    <col min="17" max="17" width="2.375" customWidth="1"/>
    <col min="18" max="18" width="3.875" customWidth="1"/>
    <col min="19" max="23" width="2.375" customWidth="1"/>
    <col min="24" max="24" width="6.875" customWidth="1"/>
    <col min="25" max="30" width="2.375" customWidth="1"/>
    <col min="31" max="31" width="7.625" customWidth="1"/>
    <col min="32" max="36" width="2.625" customWidth="1"/>
    <col min="37" max="37" width="6.125" customWidth="1"/>
    <col min="38" max="38" width="2.375" customWidth="1"/>
    <col min="39" max="39" width="0.5" customWidth="1"/>
    <col min="40" max="50" width="2.375" customWidth="1"/>
    <col min="51" max="51" width="17"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t="s">
        <v>191</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54</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v>1</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1</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f>AF37*0.05</f>
        <v>19086.855</v>
      </c>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19086.855</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row>
    <row r="17" spans="1:39">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39">
      <c r="A18" s="12"/>
      <c r="B18" s="5"/>
      <c r="C18" s="309" t="s">
        <v>192</v>
      </c>
      <c r="D18" s="310"/>
      <c r="E18" s="310"/>
      <c r="F18" s="310"/>
      <c r="G18" s="310"/>
      <c r="H18" s="310"/>
      <c r="I18" s="310"/>
      <c r="J18" s="310"/>
      <c r="K18" s="310"/>
      <c r="L18" s="310"/>
      <c r="M18" s="310"/>
      <c r="N18" s="310"/>
      <c r="O18" s="310"/>
      <c r="P18" s="311"/>
      <c r="Q18" s="283">
        <v>1</v>
      </c>
      <c r="R18" s="284"/>
      <c r="S18" s="284"/>
      <c r="T18" s="285"/>
      <c r="U18" s="283" t="s">
        <v>54</v>
      </c>
      <c r="V18" s="284"/>
      <c r="W18" s="284"/>
      <c r="X18" s="284"/>
      <c r="Y18" s="285"/>
      <c r="Z18" s="297">
        <v>385000</v>
      </c>
      <c r="AA18" s="298"/>
      <c r="AB18" s="298"/>
      <c r="AC18" s="298"/>
      <c r="AD18" s="298"/>
      <c r="AE18" s="299"/>
      <c r="AF18" s="297">
        <f>Z18*Q18</f>
        <v>385000</v>
      </c>
      <c r="AG18" s="298"/>
      <c r="AH18" s="298"/>
      <c r="AI18" s="298"/>
      <c r="AJ18" s="298"/>
      <c r="AK18" s="299"/>
      <c r="AL18" s="5"/>
      <c r="AM18" s="13"/>
    </row>
    <row r="19" spans="1:39">
      <c r="A19" s="12"/>
      <c r="B19" s="5"/>
      <c r="C19" s="309" t="s">
        <v>193</v>
      </c>
      <c r="D19" s="310"/>
      <c r="E19" s="310"/>
      <c r="F19" s="310"/>
      <c r="G19" s="310"/>
      <c r="H19" s="310"/>
      <c r="I19" s="310"/>
      <c r="J19" s="310"/>
      <c r="K19" s="310"/>
      <c r="L19" s="310"/>
      <c r="M19" s="310"/>
      <c r="N19" s="310"/>
      <c r="O19" s="310"/>
      <c r="P19" s="311"/>
      <c r="Q19" s="283">
        <v>1</v>
      </c>
      <c r="R19" s="284"/>
      <c r="S19" s="284"/>
      <c r="T19" s="285"/>
      <c r="U19" s="283" t="s">
        <v>54</v>
      </c>
      <c r="V19" s="284"/>
      <c r="W19" s="284"/>
      <c r="X19" s="284"/>
      <c r="Y19" s="285"/>
      <c r="Z19" s="297">
        <v>498000</v>
      </c>
      <c r="AA19" s="298"/>
      <c r="AB19" s="298"/>
      <c r="AC19" s="298"/>
      <c r="AD19" s="298"/>
      <c r="AE19" s="299"/>
      <c r="AF19" s="297">
        <f>Z19*Q19</f>
        <v>498000</v>
      </c>
      <c r="AG19" s="298"/>
      <c r="AH19" s="298"/>
      <c r="AI19" s="298"/>
      <c r="AJ19" s="298"/>
      <c r="AK19" s="299"/>
      <c r="AL19" s="5"/>
      <c r="AM19" s="13"/>
    </row>
    <row r="20" spans="1:39">
      <c r="A20" s="12"/>
      <c r="B20" s="5"/>
      <c r="C20" s="309" t="s">
        <v>194</v>
      </c>
      <c r="D20" s="310"/>
      <c r="E20" s="310"/>
      <c r="F20" s="310"/>
      <c r="G20" s="310"/>
      <c r="H20" s="310"/>
      <c r="I20" s="310"/>
      <c r="J20" s="310"/>
      <c r="K20" s="310"/>
      <c r="L20" s="310"/>
      <c r="M20" s="310"/>
      <c r="N20" s="310"/>
      <c r="O20" s="310"/>
      <c r="P20" s="311"/>
      <c r="Q20" s="283">
        <v>1</v>
      </c>
      <c r="R20" s="284"/>
      <c r="S20" s="284"/>
      <c r="T20" s="285"/>
      <c r="U20" s="283" t="s">
        <v>54</v>
      </c>
      <c r="V20" s="284"/>
      <c r="W20" s="284"/>
      <c r="X20" s="284"/>
      <c r="Y20" s="285"/>
      <c r="Z20" s="297">
        <v>410000</v>
      </c>
      <c r="AA20" s="298"/>
      <c r="AB20" s="298"/>
      <c r="AC20" s="298"/>
      <c r="AD20" s="298"/>
      <c r="AE20" s="299"/>
      <c r="AF20" s="297">
        <f>Z20*Q20</f>
        <v>410000</v>
      </c>
      <c r="AG20" s="298"/>
      <c r="AH20" s="298"/>
      <c r="AI20" s="298"/>
      <c r="AJ20" s="298"/>
      <c r="AK20" s="299"/>
      <c r="AL20" s="5"/>
      <c r="AM20" s="13"/>
    </row>
    <row r="21" spans="1:39">
      <c r="A21" s="12"/>
      <c r="B21" s="5"/>
      <c r="C21" s="309" t="s">
        <v>195</v>
      </c>
      <c r="D21" s="310"/>
      <c r="E21" s="310"/>
      <c r="F21" s="310"/>
      <c r="G21" s="310"/>
      <c r="H21" s="310"/>
      <c r="I21" s="310"/>
      <c r="J21" s="310"/>
      <c r="K21" s="310"/>
      <c r="L21" s="310"/>
      <c r="M21" s="310"/>
      <c r="N21" s="310"/>
      <c r="O21" s="310"/>
      <c r="P21" s="311"/>
      <c r="Q21" s="283">
        <v>1</v>
      </c>
      <c r="R21" s="284"/>
      <c r="S21" s="284"/>
      <c r="T21" s="285"/>
      <c r="U21" s="283" t="s">
        <v>54</v>
      </c>
      <c r="V21" s="284"/>
      <c r="W21" s="284"/>
      <c r="X21" s="284"/>
      <c r="Y21" s="285"/>
      <c r="Z21" s="297">
        <v>355070</v>
      </c>
      <c r="AA21" s="298"/>
      <c r="AB21" s="298"/>
      <c r="AC21" s="298"/>
      <c r="AD21" s="298"/>
      <c r="AE21" s="299"/>
      <c r="AF21" s="297">
        <f>Z21*Q21</f>
        <v>355070</v>
      </c>
      <c r="AG21" s="298"/>
      <c r="AH21" s="298"/>
      <c r="AI21" s="298"/>
      <c r="AJ21" s="298"/>
      <c r="AK21" s="299"/>
      <c r="AL21" s="5"/>
      <c r="AM21" s="13"/>
    </row>
    <row r="22" spans="1:39">
      <c r="A22" s="12"/>
      <c r="B22" s="5"/>
      <c r="C22" s="309" t="s">
        <v>196</v>
      </c>
      <c r="D22" s="310"/>
      <c r="E22" s="310"/>
      <c r="F22" s="310"/>
      <c r="G22" s="310"/>
      <c r="H22" s="310"/>
      <c r="I22" s="310"/>
      <c r="J22" s="310"/>
      <c r="K22" s="310"/>
      <c r="L22" s="310"/>
      <c r="M22" s="310"/>
      <c r="N22" s="310"/>
      <c r="O22" s="310"/>
      <c r="P22" s="311"/>
      <c r="Q22" s="283">
        <v>1</v>
      </c>
      <c r="R22" s="284"/>
      <c r="S22" s="284"/>
      <c r="T22" s="285"/>
      <c r="U22" s="283" t="s">
        <v>54</v>
      </c>
      <c r="V22" s="284"/>
      <c r="W22" s="284"/>
      <c r="X22" s="284"/>
      <c r="Y22" s="285"/>
      <c r="Z22" s="297">
        <v>104211.15</v>
      </c>
      <c r="AA22" s="298"/>
      <c r="AB22" s="298"/>
      <c r="AC22" s="298"/>
      <c r="AD22" s="298"/>
      <c r="AE22" s="299"/>
      <c r="AF22" s="297">
        <f>Z22*Q22</f>
        <v>104211.15</v>
      </c>
      <c r="AG22" s="298"/>
      <c r="AH22" s="298"/>
      <c r="AI22" s="298"/>
      <c r="AJ22" s="298"/>
      <c r="AK22" s="299"/>
      <c r="AL22" s="5"/>
      <c r="AM22" s="13"/>
    </row>
    <row r="23" spans="1:39">
      <c r="A23" s="12"/>
      <c r="B23" s="5"/>
      <c r="C23" s="6"/>
      <c r="D23" s="6"/>
      <c r="E23" s="6"/>
      <c r="F23" s="6"/>
      <c r="G23" s="6"/>
      <c r="H23" s="6"/>
      <c r="I23" s="6"/>
      <c r="J23" s="6"/>
      <c r="K23" s="6"/>
      <c r="L23" s="6"/>
      <c r="M23" s="6"/>
      <c r="N23" s="6"/>
      <c r="O23" s="6"/>
      <c r="P23" s="6"/>
      <c r="Q23" s="7"/>
      <c r="R23" s="7"/>
      <c r="S23" s="7"/>
      <c r="T23" s="7"/>
      <c r="U23" s="7"/>
      <c r="V23" s="7"/>
      <c r="W23" s="7"/>
      <c r="X23" s="7"/>
      <c r="Y23" s="7"/>
      <c r="Z23" s="18"/>
      <c r="AA23" s="18"/>
      <c r="AB23" s="18"/>
      <c r="AC23" s="18"/>
      <c r="AD23" s="18"/>
      <c r="AE23" s="18"/>
      <c r="AF23" s="18"/>
      <c r="AG23" s="7"/>
      <c r="AH23" s="7"/>
      <c r="AI23" s="7"/>
      <c r="AJ23" s="7"/>
      <c r="AK23" s="7"/>
      <c r="AL23" s="5"/>
      <c r="AM23" s="13"/>
    </row>
    <row r="24" spans="1:39">
      <c r="A24" s="12"/>
      <c r="B24" s="5"/>
      <c r="C24" s="5"/>
      <c r="D24" s="5"/>
      <c r="E24" s="5"/>
      <c r="F24" s="5"/>
      <c r="G24" s="5"/>
      <c r="H24" s="5"/>
      <c r="I24" s="5"/>
      <c r="J24" s="5"/>
      <c r="K24" s="5"/>
      <c r="L24" s="5"/>
      <c r="M24" s="5"/>
      <c r="N24" s="5"/>
      <c r="O24" s="5"/>
      <c r="P24" s="5"/>
      <c r="Q24" s="5"/>
      <c r="R24" s="5"/>
      <c r="S24" s="5"/>
      <c r="T24" s="5"/>
      <c r="U24" s="5"/>
      <c r="V24" s="5"/>
      <c r="W24" s="5"/>
      <c r="X24" s="5"/>
      <c r="Y24" s="5"/>
      <c r="Z24" s="217" t="s">
        <v>77</v>
      </c>
      <c r="AA24" s="217"/>
      <c r="AB24" s="217"/>
      <c r="AC24" s="217"/>
      <c r="AD24" s="217"/>
      <c r="AE24" s="217"/>
      <c r="AF24" s="293">
        <f>SUM(AF18:AK22)</f>
        <v>1752281.15</v>
      </c>
      <c r="AG24" s="217"/>
      <c r="AH24" s="217"/>
      <c r="AI24" s="217"/>
      <c r="AJ24" s="217"/>
      <c r="AK24" s="217"/>
      <c r="AL24" s="5"/>
      <c r="AM24" s="13"/>
    </row>
    <row r="25" spans="1:39">
      <c r="A25" s="12"/>
      <c r="B25" s="5"/>
      <c r="C25" s="5"/>
      <c r="D25" s="5"/>
      <c r="E25" s="5"/>
      <c r="F25" s="5"/>
      <c r="G25" s="5"/>
      <c r="H25" s="5"/>
      <c r="I25" s="5"/>
      <c r="J25" s="5"/>
      <c r="K25" s="5"/>
      <c r="L25" s="5"/>
      <c r="M25" s="5"/>
      <c r="N25" s="5"/>
      <c r="O25" s="5"/>
      <c r="P25" s="5"/>
      <c r="Q25" s="5"/>
      <c r="R25" s="5"/>
      <c r="S25" s="5"/>
      <c r="T25" s="5"/>
      <c r="U25" s="5"/>
      <c r="V25" s="5"/>
      <c r="W25" s="5"/>
      <c r="X25" s="5"/>
      <c r="Y25" s="5"/>
      <c r="Z25" s="7"/>
      <c r="AA25" s="7"/>
      <c r="AB25" s="7"/>
      <c r="AC25" s="7"/>
      <c r="AD25" s="7"/>
      <c r="AE25" s="7"/>
      <c r="AF25" s="18"/>
      <c r="AG25" s="7"/>
      <c r="AH25" s="7"/>
      <c r="AI25" s="7"/>
      <c r="AJ25" s="7"/>
      <c r="AK25" s="7"/>
      <c r="AL25" s="5"/>
      <c r="AM25" s="13"/>
    </row>
    <row r="26" spans="1:39">
      <c r="A26" s="12"/>
      <c r="B26" s="5"/>
      <c r="C26" s="217" t="s">
        <v>81</v>
      </c>
      <c r="D26" s="217"/>
      <c r="E26" s="217"/>
      <c r="F26" s="217"/>
      <c r="G26" s="217"/>
      <c r="H26" s="217"/>
      <c r="I26" s="217"/>
      <c r="J26" s="217"/>
      <c r="K26" s="217"/>
      <c r="L26" s="217"/>
      <c r="M26" s="217"/>
      <c r="N26" s="217"/>
      <c r="O26" s="217"/>
      <c r="P26" s="217"/>
      <c r="Q26" s="217"/>
      <c r="R26" s="217"/>
      <c r="S26" s="217"/>
      <c r="T26" s="217"/>
      <c r="U26" s="217"/>
      <c r="V26" s="217"/>
      <c r="W26" s="217"/>
      <c r="X26" s="217"/>
      <c r="Y26" s="217"/>
      <c r="Z26" s="217"/>
      <c r="AA26" s="217"/>
      <c r="AB26" s="217"/>
      <c r="AC26" s="217"/>
      <c r="AD26" s="217"/>
      <c r="AE26" s="217"/>
      <c r="AF26" s="217"/>
      <c r="AG26" s="217"/>
      <c r="AH26" s="217"/>
      <c r="AI26" s="217"/>
      <c r="AJ26" s="217"/>
      <c r="AK26" s="217"/>
      <c r="AL26" s="5"/>
      <c r="AM26" s="13"/>
    </row>
    <row r="27" spans="1:39">
      <c r="A27" s="12"/>
      <c r="B27" s="5"/>
      <c r="C27" s="283" t="s">
        <v>79</v>
      </c>
      <c r="D27" s="284"/>
      <c r="E27" s="284"/>
      <c r="F27" s="284"/>
      <c r="G27" s="284"/>
      <c r="H27" s="284"/>
      <c r="I27" s="284"/>
      <c r="J27" s="284"/>
      <c r="K27" s="284"/>
      <c r="L27" s="284"/>
      <c r="M27" s="284"/>
      <c r="N27" s="284"/>
      <c r="O27" s="284"/>
      <c r="P27" s="284"/>
      <c r="Q27" s="284"/>
      <c r="R27" s="284"/>
      <c r="S27" s="284"/>
      <c r="T27" s="285"/>
      <c r="U27" s="283" t="s">
        <v>66</v>
      </c>
      <c r="V27" s="284"/>
      <c r="W27" s="284"/>
      <c r="X27" s="284"/>
      <c r="Y27" s="284"/>
      <c r="Z27" s="284"/>
      <c r="AA27" s="284"/>
      <c r="AB27" s="284"/>
      <c r="AC27" s="284"/>
      <c r="AD27" s="284"/>
      <c r="AE27" s="285"/>
      <c r="AF27" s="217" t="s">
        <v>71</v>
      </c>
      <c r="AG27" s="217"/>
      <c r="AH27" s="217"/>
      <c r="AI27" s="217"/>
      <c r="AJ27" s="217"/>
      <c r="AK27" s="217"/>
      <c r="AL27" s="5"/>
      <c r="AM27" s="13"/>
    </row>
    <row r="28" spans="1:39">
      <c r="A28" s="12"/>
      <c r="B28" s="5"/>
      <c r="C28" s="283" t="s">
        <v>168</v>
      </c>
      <c r="D28" s="284"/>
      <c r="E28" s="284"/>
      <c r="F28" s="284"/>
      <c r="G28" s="284"/>
      <c r="H28" s="284"/>
      <c r="I28" s="284"/>
      <c r="J28" s="284"/>
      <c r="K28" s="284"/>
      <c r="L28" s="284"/>
      <c r="M28" s="284"/>
      <c r="N28" s="284"/>
      <c r="O28" s="284"/>
      <c r="P28" s="284"/>
      <c r="Q28" s="284"/>
      <c r="R28" s="284"/>
      <c r="S28" s="284"/>
      <c r="T28" s="285"/>
      <c r="U28" s="283" t="s">
        <v>152</v>
      </c>
      <c r="V28" s="284"/>
      <c r="W28" s="284"/>
      <c r="X28" s="284"/>
      <c r="Y28" s="284"/>
      <c r="Z28" s="284"/>
      <c r="AA28" s="284"/>
      <c r="AB28" s="284"/>
      <c r="AC28" s="284"/>
      <c r="AD28" s="284"/>
      <c r="AE28" s="285"/>
      <c r="AF28" s="289">
        <v>1000</v>
      </c>
      <c r="AG28" s="289"/>
      <c r="AH28" s="289"/>
      <c r="AI28" s="289"/>
      <c r="AJ28" s="289"/>
      <c r="AK28" s="289"/>
      <c r="AL28" s="5"/>
      <c r="AM28" s="13"/>
    </row>
    <row r="29" spans="1:39" ht="3" customHeight="1">
      <c r="A29" s="12"/>
      <c r="B29" s="5"/>
      <c r="C29" s="5"/>
      <c r="D29" s="5"/>
      <c r="E29" s="5"/>
      <c r="F29" s="5"/>
      <c r="G29" s="5"/>
      <c r="H29" s="5"/>
      <c r="I29" s="5"/>
      <c r="J29" s="5"/>
      <c r="K29" s="5"/>
      <c r="L29" s="5"/>
      <c r="M29" s="5"/>
      <c r="N29" s="5"/>
      <c r="O29" s="5"/>
      <c r="P29" s="5"/>
      <c r="Q29" s="5"/>
      <c r="R29" s="5"/>
      <c r="S29" s="5"/>
      <c r="T29" s="5"/>
      <c r="U29" s="5"/>
      <c r="V29" s="5"/>
      <c r="W29" s="5"/>
      <c r="X29" s="5"/>
      <c r="Y29" s="5"/>
      <c r="Z29" s="7"/>
      <c r="AA29" s="7"/>
      <c r="AB29" s="7"/>
      <c r="AC29" s="7"/>
      <c r="AD29" s="7"/>
      <c r="AE29" s="7"/>
      <c r="AF29" s="18"/>
      <c r="AG29" s="7"/>
      <c r="AH29" s="7"/>
      <c r="AI29" s="7"/>
      <c r="AJ29" s="7"/>
      <c r="AK29" s="7"/>
      <c r="AL29" s="5"/>
      <c r="AM29" s="13"/>
    </row>
    <row r="30" spans="1:39">
      <c r="A30" s="12"/>
      <c r="B30" s="5"/>
      <c r="C30" s="5"/>
      <c r="D30" s="5"/>
      <c r="E30" s="5"/>
      <c r="F30" s="5"/>
      <c r="G30" s="5"/>
      <c r="H30" s="5"/>
      <c r="I30" s="5"/>
      <c r="J30" s="5"/>
      <c r="K30" s="5"/>
      <c r="L30" s="5"/>
      <c r="M30" s="5"/>
      <c r="N30" s="5"/>
      <c r="O30" s="5"/>
      <c r="P30" s="5"/>
      <c r="Q30" s="5"/>
      <c r="R30" s="5"/>
      <c r="S30" s="5"/>
      <c r="T30" s="5"/>
      <c r="U30" s="5"/>
      <c r="V30" s="5"/>
      <c r="W30" s="5"/>
      <c r="X30" s="5"/>
      <c r="Y30" s="5"/>
      <c r="Z30" s="217" t="s">
        <v>77</v>
      </c>
      <c r="AA30" s="217"/>
      <c r="AB30" s="217"/>
      <c r="AC30" s="217"/>
      <c r="AD30" s="217"/>
      <c r="AE30" s="217"/>
      <c r="AF30" s="293">
        <f>SUM(AF28:AK28)</f>
        <v>1000</v>
      </c>
      <c r="AG30" s="217"/>
      <c r="AH30" s="217"/>
      <c r="AI30" s="217"/>
      <c r="AJ30" s="217"/>
      <c r="AK30" s="217"/>
      <c r="AL30" s="5"/>
      <c r="AM30" s="13"/>
    </row>
    <row r="31" spans="1:39">
      <c r="A31" s="12"/>
      <c r="B31" s="5"/>
      <c r="C31" s="5"/>
      <c r="D31" s="5"/>
      <c r="E31" s="5"/>
      <c r="F31" s="5"/>
      <c r="G31" s="5"/>
      <c r="H31" s="5"/>
      <c r="I31" s="5"/>
      <c r="J31" s="5"/>
      <c r="K31" s="5"/>
      <c r="L31" s="5"/>
      <c r="M31" s="5"/>
      <c r="N31" s="5"/>
      <c r="O31" s="5"/>
      <c r="P31" s="5"/>
      <c r="Q31" s="5"/>
      <c r="R31" s="5"/>
      <c r="S31" s="5"/>
      <c r="T31" s="5"/>
      <c r="U31" s="5"/>
      <c r="V31" s="5"/>
      <c r="W31" s="5"/>
      <c r="X31" s="5"/>
      <c r="Y31" s="5"/>
      <c r="Z31" s="7"/>
      <c r="AA31" s="7"/>
      <c r="AB31" s="7"/>
      <c r="AC31" s="7"/>
      <c r="AD31" s="7"/>
      <c r="AE31" s="7"/>
      <c r="AF31" s="18"/>
      <c r="AG31" s="7"/>
      <c r="AH31" s="7"/>
      <c r="AI31" s="7"/>
      <c r="AJ31" s="7"/>
      <c r="AK31" s="7"/>
      <c r="AL31" s="5"/>
      <c r="AM31" s="13"/>
    </row>
    <row r="32" spans="1:39">
      <c r="A32" s="12"/>
      <c r="B32" s="5"/>
      <c r="C32" s="217" t="s">
        <v>82</v>
      </c>
      <c r="D32" s="217"/>
      <c r="E32" s="217"/>
      <c r="F32" s="217"/>
      <c r="G32" s="217"/>
      <c r="H32" s="217"/>
      <c r="I32" s="217"/>
      <c r="J32" s="217"/>
      <c r="K32" s="217"/>
      <c r="L32" s="217"/>
      <c r="M32" s="217"/>
      <c r="N32" s="217"/>
      <c r="O32" s="217"/>
      <c r="P32" s="217"/>
      <c r="Q32" s="217"/>
      <c r="R32" s="217"/>
      <c r="S32" s="217"/>
      <c r="T32" s="217"/>
      <c r="U32" s="217"/>
      <c r="V32" s="217"/>
      <c r="W32" s="217"/>
      <c r="X32" s="217"/>
      <c r="Y32" s="217"/>
      <c r="Z32" s="217"/>
      <c r="AA32" s="217"/>
      <c r="AB32" s="217"/>
      <c r="AC32" s="217"/>
      <c r="AD32" s="217"/>
      <c r="AE32" s="217"/>
      <c r="AF32" s="217"/>
      <c r="AG32" s="217"/>
      <c r="AH32" s="217"/>
      <c r="AI32" s="217"/>
      <c r="AJ32" s="217"/>
      <c r="AK32" s="217"/>
      <c r="AL32" s="5"/>
      <c r="AM32" s="13"/>
    </row>
    <row r="33" spans="1:51">
      <c r="A33" s="12"/>
      <c r="B33" s="5"/>
      <c r="C33" s="283" t="s">
        <v>79</v>
      </c>
      <c r="D33" s="284"/>
      <c r="E33" s="284"/>
      <c r="F33" s="284"/>
      <c r="G33" s="284"/>
      <c r="H33" s="284"/>
      <c r="I33" s="284"/>
      <c r="J33" s="284"/>
      <c r="K33" s="284"/>
      <c r="L33" s="284"/>
      <c r="M33" s="284"/>
      <c r="N33" s="285"/>
      <c r="O33" s="283" t="s">
        <v>83</v>
      </c>
      <c r="P33" s="284"/>
      <c r="Q33" s="284"/>
      <c r="R33" s="284"/>
      <c r="S33" s="284"/>
      <c r="T33" s="284"/>
      <c r="U33" s="284"/>
      <c r="V33" s="284"/>
      <c r="W33" s="284"/>
      <c r="X33" s="284"/>
      <c r="Y33" s="285"/>
      <c r="Z33" s="217" t="s">
        <v>84</v>
      </c>
      <c r="AA33" s="217"/>
      <c r="AB33" s="217"/>
      <c r="AC33" s="217"/>
      <c r="AD33" s="217"/>
      <c r="AE33" s="217"/>
      <c r="AF33" s="217" t="s">
        <v>71</v>
      </c>
      <c r="AG33" s="217"/>
      <c r="AH33" s="217"/>
      <c r="AI33" s="217"/>
      <c r="AJ33" s="217"/>
      <c r="AK33" s="217"/>
      <c r="AL33" s="5"/>
      <c r="AM33" s="13"/>
    </row>
    <row r="34" spans="1:51">
      <c r="A34" s="12"/>
      <c r="B34" s="5"/>
      <c r="C34" s="283" t="s">
        <v>170</v>
      </c>
      <c r="D34" s="284"/>
      <c r="E34" s="284"/>
      <c r="F34" s="284"/>
      <c r="G34" s="284"/>
      <c r="H34" s="284"/>
      <c r="I34" s="284"/>
      <c r="J34" s="284"/>
      <c r="K34" s="284"/>
      <c r="L34" s="284"/>
      <c r="M34" s="284"/>
      <c r="N34" s="285"/>
      <c r="O34" s="286">
        <v>75920</v>
      </c>
      <c r="P34" s="287"/>
      <c r="Q34" s="287"/>
      <c r="R34" s="287"/>
      <c r="S34" s="287"/>
      <c r="T34" s="287"/>
      <c r="U34" s="287"/>
      <c r="V34" s="287"/>
      <c r="W34" s="287"/>
      <c r="X34" s="287"/>
      <c r="Y34" s="288"/>
      <c r="Z34" s="290">
        <v>2.6</v>
      </c>
      <c r="AA34" s="291"/>
      <c r="AB34" s="291"/>
      <c r="AC34" s="291"/>
      <c r="AD34" s="291"/>
      <c r="AE34" s="292"/>
      <c r="AF34" s="297">
        <f>O34*Z34</f>
        <v>197392</v>
      </c>
      <c r="AG34" s="298"/>
      <c r="AH34" s="298"/>
      <c r="AI34" s="298"/>
      <c r="AJ34" s="298"/>
      <c r="AK34" s="299"/>
      <c r="AL34" s="5"/>
      <c r="AM34" s="13"/>
    </row>
    <row r="35" spans="1:51">
      <c r="A35" s="12"/>
      <c r="B35" s="5"/>
      <c r="C35" s="283" t="s">
        <v>171</v>
      </c>
      <c r="D35" s="284"/>
      <c r="E35" s="284"/>
      <c r="F35" s="284"/>
      <c r="G35" s="284"/>
      <c r="H35" s="284"/>
      <c r="I35" s="284"/>
      <c r="J35" s="284"/>
      <c r="K35" s="284"/>
      <c r="L35" s="284"/>
      <c r="M35" s="284"/>
      <c r="N35" s="285"/>
      <c r="O35" s="286">
        <v>49823</v>
      </c>
      <c r="P35" s="287"/>
      <c r="Q35" s="287"/>
      <c r="R35" s="287"/>
      <c r="S35" s="287"/>
      <c r="T35" s="287"/>
      <c r="U35" s="287"/>
      <c r="V35" s="287"/>
      <c r="W35" s="287"/>
      <c r="X35" s="287"/>
      <c r="Y35" s="288"/>
      <c r="Z35" s="290">
        <v>3.7</v>
      </c>
      <c r="AA35" s="291"/>
      <c r="AB35" s="291"/>
      <c r="AC35" s="291"/>
      <c r="AD35" s="291"/>
      <c r="AE35" s="292"/>
      <c r="AF35" s="297">
        <f>O35*Z35</f>
        <v>184345.1</v>
      </c>
      <c r="AG35" s="298"/>
      <c r="AH35" s="298"/>
      <c r="AI35" s="298"/>
      <c r="AJ35" s="298"/>
      <c r="AK35" s="299"/>
      <c r="AL35" s="5"/>
      <c r="AM35" s="13"/>
      <c r="AY35">
        <v>24</v>
      </c>
    </row>
    <row r="36" spans="1:51" ht="3" customHeight="1">
      <c r="A36" s="12"/>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13"/>
    </row>
    <row r="37" spans="1:51">
      <c r="A37" s="12"/>
      <c r="B37" s="5"/>
      <c r="C37" s="5"/>
      <c r="D37" s="5"/>
      <c r="E37" s="5"/>
      <c r="F37" s="5"/>
      <c r="G37" s="5"/>
      <c r="H37" s="5"/>
      <c r="I37" s="5"/>
      <c r="J37" s="5"/>
      <c r="K37" s="5"/>
      <c r="L37" s="5"/>
      <c r="M37" s="5"/>
      <c r="N37" s="5"/>
      <c r="O37" s="5"/>
      <c r="P37" s="5"/>
      <c r="Q37" s="5"/>
      <c r="R37" s="5"/>
      <c r="S37" s="5"/>
      <c r="T37" s="5"/>
      <c r="U37" s="5"/>
      <c r="V37" s="5"/>
      <c r="W37" s="5"/>
      <c r="X37" s="5"/>
      <c r="Y37" s="5"/>
      <c r="Z37" s="217" t="s">
        <v>77</v>
      </c>
      <c r="AA37" s="217"/>
      <c r="AB37" s="217"/>
      <c r="AC37" s="217"/>
      <c r="AD37" s="217"/>
      <c r="AE37" s="217"/>
      <c r="AF37" s="293">
        <f>SUM(AF34:AK35)</f>
        <v>381737.1</v>
      </c>
      <c r="AG37" s="293"/>
      <c r="AH37" s="293"/>
      <c r="AI37" s="293"/>
      <c r="AJ37" s="293"/>
      <c r="AK37" s="293"/>
      <c r="AL37" s="5"/>
      <c r="AM37" s="13"/>
    </row>
    <row r="38" spans="1:51" ht="3" customHeight="1">
      <c r="A38" s="12"/>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13"/>
    </row>
    <row r="39" spans="1:51">
      <c r="A39" s="12"/>
      <c r="B39" s="5"/>
      <c r="C39" s="5"/>
      <c r="D39" s="5"/>
      <c r="E39" s="5"/>
      <c r="F39" s="5"/>
      <c r="G39" s="5"/>
      <c r="H39" s="5"/>
      <c r="I39" s="5"/>
      <c r="J39" s="5"/>
      <c r="K39" s="5"/>
      <c r="L39" s="5"/>
      <c r="M39" s="5"/>
      <c r="N39" s="5"/>
      <c r="O39" s="5"/>
      <c r="P39" s="5"/>
      <c r="Q39" s="5"/>
      <c r="R39" s="5"/>
      <c r="S39" s="5"/>
      <c r="T39" s="5"/>
      <c r="U39" s="5"/>
      <c r="V39" s="5"/>
      <c r="W39" s="5"/>
      <c r="X39" s="217" t="s">
        <v>153</v>
      </c>
      <c r="Y39" s="217"/>
      <c r="Z39" s="217"/>
      <c r="AA39" s="217"/>
      <c r="AB39" s="217"/>
      <c r="AC39" s="217"/>
      <c r="AD39" s="315">
        <f>AF37+AF24+AE14+AF30</f>
        <v>2154105.105</v>
      </c>
      <c r="AE39" s="315"/>
      <c r="AF39" s="315"/>
      <c r="AG39" s="315"/>
      <c r="AH39" s="315"/>
      <c r="AI39" s="315"/>
      <c r="AJ39" s="315"/>
      <c r="AK39" s="315"/>
      <c r="AL39" s="5"/>
      <c r="AM39" s="13"/>
      <c r="AY39" s="19">
        <f>AD39</f>
        <v>2154105.105</v>
      </c>
    </row>
    <row r="40" spans="1:51" ht="3" customHeight="1">
      <c r="A40" s="14"/>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20"/>
      <c r="AE40" s="20"/>
      <c r="AF40" s="20"/>
      <c r="AG40" s="20"/>
      <c r="AH40" s="20"/>
      <c r="AI40" s="20"/>
      <c r="AJ40" s="20"/>
      <c r="AK40" s="20"/>
      <c r="AL40" s="16"/>
      <c r="AM40" s="15"/>
    </row>
  </sheetData>
  <mergeCells count="80">
    <mergeCell ref="B2:AL2"/>
    <mergeCell ref="B4:AL4"/>
    <mergeCell ref="C6:F6"/>
    <mergeCell ref="G6:I6"/>
    <mergeCell ref="C7:F7"/>
    <mergeCell ref="G7:I7"/>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 ref="C16:AK16"/>
    <mergeCell ref="C17:P17"/>
    <mergeCell ref="Q17:T17"/>
    <mergeCell ref="U17:Y17"/>
    <mergeCell ref="Z17:AE17"/>
    <mergeCell ref="AF17:AK17"/>
    <mergeCell ref="AF19:AK19"/>
    <mergeCell ref="C21:P21"/>
    <mergeCell ref="Q21:T21"/>
    <mergeCell ref="U21:Y21"/>
    <mergeCell ref="Z21:AE21"/>
    <mergeCell ref="AF21:AK21"/>
    <mergeCell ref="C20:P20"/>
    <mergeCell ref="Q20:T20"/>
    <mergeCell ref="C35:N35"/>
    <mergeCell ref="O35:Y35"/>
    <mergeCell ref="Z35:AE35"/>
    <mergeCell ref="AF35:AK35"/>
    <mergeCell ref="Z30:AE30"/>
    <mergeCell ref="AF30:AK30"/>
    <mergeCell ref="C32:AK32"/>
    <mergeCell ref="C33:N33"/>
    <mergeCell ref="O33:Y33"/>
    <mergeCell ref="Z33:AE33"/>
    <mergeCell ref="AF33:AK33"/>
    <mergeCell ref="AF18:AK18"/>
    <mergeCell ref="C34:N34"/>
    <mergeCell ref="O34:Y34"/>
    <mergeCell ref="Z34:AE34"/>
    <mergeCell ref="AF34:AK34"/>
    <mergeCell ref="C26:AK26"/>
    <mergeCell ref="C27:T27"/>
    <mergeCell ref="U27:AE27"/>
    <mergeCell ref="AF27:AK27"/>
    <mergeCell ref="C28:T28"/>
    <mergeCell ref="U28:AE28"/>
    <mergeCell ref="AF28:AK28"/>
    <mergeCell ref="C22:P22"/>
    <mergeCell ref="Q22:T22"/>
    <mergeCell ref="U22:Y22"/>
    <mergeCell ref="Z22:AE22"/>
    <mergeCell ref="Z37:AE37"/>
    <mergeCell ref="AF37:AK37"/>
    <mergeCell ref="X39:AC39"/>
    <mergeCell ref="AD39:AK39"/>
    <mergeCell ref="AF20:AK20"/>
    <mergeCell ref="AF22:AK22"/>
    <mergeCell ref="Z24:AE24"/>
    <mergeCell ref="AF24:AK24"/>
    <mergeCell ref="U20:Y20"/>
    <mergeCell ref="Z20:AE20"/>
    <mergeCell ref="C18:P18"/>
    <mergeCell ref="Q18:T18"/>
    <mergeCell ref="U18:Y18"/>
    <mergeCell ref="Z18:AE18"/>
    <mergeCell ref="C19:P19"/>
    <mergeCell ref="Q19:T19"/>
    <mergeCell ref="U19:Y19"/>
    <mergeCell ref="Z19:AE19"/>
  </mergeCells>
  <pageMargins left="0.7" right="0.7" top="0.75" bottom="0.75" header="0.3" footer="0.3"/>
  <pageSetup scale="80" orientation="portrait" r:id="rId1"/>
  <colBreaks count="1" manualBreakCount="1">
    <brk id="40"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AY39"/>
  <sheetViews>
    <sheetView showGridLines="0" view="pageBreakPreview" zoomScale="60" zoomScaleNormal="70" workbookViewId="0">
      <selection activeCell="Z18" activeCellId="2" sqref="C18:P21 U18:Y21 Z18:AE21"/>
    </sheetView>
  </sheetViews>
  <sheetFormatPr baseColWidth="10" defaultColWidth="11.5" defaultRowHeight="14.25"/>
  <cols>
    <col min="1" max="1" width="0.5" customWidth="1"/>
    <col min="2" max="5" width="2.375" customWidth="1"/>
    <col min="6" max="6" width="3.375" customWidth="1"/>
    <col min="7" max="8" width="2.375" customWidth="1"/>
    <col min="9" max="9" width="3.875" customWidth="1"/>
    <col min="10" max="14" width="2.5" customWidth="1"/>
    <col min="15" max="15" width="2.375" customWidth="1"/>
    <col min="16" max="16" width="15.5" customWidth="1"/>
    <col min="17" max="17" width="2.375" customWidth="1"/>
    <col min="18" max="18" width="3.875" customWidth="1"/>
    <col min="19" max="23" width="2.375" customWidth="1"/>
    <col min="24" max="24" width="6.875" customWidth="1"/>
    <col min="25" max="30" width="2.375" customWidth="1"/>
    <col min="31" max="31" width="7.625" customWidth="1"/>
    <col min="32" max="36" width="2.625" customWidth="1"/>
    <col min="37" max="37" width="6.125" customWidth="1"/>
    <col min="38" max="38" width="2.375" customWidth="1"/>
    <col min="39" max="39" width="0.5" customWidth="1"/>
    <col min="40" max="50" width="2.375" customWidth="1"/>
    <col min="51" max="51" width="17"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t="s">
        <v>197</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54</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v>10</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10</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f>AF36*0.05</f>
        <v>39146.46</v>
      </c>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39146.46</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row>
    <row r="17" spans="1:39">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39">
      <c r="A18" s="12"/>
      <c r="B18" s="5"/>
      <c r="C18" s="309" t="s">
        <v>198</v>
      </c>
      <c r="D18" s="310"/>
      <c r="E18" s="310"/>
      <c r="F18" s="310"/>
      <c r="G18" s="310"/>
      <c r="H18" s="310"/>
      <c r="I18" s="310"/>
      <c r="J18" s="310"/>
      <c r="K18" s="310"/>
      <c r="L18" s="310"/>
      <c r="M18" s="310"/>
      <c r="N18" s="310"/>
      <c r="O18" s="310"/>
      <c r="P18" s="311"/>
      <c r="Q18" s="283">
        <v>1</v>
      </c>
      <c r="R18" s="284"/>
      <c r="S18" s="284"/>
      <c r="T18" s="285"/>
      <c r="U18" s="283" t="s">
        <v>54</v>
      </c>
      <c r="V18" s="284"/>
      <c r="W18" s="284"/>
      <c r="X18" s="284"/>
      <c r="Y18" s="285"/>
      <c r="Z18" s="297">
        <v>2318000</v>
      </c>
      <c r="AA18" s="298"/>
      <c r="AB18" s="298"/>
      <c r="AC18" s="298"/>
      <c r="AD18" s="298"/>
      <c r="AE18" s="299"/>
      <c r="AF18" s="297">
        <f>Z18*Q18</f>
        <v>2318000</v>
      </c>
      <c r="AG18" s="298"/>
      <c r="AH18" s="298"/>
      <c r="AI18" s="298"/>
      <c r="AJ18" s="298"/>
      <c r="AK18" s="299"/>
      <c r="AL18" s="5"/>
      <c r="AM18" s="13"/>
    </row>
    <row r="19" spans="1:39">
      <c r="A19" s="12"/>
      <c r="B19" s="5"/>
      <c r="C19" s="309" t="s">
        <v>199</v>
      </c>
      <c r="D19" s="310"/>
      <c r="E19" s="310"/>
      <c r="F19" s="310"/>
      <c r="G19" s="310"/>
      <c r="H19" s="310"/>
      <c r="I19" s="310"/>
      <c r="J19" s="310"/>
      <c r="K19" s="310"/>
      <c r="L19" s="310"/>
      <c r="M19" s="310"/>
      <c r="N19" s="310"/>
      <c r="O19" s="310"/>
      <c r="P19" s="311"/>
      <c r="Q19" s="283">
        <v>1</v>
      </c>
      <c r="R19" s="284"/>
      <c r="S19" s="284"/>
      <c r="T19" s="285"/>
      <c r="U19" s="283" t="s">
        <v>145</v>
      </c>
      <c r="V19" s="284"/>
      <c r="W19" s="284"/>
      <c r="X19" s="284"/>
      <c r="Y19" s="285"/>
      <c r="Z19" s="297">
        <v>198000</v>
      </c>
      <c r="AA19" s="298"/>
      <c r="AB19" s="298"/>
      <c r="AC19" s="298"/>
      <c r="AD19" s="298"/>
      <c r="AE19" s="299"/>
      <c r="AF19" s="297">
        <f>Z19*Q19</f>
        <v>198000</v>
      </c>
      <c r="AG19" s="298"/>
      <c r="AH19" s="298"/>
      <c r="AI19" s="298"/>
      <c r="AJ19" s="298"/>
      <c r="AK19" s="299"/>
      <c r="AL19" s="5"/>
      <c r="AM19" s="13"/>
    </row>
    <row r="20" spans="1:39">
      <c r="A20" s="12"/>
      <c r="B20" s="5"/>
      <c r="C20" s="309" t="s">
        <v>200</v>
      </c>
      <c r="D20" s="310"/>
      <c r="E20" s="310"/>
      <c r="F20" s="310"/>
      <c r="G20" s="310"/>
      <c r="H20" s="310"/>
      <c r="I20" s="310"/>
      <c r="J20" s="310"/>
      <c r="K20" s="310"/>
      <c r="L20" s="310"/>
      <c r="M20" s="310"/>
      <c r="N20" s="310"/>
      <c r="O20" s="310"/>
      <c r="P20" s="311"/>
      <c r="Q20" s="283">
        <v>1</v>
      </c>
      <c r="R20" s="284"/>
      <c r="S20" s="284"/>
      <c r="T20" s="285"/>
      <c r="U20" s="283" t="s">
        <v>145</v>
      </c>
      <c r="V20" s="284"/>
      <c r="W20" s="284"/>
      <c r="X20" s="284"/>
      <c r="Y20" s="285"/>
      <c r="Z20" s="297">
        <v>57000</v>
      </c>
      <c r="AA20" s="298"/>
      <c r="AB20" s="298"/>
      <c r="AC20" s="298"/>
      <c r="AD20" s="298"/>
      <c r="AE20" s="299"/>
      <c r="AF20" s="297">
        <f>Z20*Q20</f>
        <v>57000</v>
      </c>
      <c r="AG20" s="298"/>
      <c r="AH20" s="298"/>
      <c r="AI20" s="298"/>
      <c r="AJ20" s="298"/>
      <c r="AK20" s="299"/>
      <c r="AL20" s="5"/>
      <c r="AM20" s="13"/>
    </row>
    <row r="21" spans="1:39">
      <c r="A21" s="12"/>
      <c r="B21" s="5"/>
      <c r="C21" s="309" t="s">
        <v>201</v>
      </c>
      <c r="D21" s="310"/>
      <c r="E21" s="310"/>
      <c r="F21" s="310"/>
      <c r="G21" s="310"/>
      <c r="H21" s="310"/>
      <c r="I21" s="310"/>
      <c r="J21" s="310"/>
      <c r="K21" s="310"/>
      <c r="L21" s="310"/>
      <c r="M21" s="310"/>
      <c r="N21" s="310"/>
      <c r="O21" s="310"/>
      <c r="P21" s="311"/>
      <c r="Q21" s="283">
        <v>1</v>
      </c>
      <c r="R21" s="284"/>
      <c r="S21" s="284"/>
      <c r="T21" s="285"/>
      <c r="U21" s="283" t="s">
        <v>145</v>
      </c>
      <c r="V21" s="284"/>
      <c r="W21" s="284"/>
      <c r="X21" s="284"/>
      <c r="Y21" s="285"/>
      <c r="Z21" s="297">
        <v>34298</v>
      </c>
      <c r="AA21" s="298"/>
      <c r="AB21" s="298"/>
      <c r="AC21" s="298"/>
      <c r="AD21" s="298"/>
      <c r="AE21" s="299"/>
      <c r="AF21" s="297">
        <f>Z21*Q21</f>
        <v>34298</v>
      </c>
      <c r="AG21" s="298"/>
      <c r="AH21" s="298"/>
      <c r="AI21" s="298"/>
      <c r="AJ21" s="298"/>
      <c r="AK21" s="299"/>
      <c r="AL21" s="5"/>
      <c r="AM21" s="13"/>
    </row>
    <row r="22" spans="1:39">
      <c r="A22" s="12"/>
      <c r="B22" s="5"/>
      <c r="C22" s="6"/>
      <c r="D22" s="6"/>
      <c r="E22" s="6"/>
      <c r="F22" s="6"/>
      <c r="G22" s="6"/>
      <c r="H22" s="6"/>
      <c r="I22" s="6"/>
      <c r="J22" s="6"/>
      <c r="K22" s="6"/>
      <c r="L22" s="6"/>
      <c r="M22" s="6"/>
      <c r="N22" s="6"/>
      <c r="O22" s="6"/>
      <c r="P22" s="6"/>
      <c r="Q22" s="7"/>
      <c r="R22" s="7"/>
      <c r="S22" s="7"/>
      <c r="T22" s="7"/>
      <c r="U22" s="7"/>
      <c r="V22" s="7"/>
      <c r="W22" s="7"/>
      <c r="X22" s="7"/>
      <c r="Y22" s="7"/>
      <c r="Z22" s="18"/>
      <c r="AA22" s="18"/>
      <c r="AB22" s="18"/>
      <c r="AC22" s="18"/>
      <c r="AD22" s="18"/>
      <c r="AE22" s="18"/>
      <c r="AF22" s="18"/>
      <c r="AG22" s="7"/>
      <c r="AH22" s="7"/>
      <c r="AI22" s="7"/>
      <c r="AJ22" s="7"/>
      <c r="AK22" s="7"/>
      <c r="AL22" s="5"/>
      <c r="AM22" s="13"/>
    </row>
    <row r="23" spans="1:39">
      <c r="A23" s="12"/>
      <c r="B23" s="5"/>
      <c r="C23" s="5"/>
      <c r="D23" s="5"/>
      <c r="E23" s="5"/>
      <c r="F23" s="5"/>
      <c r="G23" s="5"/>
      <c r="H23" s="5"/>
      <c r="I23" s="5"/>
      <c r="J23" s="5"/>
      <c r="K23" s="5"/>
      <c r="L23" s="5"/>
      <c r="M23" s="5"/>
      <c r="N23" s="5"/>
      <c r="O23" s="5"/>
      <c r="P23" s="5"/>
      <c r="Q23" s="5"/>
      <c r="R23" s="5"/>
      <c r="S23" s="5"/>
      <c r="T23" s="5"/>
      <c r="U23" s="5"/>
      <c r="V23" s="5"/>
      <c r="W23" s="5"/>
      <c r="X23" s="5"/>
      <c r="Y23" s="5"/>
      <c r="Z23" s="217" t="s">
        <v>77</v>
      </c>
      <c r="AA23" s="217"/>
      <c r="AB23" s="217"/>
      <c r="AC23" s="217"/>
      <c r="AD23" s="217"/>
      <c r="AE23" s="217"/>
      <c r="AF23" s="293">
        <f>SUM(AF18:AK21)</f>
        <v>2607298</v>
      </c>
      <c r="AG23" s="217"/>
      <c r="AH23" s="217"/>
      <c r="AI23" s="217"/>
      <c r="AJ23" s="217"/>
      <c r="AK23" s="217"/>
      <c r="AL23" s="5"/>
      <c r="AM23" s="13"/>
    </row>
    <row r="24" spans="1:39">
      <c r="A24" s="12"/>
      <c r="B24" s="5"/>
      <c r="C24" s="5"/>
      <c r="D24" s="5"/>
      <c r="E24" s="5"/>
      <c r="F24" s="5"/>
      <c r="G24" s="5"/>
      <c r="H24" s="5"/>
      <c r="I24" s="5"/>
      <c r="J24" s="5"/>
      <c r="K24" s="5"/>
      <c r="L24" s="5"/>
      <c r="M24" s="5"/>
      <c r="N24" s="5"/>
      <c r="O24" s="5"/>
      <c r="P24" s="5"/>
      <c r="Q24" s="5"/>
      <c r="R24" s="5"/>
      <c r="S24" s="5"/>
      <c r="T24" s="5"/>
      <c r="U24" s="5"/>
      <c r="V24" s="5"/>
      <c r="W24" s="5"/>
      <c r="X24" s="5"/>
      <c r="Y24" s="5"/>
      <c r="Z24" s="7"/>
      <c r="AA24" s="7"/>
      <c r="AB24" s="7"/>
      <c r="AC24" s="7"/>
      <c r="AD24" s="7"/>
      <c r="AE24" s="7"/>
      <c r="AF24" s="18"/>
      <c r="AG24" s="7"/>
      <c r="AH24" s="7"/>
      <c r="AI24" s="7"/>
      <c r="AJ24" s="7"/>
      <c r="AK24" s="7"/>
      <c r="AL24" s="5"/>
      <c r="AM24" s="13"/>
    </row>
    <row r="25" spans="1:39">
      <c r="A25" s="12"/>
      <c r="B25" s="5"/>
      <c r="C25" s="217" t="s">
        <v>81</v>
      </c>
      <c r="D25" s="217"/>
      <c r="E25" s="217"/>
      <c r="F25" s="217"/>
      <c r="G25" s="217"/>
      <c r="H25" s="217"/>
      <c r="I25" s="217"/>
      <c r="J25" s="217"/>
      <c r="K25" s="217"/>
      <c r="L25" s="217"/>
      <c r="M25" s="217"/>
      <c r="N25" s="217"/>
      <c r="O25" s="217"/>
      <c r="P25" s="217"/>
      <c r="Q25" s="217"/>
      <c r="R25" s="217"/>
      <c r="S25" s="217"/>
      <c r="T25" s="217"/>
      <c r="U25" s="217"/>
      <c r="V25" s="217"/>
      <c r="W25" s="217"/>
      <c r="X25" s="217"/>
      <c r="Y25" s="217"/>
      <c r="Z25" s="217"/>
      <c r="AA25" s="217"/>
      <c r="AB25" s="217"/>
      <c r="AC25" s="217"/>
      <c r="AD25" s="217"/>
      <c r="AE25" s="217"/>
      <c r="AF25" s="217"/>
      <c r="AG25" s="217"/>
      <c r="AH25" s="217"/>
      <c r="AI25" s="217"/>
      <c r="AJ25" s="217"/>
      <c r="AK25" s="217"/>
      <c r="AL25" s="5"/>
      <c r="AM25" s="13"/>
    </row>
    <row r="26" spans="1:39">
      <c r="A26" s="12"/>
      <c r="B26" s="5"/>
      <c r="C26" s="283" t="s">
        <v>79</v>
      </c>
      <c r="D26" s="284"/>
      <c r="E26" s="284"/>
      <c r="F26" s="284"/>
      <c r="G26" s="284"/>
      <c r="H26" s="284"/>
      <c r="I26" s="284"/>
      <c r="J26" s="284"/>
      <c r="K26" s="284"/>
      <c r="L26" s="284"/>
      <c r="M26" s="284"/>
      <c r="N26" s="284"/>
      <c r="O26" s="284"/>
      <c r="P26" s="284"/>
      <c r="Q26" s="284"/>
      <c r="R26" s="284"/>
      <c r="S26" s="284"/>
      <c r="T26" s="285"/>
      <c r="U26" s="283" t="s">
        <v>66</v>
      </c>
      <c r="V26" s="284"/>
      <c r="W26" s="284"/>
      <c r="X26" s="284"/>
      <c r="Y26" s="284"/>
      <c r="Z26" s="284"/>
      <c r="AA26" s="284"/>
      <c r="AB26" s="284"/>
      <c r="AC26" s="284"/>
      <c r="AD26" s="284"/>
      <c r="AE26" s="285"/>
      <c r="AF26" s="217" t="s">
        <v>71</v>
      </c>
      <c r="AG26" s="217"/>
      <c r="AH26" s="217"/>
      <c r="AI26" s="217"/>
      <c r="AJ26" s="217"/>
      <c r="AK26" s="217"/>
      <c r="AL26" s="5"/>
      <c r="AM26" s="13"/>
    </row>
    <row r="27" spans="1:39">
      <c r="A27" s="12"/>
      <c r="B27" s="5"/>
      <c r="C27" s="283" t="s">
        <v>168</v>
      </c>
      <c r="D27" s="284"/>
      <c r="E27" s="284"/>
      <c r="F27" s="284"/>
      <c r="G27" s="284"/>
      <c r="H27" s="284"/>
      <c r="I27" s="284"/>
      <c r="J27" s="284"/>
      <c r="K27" s="284"/>
      <c r="L27" s="284"/>
      <c r="M27" s="284"/>
      <c r="N27" s="284"/>
      <c r="O27" s="284"/>
      <c r="P27" s="284"/>
      <c r="Q27" s="284"/>
      <c r="R27" s="284"/>
      <c r="S27" s="284"/>
      <c r="T27" s="285"/>
      <c r="U27" s="283" t="s">
        <v>152</v>
      </c>
      <c r="V27" s="284"/>
      <c r="W27" s="284"/>
      <c r="X27" s="284"/>
      <c r="Y27" s="284"/>
      <c r="Z27" s="284"/>
      <c r="AA27" s="284"/>
      <c r="AB27" s="284"/>
      <c r="AC27" s="284"/>
      <c r="AD27" s="284"/>
      <c r="AE27" s="285"/>
      <c r="AF27" s="289">
        <v>185000</v>
      </c>
      <c r="AG27" s="289"/>
      <c r="AH27" s="289"/>
      <c r="AI27" s="289"/>
      <c r="AJ27" s="289"/>
      <c r="AK27" s="289"/>
      <c r="AL27" s="5"/>
      <c r="AM27" s="13"/>
    </row>
    <row r="28" spans="1:39" ht="3" customHeight="1">
      <c r="A28" s="12"/>
      <c r="B28" s="5"/>
      <c r="C28" s="5"/>
      <c r="D28" s="5"/>
      <c r="E28" s="5"/>
      <c r="F28" s="5"/>
      <c r="G28" s="5"/>
      <c r="H28" s="5"/>
      <c r="I28" s="5"/>
      <c r="J28" s="5"/>
      <c r="K28" s="5"/>
      <c r="L28" s="5"/>
      <c r="M28" s="5"/>
      <c r="N28" s="5"/>
      <c r="O28" s="5"/>
      <c r="P28" s="5"/>
      <c r="Q28" s="5"/>
      <c r="R28" s="5"/>
      <c r="S28" s="5"/>
      <c r="T28" s="5"/>
      <c r="U28" s="5"/>
      <c r="V28" s="5"/>
      <c r="W28" s="5"/>
      <c r="X28" s="5"/>
      <c r="Y28" s="5"/>
      <c r="Z28" s="7"/>
      <c r="AA28" s="7"/>
      <c r="AB28" s="7"/>
      <c r="AC28" s="7"/>
      <c r="AD28" s="7"/>
      <c r="AE28" s="7"/>
      <c r="AF28" s="18"/>
      <c r="AG28" s="7"/>
      <c r="AH28" s="7"/>
      <c r="AI28" s="7"/>
      <c r="AJ28" s="7"/>
      <c r="AK28" s="7"/>
      <c r="AL28" s="5"/>
      <c r="AM28" s="13"/>
    </row>
    <row r="29" spans="1:39">
      <c r="A29" s="12"/>
      <c r="B29" s="5"/>
      <c r="C29" s="5"/>
      <c r="D29" s="5"/>
      <c r="E29" s="5"/>
      <c r="F29" s="5"/>
      <c r="G29" s="5"/>
      <c r="H29" s="5"/>
      <c r="I29" s="5"/>
      <c r="J29" s="5"/>
      <c r="K29" s="5"/>
      <c r="L29" s="5"/>
      <c r="M29" s="5"/>
      <c r="N29" s="5"/>
      <c r="O29" s="5"/>
      <c r="P29" s="5"/>
      <c r="Q29" s="5"/>
      <c r="R29" s="5"/>
      <c r="S29" s="5"/>
      <c r="T29" s="5"/>
      <c r="U29" s="5"/>
      <c r="V29" s="5"/>
      <c r="W29" s="5"/>
      <c r="X29" s="5"/>
      <c r="Y29" s="5"/>
      <c r="Z29" s="217" t="s">
        <v>77</v>
      </c>
      <c r="AA29" s="217"/>
      <c r="AB29" s="217"/>
      <c r="AC29" s="217"/>
      <c r="AD29" s="217"/>
      <c r="AE29" s="217"/>
      <c r="AF29" s="293">
        <f>SUM(AF27:AK27)</f>
        <v>185000</v>
      </c>
      <c r="AG29" s="217"/>
      <c r="AH29" s="217"/>
      <c r="AI29" s="217"/>
      <c r="AJ29" s="217"/>
      <c r="AK29" s="217"/>
      <c r="AL29" s="5"/>
      <c r="AM29" s="13"/>
    </row>
    <row r="30" spans="1:39">
      <c r="A30" s="12"/>
      <c r="B30" s="5"/>
      <c r="C30" s="5"/>
      <c r="D30" s="5"/>
      <c r="E30" s="5"/>
      <c r="F30" s="5"/>
      <c r="G30" s="5"/>
      <c r="H30" s="5"/>
      <c r="I30" s="5"/>
      <c r="J30" s="5"/>
      <c r="K30" s="5"/>
      <c r="L30" s="5"/>
      <c r="M30" s="5"/>
      <c r="N30" s="5"/>
      <c r="O30" s="5"/>
      <c r="P30" s="5"/>
      <c r="Q30" s="5"/>
      <c r="R30" s="5"/>
      <c r="S30" s="5"/>
      <c r="T30" s="5"/>
      <c r="U30" s="5"/>
      <c r="V30" s="5"/>
      <c r="W30" s="5"/>
      <c r="X30" s="5"/>
      <c r="Y30" s="5"/>
      <c r="Z30" s="7"/>
      <c r="AA30" s="7"/>
      <c r="AB30" s="7"/>
      <c r="AC30" s="7"/>
      <c r="AD30" s="7"/>
      <c r="AE30" s="7"/>
      <c r="AF30" s="18"/>
      <c r="AG30" s="7"/>
      <c r="AH30" s="7"/>
      <c r="AI30" s="7"/>
      <c r="AJ30" s="7"/>
      <c r="AK30" s="7"/>
      <c r="AL30" s="5"/>
      <c r="AM30" s="13"/>
    </row>
    <row r="31" spans="1:39">
      <c r="A31" s="12"/>
      <c r="B31" s="5"/>
      <c r="C31" s="217" t="s">
        <v>82</v>
      </c>
      <c r="D31" s="217"/>
      <c r="E31" s="217"/>
      <c r="F31" s="217"/>
      <c r="G31" s="217"/>
      <c r="H31" s="217"/>
      <c r="I31" s="217"/>
      <c r="J31" s="217"/>
      <c r="K31" s="217"/>
      <c r="L31" s="217"/>
      <c r="M31" s="217"/>
      <c r="N31" s="217"/>
      <c r="O31" s="217"/>
      <c r="P31" s="217"/>
      <c r="Q31" s="217"/>
      <c r="R31" s="217"/>
      <c r="S31" s="217"/>
      <c r="T31" s="217"/>
      <c r="U31" s="217"/>
      <c r="V31" s="217"/>
      <c r="W31" s="217"/>
      <c r="X31" s="217"/>
      <c r="Y31" s="217"/>
      <c r="Z31" s="217"/>
      <c r="AA31" s="217"/>
      <c r="AB31" s="217"/>
      <c r="AC31" s="217"/>
      <c r="AD31" s="217"/>
      <c r="AE31" s="217"/>
      <c r="AF31" s="217"/>
      <c r="AG31" s="217"/>
      <c r="AH31" s="217"/>
      <c r="AI31" s="217"/>
      <c r="AJ31" s="217"/>
      <c r="AK31" s="217"/>
      <c r="AL31" s="5"/>
      <c r="AM31" s="13"/>
    </row>
    <row r="32" spans="1:39">
      <c r="A32" s="12"/>
      <c r="B32" s="5"/>
      <c r="C32" s="283" t="s">
        <v>79</v>
      </c>
      <c r="D32" s="284"/>
      <c r="E32" s="284"/>
      <c r="F32" s="284"/>
      <c r="G32" s="284"/>
      <c r="H32" s="284"/>
      <c r="I32" s="284"/>
      <c r="J32" s="284"/>
      <c r="K32" s="284"/>
      <c r="L32" s="284"/>
      <c r="M32" s="284"/>
      <c r="N32" s="285"/>
      <c r="O32" s="283" t="s">
        <v>83</v>
      </c>
      <c r="P32" s="284"/>
      <c r="Q32" s="284"/>
      <c r="R32" s="284"/>
      <c r="S32" s="284"/>
      <c r="T32" s="284"/>
      <c r="U32" s="284"/>
      <c r="V32" s="284"/>
      <c r="W32" s="284"/>
      <c r="X32" s="284"/>
      <c r="Y32" s="285"/>
      <c r="Z32" s="217" t="s">
        <v>84</v>
      </c>
      <c r="AA32" s="217"/>
      <c r="AB32" s="217"/>
      <c r="AC32" s="217"/>
      <c r="AD32" s="217"/>
      <c r="AE32" s="217"/>
      <c r="AF32" s="217" t="s">
        <v>71</v>
      </c>
      <c r="AG32" s="217"/>
      <c r="AH32" s="217"/>
      <c r="AI32" s="217"/>
      <c r="AJ32" s="217"/>
      <c r="AK32" s="217"/>
      <c r="AL32" s="5"/>
      <c r="AM32" s="13"/>
    </row>
    <row r="33" spans="1:51">
      <c r="A33" s="12"/>
      <c r="B33" s="5"/>
      <c r="C33" s="283" t="s">
        <v>170</v>
      </c>
      <c r="D33" s="284"/>
      <c r="E33" s="284"/>
      <c r="F33" s="284"/>
      <c r="G33" s="284"/>
      <c r="H33" s="284"/>
      <c r="I33" s="284"/>
      <c r="J33" s="284"/>
      <c r="K33" s="284"/>
      <c r="L33" s="284"/>
      <c r="M33" s="284"/>
      <c r="N33" s="285"/>
      <c r="O33" s="286">
        <v>75920</v>
      </c>
      <c r="P33" s="287"/>
      <c r="Q33" s="287"/>
      <c r="R33" s="287"/>
      <c r="S33" s="287"/>
      <c r="T33" s="287"/>
      <c r="U33" s="287"/>
      <c r="V33" s="287"/>
      <c r="W33" s="287"/>
      <c r="X33" s="287"/>
      <c r="Y33" s="288"/>
      <c r="Z33" s="290">
        <v>4.8</v>
      </c>
      <c r="AA33" s="291"/>
      <c r="AB33" s="291"/>
      <c r="AC33" s="291"/>
      <c r="AD33" s="291"/>
      <c r="AE33" s="292"/>
      <c r="AF33" s="297">
        <f>O33*Z33</f>
        <v>364416</v>
      </c>
      <c r="AG33" s="298"/>
      <c r="AH33" s="298"/>
      <c r="AI33" s="298"/>
      <c r="AJ33" s="298"/>
      <c r="AK33" s="299"/>
      <c r="AL33" s="5"/>
      <c r="AM33" s="13"/>
    </row>
    <row r="34" spans="1:51">
      <c r="A34" s="12"/>
      <c r="B34" s="5"/>
      <c r="C34" s="283" t="s">
        <v>171</v>
      </c>
      <c r="D34" s="284"/>
      <c r="E34" s="284"/>
      <c r="F34" s="284"/>
      <c r="G34" s="284"/>
      <c r="H34" s="284"/>
      <c r="I34" s="284"/>
      <c r="J34" s="284"/>
      <c r="K34" s="284"/>
      <c r="L34" s="284"/>
      <c r="M34" s="284"/>
      <c r="N34" s="285"/>
      <c r="O34" s="286">
        <v>49823</v>
      </c>
      <c r="P34" s="287"/>
      <c r="Q34" s="287"/>
      <c r="R34" s="287"/>
      <c r="S34" s="287"/>
      <c r="T34" s="287"/>
      <c r="U34" s="287"/>
      <c r="V34" s="287"/>
      <c r="W34" s="287"/>
      <c r="X34" s="287"/>
      <c r="Y34" s="288"/>
      <c r="Z34" s="290">
        <v>8.4</v>
      </c>
      <c r="AA34" s="291"/>
      <c r="AB34" s="291"/>
      <c r="AC34" s="291"/>
      <c r="AD34" s="291"/>
      <c r="AE34" s="292"/>
      <c r="AF34" s="297">
        <f>O34*Z34</f>
        <v>418513.2</v>
      </c>
      <c r="AG34" s="298"/>
      <c r="AH34" s="298"/>
      <c r="AI34" s="298"/>
      <c r="AJ34" s="298"/>
      <c r="AK34" s="299"/>
      <c r="AL34" s="5"/>
      <c r="AM34" s="13"/>
      <c r="AY34">
        <v>24</v>
      </c>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5"/>
      <c r="Y36" s="5"/>
      <c r="Z36" s="217" t="s">
        <v>77</v>
      </c>
      <c r="AA36" s="217"/>
      <c r="AB36" s="217"/>
      <c r="AC36" s="217"/>
      <c r="AD36" s="217"/>
      <c r="AE36" s="217"/>
      <c r="AF36" s="293">
        <f>SUM(AF33:AK34)</f>
        <v>782929.2</v>
      </c>
      <c r="AG36" s="293"/>
      <c r="AH36" s="293"/>
      <c r="AI36" s="293"/>
      <c r="AJ36" s="293"/>
      <c r="AK36" s="293"/>
      <c r="AL36" s="5"/>
      <c r="AM36" s="13"/>
    </row>
    <row r="37" spans="1:51" ht="3" customHeight="1">
      <c r="A37" s="12"/>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13"/>
    </row>
    <row r="38" spans="1:51">
      <c r="A38" s="12"/>
      <c r="B38" s="5"/>
      <c r="C38" s="5"/>
      <c r="D38" s="5"/>
      <c r="E38" s="5"/>
      <c r="F38" s="5"/>
      <c r="G38" s="5"/>
      <c r="H38" s="5"/>
      <c r="I38" s="5"/>
      <c r="J38" s="5"/>
      <c r="K38" s="5"/>
      <c r="L38" s="5"/>
      <c r="M38" s="5"/>
      <c r="N38" s="5"/>
      <c r="O38" s="5"/>
      <c r="P38" s="5"/>
      <c r="Q38" s="5"/>
      <c r="R38" s="5"/>
      <c r="S38" s="5"/>
      <c r="T38" s="5"/>
      <c r="U38" s="5"/>
      <c r="V38" s="5"/>
      <c r="W38" s="5"/>
      <c r="X38" s="217" t="s">
        <v>153</v>
      </c>
      <c r="Y38" s="217"/>
      <c r="Z38" s="217"/>
      <c r="AA38" s="217"/>
      <c r="AB38" s="217"/>
      <c r="AC38" s="217"/>
      <c r="AD38" s="315">
        <f>AF36+AF23+AE14+AF29</f>
        <v>3614373.66</v>
      </c>
      <c r="AE38" s="315"/>
      <c r="AF38" s="315"/>
      <c r="AG38" s="315"/>
      <c r="AH38" s="315"/>
      <c r="AI38" s="315"/>
      <c r="AJ38" s="315"/>
      <c r="AK38" s="315"/>
      <c r="AL38" s="5"/>
      <c r="AM38" s="13"/>
      <c r="AY38" s="19">
        <f>AD38</f>
        <v>3614373.66</v>
      </c>
    </row>
    <row r="39" spans="1:51" ht="3" customHeight="1">
      <c r="A39" s="14"/>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20"/>
      <c r="AE39" s="20"/>
      <c r="AF39" s="20"/>
      <c r="AG39" s="20"/>
      <c r="AH39" s="20"/>
      <c r="AI39" s="20"/>
      <c r="AJ39" s="20"/>
      <c r="AK39" s="20"/>
      <c r="AL39" s="16"/>
      <c r="AM39" s="15"/>
    </row>
  </sheetData>
  <mergeCells count="75">
    <mergeCell ref="B2:AL2"/>
    <mergeCell ref="B4:AL4"/>
    <mergeCell ref="C6:F6"/>
    <mergeCell ref="G6:I6"/>
    <mergeCell ref="C7:F7"/>
    <mergeCell ref="G7:I7"/>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 ref="C16:AK16"/>
    <mergeCell ref="C17:P17"/>
    <mergeCell ref="Q17:T17"/>
    <mergeCell ref="U17:Y17"/>
    <mergeCell ref="Z17:AE17"/>
    <mergeCell ref="AF17:AK17"/>
    <mergeCell ref="C19:P19"/>
    <mergeCell ref="Q19:T19"/>
    <mergeCell ref="U19:Y19"/>
    <mergeCell ref="Z19:AE19"/>
    <mergeCell ref="AF19:AK19"/>
    <mergeCell ref="C18:P18"/>
    <mergeCell ref="Q18:T18"/>
    <mergeCell ref="U18:Y18"/>
    <mergeCell ref="Z18:AE18"/>
    <mergeCell ref="AF18:AK18"/>
    <mergeCell ref="Z23:AE23"/>
    <mergeCell ref="AF23:AK23"/>
    <mergeCell ref="C20:P20"/>
    <mergeCell ref="Q20:T20"/>
    <mergeCell ref="U20:Y20"/>
    <mergeCell ref="Z20:AE20"/>
    <mergeCell ref="AF20:AK20"/>
    <mergeCell ref="C21:P21"/>
    <mergeCell ref="Q21:T21"/>
    <mergeCell ref="U21:Y21"/>
    <mergeCell ref="Z21:AE21"/>
    <mergeCell ref="AF21:AK21"/>
    <mergeCell ref="C25:AK25"/>
    <mergeCell ref="C26:T26"/>
    <mergeCell ref="U26:AE26"/>
    <mergeCell ref="AF26:AK26"/>
    <mergeCell ref="C27:T27"/>
    <mergeCell ref="U27:AE27"/>
    <mergeCell ref="AF27:AK27"/>
    <mergeCell ref="Z29:AE29"/>
    <mergeCell ref="AF29:AK29"/>
    <mergeCell ref="C31:AK31"/>
    <mergeCell ref="C32:N32"/>
    <mergeCell ref="O32:Y32"/>
    <mergeCell ref="Z32:AE32"/>
    <mergeCell ref="AF32:AK32"/>
    <mergeCell ref="Z36:AE36"/>
    <mergeCell ref="AF36:AK36"/>
    <mergeCell ref="X38:AC38"/>
    <mergeCell ref="AD38:AK38"/>
    <mergeCell ref="C33:N33"/>
    <mergeCell ref="O33:Y33"/>
    <mergeCell ref="Z33:AE33"/>
    <mergeCell ref="AF33:AK33"/>
    <mergeCell ref="C34:N34"/>
    <mergeCell ref="O34:Y34"/>
    <mergeCell ref="Z34:AE34"/>
    <mergeCell ref="AF34:AK34"/>
  </mergeCells>
  <pageMargins left="0.7" right="0.7" top="0.75" bottom="0.75" header="0.3" footer="0.3"/>
  <pageSetup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AY37"/>
  <sheetViews>
    <sheetView showGridLines="0" view="pageBreakPreview" zoomScale="60" zoomScaleNormal="70" workbookViewId="0">
      <selection activeCell="AY21" sqref="AY21"/>
    </sheetView>
  </sheetViews>
  <sheetFormatPr baseColWidth="10" defaultColWidth="11.5" defaultRowHeight="14.25"/>
  <cols>
    <col min="1" max="1" width="0.5" customWidth="1"/>
    <col min="2" max="5" width="2.375" customWidth="1"/>
    <col min="6" max="6" width="3.375" customWidth="1"/>
    <col min="7" max="8" width="2.375" customWidth="1"/>
    <col min="9" max="9" width="3.875" customWidth="1"/>
    <col min="10" max="14" width="2.5" customWidth="1"/>
    <col min="15" max="15" width="2.375" customWidth="1"/>
    <col min="16" max="16" width="15.5" customWidth="1"/>
    <col min="17" max="17" width="2.375" customWidth="1"/>
    <col min="18" max="18" width="3.875" customWidth="1"/>
    <col min="19" max="23" width="2.375" customWidth="1"/>
    <col min="24" max="24" width="6.875" customWidth="1"/>
    <col min="25" max="30" width="2.375" customWidth="1"/>
    <col min="31" max="31" width="7.625" customWidth="1"/>
    <col min="32" max="36" width="2.625" customWidth="1"/>
    <col min="37" max="37" width="6.125" customWidth="1"/>
    <col min="38" max="38" width="2.375" customWidth="1"/>
    <col min="39" max="39" width="0.5" customWidth="1"/>
    <col min="40" max="50" width="2.375" customWidth="1"/>
    <col min="51" max="51" width="17"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t="s">
        <v>202</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54</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v>20</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20</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f>AF34*0.05</f>
        <v>2259.8175000000006</v>
      </c>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2259.8175000000006</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row>
    <row r="17" spans="1:51">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51" ht="32.25" customHeight="1">
      <c r="A18" s="12"/>
      <c r="B18" s="5"/>
      <c r="C18" s="309" t="s">
        <v>203</v>
      </c>
      <c r="D18" s="310"/>
      <c r="E18" s="310"/>
      <c r="F18" s="310"/>
      <c r="G18" s="310"/>
      <c r="H18" s="310"/>
      <c r="I18" s="310"/>
      <c r="J18" s="310"/>
      <c r="K18" s="310"/>
      <c r="L18" s="310"/>
      <c r="M18" s="310"/>
      <c r="N18" s="310"/>
      <c r="O18" s="310"/>
      <c r="P18" s="311"/>
      <c r="Q18" s="283">
        <v>1</v>
      </c>
      <c r="R18" s="284"/>
      <c r="S18" s="284"/>
      <c r="T18" s="285"/>
      <c r="U18" s="283" t="s">
        <v>54</v>
      </c>
      <c r="V18" s="284"/>
      <c r="W18" s="284"/>
      <c r="X18" s="284"/>
      <c r="Y18" s="285"/>
      <c r="Z18" s="297">
        <v>1450000</v>
      </c>
      <c r="AA18" s="298"/>
      <c r="AB18" s="298"/>
      <c r="AC18" s="298"/>
      <c r="AD18" s="298"/>
      <c r="AE18" s="299"/>
      <c r="AF18" s="297">
        <f>Z18*Q18</f>
        <v>1450000</v>
      </c>
      <c r="AG18" s="298"/>
      <c r="AH18" s="298"/>
      <c r="AI18" s="298"/>
      <c r="AJ18" s="298"/>
      <c r="AK18" s="299"/>
      <c r="AL18" s="5"/>
      <c r="AM18" s="13"/>
    </row>
    <row r="19" spans="1:51">
      <c r="A19" s="12"/>
      <c r="B19" s="5"/>
      <c r="C19" s="309" t="s">
        <v>199</v>
      </c>
      <c r="D19" s="310"/>
      <c r="E19" s="310"/>
      <c r="F19" s="310"/>
      <c r="G19" s="310"/>
      <c r="H19" s="310"/>
      <c r="I19" s="310"/>
      <c r="J19" s="310"/>
      <c r="K19" s="310"/>
      <c r="L19" s="310"/>
      <c r="M19" s="310"/>
      <c r="N19" s="310"/>
      <c r="O19" s="310"/>
      <c r="P19" s="311"/>
      <c r="Q19" s="283">
        <v>1</v>
      </c>
      <c r="R19" s="284"/>
      <c r="S19" s="284"/>
      <c r="T19" s="285"/>
      <c r="U19" s="283" t="s">
        <v>145</v>
      </c>
      <c r="V19" s="284"/>
      <c r="W19" s="284"/>
      <c r="X19" s="284"/>
      <c r="Y19" s="285"/>
      <c r="Z19" s="297">
        <v>66540</v>
      </c>
      <c r="AA19" s="298"/>
      <c r="AB19" s="298"/>
      <c r="AC19" s="298"/>
      <c r="AD19" s="298"/>
      <c r="AE19" s="299"/>
      <c r="AF19" s="297">
        <f>Z19*Q19</f>
        <v>66540</v>
      </c>
      <c r="AG19" s="298"/>
      <c r="AH19" s="298"/>
      <c r="AI19" s="298"/>
      <c r="AJ19" s="298"/>
      <c r="AK19" s="299"/>
      <c r="AL19" s="5"/>
      <c r="AM19" s="13"/>
    </row>
    <row r="20" spans="1:51">
      <c r="A20" s="12"/>
      <c r="B20" s="5"/>
      <c r="C20" s="6"/>
      <c r="D20" s="6"/>
      <c r="E20" s="6"/>
      <c r="F20" s="6"/>
      <c r="G20" s="6"/>
      <c r="H20" s="6"/>
      <c r="I20" s="6"/>
      <c r="J20" s="6"/>
      <c r="K20" s="6"/>
      <c r="L20" s="6"/>
      <c r="M20" s="6"/>
      <c r="N20" s="6"/>
      <c r="O20" s="6"/>
      <c r="P20" s="6"/>
      <c r="Q20" s="7"/>
      <c r="R20" s="7"/>
      <c r="S20" s="7"/>
      <c r="T20" s="7"/>
      <c r="U20" s="7"/>
      <c r="V20" s="7"/>
      <c r="W20" s="7"/>
      <c r="X20" s="7"/>
      <c r="Y20" s="7"/>
      <c r="Z20" s="18"/>
      <c r="AA20" s="18"/>
      <c r="AB20" s="18"/>
      <c r="AC20" s="18"/>
      <c r="AD20" s="18"/>
      <c r="AE20" s="18"/>
      <c r="AF20" s="18"/>
      <c r="AG20" s="7"/>
      <c r="AH20" s="7"/>
      <c r="AI20" s="7"/>
      <c r="AJ20" s="7"/>
      <c r="AK20" s="7"/>
      <c r="AL20" s="5"/>
      <c r="AM20" s="13"/>
    </row>
    <row r="21" spans="1:51">
      <c r="A21" s="12"/>
      <c r="B21" s="5"/>
      <c r="C21" s="5"/>
      <c r="D21" s="5"/>
      <c r="E21" s="5"/>
      <c r="F21" s="5"/>
      <c r="G21" s="5"/>
      <c r="H21" s="5"/>
      <c r="I21" s="5"/>
      <c r="J21" s="5"/>
      <c r="K21" s="5"/>
      <c r="L21" s="5"/>
      <c r="M21" s="5"/>
      <c r="N21" s="5"/>
      <c r="O21" s="5"/>
      <c r="P21" s="5"/>
      <c r="Q21" s="5"/>
      <c r="R21" s="5"/>
      <c r="S21" s="5"/>
      <c r="T21" s="5"/>
      <c r="U21" s="5"/>
      <c r="V21" s="5"/>
      <c r="W21" s="5"/>
      <c r="X21" s="5"/>
      <c r="Y21" s="5"/>
      <c r="Z21" s="217" t="s">
        <v>77</v>
      </c>
      <c r="AA21" s="217"/>
      <c r="AB21" s="217"/>
      <c r="AC21" s="217"/>
      <c r="AD21" s="217"/>
      <c r="AE21" s="217"/>
      <c r="AF21" s="293">
        <f>SUM(AF18:AK19)</f>
        <v>1516540</v>
      </c>
      <c r="AG21" s="217"/>
      <c r="AH21" s="217"/>
      <c r="AI21" s="217"/>
      <c r="AJ21" s="217"/>
      <c r="AK21" s="217"/>
      <c r="AL21" s="5"/>
      <c r="AM21" s="13"/>
    </row>
    <row r="22" spans="1:51">
      <c r="A22" s="12"/>
      <c r="B22" s="5"/>
      <c r="C22" s="5"/>
      <c r="D22" s="5"/>
      <c r="E22" s="5"/>
      <c r="F22" s="5"/>
      <c r="G22" s="5"/>
      <c r="H22" s="5"/>
      <c r="I22" s="5"/>
      <c r="J22" s="5"/>
      <c r="K22" s="5"/>
      <c r="L22" s="5"/>
      <c r="M22" s="5"/>
      <c r="N22" s="5"/>
      <c r="O22" s="5"/>
      <c r="P22" s="5"/>
      <c r="Q22" s="5"/>
      <c r="R22" s="5"/>
      <c r="S22" s="5"/>
      <c r="T22" s="5"/>
      <c r="U22" s="5"/>
      <c r="V22" s="5"/>
      <c r="W22" s="5"/>
      <c r="X22" s="5"/>
      <c r="Y22" s="5"/>
      <c r="Z22" s="7"/>
      <c r="AA22" s="7"/>
      <c r="AB22" s="7"/>
      <c r="AC22" s="7"/>
      <c r="AD22" s="7"/>
      <c r="AE22" s="7"/>
      <c r="AF22" s="18"/>
      <c r="AG22" s="7"/>
      <c r="AH22" s="7"/>
      <c r="AI22" s="7"/>
      <c r="AJ22" s="7"/>
      <c r="AK22" s="7"/>
      <c r="AL22" s="5"/>
      <c r="AM22" s="13"/>
    </row>
    <row r="23" spans="1:51">
      <c r="A23" s="12"/>
      <c r="B23" s="5"/>
      <c r="C23" s="217" t="s">
        <v>81</v>
      </c>
      <c r="D23" s="217"/>
      <c r="E23" s="217"/>
      <c r="F23" s="217"/>
      <c r="G23" s="217"/>
      <c r="H23" s="217"/>
      <c r="I23" s="217"/>
      <c r="J23" s="217"/>
      <c r="K23" s="217"/>
      <c r="L23" s="217"/>
      <c r="M23" s="217"/>
      <c r="N23" s="217"/>
      <c r="O23" s="217"/>
      <c r="P23" s="217"/>
      <c r="Q23" s="217"/>
      <c r="R23" s="217"/>
      <c r="S23" s="217"/>
      <c r="T23" s="217"/>
      <c r="U23" s="217"/>
      <c r="V23" s="217"/>
      <c r="W23" s="217"/>
      <c r="X23" s="217"/>
      <c r="Y23" s="217"/>
      <c r="Z23" s="217"/>
      <c r="AA23" s="217"/>
      <c r="AB23" s="217"/>
      <c r="AC23" s="217"/>
      <c r="AD23" s="217"/>
      <c r="AE23" s="217"/>
      <c r="AF23" s="217"/>
      <c r="AG23" s="217"/>
      <c r="AH23" s="217"/>
      <c r="AI23" s="217"/>
      <c r="AJ23" s="217"/>
      <c r="AK23" s="217"/>
      <c r="AL23" s="5"/>
      <c r="AM23" s="13"/>
    </row>
    <row r="24" spans="1:51">
      <c r="A24" s="12"/>
      <c r="B24" s="5"/>
      <c r="C24" s="283" t="s">
        <v>79</v>
      </c>
      <c r="D24" s="284"/>
      <c r="E24" s="284"/>
      <c r="F24" s="284"/>
      <c r="G24" s="284"/>
      <c r="H24" s="284"/>
      <c r="I24" s="284"/>
      <c r="J24" s="284"/>
      <c r="K24" s="284"/>
      <c r="L24" s="284"/>
      <c r="M24" s="284"/>
      <c r="N24" s="284"/>
      <c r="O24" s="284"/>
      <c r="P24" s="284"/>
      <c r="Q24" s="284"/>
      <c r="R24" s="284"/>
      <c r="S24" s="284"/>
      <c r="T24" s="285"/>
      <c r="U24" s="283" t="s">
        <v>66</v>
      </c>
      <c r="V24" s="284"/>
      <c r="W24" s="284"/>
      <c r="X24" s="284"/>
      <c r="Y24" s="284"/>
      <c r="Z24" s="284"/>
      <c r="AA24" s="284"/>
      <c r="AB24" s="284"/>
      <c r="AC24" s="284"/>
      <c r="AD24" s="284"/>
      <c r="AE24" s="285"/>
      <c r="AF24" s="217" t="s">
        <v>71</v>
      </c>
      <c r="AG24" s="217"/>
      <c r="AH24" s="217"/>
      <c r="AI24" s="217"/>
      <c r="AJ24" s="217"/>
      <c r="AK24" s="217"/>
      <c r="AL24" s="5"/>
      <c r="AM24" s="13"/>
    </row>
    <row r="25" spans="1:51">
      <c r="A25" s="12"/>
      <c r="B25" s="5"/>
      <c r="C25" s="283" t="s">
        <v>168</v>
      </c>
      <c r="D25" s="284"/>
      <c r="E25" s="284"/>
      <c r="F25" s="284"/>
      <c r="G25" s="284"/>
      <c r="H25" s="284"/>
      <c r="I25" s="284"/>
      <c r="J25" s="284"/>
      <c r="K25" s="284"/>
      <c r="L25" s="284"/>
      <c r="M25" s="284"/>
      <c r="N25" s="284"/>
      <c r="O25" s="284"/>
      <c r="P25" s="284"/>
      <c r="Q25" s="284"/>
      <c r="R25" s="284"/>
      <c r="S25" s="284"/>
      <c r="T25" s="285"/>
      <c r="U25" s="283" t="s">
        <v>152</v>
      </c>
      <c r="V25" s="284"/>
      <c r="W25" s="284"/>
      <c r="X25" s="284"/>
      <c r="Y25" s="284"/>
      <c r="Z25" s="284"/>
      <c r="AA25" s="284"/>
      <c r="AB25" s="284"/>
      <c r="AC25" s="284"/>
      <c r="AD25" s="284"/>
      <c r="AE25" s="285"/>
      <c r="AF25" s="289">
        <v>45000</v>
      </c>
      <c r="AG25" s="289"/>
      <c r="AH25" s="289"/>
      <c r="AI25" s="289"/>
      <c r="AJ25" s="289"/>
      <c r="AK25" s="289"/>
      <c r="AL25" s="5"/>
      <c r="AM25" s="13"/>
    </row>
    <row r="26" spans="1:51" ht="3" customHeight="1">
      <c r="A26" s="12"/>
      <c r="B26" s="5"/>
      <c r="C26" s="5"/>
      <c r="D26" s="5"/>
      <c r="E26" s="5"/>
      <c r="F26" s="5"/>
      <c r="G26" s="5"/>
      <c r="H26" s="5"/>
      <c r="I26" s="5"/>
      <c r="J26" s="5"/>
      <c r="K26" s="5"/>
      <c r="L26" s="5"/>
      <c r="M26" s="5"/>
      <c r="N26" s="5"/>
      <c r="O26" s="5"/>
      <c r="P26" s="5"/>
      <c r="Q26" s="5"/>
      <c r="R26" s="5"/>
      <c r="S26" s="5"/>
      <c r="T26" s="5"/>
      <c r="U26" s="5"/>
      <c r="V26" s="5"/>
      <c r="W26" s="5"/>
      <c r="X26" s="5"/>
      <c r="Y26" s="5"/>
      <c r="Z26" s="7"/>
      <c r="AA26" s="7"/>
      <c r="AB26" s="7"/>
      <c r="AC26" s="7"/>
      <c r="AD26" s="7"/>
      <c r="AE26" s="7"/>
      <c r="AF26" s="18"/>
      <c r="AG26" s="7"/>
      <c r="AH26" s="7"/>
      <c r="AI26" s="7"/>
      <c r="AJ26" s="7"/>
      <c r="AK26" s="7"/>
      <c r="AL26" s="5"/>
      <c r="AM26" s="13"/>
    </row>
    <row r="27" spans="1:51">
      <c r="A27" s="12"/>
      <c r="B27" s="5"/>
      <c r="C27" s="5"/>
      <c r="D27" s="5"/>
      <c r="E27" s="5"/>
      <c r="F27" s="5"/>
      <c r="G27" s="5"/>
      <c r="H27" s="5"/>
      <c r="I27" s="5"/>
      <c r="J27" s="5"/>
      <c r="K27" s="5"/>
      <c r="L27" s="5"/>
      <c r="M27" s="5"/>
      <c r="N27" s="5"/>
      <c r="O27" s="5"/>
      <c r="P27" s="5"/>
      <c r="Q27" s="5"/>
      <c r="R27" s="5"/>
      <c r="S27" s="5"/>
      <c r="T27" s="5"/>
      <c r="U27" s="5"/>
      <c r="V27" s="5"/>
      <c r="W27" s="5"/>
      <c r="X27" s="5"/>
      <c r="Y27" s="5"/>
      <c r="Z27" s="217" t="s">
        <v>77</v>
      </c>
      <c r="AA27" s="217"/>
      <c r="AB27" s="217"/>
      <c r="AC27" s="217"/>
      <c r="AD27" s="217"/>
      <c r="AE27" s="217"/>
      <c r="AF27" s="293">
        <f>SUM(AF25:AK25)</f>
        <v>45000</v>
      </c>
      <c r="AG27" s="217"/>
      <c r="AH27" s="217"/>
      <c r="AI27" s="217"/>
      <c r="AJ27" s="217"/>
      <c r="AK27" s="217"/>
      <c r="AL27" s="5"/>
      <c r="AM27" s="13"/>
    </row>
    <row r="28" spans="1:51">
      <c r="A28" s="12"/>
      <c r="B28" s="5"/>
      <c r="C28" s="5"/>
      <c r="D28" s="5"/>
      <c r="E28" s="5"/>
      <c r="F28" s="5"/>
      <c r="G28" s="5"/>
      <c r="H28" s="5"/>
      <c r="I28" s="5"/>
      <c r="J28" s="5"/>
      <c r="K28" s="5"/>
      <c r="L28" s="5"/>
      <c r="M28" s="5"/>
      <c r="N28" s="5"/>
      <c r="O28" s="5"/>
      <c r="P28" s="5"/>
      <c r="Q28" s="5"/>
      <c r="R28" s="5"/>
      <c r="S28" s="5"/>
      <c r="T28" s="5"/>
      <c r="U28" s="5"/>
      <c r="V28" s="5"/>
      <c r="W28" s="5"/>
      <c r="X28" s="5"/>
      <c r="Y28" s="5"/>
      <c r="Z28" s="7"/>
      <c r="AA28" s="7"/>
      <c r="AB28" s="7"/>
      <c r="AC28" s="7"/>
      <c r="AD28" s="7"/>
      <c r="AE28" s="7"/>
      <c r="AF28" s="18"/>
      <c r="AG28" s="7"/>
      <c r="AH28" s="7"/>
      <c r="AI28" s="7"/>
      <c r="AJ28" s="7"/>
      <c r="AK28" s="7"/>
      <c r="AL28" s="5"/>
      <c r="AM28" s="13"/>
    </row>
    <row r="29" spans="1:51">
      <c r="A29" s="12"/>
      <c r="B29" s="5"/>
      <c r="C29" s="217" t="s">
        <v>82</v>
      </c>
      <c r="D29" s="217"/>
      <c r="E29" s="217"/>
      <c r="F29" s="217"/>
      <c r="G29" s="217"/>
      <c r="H29" s="217"/>
      <c r="I29" s="217"/>
      <c r="J29" s="217"/>
      <c r="K29" s="217"/>
      <c r="L29" s="217"/>
      <c r="M29" s="217"/>
      <c r="N29" s="217"/>
      <c r="O29" s="217"/>
      <c r="P29" s="217"/>
      <c r="Q29" s="217"/>
      <c r="R29" s="217"/>
      <c r="S29" s="217"/>
      <c r="T29" s="217"/>
      <c r="U29" s="217"/>
      <c r="V29" s="217"/>
      <c r="W29" s="217"/>
      <c r="X29" s="217"/>
      <c r="Y29" s="217"/>
      <c r="Z29" s="217"/>
      <c r="AA29" s="217"/>
      <c r="AB29" s="217"/>
      <c r="AC29" s="217"/>
      <c r="AD29" s="217"/>
      <c r="AE29" s="217"/>
      <c r="AF29" s="217"/>
      <c r="AG29" s="217"/>
      <c r="AH29" s="217"/>
      <c r="AI29" s="217"/>
      <c r="AJ29" s="217"/>
      <c r="AK29" s="217"/>
      <c r="AL29" s="5"/>
      <c r="AM29" s="13"/>
    </row>
    <row r="30" spans="1:51">
      <c r="A30" s="12"/>
      <c r="B30" s="5"/>
      <c r="C30" s="283" t="s">
        <v>79</v>
      </c>
      <c r="D30" s="284"/>
      <c r="E30" s="284"/>
      <c r="F30" s="284"/>
      <c r="G30" s="284"/>
      <c r="H30" s="284"/>
      <c r="I30" s="284"/>
      <c r="J30" s="284"/>
      <c r="K30" s="284"/>
      <c r="L30" s="284"/>
      <c r="M30" s="284"/>
      <c r="N30" s="285"/>
      <c r="O30" s="283" t="s">
        <v>83</v>
      </c>
      <c r="P30" s="284"/>
      <c r="Q30" s="284"/>
      <c r="R30" s="284"/>
      <c r="S30" s="284"/>
      <c r="T30" s="284"/>
      <c r="U30" s="284"/>
      <c r="V30" s="284"/>
      <c r="W30" s="284"/>
      <c r="X30" s="284"/>
      <c r="Y30" s="285"/>
      <c r="Z30" s="217" t="s">
        <v>84</v>
      </c>
      <c r="AA30" s="217"/>
      <c r="AB30" s="217"/>
      <c r="AC30" s="217"/>
      <c r="AD30" s="217"/>
      <c r="AE30" s="217"/>
      <c r="AF30" s="217" t="s">
        <v>71</v>
      </c>
      <c r="AG30" s="217"/>
      <c r="AH30" s="217"/>
      <c r="AI30" s="217"/>
      <c r="AJ30" s="217"/>
      <c r="AK30" s="217"/>
      <c r="AL30" s="5"/>
      <c r="AM30" s="13"/>
    </row>
    <row r="31" spans="1:51">
      <c r="A31" s="12"/>
      <c r="B31" s="5"/>
      <c r="C31" s="283" t="s">
        <v>170</v>
      </c>
      <c r="D31" s="284"/>
      <c r="E31" s="284"/>
      <c r="F31" s="284"/>
      <c r="G31" s="284"/>
      <c r="H31" s="284"/>
      <c r="I31" s="284"/>
      <c r="J31" s="284"/>
      <c r="K31" s="284"/>
      <c r="L31" s="284"/>
      <c r="M31" s="284"/>
      <c r="N31" s="285"/>
      <c r="O31" s="286">
        <v>75920</v>
      </c>
      <c r="P31" s="287"/>
      <c r="Q31" s="287"/>
      <c r="R31" s="287"/>
      <c r="S31" s="287"/>
      <c r="T31" s="287"/>
      <c r="U31" s="287"/>
      <c r="V31" s="287"/>
      <c r="W31" s="287"/>
      <c r="X31" s="287"/>
      <c r="Y31" s="288"/>
      <c r="Z31" s="290">
        <v>0.3</v>
      </c>
      <c r="AA31" s="291"/>
      <c r="AB31" s="291"/>
      <c r="AC31" s="291"/>
      <c r="AD31" s="291"/>
      <c r="AE31" s="292"/>
      <c r="AF31" s="297">
        <f>O31*Z31</f>
        <v>22776</v>
      </c>
      <c r="AG31" s="298"/>
      <c r="AH31" s="298"/>
      <c r="AI31" s="298"/>
      <c r="AJ31" s="298"/>
      <c r="AK31" s="299"/>
      <c r="AL31" s="5"/>
      <c r="AM31" s="13"/>
    </row>
    <row r="32" spans="1:51">
      <c r="A32" s="12"/>
      <c r="B32" s="5"/>
      <c r="C32" s="283" t="s">
        <v>171</v>
      </c>
      <c r="D32" s="284"/>
      <c r="E32" s="284"/>
      <c r="F32" s="284"/>
      <c r="G32" s="284"/>
      <c r="H32" s="284"/>
      <c r="I32" s="284"/>
      <c r="J32" s="284"/>
      <c r="K32" s="284"/>
      <c r="L32" s="284"/>
      <c r="M32" s="284"/>
      <c r="N32" s="285"/>
      <c r="O32" s="286">
        <v>49823</v>
      </c>
      <c r="P32" s="287"/>
      <c r="Q32" s="287"/>
      <c r="R32" s="287"/>
      <c r="S32" s="287"/>
      <c r="T32" s="287"/>
      <c r="U32" s="287"/>
      <c r="V32" s="287"/>
      <c r="W32" s="287"/>
      <c r="X32" s="287"/>
      <c r="Y32" s="288"/>
      <c r="Z32" s="290">
        <v>0.45</v>
      </c>
      <c r="AA32" s="291"/>
      <c r="AB32" s="291"/>
      <c r="AC32" s="291"/>
      <c r="AD32" s="291"/>
      <c r="AE32" s="292"/>
      <c r="AF32" s="297">
        <f>O32*Z32</f>
        <v>22420.350000000002</v>
      </c>
      <c r="AG32" s="298"/>
      <c r="AH32" s="298"/>
      <c r="AI32" s="298"/>
      <c r="AJ32" s="298"/>
      <c r="AK32" s="299"/>
      <c r="AL32" s="5"/>
      <c r="AM32" s="13"/>
      <c r="AY32">
        <v>24</v>
      </c>
    </row>
    <row r="33" spans="1:51" ht="3" customHeight="1">
      <c r="A33" s="12"/>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13"/>
    </row>
    <row r="34" spans="1:51">
      <c r="A34" s="12"/>
      <c r="B34" s="5"/>
      <c r="C34" s="5"/>
      <c r="D34" s="5"/>
      <c r="E34" s="5"/>
      <c r="F34" s="5"/>
      <c r="G34" s="5"/>
      <c r="H34" s="5"/>
      <c r="I34" s="5"/>
      <c r="J34" s="5"/>
      <c r="K34" s="5"/>
      <c r="L34" s="5"/>
      <c r="M34" s="5"/>
      <c r="N34" s="5"/>
      <c r="O34" s="5"/>
      <c r="P34" s="5"/>
      <c r="Q34" s="5"/>
      <c r="R34" s="5"/>
      <c r="S34" s="5"/>
      <c r="T34" s="5"/>
      <c r="U34" s="5"/>
      <c r="V34" s="5"/>
      <c r="W34" s="5"/>
      <c r="X34" s="5"/>
      <c r="Y34" s="5"/>
      <c r="Z34" s="217" t="s">
        <v>77</v>
      </c>
      <c r="AA34" s="217"/>
      <c r="AB34" s="217"/>
      <c r="AC34" s="217"/>
      <c r="AD34" s="217"/>
      <c r="AE34" s="217"/>
      <c r="AF34" s="293">
        <f>SUM(AF31:AK32)</f>
        <v>45196.350000000006</v>
      </c>
      <c r="AG34" s="293"/>
      <c r="AH34" s="293"/>
      <c r="AI34" s="293"/>
      <c r="AJ34" s="293"/>
      <c r="AK34" s="293"/>
      <c r="AL34" s="5"/>
      <c r="AM34" s="13"/>
    </row>
    <row r="35" spans="1:51" ht="3" customHeight="1">
      <c r="A35" s="12"/>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217" t="s">
        <v>153</v>
      </c>
      <c r="Y36" s="217"/>
      <c r="Z36" s="217"/>
      <c r="AA36" s="217"/>
      <c r="AB36" s="217"/>
      <c r="AC36" s="217"/>
      <c r="AD36" s="315">
        <f>AF34+AF21+AE14+AF27</f>
        <v>1608996.1675</v>
      </c>
      <c r="AE36" s="315"/>
      <c r="AF36" s="315"/>
      <c r="AG36" s="315"/>
      <c r="AH36" s="315"/>
      <c r="AI36" s="315"/>
      <c r="AJ36" s="315"/>
      <c r="AK36" s="315"/>
      <c r="AL36" s="5"/>
      <c r="AM36" s="13"/>
      <c r="AY36" s="19">
        <f>AD36</f>
        <v>1608996.1675</v>
      </c>
    </row>
    <row r="37" spans="1:51" ht="3" customHeight="1">
      <c r="A37" s="14"/>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20"/>
      <c r="AE37" s="20"/>
      <c r="AF37" s="20"/>
      <c r="AG37" s="20"/>
      <c r="AH37" s="20"/>
      <c r="AI37" s="20"/>
      <c r="AJ37" s="20"/>
      <c r="AK37" s="20"/>
      <c r="AL37" s="16"/>
      <c r="AM37" s="15"/>
    </row>
  </sheetData>
  <mergeCells count="65">
    <mergeCell ref="B2:AL2"/>
    <mergeCell ref="B4:AL4"/>
    <mergeCell ref="C6:F6"/>
    <mergeCell ref="G6:I6"/>
    <mergeCell ref="C7:F7"/>
    <mergeCell ref="G7:I7"/>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 ref="C16:AK16"/>
    <mergeCell ref="C17:P17"/>
    <mergeCell ref="Q17:T17"/>
    <mergeCell ref="U17:Y17"/>
    <mergeCell ref="Z17:AE17"/>
    <mergeCell ref="AF17:AK17"/>
    <mergeCell ref="C19:P19"/>
    <mergeCell ref="Q19:T19"/>
    <mergeCell ref="U19:Y19"/>
    <mergeCell ref="Z19:AE19"/>
    <mergeCell ref="AF19:AK19"/>
    <mergeCell ref="C18:P18"/>
    <mergeCell ref="Q18:T18"/>
    <mergeCell ref="U18:Y18"/>
    <mergeCell ref="Z18:AE18"/>
    <mergeCell ref="AF18:AK18"/>
    <mergeCell ref="C29:AK29"/>
    <mergeCell ref="Z21:AE21"/>
    <mergeCell ref="AF21:AK21"/>
    <mergeCell ref="C23:AK23"/>
    <mergeCell ref="C24:T24"/>
    <mergeCell ref="U24:AE24"/>
    <mergeCell ref="AF24:AK24"/>
    <mergeCell ref="C25:T25"/>
    <mergeCell ref="U25:AE25"/>
    <mergeCell ref="AF25:AK25"/>
    <mergeCell ref="Z27:AE27"/>
    <mergeCell ref="AF27:AK27"/>
    <mergeCell ref="C30:N30"/>
    <mergeCell ref="O30:Y30"/>
    <mergeCell ref="Z30:AE30"/>
    <mergeCell ref="AF30:AK30"/>
    <mergeCell ref="C31:N31"/>
    <mergeCell ref="O31:Y31"/>
    <mergeCell ref="Z31:AE31"/>
    <mergeCell ref="AF31:AK31"/>
    <mergeCell ref="X36:AC36"/>
    <mergeCell ref="AD36:AK36"/>
    <mergeCell ref="C32:N32"/>
    <mergeCell ref="O32:Y32"/>
    <mergeCell ref="Z32:AE32"/>
    <mergeCell ref="AF32:AK32"/>
    <mergeCell ref="Z34:AE34"/>
    <mergeCell ref="AF34:AK34"/>
  </mergeCells>
  <pageMargins left="0.7" right="0.7" top="0.75" bottom="0.75" header="0.3" footer="0.3"/>
  <pageSetup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AY38"/>
  <sheetViews>
    <sheetView showGridLines="0" view="pageBreakPreview" zoomScale="60" zoomScaleNormal="70" workbookViewId="0">
      <selection activeCell="BB21" sqref="BB21"/>
    </sheetView>
  </sheetViews>
  <sheetFormatPr baseColWidth="10" defaultColWidth="11.5" defaultRowHeight="14.25"/>
  <cols>
    <col min="1" max="1" width="0.5" customWidth="1"/>
    <col min="2" max="8" width="2.375" customWidth="1"/>
    <col min="9" max="9" width="3.875" customWidth="1"/>
    <col min="10" max="14" width="2.5" customWidth="1"/>
    <col min="15" max="17" width="2.375" customWidth="1"/>
    <col min="18" max="18" width="3.875" customWidth="1"/>
    <col min="19" max="23" width="2.375" customWidth="1"/>
    <col min="24" max="24" width="6.875" customWidth="1"/>
    <col min="25" max="30" width="2.375" customWidth="1"/>
    <col min="31" max="31" width="3.5"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335</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t="s">
        <v>157</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107</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v>1</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1</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f>AF35*0.05</f>
        <v>75.975000000000009</v>
      </c>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75.975000000000009</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row>
    <row r="17" spans="1:51">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51">
      <c r="A18" s="12"/>
      <c r="B18" s="5"/>
      <c r="C18" s="309" t="s">
        <v>204</v>
      </c>
      <c r="D18" s="310"/>
      <c r="E18" s="310"/>
      <c r="F18" s="310"/>
      <c r="G18" s="310"/>
      <c r="H18" s="310"/>
      <c r="I18" s="310"/>
      <c r="J18" s="310"/>
      <c r="K18" s="310"/>
      <c r="L18" s="310"/>
      <c r="M18" s="310"/>
      <c r="N18" s="310"/>
      <c r="O18" s="310"/>
      <c r="P18" s="311"/>
      <c r="Q18" s="283">
        <v>2.5</v>
      </c>
      <c r="R18" s="284"/>
      <c r="S18" s="284"/>
      <c r="T18" s="285"/>
      <c r="U18" s="283" t="s">
        <v>127</v>
      </c>
      <c r="V18" s="284"/>
      <c r="W18" s="284"/>
      <c r="X18" s="284"/>
      <c r="Y18" s="285"/>
      <c r="Z18" s="297">
        <v>800</v>
      </c>
      <c r="AA18" s="298"/>
      <c r="AB18" s="298"/>
      <c r="AC18" s="298"/>
      <c r="AD18" s="298"/>
      <c r="AE18" s="299"/>
      <c r="AF18" s="297">
        <f>Z18*Q18</f>
        <v>2000</v>
      </c>
      <c r="AG18" s="298"/>
      <c r="AH18" s="298"/>
      <c r="AI18" s="298"/>
      <c r="AJ18" s="298"/>
      <c r="AK18" s="299"/>
      <c r="AL18" s="5"/>
      <c r="AM18" s="13"/>
    </row>
    <row r="19" spans="1:51">
      <c r="A19" s="12"/>
      <c r="B19" s="5"/>
      <c r="C19" s="309" t="s">
        <v>118</v>
      </c>
      <c r="D19" s="310"/>
      <c r="E19" s="310"/>
      <c r="F19" s="310"/>
      <c r="G19" s="310"/>
      <c r="H19" s="310"/>
      <c r="I19" s="310"/>
      <c r="J19" s="310"/>
      <c r="K19" s="310"/>
      <c r="L19" s="310"/>
      <c r="M19" s="310"/>
      <c r="N19" s="310"/>
      <c r="O19" s="310"/>
      <c r="P19" s="311"/>
      <c r="Q19" s="283">
        <v>13</v>
      </c>
      <c r="R19" s="284"/>
      <c r="S19" s="284"/>
      <c r="T19" s="285"/>
      <c r="U19" s="283" t="s">
        <v>127</v>
      </c>
      <c r="V19" s="284"/>
      <c r="W19" s="284"/>
      <c r="X19" s="284"/>
      <c r="Y19" s="285"/>
      <c r="Z19" s="297">
        <v>160</v>
      </c>
      <c r="AA19" s="298"/>
      <c r="AB19" s="298"/>
      <c r="AC19" s="298"/>
      <c r="AD19" s="298"/>
      <c r="AE19" s="299"/>
      <c r="AF19" s="297">
        <f>Z19*Q19</f>
        <v>2080</v>
      </c>
      <c r="AG19" s="298"/>
      <c r="AH19" s="298"/>
      <c r="AI19" s="298"/>
      <c r="AJ19" s="298"/>
      <c r="AK19" s="299"/>
      <c r="AL19" s="5"/>
      <c r="AM19" s="13"/>
    </row>
    <row r="20" spans="1:51" ht="13.5" customHeight="1">
      <c r="A20" s="12"/>
      <c r="B20" s="5"/>
      <c r="C20" s="309" t="s">
        <v>205</v>
      </c>
      <c r="D20" s="310"/>
      <c r="E20" s="310"/>
      <c r="F20" s="310"/>
      <c r="G20" s="310"/>
      <c r="H20" s="310"/>
      <c r="I20" s="310"/>
      <c r="J20" s="310"/>
      <c r="K20" s="310"/>
      <c r="L20" s="310"/>
      <c r="M20" s="310"/>
      <c r="N20" s="310"/>
      <c r="O20" s="310"/>
      <c r="P20" s="311"/>
      <c r="Q20" s="283">
        <v>1.5</v>
      </c>
      <c r="R20" s="284"/>
      <c r="S20" s="284"/>
      <c r="T20" s="285"/>
      <c r="U20" s="283" t="s">
        <v>130</v>
      </c>
      <c r="V20" s="284"/>
      <c r="W20" s="284"/>
      <c r="X20" s="284"/>
      <c r="Y20" s="285"/>
      <c r="Z20" s="297">
        <v>95.5</v>
      </c>
      <c r="AA20" s="298"/>
      <c r="AB20" s="298"/>
      <c r="AC20" s="298"/>
      <c r="AD20" s="298"/>
      <c r="AE20" s="299"/>
      <c r="AF20" s="297">
        <f>Z20*Q20</f>
        <v>143.25</v>
      </c>
      <c r="AG20" s="298"/>
      <c r="AH20" s="298"/>
      <c r="AI20" s="298"/>
      <c r="AJ20" s="298"/>
      <c r="AK20" s="299"/>
      <c r="AL20" s="5"/>
      <c r="AM20" s="13"/>
    </row>
    <row r="21" spans="1:51">
      <c r="A21" s="12"/>
      <c r="B21" s="5"/>
      <c r="C21" s="6"/>
      <c r="D21" s="6"/>
      <c r="E21" s="6"/>
      <c r="F21" s="6"/>
      <c r="G21" s="6"/>
      <c r="H21" s="6"/>
      <c r="I21" s="6"/>
      <c r="J21" s="6"/>
      <c r="K21" s="6"/>
      <c r="L21" s="6"/>
      <c r="M21" s="6"/>
      <c r="N21" s="6"/>
      <c r="O21" s="6"/>
      <c r="P21" s="6"/>
      <c r="Q21" s="7"/>
      <c r="R21" s="7"/>
      <c r="S21" s="7"/>
      <c r="T21" s="7"/>
      <c r="U21" s="7"/>
      <c r="V21" s="7"/>
      <c r="W21" s="7"/>
      <c r="X21" s="7"/>
      <c r="Y21" s="7"/>
      <c r="Z21" s="18"/>
      <c r="AA21" s="18"/>
      <c r="AB21" s="18"/>
      <c r="AC21" s="18"/>
      <c r="AD21" s="18"/>
      <c r="AE21" s="18"/>
      <c r="AF21" s="18"/>
      <c r="AG21" s="7"/>
      <c r="AH21" s="7"/>
      <c r="AI21" s="7"/>
      <c r="AJ21" s="7"/>
      <c r="AK21" s="7"/>
      <c r="AL21" s="5"/>
      <c r="AM21" s="13"/>
    </row>
    <row r="22" spans="1:51">
      <c r="A22" s="12"/>
      <c r="B22" s="5"/>
      <c r="C22" s="5"/>
      <c r="D22" s="5"/>
      <c r="E22" s="5"/>
      <c r="F22" s="5"/>
      <c r="G22" s="5"/>
      <c r="H22" s="5"/>
      <c r="I22" s="5"/>
      <c r="J22" s="5"/>
      <c r="K22" s="5"/>
      <c r="L22" s="5"/>
      <c r="M22" s="5"/>
      <c r="N22" s="5"/>
      <c r="O22" s="5"/>
      <c r="P22" s="5"/>
      <c r="Q22" s="5"/>
      <c r="R22" s="5"/>
      <c r="S22" s="5"/>
      <c r="T22" s="5"/>
      <c r="U22" s="5"/>
      <c r="V22" s="5"/>
      <c r="W22" s="5"/>
      <c r="X22" s="5"/>
      <c r="Y22" s="5"/>
      <c r="Z22" s="217" t="s">
        <v>77</v>
      </c>
      <c r="AA22" s="217"/>
      <c r="AB22" s="217"/>
      <c r="AC22" s="217"/>
      <c r="AD22" s="217"/>
      <c r="AE22" s="217"/>
      <c r="AF22" s="293">
        <f>SUM(AF18:AK20)</f>
        <v>4223.25</v>
      </c>
      <c r="AG22" s="217"/>
      <c r="AH22" s="217"/>
      <c r="AI22" s="217"/>
      <c r="AJ22" s="217"/>
      <c r="AK22" s="217"/>
      <c r="AL22" s="5"/>
      <c r="AM22" s="13"/>
    </row>
    <row r="23" spans="1:51">
      <c r="A23" s="12"/>
      <c r="B23" s="5"/>
      <c r="C23" s="5"/>
      <c r="D23" s="5"/>
      <c r="E23" s="5"/>
      <c r="F23" s="5"/>
      <c r="G23" s="5"/>
      <c r="H23" s="5"/>
      <c r="I23" s="5"/>
      <c r="J23" s="5"/>
      <c r="K23" s="5"/>
      <c r="L23" s="5"/>
      <c r="M23" s="5"/>
      <c r="N23" s="5"/>
      <c r="O23" s="5"/>
      <c r="P23" s="5"/>
      <c r="Q23" s="5"/>
      <c r="R23" s="5"/>
      <c r="S23" s="5"/>
      <c r="T23" s="5"/>
      <c r="U23" s="5"/>
      <c r="V23" s="5"/>
      <c r="W23" s="5"/>
      <c r="X23" s="5"/>
      <c r="Y23" s="5"/>
      <c r="Z23" s="7"/>
      <c r="AA23" s="7"/>
      <c r="AB23" s="7"/>
      <c r="AC23" s="7"/>
      <c r="AD23" s="7"/>
      <c r="AE23" s="7"/>
      <c r="AF23" s="18"/>
      <c r="AG23" s="7"/>
      <c r="AH23" s="7"/>
      <c r="AI23" s="7"/>
      <c r="AJ23" s="7"/>
      <c r="AK23" s="7"/>
      <c r="AL23" s="5"/>
      <c r="AM23" s="13"/>
    </row>
    <row r="24" spans="1:51">
      <c r="A24" s="12"/>
      <c r="B24" s="5"/>
      <c r="C24" s="217" t="s">
        <v>81</v>
      </c>
      <c r="D24" s="217"/>
      <c r="E24" s="217"/>
      <c r="F24" s="217"/>
      <c r="G24" s="217"/>
      <c r="H24" s="217"/>
      <c r="I24" s="217"/>
      <c r="J24" s="217"/>
      <c r="K24" s="217"/>
      <c r="L24" s="217"/>
      <c r="M24" s="217"/>
      <c r="N24" s="217"/>
      <c r="O24" s="217"/>
      <c r="P24" s="217"/>
      <c r="Q24" s="217"/>
      <c r="R24" s="217"/>
      <c r="S24" s="217"/>
      <c r="T24" s="217"/>
      <c r="U24" s="217"/>
      <c r="V24" s="217"/>
      <c r="W24" s="217"/>
      <c r="X24" s="217"/>
      <c r="Y24" s="217"/>
      <c r="Z24" s="217"/>
      <c r="AA24" s="217"/>
      <c r="AB24" s="217"/>
      <c r="AC24" s="217"/>
      <c r="AD24" s="217"/>
      <c r="AE24" s="217"/>
      <c r="AF24" s="217"/>
      <c r="AG24" s="217"/>
      <c r="AH24" s="217"/>
      <c r="AI24" s="217"/>
      <c r="AJ24" s="217"/>
      <c r="AK24" s="217"/>
      <c r="AL24" s="5"/>
      <c r="AM24" s="13"/>
    </row>
    <row r="25" spans="1:51">
      <c r="A25" s="12"/>
      <c r="B25" s="5"/>
      <c r="C25" s="283" t="s">
        <v>79</v>
      </c>
      <c r="D25" s="284"/>
      <c r="E25" s="284"/>
      <c r="F25" s="284"/>
      <c r="G25" s="284"/>
      <c r="H25" s="284"/>
      <c r="I25" s="284"/>
      <c r="J25" s="284"/>
      <c r="K25" s="284"/>
      <c r="L25" s="284"/>
      <c r="M25" s="284"/>
      <c r="N25" s="284"/>
      <c r="O25" s="284"/>
      <c r="P25" s="284"/>
      <c r="Q25" s="284"/>
      <c r="R25" s="284"/>
      <c r="S25" s="284"/>
      <c r="T25" s="285"/>
      <c r="U25" s="283" t="s">
        <v>66</v>
      </c>
      <c r="V25" s="284"/>
      <c r="W25" s="284"/>
      <c r="X25" s="284"/>
      <c r="Y25" s="284"/>
      <c r="Z25" s="284"/>
      <c r="AA25" s="284"/>
      <c r="AB25" s="284"/>
      <c r="AC25" s="284"/>
      <c r="AD25" s="284"/>
      <c r="AE25" s="285"/>
      <c r="AF25" s="217" t="s">
        <v>71</v>
      </c>
      <c r="AG25" s="217"/>
      <c r="AH25" s="217"/>
      <c r="AI25" s="217"/>
      <c r="AJ25" s="217"/>
      <c r="AK25" s="217"/>
      <c r="AL25" s="5"/>
      <c r="AM25" s="13"/>
    </row>
    <row r="26" spans="1:51" ht="20.25" customHeight="1">
      <c r="A26" s="12"/>
      <c r="B26" s="5"/>
      <c r="C26" s="283" t="s">
        <v>206</v>
      </c>
      <c r="D26" s="284"/>
      <c r="E26" s="284"/>
      <c r="F26" s="284"/>
      <c r="G26" s="284"/>
      <c r="H26" s="284"/>
      <c r="I26" s="284"/>
      <c r="J26" s="284"/>
      <c r="K26" s="284"/>
      <c r="L26" s="284"/>
      <c r="M26" s="284"/>
      <c r="N26" s="284"/>
      <c r="O26" s="284"/>
      <c r="P26" s="284"/>
      <c r="Q26" s="284"/>
      <c r="R26" s="284"/>
      <c r="S26" s="284"/>
      <c r="T26" s="285"/>
      <c r="U26" s="283" t="s">
        <v>109</v>
      </c>
      <c r="V26" s="284"/>
      <c r="W26" s="284"/>
      <c r="X26" s="284"/>
      <c r="Y26" s="284"/>
      <c r="Z26" s="284"/>
      <c r="AA26" s="284"/>
      <c r="AB26" s="284"/>
      <c r="AC26" s="284"/>
      <c r="AD26" s="284"/>
      <c r="AE26" s="285"/>
      <c r="AF26" s="289">
        <v>1400</v>
      </c>
      <c r="AG26" s="289"/>
      <c r="AH26" s="289"/>
      <c r="AI26" s="289"/>
      <c r="AJ26" s="289"/>
      <c r="AK26" s="289"/>
      <c r="AL26" s="5"/>
      <c r="AM26" s="13"/>
    </row>
    <row r="27" spans="1:51">
      <c r="A27" s="12"/>
      <c r="B27" s="5"/>
      <c r="C27" s="5"/>
      <c r="D27" s="5"/>
      <c r="E27" s="5"/>
      <c r="F27" s="5"/>
      <c r="G27" s="5"/>
      <c r="H27" s="5"/>
      <c r="I27" s="5"/>
      <c r="J27" s="5"/>
      <c r="K27" s="5"/>
      <c r="L27" s="5"/>
      <c r="M27" s="5"/>
      <c r="N27" s="5"/>
      <c r="O27" s="5"/>
      <c r="P27" s="5"/>
      <c r="Q27" s="5"/>
      <c r="R27" s="5"/>
      <c r="S27" s="5"/>
      <c r="T27" s="5"/>
      <c r="U27" s="5"/>
      <c r="V27" s="5"/>
      <c r="W27" s="5"/>
      <c r="X27" s="5"/>
      <c r="Y27" s="5"/>
      <c r="Z27" s="7"/>
      <c r="AA27" s="7"/>
      <c r="AB27" s="7"/>
      <c r="AC27" s="7"/>
      <c r="AD27" s="7"/>
      <c r="AE27" s="7"/>
      <c r="AF27" s="18"/>
      <c r="AG27" s="7"/>
      <c r="AH27" s="7"/>
      <c r="AI27" s="7"/>
      <c r="AJ27" s="7"/>
      <c r="AK27" s="7"/>
      <c r="AL27" s="5"/>
      <c r="AM27" s="13"/>
    </row>
    <row r="28" spans="1:51">
      <c r="A28" s="12"/>
      <c r="B28" s="5"/>
      <c r="C28" s="5"/>
      <c r="D28" s="5"/>
      <c r="E28" s="5"/>
      <c r="F28" s="5"/>
      <c r="G28" s="5"/>
      <c r="H28" s="5"/>
      <c r="I28" s="5"/>
      <c r="J28" s="5"/>
      <c r="K28" s="5"/>
      <c r="L28" s="5"/>
      <c r="M28" s="5"/>
      <c r="N28" s="5"/>
      <c r="O28" s="5"/>
      <c r="P28" s="5"/>
      <c r="Q28" s="5"/>
      <c r="R28" s="5"/>
      <c r="S28" s="5"/>
      <c r="T28" s="5"/>
      <c r="U28" s="5"/>
      <c r="V28" s="5"/>
      <c r="W28" s="5"/>
      <c r="X28" s="5"/>
      <c r="Y28" s="5"/>
      <c r="Z28" s="217" t="s">
        <v>77</v>
      </c>
      <c r="AA28" s="217"/>
      <c r="AB28" s="217"/>
      <c r="AC28" s="217"/>
      <c r="AD28" s="217"/>
      <c r="AE28" s="217"/>
      <c r="AF28" s="293">
        <f>SUM(AF26:AK26)</f>
        <v>1400</v>
      </c>
      <c r="AG28" s="217"/>
      <c r="AH28" s="217"/>
      <c r="AI28" s="217"/>
      <c r="AJ28" s="217"/>
      <c r="AK28" s="217"/>
      <c r="AL28" s="5"/>
      <c r="AM28" s="13"/>
    </row>
    <row r="29" spans="1:51">
      <c r="A29" s="12"/>
      <c r="B29" s="5"/>
      <c r="C29" s="5"/>
      <c r="D29" s="5"/>
      <c r="E29" s="5"/>
      <c r="F29" s="5"/>
      <c r="G29" s="5"/>
      <c r="H29" s="5"/>
      <c r="I29" s="5"/>
      <c r="J29" s="5"/>
      <c r="K29" s="5"/>
      <c r="L29" s="5"/>
      <c r="M29" s="5"/>
      <c r="N29" s="5"/>
      <c r="O29" s="5"/>
      <c r="P29" s="5"/>
      <c r="Q29" s="5"/>
      <c r="R29" s="5"/>
      <c r="S29" s="5"/>
      <c r="T29" s="5"/>
      <c r="U29" s="5"/>
      <c r="V29" s="5"/>
      <c r="W29" s="5"/>
      <c r="X29" s="5"/>
      <c r="Y29" s="5"/>
      <c r="Z29" s="7"/>
      <c r="AA29" s="7"/>
      <c r="AB29" s="7"/>
      <c r="AC29" s="7"/>
      <c r="AD29" s="7"/>
      <c r="AE29" s="7"/>
      <c r="AF29" s="18"/>
      <c r="AG29" s="7"/>
      <c r="AH29" s="7"/>
      <c r="AI29" s="7"/>
      <c r="AJ29" s="7"/>
      <c r="AK29" s="7"/>
      <c r="AL29" s="5"/>
      <c r="AM29" s="13"/>
    </row>
    <row r="30" spans="1:51">
      <c r="A30" s="12"/>
      <c r="B30" s="5"/>
      <c r="C30" s="217" t="s">
        <v>82</v>
      </c>
      <c r="D30" s="217"/>
      <c r="E30" s="217"/>
      <c r="F30" s="217"/>
      <c r="G30" s="217"/>
      <c r="H30" s="217"/>
      <c r="I30" s="217"/>
      <c r="J30" s="217"/>
      <c r="K30" s="217"/>
      <c r="L30" s="217"/>
      <c r="M30" s="217"/>
      <c r="N30" s="217"/>
      <c r="O30" s="217"/>
      <c r="P30" s="217"/>
      <c r="Q30" s="217"/>
      <c r="R30" s="217"/>
      <c r="S30" s="217"/>
      <c r="T30" s="217"/>
      <c r="U30" s="217"/>
      <c r="V30" s="217"/>
      <c r="W30" s="217"/>
      <c r="X30" s="217"/>
      <c r="Y30" s="217"/>
      <c r="Z30" s="217"/>
      <c r="AA30" s="217"/>
      <c r="AB30" s="217"/>
      <c r="AC30" s="217"/>
      <c r="AD30" s="217"/>
      <c r="AE30" s="217"/>
      <c r="AF30" s="217"/>
      <c r="AG30" s="217"/>
      <c r="AH30" s="217"/>
      <c r="AI30" s="217"/>
      <c r="AJ30" s="217"/>
      <c r="AK30" s="217"/>
      <c r="AL30" s="5"/>
      <c r="AM30" s="13"/>
    </row>
    <row r="31" spans="1:51">
      <c r="A31" s="12"/>
      <c r="B31" s="5"/>
      <c r="C31" s="217" t="s">
        <v>79</v>
      </c>
      <c r="D31" s="217"/>
      <c r="E31" s="217"/>
      <c r="F31" s="217"/>
      <c r="G31" s="217"/>
      <c r="H31" s="217"/>
      <c r="I31" s="217"/>
      <c r="J31" s="217"/>
      <c r="K31" s="217"/>
      <c r="L31" s="217"/>
      <c r="M31" s="217"/>
      <c r="N31" s="217"/>
      <c r="O31" s="217"/>
      <c r="P31" s="217"/>
      <c r="Q31" s="217" t="s">
        <v>27</v>
      </c>
      <c r="R31" s="217"/>
      <c r="S31" s="217"/>
      <c r="T31" s="217"/>
      <c r="U31" s="217" t="s">
        <v>66</v>
      </c>
      <c r="V31" s="217"/>
      <c r="W31" s="217"/>
      <c r="X31" s="217"/>
      <c r="Y31" s="217"/>
      <c r="Z31" s="217" t="s">
        <v>80</v>
      </c>
      <c r="AA31" s="217"/>
      <c r="AB31" s="217"/>
      <c r="AC31" s="217"/>
      <c r="AD31" s="217"/>
      <c r="AE31" s="217"/>
      <c r="AF31" s="217" t="s">
        <v>71</v>
      </c>
      <c r="AG31" s="217"/>
      <c r="AH31" s="217"/>
      <c r="AI31" s="217"/>
      <c r="AJ31" s="217"/>
      <c r="AK31" s="217"/>
      <c r="AL31" s="5"/>
      <c r="AM31" s="13"/>
    </row>
    <row r="32" spans="1:51">
      <c r="A32" s="12"/>
      <c r="B32" s="5"/>
      <c r="C32" s="309" t="s">
        <v>207</v>
      </c>
      <c r="D32" s="310"/>
      <c r="E32" s="310"/>
      <c r="F32" s="310"/>
      <c r="G32" s="310"/>
      <c r="H32" s="310"/>
      <c r="I32" s="310"/>
      <c r="J32" s="310"/>
      <c r="K32" s="310"/>
      <c r="L32" s="310"/>
      <c r="M32" s="310"/>
      <c r="N32" s="310"/>
      <c r="O32" s="310"/>
      <c r="P32" s="311"/>
      <c r="Q32" s="283">
        <v>4.4999999999999998E-2</v>
      </c>
      <c r="R32" s="284"/>
      <c r="S32" s="284"/>
      <c r="T32" s="285"/>
      <c r="U32" s="283" t="s">
        <v>208</v>
      </c>
      <c r="V32" s="284"/>
      <c r="W32" s="284"/>
      <c r="X32" s="284"/>
      <c r="Y32" s="285"/>
      <c r="Z32" s="297">
        <v>14500</v>
      </c>
      <c r="AA32" s="298"/>
      <c r="AB32" s="298"/>
      <c r="AC32" s="298"/>
      <c r="AD32" s="298"/>
      <c r="AE32" s="299"/>
      <c r="AF32" s="297">
        <f>Z32*Q32</f>
        <v>652.5</v>
      </c>
      <c r="AG32" s="298"/>
      <c r="AH32" s="298"/>
      <c r="AI32" s="298"/>
      <c r="AJ32" s="298"/>
      <c r="AK32" s="299"/>
      <c r="AL32" s="5"/>
      <c r="AM32" s="13"/>
      <c r="AY32">
        <v>24</v>
      </c>
    </row>
    <row r="33" spans="1:51" ht="24.75" customHeight="1">
      <c r="A33" s="12"/>
      <c r="B33" s="5"/>
      <c r="C33" s="309" t="s">
        <v>209</v>
      </c>
      <c r="D33" s="310"/>
      <c r="E33" s="310"/>
      <c r="F33" s="310"/>
      <c r="G33" s="310"/>
      <c r="H33" s="310"/>
      <c r="I33" s="310"/>
      <c r="J33" s="310"/>
      <c r="K33" s="310"/>
      <c r="L33" s="310"/>
      <c r="M33" s="310"/>
      <c r="N33" s="310"/>
      <c r="O33" s="310"/>
      <c r="P33" s="311"/>
      <c r="Q33" s="283">
        <v>8.5000000000000006E-2</v>
      </c>
      <c r="R33" s="284"/>
      <c r="S33" s="284"/>
      <c r="T33" s="285"/>
      <c r="U33" s="283" t="s">
        <v>208</v>
      </c>
      <c r="V33" s="284"/>
      <c r="W33" s="284"/>
      <c r="X33" s="284"/>
      <c r="Y33" s="285"/>
      <c r="Z33" s="297">
        <v>10200</v>
      </c>
      <c r="AA33" s="298"/>
      <c r="AB33" s="298"/>
      <c r="AC33" s="298"/>
      <c r="AD33" s="298"/>
      <c r="AE33" s="299"/>
      <c r="AF33" s="297">
        <f>Z33*Q33</f>
        <v>867.00000000000011</v>
      </c>
      <c r="AG33" s="298"/>
      <c r="AH33" s="298"/>
      <c r="AI33" s="298"/>
      <c r="AJ33" s="298"/>
      <c r="AK33" s="299"/>
      <c r="AL33" s="5"/>
      <c r="AM33" s="13"/>
    </row>
    <row r="34" spans="1:51">
      <c r="A34" s="12"/>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13"/>
    </row>
    <row r="35" spans="1:51" ht="15" customHeight="1">
      <c r="A35" s="12"/>
      <c r="B35" s="5"/>
      <c r="C35" s="5"/>
      <c r="D35" s="5"/>
      <c r="E35" s="5"/>
      <c r="F35" s="5"/>
      <c r="G35" s="5"/>
      <c r="H35" s="5"/>
      <c r="I35" s="5"/>
      <c r="J35" s="5"/>
      <c r="K35" s="5"/>
      <c r="L35" s="5"/>
      <c r="M35" s="5"/>
      <c r="N35" s="5"/>
      <c r="O35" s="5"/>
      <c r="P35" s="5"/>
      <c r="Q35" s="5"/>
      <c r="R35" s="5"/>
      <c r="S35" s="5"/>
      <c r="T35" s="5"/>
      <c r="U35" s="5"/>
      <c r="V35" s="5"/>
      <c r="W35" s="5"/>
      <c r="X35" s="5"/>
      <c r="Y35" s="5"/>
      <c r="Z35" s="217" t="s">
        <v>77</v>
      </c>
      <c r="AA35" s="217"/>
      <c r="AB35" s="217"/>
      <c r="AC35" s="217"/>
      <c r="AD35" s="217"/>
      <c r="AE35" s="217"/>
      <c r="AF35" s="293">
        <f>SUM(AF32:AK33)</f>
        <v>1519.5</v>
      </c>
      <c r="AG35" s="293"/>
      <c r="AH35" s="293"/>
      <c r="AI35" s="293"/>
      <c r="AJ35" s="293"/>
      <c r="AK35" s="293"/>
      <c r="AL35" s="5"/>
      <c r="AM35" s="13"/>
    </row>
    <row r="36" spans="1:51">
      <c r="A36" s="12"/>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13"/>
      <c r="AY36" s="19">
        <f>AD37</f>
        <v>7218.7250000000004</v>
      </c>
    </row>
    <row r="37" spans="1:51" ht="15.75" customHeight="1">
      <c r="A37" s="14"/>
      <c r="B37" s="16"/>
      <c r="C37" s="5"/>
      <c r="D37" s="5"/>
      <c r="E37" s="5"/>
      <c r="F37" s="5"/>
      <c r="G37" s="5"/>
      <c r="H37" s="5"/>
      <c r="I37" s="5"/>
      <c r="J37" s="5"/>
      <c r="K37" s="5"/>
      <c r="L37" s="5"/>
      <c r="M37" s="5"/>
      <c r="N37" s="5"/>
      <c r="O37" s="5"/>
      <c r="P37" s="5"/>
      <c r="Q37" s="5"/>
      <c r="R37" s="5"/>
      <c r="S37" s="5"/>
      <c r="T37" s="5"/>
      <c r="U37" s="5"/>
      <c r="V37" s="5"/>
      <c r="W37" s="5"/>
      <c r="X37" s="217" t="s">
        <v>110</v>
      </c>
      <c r="Y37" s="217"/>
      <c r="Z37" s="217"/>
      <c r="AA37" s="217"/>
      <c r="AB37" s="217"/>
      <c r="AC37" s="217"/>
      <c r="AD37" s="293">
        <f>AF35+AF22+AE14+AF28</f>
        <v>7218.7250000000004</v>
      </c>
      <c r="AE37" s="293"/>
      <c r="AF37" s="293"/>
      <c r="AG37" s="293"/>
      <c r="AH37" s="293"/>
      <c r="AI37" s="293"/>
      <c r="AJ37" s="293"/>
      <c r="AK37" s="293"/>
      <c r="AL37" s="16"/>
      <c r="AM37" s="15"/>
    </row>
    <row r="38" spans="1:51">
      <c r="A38" s="29"/>
      <c r="B38" s="30"/>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20"/>
      <c r="AE38" s="20"/>
      <c r="AF38" s="20"/>
      <c r="AG38" s="20"/>
      <c r="AH38" s="20"/>
      <c r="AI38" s="20"/>
      <c r="AJ38" s="20"/>
      <c r="AK38" s="20"/>
      <c r="AL38" s="30"/>
      <c r="AM38" s="31"/>
    </row>
  </sheetData>
  <mergeCells count="73">
    <mergeCell ref="B2:AL2"/>
    <mergeCell ref="B4:AL4"/>
    <mergeCell ref="C6:F6"/>
    <mergeCell ref="G6:I6"/>
    <mergeCell ref="C7:F7"/>
    <mergeCell ref="G7:I7"/>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 ref="C16:AK16"/>
    <mergeCell ref="C17:P17"/>
    <mergeCell ref="Q17:T17"/>
    <mergeCell ref="U17:Y17"/>
    <mergeCell ref="Z17:AE17"/>
    <mergeCell ref="AF17:AK17"/>
    <mergeCell ref="C20:P20"/>
    <mergeCell ref="Q20:T20"/>
    <mergeCell ref="U20:Y20"/>
    <mergeCell ref="Z20:AE20"/>
    <mergeCell ref="AF20:AK20"/>
    <mergeCell ref="C18:P18"/>
    <mergeCell ref="Q18:T18"/>
    <mergeCell ref="U18:Y18"/>
    <mergeCell ref="Z18:AE18"/>
    <mergeCell ref="AF18:AK18"/>
    <mergeCell ref="C30:AK30"/>
    <mergeCell ref="Z22:AE22"/>
    <mergeCell ref="AF22:AK22"/>
    <mergeCell ref="C24:AK24"/>
    <mergeCell ref="C25:T25"/>
    <mergeCell ref="U25:AE25"/>
    <mergeCell ref="AF25:AK25"/>
    <mergeCell ref="C26:T26"/>
    <mergeCell ref="U26:AE26"/>
    <mergeCell ref="AF26:AK26"/>
    <mergeCell ref="Z28:AE28"/>
    <mergeCell ref="AF28:AK28"/>
    <mergeCell ref="AF32:AK32"/>
    <mergeCell ref="C32:P32"/>
    <mergeCell ref="Q32:T32"/>
    <mergeCell ref="U32:Y32"/>
    <mergeCell ref="Z31:AE31"/>
    <mergeCell ref="AF31:AK31"/>
    <mergeCell ref="Q31:T31"/>
    <mergeCell ref="U31:Y31"/>
    <mergeCell ref="Z35:AE35"/>
    <mergeCell ref="AF35:AK35"/>
    <mergeCell ref="X37:AC37"/>
    <mergeCell ref="AD37:AK37"/>
    <mergeCell ref="C19:P19"/>
    <mergeCell ref="Q19:T19"/>
    <mergeCell ref="U19:Y19"/>
    <mergeCell ref="Z19:AE19"/>
    <mergeCell ref="AF19:AK19"/>
    <mergeCell ref="C31:P31"/>
    <mergeCell ref="Z33:AE33"/>
    <mergeCell ref="AF33:AK33"/>
    <mergeCell ref="C33:P33"/>
    <mergeCell ref="Q33:T33"/>
    <mergeCell ref="U33:Y33"/>
    <mergeCell ref="Z32:AE32"/>
  </mergeCells>
  <pageMargins left="0.7" right="0.7" top="0.75" bottom="0.75" header="0.3" footer="0.3"/>
  <pageSetup scale="86" orientation="portrait" r:id="rId1"/>
  <colBreaks count="1" manualBreakCount="1">
    <brk id="40"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AY36"/>
  <sheetViews>
    <sheetView showGridLines="0" view="pageBreakPreview" topLeftCell="A6" zoomScale="60" zoomScaleNormal="70" workbookViewId="0">
      <selection activeCell="AX29" sqref="AX29"/>
    </sheetView>
  </sheetViews>
  <sheetFormatPr baseColWidth="10" defaultColWidth="11.5" defaultRowHeight="14.25"/>
  <cols>
    <col min="1" max="1" width="0.5" customWidth="1"/>
    <col min="2" max="8" width="2.375" customWidth="1"/>
    <col min="9" max="9" width="3.875" customWidth="1"/>
    <col min="10" max="14" width="2.5" customWidth="1"/>
    <col min="15" max="17" width="2.375" customWidth="1"/>
    <col min="18" max="18" width="3.875" customWidth="1"/>
    <col min="19" max="23" width="2.375" customWidth="1"/>
    <col min="24" max="24" width="6.875" customWidth="1"/>
    <col min="25" max="29" width="2.375" customWidth="1"/>
    <col min="30" max="30" width="3.625" customWidth="1"/>
    <col min="31" max="31" width="3.5" customWidth="1"/>
    <col min="32" max="36" width="2.625" customWidth="1"/>
    <col min="37" max="37" width="6.125" customWidth="1"/>
    <col min="38" max="38" width="2.375" customWidth="1"/>
    <col min="39" max="39" width="0.5" customWidth="1"/>
    <col min="40" max="50" width="2.375" customWidth="1"/>
    <col min="51" max="51" width="12.875" bestFit="1" customWidth="1"/>
  </cols>
  <sheetData>
    <row r="1" spans="1:51" ht="3" customHeight="1">
      <c r="A1" s="9"/>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1"/>
    </row>
    <row r="2" spans="1:51">
      <c r="A2" s="12"/>
      <c r="B2" s="217" t="s">
        <v>23</v>
      </c>
      <c r="C2" s="217"/>
      <c r="D2" s="217"/>
      <c r="E2" s="217"/>
      <c r="F2" s="217"/>
      <c r="G2" s="217"/>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13"/>
    </row>
    <row r="3" spans="1:51" ht="3" customHeight="1">
      <c r="A3" s="12"/>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13"/>
    </row>
    <row r="4" spans="1:51">
      <c r="A4" s="12"/>
      <c r="B4" s="217" t="s">
        <v>64</v>
      </c>
      <c r="C4" s="217"/>
      <c r="D4" s="217"/>
      <c r="E4" s="217"/>
      <c r="F4" s="217"/>
      <c r="G4" s="217"/>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7"/>
      <c r="AG4" s="217"/>
      <c r="AH4" s="217"/>
      <c r="AI4" s="217"/>
      <c r="AJ4" s="217"/>
      <c r="AK4" s="217"/>
      <c r="AL4" s="217"/>
      <c r="AM4" s="13"/>
    </row>
    <row r="5" spans="1:51">
      <c r="A5" s="12"/>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13"/>
    </row>
    <row r="6" spans="1:51">
      <c r="A6" s="12"/>
      <c r="B6" s="5"/>
      <c r="C6" s="217" t="s">
        <v>65</v>
      </c>
      <c r="D6" s="217"/>
      <c r="E6" s="217"/>
      <c r="F6" s="217"/>
      <c r="G6" s="217" t="s">
        <v>157</v>
      </c>
      <c r="H6" s="217"/>
      <c r="I6" s="217"/>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13"/>
    </row>
    <row r="7" spans="1:51">
      <c r="A7" s="12"/>
      <c r="B7" s="5"/>
      <c r="C7" s="217" t="s">
        <v>66</v>
      </c>
      <c r="D7" s="217"/>
      <c r="E7" s="217"/>
      <c r="F7" s="217"/>
      <c r="G7" s="217" t="s">
        <v>98</v>
      </c>
      <c r="H7" s="217"/>
      <c r="I7" s="217"/>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13"/>
    </row>
    <row r="8" spans="1:51">
      <c r="A8" s="12"/>
      <c r="B8" s="5"/>
      <c r="C8" s="217" t="s">
        <v>27</v>
      </c>
      <c r="D8" s="217"/>
      <c r="E8" s="217"/>
      <c r="F8" s="217"/>
      <c r="G8" s="281">
        <v>1</v>
      </c>
      <c r="H8" s="281"/>
      <c r="I8" s="281"/>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13"/>
      <c r="AY8" s="8">
        <f>G8</f>
        <v>1</v>
      </c>
    </row>
    <row r="9" spans="1:51">
      <c r="A9" s="12"/>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13"/>
    </row>
    <row r="10" spans="1:51">
      <c r="A10" s="12"/>
      <c r="B10" s="5"/>
      <c r="C10" s="217" t="s">
        <v>67</v>
      </c>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5"/>
      <c r="AM10" s="13"/>
    </row>
    <row r="11" spans="1:51">
      <c r="A11" s="12"/>
      <c r="B11" s="5"/>
      <c r="C11" s="217" t="s">
        <v>68</v>
      </c>
      <c r="D11" s="217"/>
      <c r="E11" s="217"/>
      <c r="F11" s="217"/>
      <c r="G11" s="217"/>
      <c r="H11" s="217"/>
      <c r="I11" s="217"/>
      <c r="J11" s="217"/>
      <c r="K11" s="217"/>
      <c r="L11" s="217"/>
      <c r="M11" s="217"/>
      <c r="N11" s="217"/>
      <c r="O11" s="217"/>
      <c r="P11" s="217"/>
      <c r="Q11" s="217" t="s">
        <v>70</v>
      </c>
      <c r="R11" s="217"/>
      <c r="S11" s="217"/>
      <c r="T11" s="217" t="s">
        <v>69</v>
      </c>
      <c r="U11" s="217"/>
      <c r="V11" s="217"/>
      <c r="W11" s="217"/>
      <c r="X11" s="217"/>
      <c r="Y11" s="217" t="s">
        <v>99</v>
      </c>
      <c r="Z11" s="217"/>
      <c r="AA11" s="217"/>
      <c r="AB11" s="217"/>
      <c r="AC11" s="217"/>
      <c r="AD11" s="217"/>
      <c r="AE11" s="217" t="s">
        <v>71</v>
      </c>
      <c r="AF11" s="217"/>
      <c r="AG11" s="217"/>
      <c r="AH11" s="217"/>
      <c r="AI11" s="217"/>
      <c r="AJ11" s="217"/>
      <c r="AK11" s="217"/>
      <c r="AL11" s="5"/>
      <c r="AM11" s="13"/>
    </row>
    <row r="12" spans="1:51">
      <c r="A12" s="12"/>
      <c r="B12" s="5"/>
      <c r="C12" s="215" t="s">
        <v>76</v>
      </c>
      <c r="D12" s="215"/>
      <c r="E12" s="215"/>
      <c r="F12" s="215"/>
      <c r="G12" s="215"/>
      <c r="H12" s="215"/>
      <c r="I12" s="215"/>
      <c r="J12" s="215"/>
      <c r="K12" s="215"/>
      <c r="L12" s="215"/>
      <c r="M12" s="215"/>
      <c r="N12" s="215"/>
      <c r="O12" s="215"/>
      <c r="P12" s="215"/>
      <c r="Q12" s="282"/>
      <c r="R12" s="282"/>
      <c r="S12" s="282"/>
      <c r="T12" s="217"/>
      <c r="U12" s="217"/>
      <c r="V12" s="217"/>
      <c r="W12" s="217"/>
      <c r="X12" s="217"/>
      <c r="Y12" s="282">
        <v>0.05</v>
      </c>
      <c r="Z12" s="217"/>
      <c r="AA12" s="217"/>
      <c r="AB12" s="217"/>
      <c r="AC12" s="217"/>
      <c r="AD12" s="217"/>
      <c r="AE12" s="293">
        <f>AF33*0.05</f>
        <v>1800</v>
      </c>
      <c r="AF12" s="217"/>
      <c r="AG12" s="217"/>
      <c r="AH12" s="217"/>
      <c r="AI12" s="217"/>
      <c r="AJ12" s="217"/>
      <c r="AK12" s="217"/>
      <c r="AL12" s="5"/>
      <c r="AM12" s="13"/>
    </row>
    <row r="13" spans="1:51" ht="3" customHeight="1">
      <c r="A13" s="12"/>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13"/>
    </row>
    <row r="14" spans="1:51">
      <c r="A14" s="12"/>
      <c r="B14" s="5"/>
      <c r="C14" s="5"/>
      <c r="D14" s="5"/>
      <c r="E14" s="5"/>
      <c r="F14" s="5"/>
      <c r="G14" s="5"/>
      <c r="H14" s="5"/>
      <c r="I14" s="5"/>
      <c r="J14" s="5"/>
      <c r="K14" s="5"/>
      <c r="L14" s="5"/>
      <c r="M14" s="5"/>
      <c r="N14" s="5"/>
      <c r="O14" s="5"/>
      <c r="P14" s="5"/>
      <c r="Q14" s="5"/>
      <c r="R14" s="5"/>
      <c r="S14" s="5"/>
      <c r="T14" s="5"/>
      <c r="U14" s="5"/>
      <c r="V14" s="5"/>
      <c r="W14" s="5"/>
      <c r="X14" s="5"/>
      <c r="Y14" s="217" t="s">
        <v>77</v>
      </c>
      <c r="Z14" s="217"/>
      <c r="AA14" s="217"/>
      <c r="AB14" s="217"/>
      <c r="AC14" s="217"/>
      <c r="AD14" s="217"/>
      <c r="AE14" s="293">
        <f>SUM(AE12:AK12)</f>
        <v>1800</v>
      </c>
      <c r="AF14" s="217"/>
      <c r="AG14" s="217"/>
      <c r="AH14" s="217"/>
      <c r="AI14" s="217"/>
      <c r="AJ14" s="217"/>
      <c r="AK14" s="217"/>
      <c r="AL14" s="5"/>
      <c r="AM14" s="13"/>
    </row>
    <row r="15" spans="1:51">
      <c r="A15" s="12"/>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13"/>
    </row>
    <row r="16" spans="1:51">
      <c r="A16" s="12"/>
      <c r="B16" s="5"/>
      <c r="C16" s="217" t="s">
        <v>78</v>
      </c>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5"/>
      <c r="AM16" s="13"/>
    </row>
    <row r="17" spans="1:51">
      <c r="A17" s="12"/>
      <c r="B17" s="5"/>
      <c r="C17" s="217" t="s">
        <v>79</v>
      </c>
      <c r="D17" s="217"/>
      <c r="E17" s="217"/>
      <c r="F17" s="217"/>
      <c r="G17" s="217"/>
      <c r="H17" s="217"/>
      <c r="I17" s="217"/>
      <c r="J17" s="217"/>
      <c r="K17" s="217"/>
      <c r="L17" s="217"/>
      <c r="M17" s="217"/>
      <c r="N17" s="217"/>
      <c r="O17" s="217"/>
      <c r="P17" s="217"/>
      <c r="Q17" s="217" t="s">
        <v>27</v>
      </c>
      <c r="R17" s="217"/>
      <c r="S17" s="217"/>
      <c r="T17" s="217"/>
      <c r="U17" s="217" t="s">
        <v>66</v>
      </c>
      <c r="V17" s="217"/>
      <c r="W17" s="217"/>
      <c r="X17" s="217"/>
      <c r="Y17" s="217"/>
      <c r="Z17" s="217" t="s">
        <v>80</v>
      </c>
      <c r="AA17" s="217"/>
      <c r="AB17" s="217"/>
      <c r="AC17" s="217"/>
      <c r="AD17" s="217"/>
      <c r="AE17" s="217"/>
      <c r="AF17" s="217" t="s">
        <v>71</v>
      </c>
      <c r="AG17" s="217"/>
      <c r="AH17" s="217"/>
      <c r="AI17" s="217"/>
      <c r="AJ17" s="217"/>
      <c r="AK17" s="217"/>
      <c r="AL17" s="5"/>
      <c r="AM17" s="13"/>
    </row>
    <row r="18" spans="1:51">
      <c r="A18" s="12"/>
      <c r="B18" s="5"/>
      <c r="C18" s="309" t="s">
        <v>210</v>
      </c>
      <c r="D18" s="310"/>
      <c r="E18" s="310"/>
      <c r="F18" s="310"/>
      <c r="G18" s="310"/>
      <c r="H18" s="310"/>
      <c r="I18" s="310"/>
      <c r="J18" s="310"/>
      <c r="K18" s="310"/>
      <c r="L18" s="310"/>
      <c r="M18" s="310"/>
      <c r="N18" s="310"/>
      <c r="O18" s="310"/>
      <c r="P18" s="311"/>
      <c r="Q18" s="283">
        <v>1</v>
      </c>
      <c r="R18" s="284"/>
      <c r="S18" s="284"/>
      <c r="T18" s="285"/>
      <c r="U18" s="283" t="s">
        <v>98</v>
      </c>
      <c r="V18" s="284"/>
      <c r="W18" s="284"/>
      <c r="X18" s="284"/>
      <c r="Y18" s="285"/>
      <c r="Z18" s="297">
        <v>490000</v>
      </c>
      <c r="AA18" s="298"/>
      <c r="AB18" s="298"/>
      <c r="AC18" s="298"/>
      <c r="AD18" s="298"/>
      <c r="AE18" s="299"/>
      <c r="AF18" s="297">
        <f>Z18*Q18</f>
        <v>490000</v>
      </c>
      <c r="AG18" s="298"/>
      <c r="AH18" s="298"/>
      <c r="AI18" s="298"/>
      <c r="AJ18" s="298"/>
      <c r="AK18" s="299"/>
      <c r="AL18" s="5"/>
      <c r="AM18" s="13"/>
    </row>
    <row r="19" spans="1:51">
      <c r="A19" s="12"/>
      <c r="B19" s="5"/>
      <c r="C19" s="6"/>
      <c r="D19" s="6"/>
      <c r="E19" s="6"/>
      <c r="F19" s="6"/>
      <c r="G19" s="6"/>
      <c r="H19" s="6"/>
      <c r="I19" s="6"/>
      <c r="J19" s="6"/>
      <c r="K19" s="6"/>
      <c r="L19" s="6"/>
      <c r="M19" s="6"/>
      <c r="N19" s="6"/>
      <c r="O19" s="6"/>
      <c r="P19" s="6"/>
      <c r="Q19" s="7"/>
      <c r="R19" s="7"/>
      <c r="S19" s="7"/>
      <c r="T19" s="7"/>
      <c r="U19" s="7"/>
      <c r="V19" s="7"/>
      <c r="W19" s="7"/>
      <c r="X19" s="7"/>
      <c r="Y19" s="7"/>
      <c r="Z19" s="18"/>
      <c r="AA19" s="18"/>
      <c r="AB19" s="18"/>
      <c r="AC19" s="18"/>
      <c r="AD19" s="18"/>
      <c r="AE19" s="18"/>
      <c r="AF19" s="18"/>
      <c r="AG19" s="7"/>
      <c r="AH19" s="7"/>
      <c r="AI19" s="7"/>
      <c r="AJ19" s="7"/>
      <c r="AK19" s="7"/>
      <c r="AL19" s="5"/>
      <c r="AM19" s="13"/>
    </row>
    <row r="20" spans="1:51">
      <c r="A20" s="12"/>
      <c r="B20" s="5"/>
      <c r="C20" s="5"/>
      <c r="D20" s="5"/>
      <c r="E20" s="5"/>
      <c r="F20" s="5"/>
      <c r="G20" s="5"/>
      <c r="H20" s="5"/>
      <c r="I20" s="5"/>
      <c r="J20" s="5"/>
      <c r="K20" s="5"/>
      <c r="L20" s="5"/>
      <c r="M20" s="5"/>
      <c r="N20" s="5"/>
      <c r="O20" s="5"/>
      <c r="P20" s="5"/>
      <c r="Q20" s="5"/>
      <c r="R20" s="5"/>
      <c r="S20" s="5"/>
      <c r="T20" s="5"/>
      <c r="U20" s="5"/>
      <c r="V20" s="5"/>
      <c r="W20" s="5"/>
      <c r="X20" s="5"/>
      <c r="Y20" s="5"/>
      <c r="Z20" s="217" t="s">
        <v>77</v>
      </c>
      <c r="AA20" s="217"/>
      <c r="AB20" s="217"/>
      <c r="AC20" s="217"/>
      <c r="AD20" s="217"/>
      <c r="AE20" s="217"/>
      <c r="AF20" s="293">
        <f>SUM(AF18:AK18)</f>
        <v>490000</v>
      </c>
      <c r="AG20" s="217"/>
      <c r="AH20" s="217"/>
      <c r="AI20" s="217"/>
      <c r="AJ20" s="217"/>
      <c r="AK20" s="217"/>
      <c r="AL20" s="5"/>
      <c r="AM20" s="13"/>
    </row>
    <row r="21" spans="1:51">
      <c r="A21" s="12"/>
      <c r="B21" s="5"/>
      <c r="C21" s="5"/>
      <c r="D21" s="5"/>
      <c r="E21" s="5"/>
      <c r="F21" s="5"/>
      <c r="G21" s="5"/>
      <c r="H21" s="5"/>
      <c r="I21" s="5"/>
      <c r="J21" s="5"/>
      <c r="K21" s="5"/>
      <c r="L21" s="5"/>
      <c r="M21" s="5"/>
      <c r="N21" s="5"/>
      <c r="O21" s="5"/>
      <c r="P21" s="5"/>
      <c r="Q21" s="5"/>
      <c r="R21" s="5"/>
      <c r="S21" s="5"/>
      <c r="T21" s="5"/>
      <c r="U21" s="5"/>
      <c r="V21" s="5"/>
      <c r="W21" s="5"/>
      <c r="X21" s="5"/>
      <c r="Y21" s="5"/>
      <c r="Z21" s="7"/>
      <c r="AA21" s="7"/>
      <c r="AB21" s="7"/>
      <c r="AC21" s="7"/>
      <c r="AD21" s="7"/>
      <c r="AE21" s="7"/>
      <c r="AF21" s="18"/>
      <c r="AG21" s="7"/>
      <c r="AH21" s="7"/>
      <c r="AI21" s="7"/>
      <c r="AJ21" s="7"/>
      <c r="AK21" s="7"/>
      <c r="AL21" s="5"/>
      <c r="AM21" s="13"/>
    </row>
    <row r="22" spans="1:51">
      <c r="A22" s="12"/>
      <c r="B22" s="5"/>
      <c r="C22" s="217" t="s">
        <v>81</v>
      </c>
      <c r="D22" s="217"/>
      <c r="E22" s="217"/>
      <c r="F22" s="217"/>
      <c r="G22" s="217"/>
      <c r="H22" s="217"/>
      <c r="I22" s="217"/>
      <c r="J22" s="217"/>
      <c r="K22" s="217"/>
      <c r="L22" s="217"/>
      <c r="M22" s="217"/>
      <c r="N22" s="217"/>
      <c r="O22" s="217"/>
      <c r="P22" s="217"/>
      <c r="Q22" s="217"/>
      <c r="R22" s="217"/>
      <c r="S22" s="217"/>
      <c r="T22" s="217"/>
      <c r="U22" s="217"/>
      <c r="V22" s="217"/>
      <c r="W22" s="217"/>
      <c r="X22" s="217"/>
      <c r="Y22" s="217"/>
      <c r="Z22" s="217"/>
      <c r="AA22" s="217"/>
      <c r="AB22" s="217"/>
      <c r="AC22" s="217"/>
      <c r="AD22" s="217"/>
      <c r="AE22" s="217"/>
      <c r="AF22" s="217"/>
      <c r="AG22" s="217"/>
      <c r="AH22" s="217"/>
      <c r="AI22" s="217"/>
      <c r="AJ22" s="217"/>
      <c r="AK22" s="217"/>
      <c r="AL22" s="5"/>
      <c r="AM22" s="13"/>
    </row>
    <row r="23" spans="1:51">
      <c r="A23" s="12"/>
      <c r="B23" s="5"/>
      <c r="C23" s="283" t="s">
        <v>79</v>
      </c>
      <c r="D23" s="284"/>
      <c r="E23" s="284"/>
      <c r="F23" s="284"/>
      <c r="G23" s="284"/>
      <c r="H23" s="284"/>
      <c r="I23" s="284"/>
      <c r="J23" s="284"/>
      <c r="K23" s="284"/>
      <c r="L23" s="284"/>
      <c r="M23" s="284"/>
      <c r="N23" s="284"/>
      <c r="O23" s="284"/>
      <c r="P23" s="284"/>
      <c r="Q23" s="284"/>
      <c r="R23" s="284"/>
      <c r="S23" s="284"/>
      <c r="T23" s="285"/>
      <c r="U23" s="283" t="s">
        <v>66</v>
      </c>
      <c r="V23" s="284"/>
      <c r="W23" s="284"/>
      <c r="X23" s="284"/>
      <c r="Y23" s="284"/>
      <c r="Z23" s="284"/>
      <c r="AA23" s="284"/>
      <c r="AB23" s="284"/>
      <c r="AC23" s="284"/>
      <c r="AD23" s="284"/>
      <c r="AE23" s="285"/>
      <c r="AF23" s="217" t="s">
        <v>71</v>
      </c>
      <c r="AG23" s="217"/>
      <c r="AH23" s="217"/>
      <c r="AI23" s="217"/>
      <c r="AJ23" s="217"/>
      <c r="AK23" s="217"/>
      <c r="AL23" s="5"/>
      <c r="AM23" s="13"/>
    </row>
    <row r="24" spans="1:51" ht="20.25" customHeight="1">
      <c r="A24" s="12"/>
      <c r="B24" s="5"/>
      <c r="C24" s="283" t="s">
        <v>206</v>
      </c>
      <c r="D24" s="284"/>
      <c r="E24" s="284"/>
      <c r="F24" s="284"/>
      <c r="G24" s="284"/>
      <c r="H24" s="284"/>
      <c r="I24" s="284"/>
      <c r="J24" s="284"/>
      <c r="K24" s="284"/>
      <c r="L24" s="284"/>
      <c r="M24" s="284"/>
      <c r="N24" s="284"/>
      <c r="O24" s="284"/>
      <c r="P24" s="284"/>
      <c r="Q24" s="284"/>
      <c r="R24" s="284"/>
      <c r="S24" s="284"/>
      <c r="T24" s="285"/>
      <c r="U24" s="283" t="s">
        <v>97</v>
      </c>
      <c r="V24" s="284"/>
      <c r="W24" s="284"/>
      <c r="X24" s="284"/>
      <c r="Y24" s="284"/>
      <c r="Z24" s="284"/>
      <c r="AA24" s="284"/>
      <c r="AB24" s="284"/>
      <c r="AC24" s="284"/>
      <c r="AD24" s="284"/>
      <c r="AE24" s="285"/>
      <c r="AF24" s="289">
        <v>2664.68</v>
      </c>
      <c r="AG24" s="289"/>
      <c r="AH24" s="289"/>
      <c r="AI24" s="289"/>
      <c r="AJ24" s="289"/>
      <c r="AK24" s="289"/>
      <c r="AL24" s="5"/>
      <c r="AM24" s="13"/>
    </row>
    <row r="25" spans="1:51">
      <c r="A25" s="12"/>
      <c r="B25" s="5"/>
      <c r="C25" s="5"/>
      <c r="D25" s="5"/>
      <c r="E25" s="5"/>
      <c r="F25" s="5"/>
      <c r="G25" s="5"/>
      <c r="H25" s="5"/>
      <c r="I25" s="5"/>
      <c r="J25" s="5"/>
      <c r="K25" s="5"/>
      <c r="L25" s="5"/>
      <c r="M25" s="5"/>
      <c r="N25" s="5"/>
      <c r="O25" s="5"/>
      <c r="P25" s="5"/>
      <c r="Q25" s="5"/>
      <c r="R25" s="5"/>
      <c r="S25" s="5"/>
      <c r="T25" s="5"/>
      <c r="U25" s="5"/>
      <c r="V25" s="5"/>
      <c r="W25" s="5"/>
      <c r="X25" s="5"/>
      <c r="Y25" s="5"/>
      <c r="Z25" s="7"/>
      <c r="AA25" s="7"/>
      <c r="AB25" s="7"/>
      <c r="AC25" s="7"/>
      <c r="AD25" s="7"/>
      <c r="AE25" s="7"/>
      <c r="AF25" s="18"/>
      <c r="AG25" s="7"/>
      <c r="AH25" s="7"/>
      <c r="AI25" s="7"/>
      <c r="AJ25" s="7"/>
      <c r="AK25" s="7"/>
      <c r="AL25" s="5"/>
      <c r="AM25" s="13"/>
    </row>
    <row r="26" spans="1:51">
      <c r="A26" s="12"/>
      <c r="B26" s="5"/>
      <c r="C26" s="5"/>
      <c r="D26" s="5"/>
      <c r="E26" s="5"/>
      <c r="F26" s="5"/>
      <c r="G26" s="5"/>
      <c r="H26" s="5"/>
      <c r="I26" s="5"/>
      <c r="J26" s="5"/>
      <c r="K26" s="5"/>
      <c r="L26" s="5"/>
      <c r="M26" s="5"/>
      <c r="N26" s="5"/>
      <c r="O26" s="5"/>
      <c r="P26" s="5"/>
      <c r="Q26" s="5"/>
      <c r="R26" s="5"/>
      <c r="S26" s="5"/>
      <c r="T26" s="5"/>
      <c r="U26" s="5"/>
      <c r="V26" s="5"/>
      <c r="W26" s="5"/>
      <c r="X26" s="5"/>
      <c r="Y26" s="5"/>
      <c r="Z26" s="217" t="s">
        <v>77</v>
      </c>
      <c r="AA26" s="217"/>
      <c r="AB26" s="217"/>
      <c r="AC26" s="217"/>
      <c r="AD26" s="217"/>
      <c r="AE26" s="217"/>
      <c r="AF26" s="293">
        <f>SUM(AF24:AK24)</f>
        <v>2664.68</v>
      </c>
      <c r="AG26" s="217"/>
      <c r="AH26" s="217"/>
      <c r="AI26" s="217"/>
      <c r="AJ26" s="217"/>
      <c r="AK26" s="217"/>
      <c r="AL26" s="5"/>
      <c r="AM26" s="13"/>
    </row>
    <row r="27" spans="1:51">
      <c r="A27" s="12"/>
      <c r="B27" s="5"/>
      <c r="C27" s="5"/>
      <c r="D27" s="5"/>
      <c r="E27" s="5"/>
      <c r="F27" s="5"/>
      <c r="G27" s="5"/>
      <c r="H27" s="5"/>
      <c r="I27" s="5"/>
      <c r="J27" s="5"/>
      <c r="K27" s="5"/>
      <c r="L27" s="5"/>
      <c r="M27" s="5"/>
      <c r="N27" s="5"/>
      <c r="O27" s="5"/>
      <c r="P27" s="5"/>
      <c r="Q27" s="5"/>
      <c r="R27" s="5"/>
      <c r="S27" s="5"/>
      <c r="T27" s="5"/>
      <c r="U27" s="5"/>
      <c r="V27" s="5"/>
      <c r="W27" s="5"/>
      <c r="X27" s="5"/>
      <c r="Y27" s="5"/>
      <c r="Z27" s="7"/>
      <c r="AA27" s="7"/>
      <c r="AB27" s="7"/>
      <c r="AC27" s="7"/>
      <c r="AD27" s="7"/>
      <c r="AE27" s="7"/>
      <c r="AF27" s="18"/>
      <c r="AG27" s="7"/>
      <c r="AH27" s="7"/>
      <c r="AI27" s="7"/>
      <c r="AJ27" s="7"/>
      <c r="AK27" s="7"/>
      <c r="AL27" s="5"/>
      <c r="AM27" s="13"/>
    </row>
    <row r="28" spans="1:51">
      <c r="A28" s="12"/>
      <c r="B28" s="5"/>
      <c r="C28" s="217" t="s">
        <v>82</v>
      </c>
      <c r="D28" s="217"/>
      <c r="E28" s="217"/>
      <c r="F28" s="217"/>
      <c r="G28" s="217"/>
      <c r="H28" s="217"/>
      <c r="I28" s="217"/>
      <c r="J28" s="217"/>
      <c r="K28" s="217"/>
      <c r="L28" s="217"/>
      <c r="M28" s="217"/>
      <c r="N28" s="217"/>
      <c r="O28" s="217"/>
      <c r="P28" s="217"/>
      <c r="Q28" s="217"/>
      <c r="R28" s="217"/>
      <c r="S28" s="217"/>
      <c r="T28" s="217"/>
      <c r="U28" s="217"/>
      <c r="V28" s="217"/>
      <c r="W28" s="217"/>
      <c r="X28" s="217"/>
      <c r="Y28" s="217"/>
      <c r="Z28" s="217"/>
      <c r="AA28" s="217"/>
      <c r="AB28" s="217"/>
      <c r="AC28" s="217"/>
      <c r="AD28" s="217"/>
      <c r="AE28" s="217"/>
      <c r="AF28" s="217"/>
      <c r="AG28" s="217"/>
      <c r="AH28" s="217"/>
      <c r="AI28" s="217"/>
      <c r="AJ28" s="217"/>
      <c r="AK28" s="217"/>
      <c r="AL28" s="5"/>
      <c r="AM28" s="13"/>
    </row>
    <row r="29" spans="1:51">
      <c r="A29" s="12"/>
      <c r="B29" s="5"/>
      <c r="C29" s="217" t="s">
        <v>79</v>
      </c>
      <c r="D29" s="217"/>
      <c r="E29" s="217"/>
      <c r="F29" s="217"/>
      <c r="G29" s="217"/>
      <c r="H29" s="217"/>
      <c r="I29" s="217"/>
      <c r="J29" s="217"/>
      <c r="K29" s="217"/>
      <c r="L29" s="217"/>
      <c r="M29" s="217"/>
      <c r="N29" s="217"/>
      <c r="O29" s="217"/>
      <c r="P29" s="217"/>
      <c r="Q29" s="217" t="s">
        <v>27</v>
      </c>
      <c r="R29" s="217"/>
      <c r="S29" s="217"/>
      <c r="T29" s="217"/>
      <c r="U29" s="217" t="s">
        <v>66</v>
      </c>
      <c r="V29" s="217"/>
      <c r="W29" s="217"/>
      <c r="X29" s="217"/>
      <c r="Y29" s="217"/>
      <c r="Z29" s="217" t="s">
        <v>80</v>
      </c>
      <c r="AA29" s="217"/>
      <c r="AB29" s="217"/>
      <c r="AC29" s="217"/>
      <c r="AD29" s="217"/>
      <c r="AE29" s="217"/>
      <c r="AF29" s="217" t="s">
        <v>71</v>
      </c>
      <c r="AG29" s="217"/>
      <c r="AH29" s="217"/>
      <c r="AI29" s="217"/>
      <c r="AJ29" s="217"/>
      <c r="AK29" s="217"/>
      <c r="AL29" s="5"/>
      <c r="AM29" s="13"/>
    </row>
    <row r="30" spans="1:51">
      <c r="A30" s="12"/>
      <c r="B30" s="5"/>
      <c r="C30" s="309" t="s">
        <v>207</v>
      </c>
      <c r="D30" s="310"/>
      <c r="E30" s="310"/>
      <c r="F30" s="310"/>
      <c r="G30" s="310"/>
      <c r="H30" s="310"/>
      <c r="I30" s="310"/>
      <c r="J30" s="310"/>
      <c r="K30" s="310"/>
      <c r="L30" s="310"/>
      <c r="M30" s="310"/>
      <c r="N30" s="310"/>
      <c r="O30" s="310"/>
      <c r="P30" s="311"/>
      <c r="Q30" s="283">
        <v>1.4</v>
      </c>
      <c r="R30" s="284"/>
      <c r="S30" s="284"/>
      <c r="T30" s="285"/>
      <c r="U30" s="283" t="s">
        <v>208</v>
      </c>
      <c r="V30" s="284"/>
      <c r="W30" s="284"/>
      <c r="X30" s="284"/>
      <c r="Y30" s="285"/>
      <c r="Z30" s="297">
        <v>15000</v>
      </c>
      <c r="AA30" s="298"/>
      <c r="AB30" s="298"/>
      <c r="AC30" s="298"/>
      <c r="AD30" s="298"/>
      <c r="AE30" s="299"/>
      <c r="AF30" s="297">
        <f>Z30*Q30</f>
        <v>21000</v>
      </c>
      <c r="AG30" s="298"/>
      <c r="AH30" s="298"/>
      <c r="AI30" s="298"/>
      <c r="AJ30" s="298"/>
      <c r="AK30" s="299"/>
      <c r="AL30" s="5"/>
      <c r="AM30" s="13"/>
      <c r="AY30">
        <v>24</v>
      </c>
    </row>
    <row r="31" spans="1:51" ht="24.75" customHeight="1">
      <c r="A31" s="12"/>
      <c r="B31" s="5"/>
      <c r="C31" s="309" t="s">
        <v>209</v>
      </c>
      <c r="D31" s="310"/>
      <c r="E31" s="310"/>
      <c r="F31" s="310"/>
      <c r="G31" s="310"/>
      <c r="H31" s="310"/>
      <c r="I31" s="310"/>
      <c r="J31" s="310"/>
      <c r="K31" s="310"/>
      <c r="L31" s="310"/>
      <c r="M31" s="310"/>
      <c r="N31" s="310"/>
      <c r="O31" s="310"/>
      <c r="P31" s="311"/>
      <c r="Q31" s="283">
        <v>1.5</v>
      </c>
      <c r="R31" s="284"/>
      <c r="S31" s="284"/>
      <c r="T31" s="285"/>
      <c r="U31" s="283" t="s">
        <v>208</v>
      </c>
      <c r="V31" s="284"/>
      <c r="W31" s="284"/>
      <c r="X31" s="284"/>
      <c r="Y31" s="285"/>
      <c r="Z31" s="297">
        <v>10000</v>
      </c>
      <c r="AA31" s="298"/>
      <c r="AB31" s="298"/>
      <c r="AC31" s="298"/>
      <c r="AD31" s="298"/>
      <c r="AE31" s="299"/>
      <c r="AF31" s="297">
        <f>Z31*Q31</f>
        <v>15000</v>
      </c>
      <c r="AG31" s="298"/>
      <c r="AH31" s="298"/>
      <c r="AI31" s="298"/>
      <c r="AJ31" s="298"/>
      <c r="AK31" s="299"/>
      <c r="AL31" s="5"/>
      <c r="AM31" s="13"/>
    </row>
    <row r="32" spans="1:51">
      <c r="A32" s="12"/>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13"/>
    </row>
    <row r="33" spans="1:51" ht="15" customHeight="1">
      <c r="A33" s="12"/>
      <c r="B33" s="5"/>
      <c r="C33" s="5"/>
      <c r="D33" s="5"/>
      <c r="E33" s="5"/>
      <c r="F33" s="5"/>
      <c r="G33" s="5"/>
      <c r="H33" s="5"/>
      <c r="I33" s="5"/>
      <c r="J33" s="5"/>
      <c r="K33" s="5"/>
      <c r="L33" s="5"/>
      <c r="M33" s="5"/>
      <c r="N33" s="5"/>
      <c r="O33" s="5"/>
      <c r="P33" s="5"/>
      <c r="Q33" s="5"/>
      <c r="R33" s="5"/>
      <c r="S33" s="5"/>
      <c r="T33" s="5"/>
      <c r="U33" s="5"/>
      <c r="V33" s="5"/>
      <c r="W33" s="5"/>
      <c r="X33" s="5"/>
      <c r="Y33" s="5"/>
      <c r="Z33" s="217" t="s">
        <v>77</v>
      </c>
      <c r="AA33" s="217"/>
      <c r="AB33" s="217"/>
      <c r="AC33" s="217"/>
      <c r="AD33" s="217"/>
      <c r="AE33" s="217"/>
      <c r="AF33" s="293">
        <f>SUM(AF30:AK31)</f>
        <v>36000</v>
      </c>
      <c r="AG33" s="293"/>
      <c r="AH33" s="293"/>
      <c r="AI33" s="293"/>
      <c r="AJ33" s="293"/>
      <c r="AK33" s="293"/>
      <c r="AL33" s="5"/>
      <c r="AM33" s="13"/>
    </row>
    <row r="34" spans="1:51">
      <c r="A34" s="12"/>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13"/>
      <c r="AY34" s="19">
        <f>AD35</f>
        <v>530464.68000000005</v>
      </c>
    </row>
    <row r="35" spans="1:51" ht="15.75" customHeight="1">
      <c r="A35" s="14"/>
      <c r="B35" s="16"/>
      <c r="C35" s="5"/>
      <c r="D35" s="5"/>
      <c r="E35" s="5"/>
      <c r="F35" s="5"/>
      <c r="G35" s="5"/>
      <c r="H35" s="5"/>
      <c r="I35" s="5"/>
      <c r="J35" s="5"/>
      <c r="K35" s="5"/>
      <c r="L35" s="5"/>
      <c r="M35" s="5"/>
      <c r="N35" s="5"/>
      <c r="O35" s="5"/>
      <c r="P35" s="5"/>
      <c r="Q35" s="5"/>
      <c r="R35" s="5"/>
      <c r="S35" s="5"/>
      <c r="T35" s="5"/>
      <c r="U35" s="5"/>
      <c r="V35" s="5"/>
      <c r="W35" s="5"/>
      <c r="X35" s="217" t="s">
        <v>110</v>
      </c>
      <c r="Y35" s="217"/>
      <c r="Z35" s="217"/>
      <c r="AA35" s="217"/>
      <c r="AB35" s="217"/>
      <c r="AC35" s="217"/>
      <c r="AD35" s="293">
        <f>AF33+AF20+AE14+AF26</f>
        <v>530464.68000000005</v>
      </c>
      <c r="AE35" s="293"/>
      <c r="AF35" s="293"/>
      <c r="AG35" s="293"/>
      <c r="AH35" s="293"/>
      <c r="AI35" s="293"/>
      <c r="AJ35" s="293"/>
      <c r="AK35" s="293"/>
      <c r="AL35" s="16"/>
      <c r="AM35" s="15"/>
    </row>
    <row r="36" spans="1:51" ht="9.75" customHeight="1">
      <c r="A36" s="29"/>
      <c r="B36" s="30"/>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20"/>
      <c r="AE36" s="20"/>
      <c r="AF36" s="20"/>
      <c r="AG36" s="20"/>
      <c r="AH36" s="20"/>
      <c r="AI36" s="20"/>
      <c r="AJ36" s="20"/>
      <c r="AK36" s="20"/>
      <c r="AL36" s="30"/>
      <c r="AM36" s="31"/>
    </row>
  </sheetData>
  <mergeCells count="63">
    <mergeCell ref="B2:AL2"/>
    <mergeCell ref="B4:AL4"/>
    <mergeCell ref="C6:F6"/>
    <mergeCell ref="G6:I6"/>
    <mergeCell ref="C7:F7"/>
    <mergeCell ref="G7:I7"/>
    <mergeCell ref="Y14:AD14"/>
    <mergeCell ref="AE14:AK14"/>
    <mergeCell ref="C8:F8"/>
    <mergeCell ref="G8:I8"/>
    <mergeCell ref="C10:AK10"/>
    <mergeCell ref="C11:P11"/>
    <mergeCell ref="Q11:S11"/>
    <mergeCell ref="T11:X11"/>
    <mergeCell ref="Y11:AD11"/>
    <mergeCell ref="AE11:AK11"/>
    <mergeCell ref="C12:P12"/>
    <mergeCell ref="Q12:S12"/>
    <mergeCell ref="T12:X12"/>
    <mergeCell ref="Y12:AD12"/>
    <mergeCell ref="AE12:AK12"/>
    <mergeCell ref="C16:AK16"/>
    <mergeCell ref="C17:P17"/>
    <mergeCell ref="Q17:T17"/>
    <mergeCell ref="U17:Y17"/>
    <mergeCell ref="Z17:AE17"/>
    <mergeCell ref="AF17:AK17"/>
    <mergeCell ref="Z20:AE20"/>
    <mergeCell ref="AF20:AK20"/>
    <mergeCell ref="C18:P18"/>
    <mergeCell ref="Q18:T18"/>
    <mergeCell ref="U18:Y18"/>
    <mergeCell ref="Z18:AE18"/>
    <mergeCell ref="AF18:AK18"/>
    <mergeCell ref="C22:AK22"/>
    <mergeCell ref="C23:T23"/>
    <mergeCell ref="U23:AE23"/>
    <mergeCell ref="AF23:AK23"/>
    <mergeCell ref="C24:T24"/>
    <mergeCell ref="U24:AE24"/>
    <mergeCell ref="AF24:AK24"/>
    <mergeCell ref="Z26:AE26"/>
    <mergeCell ref="AF26:AK26"/>
    <mergeCell ref="C28:AK28"/>
    <mergeCell ref="C29:P29"/>
    <mergeCell ref="Q29:T29"/>
    <mergeCell ref="U29:Y29"/>
    <mergeCell ref="Z29:AE29"/>
    <mergeCell ref="AF29:AK29"/>
    <mergeCell ref="Z33:AE33"/>
    <mergeCell ref="AF33:AK33"/>
    <mergeCell ref="X35:AC35"/>
    <mergeCell ref="AD35:AK35"/>
    <mergeCell ref="C30:P30"/>
    <mergeCell ref="Q30:T30"/>
    <mergeCell ref="U30:Y30"/>
    <mergeCell ref="Z30:AE30"/>
    <mergeCell ref="AF30:AK30"/>
    <mergeCell ref="C31:P31"/>
    <mergeCell ref="Q31:T31"/>
    <mergeCell ref="U31:Y31"/>
    <mergeCell ref="Z31:AE31"/>
    <mergeCell ref="AF31:AK31"/>
  </mergeCells>
  <pageMargins left="0.7" right="0.7" top="0.75" bottom="0.75" header="0.3" footer="0.3"/>
  <pageSetup scale="85" orientation="portrait" r:id="rId1"/>
  <colBreaks count="1" manualBreakCount="1">
    <brk id="40"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E18"/>
  <sheetViews>
    <sheetView view="pageBreakPreview" zoomScale="60" zoomScaleNormal="70" workbookViewId="0">
      <selection activeCell="J6" sqref="J6"/>
    </sheetView>
  </sheetViews>
  <sheetFormatPr baseColWidth="10" defaultColWidth="11.5" defaultRowHeight="14.25"/>
  <cols>
    <col min="1" max="1" width="31.5" customWidth="1"/>
    <col min="2" max="2" width="18.625" customWidth="1"/>
    <col min="3" max="3" width="17.875" customWidth="1"/>
    <col min="4" max="4" width="15.625" customWidth="1"/>
    <col min="5" max="5" width="36.5" customWidth="1"/>
  </cols>
  <sheetData>
    <row r="1" spans="1:5">
      <c r="A1" s="215" t="s">
        <v>261</v>
      </c>
      <c r="B1" s="215"/>
      <c r="C1" s="215"/>
      <c r="D1" s="215"/>
      <c r="E1" s="215"/>
    </row>
    <row r="2" spans="1:5" ht="45">
      <c r="A2" s="36" t="s">
        <v>262</v>
      </c>
      <c r="B2" s="36" t="s">
        <v>263</v>
      </c>
      <c r="C2" s="36" t="s">
        <v>264</v>
      </c>
      <c r="D2" s="36" t="s">
        <v>265</v>
      </c>
      <c r="E2" s="36" t="s">
        <v>266</v>
      </c>
    </row>
    <row r="3" spans="1:5">
      <c r="A3" s="103" t="s">
        <v>267</v>
      </c>
      <c r="B3" s="37">
        <v>1423500</v>
      </c>
      <c r="C3" s="37">
        <f t="shared" ref="C3:C17" si="0">+B3/(30)</f>
        <v>47450</v>
      </c>
      <c r="D3" s="37">
        <f>+B3*65%</f>
        <v>925275</v>
      </c>
      <c r="E3" s="37">
        <f t="shared" ref="E3:E17" si="1">D3+B3</f>
        <v>2348775</v>
      </c>
    </row>
    <row r="4" spans="1:5">
      <c r="A4" s="103" t="s">
        <v>171</v>
      </c>
      <c r="B4" s="37">
        <v>1494675</v>
      </c>
      <c r="C4" s="37">
        <f t="shared" si="0"/>
        <v>49822.5</v>
      </c>
      <c r="D4" s="37">
        <f>+B4*65%</f>
        <v>971538.75</v>
      </c>
      <c r="E4" s="37">
        <f t="shared" si="1"/>
        <v>2466213.75</v>
      </c>
    </row>
    <row r="5" spans="1:5">
      <c r="A5" s="103" t="s">
        <v>268</v>
      </c>
      <c r="B5" s="38">
        <v>2419950</v>
      </c>
      <c r="C5" s="37">
        <f t="shared" si="0"/>
        <v>80665</v>
      </c>
      <c r="D5" s="37">
        <f>+B5*65%</f>
        <v>1572967.5</v>
      </c>
      <c r="E5" s="37">
        <f t="shared" si="1"/>
        <v>3992917.5</v>
      </c>
    </row>
    <row r="6" spans="1:5">
      <c r="A6" s="103" t="s">
        <v>269</v>
      </c>
      <c r="B6" s="37">
        <v>2000000</v>
      </c>
      <c r="C6" s="37">
        <f t="shared" si="0"/>
        <v>66666.666666666672</v>
      </c>
      <c r="D6" s="37">
        <f>+B6*65%</f>
        <v>1300000</v>
      </c>
      <c r="E6" s="37">
        <f t="shared" si="1"/>
        <v>3300000</v>
      </c>
    </row>
    <row r="7" spans="1:5">
      <c r="A7" s="104" t="s">
        <v>85</v>
      </c>
      <c r="B7" s="37">
        <v>3000000</v>
      </c>
      <c r="C7" s="37">
        <f t="shared" si="0"/>
        <v>100000</v>
      </c>
      <c r="D7" s="37">
        <f>+B7*59%</f>
        <v>1770000</v>
      </c>
      <c r="E7" s="37">
        <f t="shared" si="1"/>
        <v>4770000</v>
      </c>
    </row>
    <row r="8" spans="1:5">
      <c r="A8" s="104" t="s">
        <v>260</v>
      </c>
      <c r="B8" s="37">
        <v>1600000</v>
      </c>
      <c r="C8" s="37">
        <f t="shared" si="0"/>
        <v>53333.333333333336</v>
      </c>
      <c r="D8" s="37">
        <f>+B8*65%</f>
        <v>1040000</v>
      </c>
      <c r="E8" s="37">
        <f t="shared" si="1"/>
        <v>2640000</v>
      </c>
    </row>
    <row r="9" spans="1:5">
      <c r="A9" s="104" t="s">
        <v>258</v>
      </c>
      <c r="B9" s="38">
        <v>4500000</v>
      </c>
      <c r="C9" s="37">
        <f t="shared" si="0"/>
        <v>150000</v>
      </c>
      <c r="D9" s="37">
        <f>+B9*59%</f>
        <v>2655000</v>
      </c>
      <c r="E9" s="37">
        <f t="shared" si="1"/>
        <v>7155000</v>
      </c>
    </row>
    <row r="10" spans="1:5">
      <c r="A10" s="104" t="s">
        <v>270</v>
      </c>
      <c r="B10" s="37">
        <v>3500000</v>
      </c>
      <c r="C10" s="37">
        <f t="shared" si="0"/>
        <v>116666.66666666667</v>
      </c>
      <c r="D10" s="37">
        <f>+B10*59%</f>
        <v>2065000</v>
      </c>
      <c r="E10" s="37">
        <f t="shared" si="1"/>
        <v>5565000</v>
      </c>
    </row>
    <row r="11" spans="1:5">
      <c r="A11" s="104" t="s">
        <v>257</v>
      </c>
      <c r="B11" s="37">
        <v>8000000</v>
      </c>
      <c r="C11" s="37">
        <f t="shared" si="0"/>
        <v>266666.66666666669</v>
      </c>
      <c r="D11" s="37">
        <f>+B11*59%</f>
        <v>4720000</v>
      </c>
      <c r="E11" s="37">
        <f t="shared" si="1"/>
        <v>12720000</v>
      </c>
    </row>
    <row r="12" spans="1:5">
      <c r="A12" s="104" t="s">
        <v>271</v>
      </c>
      <c r="B12" s="37">
        <v>8000000</v>
      </c>
      <c r="C12" s="37">
        <f t="shared" si="0"/>
        <v>266666.66666666669</v>
      </c>
      <c r="D12" s="37">
        <f>+B12*59%</f>
        <v>4720000</v>
      </c>
      <c r="E12" s="37">
        <f t="shared" si="1"/>
        <v>12720000</v>
      </c>
    </row>
    <row r="13" spans="1:5">
      <c r="A13" s="104" t="s">
        <v>170</v>
      </c>
      <c r="B13" s="37">
        <v>2277600</v>
      </c>
      <c r="C13" s="37">
        <f t="shared" si="0"/>
        <v>75920</v>
      </c>
      <c r="D13" s="37">
        <f>+B13*65%</f>
        <v>1480440</v>
      </c>
      <c r="E13" s="37">
        <f t="shared" si="1"/>
        <v>3758040</v>
      </c>
    </row>
    <row r="14" spans="1:5">
      <c r="A14" s="104" t="s">
        <v>259</v>
      </c>
      <c r="B14" s="37">
        <v>4000000</v>
      </c>
      <c r="C14" s="37">
        <f t="shared" si="0"/>
        <v>133333.33333333334</v>
      </c>
      <c r="D14" s="37">
        <f>+B14*59%</f>
        <v>2360000</v>
      </c>
      <c r="E14" s="37">
        <f t="shared" si="1"/>
        <v>6360000</v>
      </c>
    </row>
    <row r="15" spans="1:5">
      <c r="A15" s="104" t="s">
        <v>272</v>
      </c>
      <c r="B15" s="37">
        <f>+B4</f>
        <v>1494675</v>
      </c>
      <c r="C15" s="37">
        <f t="shared" si="0"/>
        <v>49822.5</v>
      </c>
      <c r="D15" s="37">
        <f>+B15*65%</f>
        <v>971538.75</v>
      </c>
      <c r="E15" s="37">
        <f t="shared" si="1"/>
        <v>2466213.75</v>
      </c>
    </row>
    <row r="16" spans="1:5">
      <c r="A16" s="104" t="s">
        <v>273</v>
      </c>
      <c r="B16" s="37">
        <f>+B4</f>
        <v>1494675</v>
      </c>
      <c r="C16" s="37">
        <f t="shared" si="0"/>
        <v>49822.5</v>
      </c>
      <c r="D16" s="37">
        <f>+B16*65%</f>
        <v>971538.75</v>
      </c>
      <c r="E16" s="37">
        <f t="shared" si="1"/>
        <v>2466213.75</v>
      </c>
    </row>
    <row r="17" spans="1:5">
      <c r="A17" s="105" t="s">
        <v>106</v>
      </c>
      <c r="B17" s="106">
        <f>+B10</f>
        <v>3500000</v>
      </c>
      <c r="C17" s="106">
        <f t="shared" si="0"/>
        <v>116666.66666666667</v>
      </c>
      <c r="D17" s="37">
        <f>+B17*59%</f>
        <v>2065000</v>
      </c>
      <c r="E17" s="106">
        <f t="shared" si="1"/>
        <v>5565000</v>
      </c>
    </row>
    <row r="18" spans="1:5">
      <c r="A18" s="107"/>
      <c r="B18" s="108"/>
      <c r="C18" s="25"/>
      <c r="D18" s="25"/>
      <c r="E18" s="25"/>
    </row>
  </sheetData>
  <mergeCells count="1">
    <mergeCell ref="A1:E1"/>
  </mergeCells>
  <pageMargins left="0.7" right="0.7" top="0.75" bottom="0.75" header="0.3" footer="0.3"/>
  <pageSetup scale="68"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AD55"/>
  <sheetViews>
    <sheetView view="pageBreakPreview" zoomScale="40" zoomScaleNormal="87" zoomScaleSheetLayoutView="40" workbookViewId="0">
      <selection activeCell="H27" sqref="H27"/>
    </sheetView>
  </sheetViews>
  <sheetFormatPr baseColWidth="10" defaultColWidth="11.5" defaultRowHeight="14.25"/>
  <cols>
    <col min="1" max="1" width="45.875" bestFit="1" customWidth="1"/>
    <col min="2" max="2" width="7.375" bestFit="1" customWidth="1"/>
    <col min="3" max="3" width="15.875" customWidth="1"/>
  </cols>
  <sheetData>
    <row r="1" spans="1:3" ht="16.5">
      <c r="A1" s="112" t="s">
        <v>274</v>
      </c>
      <c r="B1" s="112" t="s">
        <v>66</v>
      </c>
      <c r="C1" s="112" t="s">
        <v>275</v>
      </c>
    </row>
    <row r="2" spans="1:3">
      <c r="A2" s="21" t="s">
        <v>104</v>
      </c>
      <c r="B2" s="21" t="s">
        <v>98</v>
      </c>
      <c r="C2" s="23">
        <v>117074</v>
      </c>
    </row>
    <row r="3" spans="1:3">
      <c r="A3" s="21" t="s">
        <v>108</v>
      </c>
      <c r="B3" s="21" t="s">
        <v>107</v>
      </c>
      <c r="C3" s="23">
        <v>6066</v>
      </c>
    </row>
    <row r="4" spans="1:3">
      <c r="A4" s="21" t="s">
        <v>112</v>
      </c>
      <c r="B4" s="21" t="s">
        <v>40</v>
      </c>
      <c r="C4" s="23">
        <v>29032</v>
      </c>
    </row>
    <row r="5" spans="1:3">
      <c r="A5" s="21" t="s">
        <v>118</v>
      </c>
      <c r="B5" s="21" t="s">
        <v>98</v>
      </c>
      <c r="C5" s="109">
        <v>94383.33</v>
      </c>
    </row>
    <row r="6" spans="1:3">
      <c r="A6" s="21" t="s">
        <v>120</v>
      </c>
      <c r="B6" s="21" t="s">
        <v>98</v>
      </c>
      <c r="C6" s="109">
        <v>9373</v>
      </c>
    </row>
    <row r="7" spans="1:3">
      <c r="A7" s="21" t="s">
        <v>122</v>
      </c>
      <c r="B7" s="21" t="s">
        <v>98</v>
      </c>
      <c r="C7" s="109">
        <v>12190</v>
      </c>
    </row>
    <row r="8" spans="1:3">
      <c r="A8" s="35" t="s">
        <v>125</v>
      </c>
      <c r="B8" s="35" t="s">
        <v>98</v>
      </c>
      <c r="C8" s="110">
        <v>530464.68000000005</v>
      </c>
    </row>
    <row r="9" spans="1:3">
      <c r="A9" s="35" t="s">
        <v>126</v>
      </c>
      <c r="B9" s="35" t="s">
        <v>127</v>
      </c>
      <c r="C9" s="110">
        <v>6500</v>
      </c>
    </row>
    <row r="10" spans="1:3">
      <c r="A10" s="35" t="s">
        <v>128</v>
      </c>
      <c r="B10" s="35" t="s">
        <v>127</v>
      </c>
      <c r="C10" s="110">
        <v>6500</v>
      </c>
    </row>
    <row r="11" spans="1:3">
      <c r="A11" s="35" t="s">
        <v>129</v>
      </c>
      <c r="B11" s="35" t="s">
        <v>130</v>
      </c>
      <c r="C11" s="110">
        <v>95.5</v>
      </c>
    </row>
    <row r="12" spans="1:3">
      <c r="A12" s="35" t="s">
        <v>131</v>
      </c>
      <c r="B12" s="35" t="s">
        <v>98</v>
      </c>
      <c r="C12" s="110">
        <v>5500</v>
      </c>
    </row>
    <row r="13" spans="1:3">
      <c r="A13" s="35" t="s">
        <v>132</v>
      </c>
      <c r="B13" s="35" t="s">
        <v>127</v>
      </c>
      <c r="C13" s="110">
        <v>6500</v>
      </c>
    </row>
    <row r="14" spans="1:3">
      <c r="A14" s="35" t="s">
        <v>133</v>
      </c>
      <c r="B14" s="35" t="s">
        <v>130</v>
      </c>
      <c r="C14" s="110">
        <v>4000</v>
      </c>
    </row>
    <row r="15" spans="1:3">
      <c r="A15" s="35" t="s">
        <v>337</v>
      </c>
      <c r="B15" s="35" t="s">
        <v>54</v>
      </c>
      <c r="C15" s="110">
        <v>4200</v>
      </c>
    </row>
    <row r="16" spans="1:3">
      <c r="A16" s="35" t="s">
        <v>276</v>
      </c>
      <c r="B16" s="35" t="s">
        <v>107</v>
      </c>
      <c r="C16" s="110">
        <v>7218.7250000000004</v>
      </c>
    </row>
    <row r="17" spans="1:30">
      <c r="A17" s="21" t="s">
        <v>138</v>
      </c>
      <c r="B17" s="21" t="s">
        <v>107</v>
      </c>
      <c r="C17" s="33">
        <v>25000</v>
      </c>
    </row>
    <row r="18" spans="1:30">
      <c r="A18" s="21" t="s">
        <v>139</v>
      </c>
      <c r="B18" s="21" t="s">
        <v>127</v>
      </c>
      <c r="C18" s="33">
        <v>6000</v>
      </c>
    </row>
    <row r="19" spans="1:30">
      <c r="A19" s="21" t="s">
        <v>140</v>
      </c>
      <c r="B19" s="21" t="s">
        <v>40</v>
      </c>
      <c r="C19" s="23">
        <v>30000</v>
      </c>
    </row>
    <row r="20" spans="1:30">
      <c r="A20" s="21" t="s">
        <v>141</v>
      </c>
      <c r="B20" s="21" t="s">
        <v>98</v>
      </c>
      <c r="C20" s="23">
        <v>420000</v>
      </c>
    </row>
    <row r="21" spans="1:30">
      <c r="A21" s="21" t="s">
        <v>143</v>
      </c>
      <c r="B21" s="21" t="s">
        <v>40</v>
      </c>
      <c r="C21" s="111">
        <v>15000</v>
      </c>
    </row>
    <row r="22" spans="1:30">
      <c r="A22" s="21" t="s">
        <v>144</v>
      </c>
      <c r="B22" s="21" t="s">
        <v>145</v>
      </c>
      <c r="C22" s="111">
        <v>1000</v>
      </c>
    </row>
    <row r="23" spans="1:30">
      <c r="A23" s="316" t="s">
        <v>277</v>
      </c>
      <c r="B23" s="227" t="s">
        <v>40</v>
      </c>
      <c r="C23" s="234">
        <v>5000</v>
      </c>
      <c r="AD23">
        <v>500</v>
      </c>
    </row>
    <row r="24" spans="1:30" ht="3.75" customHeight="1">
      <c r="A24" s="317"/>
      <c r="B24" s="229"/>
      <c r="C24" s="236"/>
    </row>
    <row r="25" spans="1:30">
      <c r="A25" s="21" t="s">
        <v>278</v>
      </c>
      <c r="B25" s="21" t="s">
        <v>40</v>
      </c>
      <c r="C25" s="23">
        <v>95000</v>
      </c>
    </row>
    <row r="26" spans="1:30">
      <c r="A26" s="21" t="s">
        <v>279</v>
      </c>
      <c r="B26" s="21" t="s">
        <v>98</v>
      </c>
      <c r="C26" s="23">
        <v>551378.32999999996</v>
      </c>
    </row>
    <row r="27" spans="1:30">
      <c r="A27" s="1" t="s">
        <v>150</v>
      </c>
      <c r="B27" s="1" t="s">
        <v>54</v>
      </c>
      <c r="C27" s="33">
        <v>1500</v>
      </c>
    </row>
    <row r="28" spans="1:30">
      <c r="A28" s="1" t="s">
        <v>151</v>
      </c>
      <c r="B28" s="1" t="s">
        <v>54</v>
      </c>
      <c r="C28" s="33">
        <v>75000</v>
      </c>
    </row>
    <row r="29" spans="1:30">
      <c r="A29" s="21" t="s">
        <v>154</v>
      </c>
      <c r="B29" s="21" t="s">
        <v>54</v>
      </c>
      <c r="C29" s="23">
        <v>47000</v>
      </c>
    </row>
    <row r="30" spans="1:30">
      <c r="A30" s="21" t="s">
        <v>155</v>
      </c>
      <c r="B30" s="21" t="s">
        <v>127</v>
      </c>
      <c r="C30" s="23">
        <v>22000</v>
      </c>
    </row>
    <row r="31" spans="1:30">
      <c r="A31" s="21" t="s">
        <v>164</v>
      </c>
      <c r="B31" s="21" t="s">
        <v>54</v>
      </c>
      <c r="C31" s="23">
        <v>900000</v>
      </c>
    </row>
    <row r="32" spans="1:30">
      <c r="A32" s="21" t="s">
        <v>165</v>
      </c>
      <c r="B32" s="21" t="s">
        <v>54</v>
      </c>
      <c r="C32" s="23">
        <v>45000</v>
      </c>
    </row>
    <row r="33" spans="1:3">
      <c r="A33" s="21" t="s">
        <v>166</v>
      </c>
      <c r="B33" s="21" t="s">
        <v>145</v>
      </c>
      <c r="C33" s="23">
        <v>123165.12</v>
      </c>
    </row>
    <row r="34" spans="1:3">
      <c r="A34" s="21" t="s">
        <v>167</v>
      </c>
      <c r="B34" s="21" t="s">
        <v>54</v>
      </c>
      <c r="C34" s="23">
        <v>40000</v>
      </c>
    </row>
    <row r="35" spans="1:3">
      <c r="A35" s="1" t="s">
        <v>173</v>
      </c>
      <c r="B35" s="1" t="s">
        <v>40</v>
      </c>
      <c r="C35" s="33">
        <v>7800</v>
      </c>
    </row>
    <row r="36" spans="1:3">
      <c r="A36" s="1" t="s">
        <v>280</v>
      </c>
      <c r="B36" s="1" t="s">
        <v>145</v>
      </c>
      <c r="C36" s="33">
        <v>900</v>
      </c>
    </row>
    <row r="37" spans="1:3">
      <c r="A37" s="1" t="s">
        <v>281</v>
      </c>
      <c r="B37" s="1" t="s">
        <v>145</v>
      </c>
      <c r="C37" s="33">
        <v>620</v>
      </c>
    </row>
    <row r="38" spans="1:3">
      <c r="A38" s="35" t="s">
        <v>177</v>
      </c>
      <c r="B38" s="32" t="s">
        <v>40</v>
      </c>
      <c r="C38" s="113">
        <v>38000</v>
      </c>
    </row>
    <row r="39" spans="1:3">
      <c r="A39" s="35" t="s">
        <v>282</v>
      </c>
      <c r="B39" s="32" t="s">
        <v>145</v>
      </c>
      <c r="C39" s="113">
        <v>10600</v>
      </c>
    </row>
    <row r="40" spans="1:3">
      <c r="A40" s="35" t="s">
        <v>283</v>
      </c>
      <c r="B40" s="32" t="s">
        <v>145</v>
      </c>
      <c r="C40" s="113">
        <v>3000</v>
      </c>
    </row>
    <row r="41" spans="1:3">
      <c r="A41" s="21" t="s">
        <v>182</v>
      </c>
      <c r="B41" s="21" t="s">
        <v>40</v>
      </c>
      <c r="C41" s="23">
        <v>8000</v>
      </c>
    </row>
    <row r="42" spans="1:3">
      <c r="A42" s="21" t="s">
        <v>183</v>
      </c>
      <c r="B42" s="21" t="s">
        <v>40</v>
      </c>
      <c r="C42" s="23">
        <v>6600</v>
      </c>
    </row>
    <row r="43" spans="1:3">
      <c r="A43" s="21" t="s">
        <v>184</v>
      </c>
      <c r="B43" s="21" t="s">
        <v>145</v>
      </c>
      <c r="C43" s="23">
        <v>3595.35</v>
      </c>
    </row>
    <row r="44" spans="1:3">
      <c r="A44" s="21" t="s">
        <v>187</v>
      </c>
      <c r="B44" s="21" t="s">
        <v>40</v>
      </c>
      <c r="C44" s="23">
        <v>9400</v>
      </c>
    </row>
    <row r="45" spans="1:3">
      <c r="A45" s="21" t="s">
        <v>189</v>
      </c>
      <c r="B45" s="1" t="s">
        <v>40</v>
      </c>
      <c r="C45" s="33">
        <v>76500</v>
      </c>
    </row>
    <row r="46" spans="1:3">
      <c r="A46" s="21" t="s">
        <v>192</v>
      </c>
      <c r="B46" s="21" t="s">
        <v>54</v>
      </c>
      <c r="C46" s="23">
        <v>385000</v>
      </c>
    </row>
    <row r="47" spans="1:3">
      <c r="A47" s="21" t="s">
        <v>193</v>
      </c>
      <c r="B47" s="21" t="s">
        <v>54</v>
      </c>
      <c r="C47" s="23">
        <v>498000</v>
      </c>
    </row>
    <row r="48" spans="1:3">
      <c r="A48" s="21" t="s">
        <v>194</v>
      </c>
      <c r="B48" s="21" t="s">
        <v>54</v>
      </c>
      <c r="C48" s="23">
        <v>410000</v>
      </c>
    </row>
    <row r="49" spans="1:3">
      <c r="A49" s="21" t="s">
        <v>195</v>
      </c>
      <c r="B49" s="21" t="s">
        <v>54</v>
      </c>
      <c r="C49" s="23">
        <v>355070</v>
      </c>
    </row>
    <row r="50" spans="1:3">
      <c r="A50" s="21" t="s">
        <v>198</v>
      </c>
      <c r="B50" s="21" t="s">
        <v>54</v>
      </c>
      <c r="C50" s="23">
        <v>2318000</v>
      </c>
    </row>
    <row r="51" spans="1:3">
      <c r="A51" s="21" t="s">
        <v>199</v>
      </c>
      <c r="B51" s="21" t="s">
        <v>145</v>
      </c>
      <c r="C51" s="23">
        <v>198000</v>
      </c>
    </row>
    <row r="52" spans="1:3">
      <c r="A52" s="21" t="s">
        <v>200</v>
      </c>
      <c r="B52" s="21" t="s">
        <v>145</v>
      </c>
      <c r="C52" s="23">
        <v>57000</v>
      </c>
    </row>
    <row r="53" spans="1:3">
      <c r="A53" s="21" t="s">
        <v>201</v>
      </c>
      <c r="B53" s="21" t="s">
        <v>145</v>
      </c>
      <c r="C53" s="23">
        <v>34298</v>
      </c>
    </row>
    <row r="54" spans="1:3" ht="28.5">
      <c r="A54" s="21" t="s">
        <v>203</v>
      </c>
      <c r="B54" s="21" t="s">
        <v>54</v>
      </c>
      <c r="C54" s="23">
        <v>1450000</v>
      </c>
    </row>
    <row r="55" spans="1:3">
      <c r="A55" s="21" t="s">
        <v>199</v>
      </c>
      <c r="B55" s="21" t="s">
        <v>145</v>
      </c>
      <c r="C55" s="23">
        <v>66540</v>
      </c>
    </row>
  </sheetData>
  <mergeCells count="3">
    <mergeCell ref="A23:A24"/>
    <mergeCell ref="B23:B24"/>
    <mergeCell ref="C23:C24"/>
  </mergeCells>
  <pageMargins left="0.7" right="0.7" top="0.75" bottom="0.75" header="0.3" footer="0.3"/>
  <pageSetup orientation="portrait" r:id="rId1"/>
  <colBreaks count="1" manualBreakCount="1">
    <brk id="4" max="54"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C8"/>
  <sheetViews>
    <sheetView tabSelected="1" view="pageBreakPreview" zoomScale="60" zoomScaleNormal="100" workbookViewId="0">
      <selection activeCell="D18" sqref="D18"/>
    </sheetView>
  </sheetViews>
  <sheetFormatPr baseColWidth="10" defaultColWidth="11.5" defaultRowHeight="14.25"/>
  <cols>
    <col min="1" max="1" width="37.875" bestFit="1" customWidth="1"/>
    <col min="3" max="3" width="12.5" bestFit="1" customWidth="1"/>
  </cols>
  <sheetData>
    <row r="1" spans="1:3" ht="15.75">
      <c r="A1" s="114" t="s">
        <v>284</v>
      </c>
      <c r="B1" s="114" t="s">
        <v>285</v>
      </c>
      <c r="C1" s="114" t="s">
        <v>286</v>
      </c>
    </row>
    <row r="2" spans="1:3">
      <c r="A2" s="21" t="s">
        <v>90</v>
      </c>
      <c r="B2" s="21" t="s">
        <v>91</v>
      </c>
      <c r="C2" s="23">
        <v>110000</v>
      </c>
    </row>
    <row r="3" spans="1:3">
      <c r="A3" s="21" t="s">
        <v>92</v>
      </c>
      <c r="B3" s="21" t="s">
        <v>93</v>
      </c>
      <c r="C3" s="23">
        <v>120970</v>
      </c>
    </row>
    <row r="4" spans="1:3">
      <c r="A4" s="21" t="s">
        <v>94</v>
      </c>
      <c r="B4" s="21" t="s">
        <v>95</v>
      </c>
      <c r="C4" s="23">
        <v>155000</v>
      </c>
    </row>
    <row r="5" spans="1:3">
      <c r="A5" s="21" t="s">
        <v>96</v>
      </c>
      <c r="B5" s="21" t="s">
        <v>97</v>
      </c>
      <c r="C5" s="23">
        <v>2500</v>
      </c>
    </row>
    <row r="6" spans="1:3">
      <c r="A6" s="21" t="s">
        <v>100</v>
      </c>
      <c r="B6" s="21" t="s">
        <v>95</v>
      </c>
      <c r="C6" s="23">
        <v>170000</v>
      </c>
    </row>
    <row r="7" spans="1:3">
      <c r="A7" s="21" t="s">
        <v>116</v>
      </c>
      <c r="B7" s="21" t="s">
        <v>208</v>
      </c>
      <c r="C7" s="23">
        <v>4928.28</v>
      </c>
    </row>
    <row r="8" spans="1:3">
      <c r="A8" s="21" t="s">
        <v>287</v>
      </c>
      <c r="B8" s="21" t="s">
        <v>208</v>
      </c>
      <c r="C8" s="23">
        <v>20000</v>
      </c>
    </row>
  </sheetData>
  <pageMargins left="0.7" right="0.7" top="0.75" bottom="0.75" header="0.3" footer="0.3"/>
  <pageSetup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
  <sheetViews>
    <sheetView workbookViewId="0"/>
  </sheetViews>
  <sheetFormatPr baseColWidth="10" defaultRowHeight="14.25"/>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J1048550"/>
  <sheetViews>
    <sheetView view="pageBreakPreview" topLeftCell="C5" zoomScaleNormal="100" zoomScaleSheetLayoutView="100" zoomScalePageLayoutView="82" workbookViewId="0">
      <selection activeCell="I15" sqref="I15"/>
    </sheetView>
  </sheetViews>
  <sheetFormatPr baseColWidth="10" defaultColWidth="11.5" defaultRowHeight="14.25" customHeight="1"/>
  <cols>
    <col min="1" max="1" width="3.875" style="115" customWidth="1"/>
    <col min="2" max="2" width="7" style="115" customWidth="1"/>
    <col min="3" max="3" width="83.125" style="115" customWidth="1"/>
    <col min="4" max="4" width="13.5" style="115" customWidth="1"/>
    <col min="5" max="5" width="10.5" style="115" customWidth="1"/>
    <col min="6" max="6" width="14.625" style="115" customWidth="1"/>
    <col min="7" max="7" width="12.625" style="115" customWidth="1"/>
    <col min="8" max="8" width="15.625" style="115" customWidth="1"/>
    <col min="9" max="9" width="18.125" style="115" customWidth="1"/>
    <col min="10" max="10" width="4.5" style="115" customWidth="1"/>
    <col min="11" max="11" width="18" style="115" customWidth="1"/>
    <col min="12" max="16384" width="11.5" style="115"/>
  </cols>
  <sheetData>
    <row r="1" spans="1:10" ht="15.75" thickBot="1">
      <c r="A1" s="318"/>
      <c r="B1" s="116"/>
      <c r="C1" s="324"/>
      <c r="D1" s="324"/>
      <c r="E1" s="324"/>
      <c r="F1" s="324"/>
      <c r="G1" s="324"/>
      <c r="H1" s="324"/>
      <c r="I1" s="324"/>
      <c r="J1" s="318"/>
    </row>
    <row r="2" spans="1:10" ht="21" customHeight="1">
      <c r="A2" s="318"/>
      <c r="B2" s="133"/>
      <c r="C2" s="326" t="s">
        <v>288</v>
      </c>
      <c r="D2" s="326"/>
      <c r="E2" s="326"/>
      <c r="F2" s="326"/>
      <c r="G2" s="326"/>
      <c r="H2" s="326"/>
      <c r="I2" s="327"/>
      <c r="J2" s="318"/>
    </row>
    <row r="3" spans="1:10" ht="21" customHeight="1">
      <c r="A3" s="318"/>
      <c r="B3" s="132"/>
      <c r="C3" s="328" t="s">
        <v>289</v>
      </c>
      <c r="D3" s="328"/>
      <c r="E3" s="328"/>
      <c r="F3" s="328"/>
      <c r="G3" s="328"/>
      <c r="H3" s="328"/>
      <c r="I3" s="329"/>
      <c r="J3" s="318"/>
    </row>
    <row r="4" spans="1:10" ht="21" customHeight="1" thickBot="1">
      <c r="A4" s="318"/>
      <c r="B4" s="131"/>
      <c r="C4" s="330"/>
      <c r="D4" s="330"/>
      <c r="E4" s="330"/>
      <c r="F4" s="330"/>
      <c r="G4" s="330"/>
      <c r="H4" s="330"/>
      <c r="I4" s="331"/>
      <c r="J4" s="318"/>
    </row>
    <row r="5" spans="1:10" ht="21" customHeight="1">
      <c r="A5" s="318"/>
      <c r="B5" s="116"/>
      <c r="C5" s="325"/>
      <c r="D5" s="325"/>
      <c r="E5" s="325"/>
      <c r="F5" s="325"/>
      <c r="G5" s="325"/>
      <c r="H5" s="325"/>
      <c r="I5" s="325"/>
      <c r="J5" s="318"/>
    </row>
    <row r="6" spans="1:10" ht="15">
      <c r="A6" s="320"/>
      <c r="B6" s="320"/>
      <c r="C6" s="320"/>
      <c r="D6" s="320"/>
      <c r="E6" s="320"/>
      <c r="F6" s="320"/>
      <c r="G6" s="320"/>
      <c r="H6" s="320"/>
      <c r="I6" s="320"/>
      <c r="J6" s="320"/>
    </row>
    <row r="7" spans="1:10" ht="15.75" thickBot="1">
      <c r="A7" s="320"/>
      <c r="B7" s="320"/>
      <c r="C7" s="320"/>
      <c r="D7" s="320"/>
      <c r="E7" s="320"/>
      <c r="F7" s="320"/>
      <c r="G7" s="320"/>
      <c r="H7" s="320"/>
      <c r="I7" s="320"/>
      <c r="J7" s="320"/>
    </row>
    <row r="8" spans="1:10" ht="15" customHeight="1" thickBot="1">
      <c r="A8" s="318"/>
      <c r="B8" s="139" t="s">
        <v>290</v>
      </c>
      <c r="C8" s="134" t="s">
        <v>291</v>
      </c>
      <c r="D8" s="127" t="s">
        <v>27</v>
      </c>
      <c r="E8" s="130" t="s">
        <v>66</v>
      </c>
      <c r="F8" s="129" t="s">
        <v>292</v>
      </c>
      <c r="G8" s="129" t="s">
        <v>293</v>
      </c>
      <c r="H8" s="128" t="s">
        <v>71</v>
      </c>
      <c r="I8" s="127" t="s">
        <v>294</v>
      </c>
      <c r="J8" s="319"/>
    </row>
    <row r="9" spans="1:10" ht="15" customHeight="1">
      <c r="A9" s="318"/>
      <c r="B9" s="140">
        <v>1</v>
      </c>
      <c r="C9" s="141" t="s">
        <v>295</v>
      </c>
      <c r="D9" s="125">
        <v>1</v>
      </c>
      <c r="E9" s="126" t="s">
        <v>285</v>
      </c>
      <c r="F9" s="125">
        <v>4</v>
      </c>
      <c r="G9" s="124">
        <v>1</v>
      </c>
      <c r="H9" s="135">
        <v>400000</v>
      </c>
      <c r="I9" s="142">
        <f>+H9*D9</f>
        <v>400000</v>
      </c>
      <c r="J9" s="319"/>
    </row>
    <row r="10" spans="1:10" ht="15">
      <c r="A10" s="318"/>
      <c r="B10" s="140">
        <v>2</v>
      </c>
      <c r="C10" s="143" t="s">
        <v>296</v>
      </c>
      <c r="D10" s="122">
        <v>12</v>
      </c>
      <c r="E10" s="123" t="s">
        <v>66</v>
      </c>
      <c r="F10" s="122">
        <v>4</v>
      </c>
      <c r="G10" s="121">
        <v>1</v>
      </c>
      <c r="H10" s="136">
        <v>58800</v>
      </c>
      <c r="I10" s="144">
        <f>+H10*D10</f>
        <v>705600</v>
      </c>
      <c r="J10" s="319"/>
    </row>
    <row r="11" spans="1:10" ht="15">
      <c r="A11" s="318"/>
      <c r="B11" s="140">
        <v>3</v>
      </c>
      <c r="C11" s="143" t="s">
        <v>297</v>
      </c>
      <c r="D11" s="122">
        <v>15</v>
      </c>
      <c r="E11" s="123" t="s">
        <v>285</v>
      </c>
      <c r="F11" s="122">
        <v>4</v>
      </c>
      <c r="G11" s="121">
        <v>1</v>
      </c>
      <c r="H11" s="136">
        <v>30000</v>
      </c>
      <c r="I11" s="144">
        <f>+ H11*D11</f>
        <v>450000</v>
      </c>
      <c r="J11" s="319"/>
    </row>
    <row r="12" spans="1:10" ht="15">
      <c r="A12" s="318"/>
      <c r="B12" s="140">
        <v>4</v>
      </c>
      <c r="C12" s="143" t="s">
        <v>298</v>
      </c>
      <c r="D12" s="122">
        <v>4</v>
      </c>
      <c r="E12" s="123" t="s">
        <v>285</v>
      </c>
      <c r="F12" s="122">
        <v>4</v>
      </c>
      <c r="G12" s="121">
        <v>1</v>
      </c>
      <c r="H12" s="136">
        <v>7000</v>
      </c>
      <c r="I12" s="144">
        <f>+H12*D12</f>
        <v>28000</v>
      </c>
      <c r="J12" s="319"/>
    </row>
    <row r="13" spans="1:10" ht="15.75" thickBot="1">
      <c r="A13" s="318"/>
      <c r="B13" s="148">
        <v>5</v>
      </c>
      <c r="C13" s="149" t="s">
        <v>299</v>
      </c>
      <c r="D13" s="150">
        <v>2</v>
      </c>
      <c r="E13" s="151" t="s">
        <v>285</v>
      </c>
      <c r="F13" s="150">
        <v>4</v>
      </c>
      <c r="G13" s="152">
        <v>1</v>
      </c>
      <c r="H13" s="153">
        <v>102000</v>
      </c>
      <c r="I13" s="147">
        <f>+H13*D13</f>
        <v>204000</v>
      </c>
      <c r="J13" s="319"/>
    </row>
    <row r="14" spans="1:10" ht="15.75" thickBot="1">
      <c r="A14" s="318"/>
      <c r="B14" s="145">
        <v>6</v>
      </c>
      <c r="C14" s="146" t="s">
        <v>300</v>
      </c>
      <c r="D14" s="119">
        <v>1</v>
      </c>
      <c r="E14" s="120" t="s">
        <v>301</v>
      </c>
      <c r="F14" s="119">
        <v>4</v>
      </c>
      <c r="G14" s="118">
        <v>1</v>
      </c>
      <c r="H14" s="137">
        <v>2348775</v>
      </c>
      <c r="I14" s="147">
        <f>+H14*D14</f>
        <v>2348775</v>
      </c>
      <c r="J14" s="319"/>
    </row>
    <row r="15" spans="1:10" ht="17.25" thickBot="1">
      <c r="A15" s="318"/>
      <c r="B15" s="321" t="s">
        <v>63</v>
      </c>
      <c r="C15" s="322"/>
      <c r="D15" s="322"/>
      <c r="E15" s="322"/>
      <c r="F15" s="322"/>
      <c r="G15" s="322"/>
      <c r="H15" s="323"/>
      <c r="I15" s="138">
        <f>SUM(I9:I14)</f>
        <v>4136375</v>
      </c>
      <c r="J15" s="319"/>
    </row>
    <row r="16" spans="1:10" ht="15.75" thickBot="1">
      <c r="A16" s="318"/>
      <c r="B16" s="318"/>
      <c r="C16" s="318"/>
      <c r="D16" s="318"/>
      <c r="E16" s="318"/>
      <c r="F16" s="318"/>
      <c r="G16" s="318"/>
      <c r="H16" s="318"/>
      <c r="I16" s="318"/>
      <c r="J16" s="318"/>
    </row>
    <row r="17" spans="1:10" ht="15" customHeight="1" thickBot="1">
      <c r="A17" s="318"/>
      <c r="B17" s="318"/>
      <c r="C17" s="117" t="s">
        <v>302</v>
      </c>
      <c r="D17" s="318"/>
      <c r="E17" s="318"/>
      <c r="F17" s="318"/>
      <c r="G17" s="318"/>
      <c r="H17" s="318"/>
      <c r="I17" s="318"/>
      <c r="J17" s="318"/>
    </row>
    <row r="18" spans="1:10" ht="15">
      <c r="A18" s="318"/>
      <c r="B18" s="318"/>
      <c r="D18" s="318"/>
      <c r="E18" s="318"/>
      <c r="F18" s="318"/>
      <c r="G18" s="318"/>
      <c r="H18" s="318"/>
      <c r="I18" s="318"/>
      <c r="J18" s="318"/>
    </row>
    <row r="19" spans="1:10" ht="15.75" customHeight="1"/>
    <row r="20" spans="1:10" ht="15.75" customHeight="1"/>
    <row r="21" spans="1:10" ht="15"/>
    <row r="22" spans="1:10" ht="15"/>
    <row r="23" spans="1:10" ht="15"/>
    <row r="24" spans="1:10" ht="15"/>
    <row r="25" spans="1:10" ht="15" customHeight="1"/>
    <row r="26" spans="1:10" ht="15"/>
    <row r="27" spans="1:10" ht="15"/>
    <row r="28" spans="1:10" ht="15"/>
    <row r="29" spans="1:10" ht="15"/>
    <row r="30" spans="1:10" ht="15"/>
    <row r="31" spans="1:10" ht="15" customHeight="1"/>
    <row r="32" spans="1:10" ht="15"/>
    <row r="33" ht="15"/>
    <row r="34" ht="15"/>
    <row r="35" ht="15"/>
    <row r="36" ht="15"/>
    <row r="37" ht="15"/>
    <row r="38" ht="15"/>
    <row r="39" ht="15" customHeight="1"/>
    <row r="40" ht="15"/>
    <row r="41" ht="15"/>
    <row r="42" ht="15"/>
    <row r="43" ht="15"/>
    <row r="44" ht="15"/>
    <row r="45" ht="15" customHeight="1"/>
    <row r="46" ht="15"/>
    <row r="47" ht="15"/>
    <row r="48" ht="15"/>
    <row r="49" ht="15"/>
    <row r="50" ht="15"/>
    <row r="51" ht="15"/>
    <row r="52" ht="15"/>
    <row r="53" ht="15"/>
    <row r="54" ht="15"/>
    <row r="55" ht="15"/>
    <row r="56" ht="15"/>
    <row r="1048544" ht="15"/>
    <row r="1048545" ht="15"/>
    <row r="1048546" ht="15"/>
    <row r="1048547" ht="15"/>
    <row r="1048548" ht="15"/>
    <row r="1048549" ht="15"/>
    <row r="1048550" ht="15"/>
  </sheetData>
  <mergeCells count="13">
    <mergeCell ref="A1:A5"/>
    <mergeCell ref="C1:I1"/>
    <mergeCell ref="J1:J5"/>
    <mergeCell ref="C5:I5"/>
    <mergeCell ref="C2:I2"/>
    <mergeCell ref="C3:I4"/>
    <mergeCell ref="A16:J16"/>
    <mergeCell ref="J8:J15"/>
    <mergeCell ref="D17:J18"/>
    <mergeCell ref="A17:B18"/>
    <mergeCell ref="A6:J7"/>
    <mergeCell ref="A8:A15"/>
    <mergeCell ref="B15:H15"/>
  </mergeCells>
  <pageMargins left="0.7" right="0.7" top="0.75" bottom="0.75" header="0.511811023622047" footer="0.511811023622047"/>
  <pageSetup scale="42" orientation="portrait" horizontalDpi="300" verticalDpi="300" r:id="rId1"/>
  <ignoredErrors>
    <ignoredError sqref="I15" evalError="1"/>
  </ignoredError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I1048574"/>
  <sheetViews>
    <sheetView view="pageBreakPreview" zoomScaleNormal="85" zoomScaleSheetLayoutView="100" zoomScalePageLayoutView="82" workbookViewId="0">
      <selection activeCell="H41" sqref="H41"/>
    </sheetView>
  </sheetViews>
  <sheetFormatPr baseColWidth="10" defaultColWidth="11.5" defaultRowHeight="14.25" customHeight="1"/>
  <cols>
    <col min="1" max="1" width="3.875" style="115" customWidth="1"/>
    <col min="2" max="2" width="20.375" style="115" customWidth="1"/>
    <col min="3" max="3" width="97.5" style="115" customWidth="1"/>
    <col min="4" max="4" width="13.5" style="115" customWidth="1"/>
    <col min="5" max="5" width="10.5" style="115" customWidth="1"/>
    <col min="6" max="6" width="14.625" style="115" customWidth="1"/>
    <col min="7" max="7" width="15.625" style="115" customWidth="1"/>
    <col min="8" max="8" width="18.125" style="115" customWidth="1"/>
    <col min="9" max="9" width="4.5" style="115" customWidth="1"/>
    <col min="10" max="10" width="18" style="115" customWidth="1"/>
    <col min="11" max="16384" width="11.5" style="115"/>
  </cols>
  <sheetData>
    <row r="1" spans="1:9" ht="15.75" thickBot="1">
      <c r="A1" s="318"/>
      <c r="B1" s="359"/>
      <c r="C1" s="359"/>
      <c r="D1" s="359"/>
      <c r="E1" s="359"/>
      <c r="F1" s="359"/>
      <c r="G1" s="359"/>
      <c r="H1" s="359"/>
      <c r="I1" s="318"/>
    </row>
    <row r="2" spans="1:9" ht="21" customHeight="1">
      <c r="A2" s="318"/>
      <c r="B2" s="350" t="s">
        <v>288</v>
      </c>
      <c r="C2" s="351"/>
      <c r="D2" s="351"/>
      <c r="E2" s="351"/>
      <c r="F2" s="351"/>
      <c r="G2" s="351"/>
      <c r="H2" s="352"/>
      <c r="I2" s="318"/>
    </row>
    <row r="3" spans="1:9" ht="21" customHeight="1">
      <c r="A3" s="318"/>
      <c r="B3" s="353" t="s">
        <v>303</v>
      </c>
      <c r="C3" s="354"/>
      <c r="D3" s="354"/>
      <c r="E3" s="354"/>
      <c r="F3" s="354"/>
      <c r="G3" s="354"/>
      <c r="H3" s="355"/>
      <c r="I3" s="318"/>
    </row>
    <row r="4" spans="1:9" ht="21" customHeight="1" thickBot="1">
      <c r="A4" s="318"/>
      <c r="B4" s="356"/>
      <c r="C4" s="357"/>
      <c r="D4" s="357"/>
      <c r="E4" s="357"/>
      <c r="F4" s="357"/>
      <c r="G4" s="357"/>
      <c r="H4" s="358"/>
      <c r="I4" s="318"/>
    </row>
    <row r="5" spans="1:9" ht="21" customHeight="1">
      <c r="A5" s="318"/>
      <c r="B5" s="325"/>
      <c r="C5" s="325"/>
      <c r="D5" s="325"/>
      <c r="E5" s="325"/>
      <c r="F5" s="325"/>
      <c r="G5" s="325"/>
      <c r="H5" s="325"/>
      <c r="I5" s="318"/>
    </row>
    <row r="6" spans="1:9" ht="15">
      <c r="A6" s="320"/>
      <c r="B6" s="320"/>
      <c r="C6" s="320"/>
      <c r="D6" s="320"/>
      <c r="E6" s="320"/>
      <c r="F6" s="320"/>
      <c r="G6" s="320"/>
      <c r="H6" s="320"/>
      <c r="I6" s="320"/>
    </row>
    <row r="7" spans="1:9" ht="15.75" thickBot="1">
      <c r="A7" s="320"/>
      <c r="B7" s="320"/>
      <c r="C7" s="320"/>
      <c r="D7" s="320"/>
      <c r="E7" s="320"/>
      <c r="F7" s="320"/>
      <c r="G7" s="320"/>
      <c r="H7" s="320"/>
      <c r="I7" s="320"/>
    </row>
    <row r="8" spans="1:9" ht="15" customHeight="1" thickBot="1">
      <c r="A8" s="154"/>
      <c r="B8" s="333" t="s">
        <v>304</v>
      </c>
      <c r="C8" s="335" t="s">
        <v>305</v>
      </c>
      <c r="D8" s="336"/>
      <c r="E8" s="336"/>
      <c r="F8" s="336"/>
      <c r="G8" s="336"/>
      <c r="H8" s="337"/>
    </row>
    <row r="9" spans="1:9" ht="16.5" thickBot="1">
      <c r="A9" s="154"/>
      <c r="B9" s="334"/>
      <c r="C9" s="335" t="s">
        <v>326</v>
      </c>
      <c r="D9" s="336"/>
      <c r="E9" s="336"/>
      <c r="F9" s="336"/>
      <c r="G9" s="336"/>
      <c r="H9" s="337"/>
    </row>
    <row r="10" spans="1:9" ht="16.5" thickBot="1">
      <c r="A10" s="154"/>
      <c r="B10" s="193"/>
      <c r="C10" s="155" t="s">
        <v>291</v>
      </c>
      <c r="D10" s="156" t="s">
        <v>27</v>
      </c>
      <c r="E10" s="157" t="s">
        <v>66</v>
      </c>
      <c r="F10" s="158" t="s">
        <v>292</v>
      </c>
      <c r="G10" s="159" t="s">
        <v>71</v>
      </c>
      <c r="H10" s="156" t="s">
        <v>294</v>
      </c>
    </row>
    <row r="11" spans="1:9" ht="15" customHeight="1" thickBot="1">
      <c r="A11" s="154"/>
      <c r="B11" s="360" t="s">
        <v>307</v>
      </c>
      <c r="C11" s="192" t="s">
        <v>325</v>
      </c>
      <c r="D11" s="160">
        <v>1</v>
      </c>
      <c r="E11" s="160" t="s">
        <v>301</v>
      </c>
      <c r="F11" s="189">
        <v>2</v>
      </c>
      <c r="G11" s="191">
        <v>5530000</v>
      </c>
      <c r="H11" s="190">
        <f>+G11*D11*F11</f>
        <v>11060000</v>
      </c>
    </row>
    <row r="12" spans="1:9" ht="15" customHeight="1" thickBot="1">
      <c r="A12" s="154"/>
      <c r="B12" s="339"/>
      <c r="C12" s="194" t="s">
        <v>319</v>
      </c>
      <c r="D12" s="195">
        <v>1</v>
      </c>
      <c r="E12" s="195" t="s">
        <v>54</v>
      </c>
      <c r="F12" s="196">
        <v>4</v>
      </c>
      <c r="G12" s="197">
        <v>325000</v>
      </c>
      <c r="H12" s="198">
        <f>+G12*D12*F12</f>
        <v>1300000</v>
      </c>
    </row>
    <row r="13" spans="1:9" ht="17.25" customHeight="1" thickBot="1">
      <c r="A13" s="154"/>
      <c r="B13" s="339"/>
      <c r="C13" s="192" t="s">
        <v>321</v>
      </c>
      <c r="D13" s="160">
        <v>1</v>
      </c>
      <c r="E13" s="160" t="s">
        <v>54</v>
      </c>
      <c r="F13" s="189">
        <v>4</v>
      </c>
      <c r="G13" s="191">
        <v>156000</v>
      </c>
      <c r="H13" s="190">
        <f t="shared" ref="H13" si="0">+G13*D13*F13</f>
        <v>624000</v>
      </c>
    </row>
    <row r="14" spans="1:9" ht="17.25" customHeight="1" thickBot="1">
      <c r="A14" s="154"/>
      <c r="B14" s="339"/>
      <c r="C14" s="192" t="s">
        <v>320</v>
      </c>
      <c r="D14" s="160">
        <v>1</v>
      </c>
      <c r="E14" s="160" t="s">
        <v>54</v>
      </c>
      <c r="F14" s="189">
        <v>4</v>
      </c>
      <c r="G14" s="191">
        <v>120000</v>
      </c>
      <c r="H14" s="190">
        <f t="shared" ref="H14:H17" si="1">+G14*D14*F14</f>
        <v>480000</v>
      </c>
    </row>
    <row r="15" spans="1:9" ht="35.25" customHeight="1" thickBot="1">
      <c r="A15" s="154"/>
      <c r="B15" s="339"/>
      <c r="C15" s="199" t="s">
        <v>328</v>
      </c>
      <c r="D15" s="200">
        <v>10</v>
      </c>
      <c r="E15" s="200" t="s">
        <v>54</v>
      </c>
      <c r="F15" s="201">
        <v>4</v>
      </c>
      <c r="G15" s="202">
        <v>5900</v>
      </c>
      <c r="H15" s="203">
        <f t="shared" si="1"/>
        <v>236000</v>
      </c>
    </row>
    <row r="16" spans="1:9" ht="23.25" customHeight="1" thickBot="1">
      <c r="A16" s="154"/>
      <c r="B16" s="339"/>
      <c r="C16" s="199" t="s">
        <v>329</v>
      </c>
      <c r="D16" s="200">
        <v>3</v>
      </c>
      <c r="E16" s="200" t="s">
        <v>54</v>
      </c>
      <c r="F16" s="201">
        <v>3</v>
      </c>
      <c r="G16" s="202">
        <v>490000</v>
      </c>
      <c r="H16" s="203">
        <f t="shared" si="1"/>
        <v>4410000</v>
      </c>
    </row>
    <row r="17" spans="1:8" ht="15" customHeight="1" thickBot="1">
      <c r="A17" s="154"/>
      <c r="B17" s="340"/>
      <c r="C17" s="192" t="s">
        <v>327</v>
      </c>
      <c r="D17" s="160">
        <v>1</v>
      </c>
      <c r="E17" s="160" t="s">
        <v>54</v>
      </c>
      <c r="F17" s="189">
        <v>4</v>
      </c>
      <c r="G17" s="191">
        <v>85800</v>
      </c>
      <c r="H17" s="190">
        <f t="shared" si="1"/>
        <v>343200</v>
      </c>
    </row>
    <row r="18" spans="1:8" ht="17.25" thickBot="1">
      <c r="B18" s="341" t="s">
        <v>63</v>
      </c>
      <c r="C18" s="342"/>
      <c r="D18" s="342"/>
      <c r="E18" s="342"/>
      <c r="F18" s="342"/>
      <c r="G18" s="343"/>
      <c r="H18" s="175">
        <f>SUM(H11:H17)</f>
        <v>18453200</v>
      </c>
    </row>
    <row r="19" spans="1:8" ht="17.25" thickBot="1">
      <c r="B19" s="186"/>
      <c r="C19" s="187"/>
      <c r="D19" s="187"/>
      <c r="E19" s="187"/>
      <c r="F19" s="187"/>
      <c r="G19" s="187"/>
      <c r="H19" s="188"/>
    </row>
    <row r="20" spans="1:8" ht="16.5" thickBot="1">
      <c r="B20" s="333" t="s">
        <v>310</v>
      </c>
      <c r="C20" s="335" t="s">
        <v>305</v>
      </c>
      <c r="D20" s="336"/>
      <c r="E20" s="336"/>
      <c r="F20" s="336"/>
      <c r="G20" s="336"/>
      <c r="H20" s="337"/>
    </row>
    <row r="21" spans="1:8" ht="17.25" customHeight="1" thickBot="1">
      <c r="B21" s="334"/>
      <c r="C21" s="335" t="s">
        <v>306</v>
      </c>
      <c r="D21" s="336"/>
      <c r="E21" s="336"/>
      <c r="F21" s="336"/>
      <c r="G21" s="336"/>
      <c r="H21" s="337"/>
    </row>
    <row r="22" spans="1:8" ht="17.25" customHeight="1" thickBot="1">
      <c r="B22" s="338" t="s">
        <v>313</v>
      </c>
      <c r="C22" s="155" t="s">
        <v>291</v>
      </c>
      <c r="D22" s="156" t="s">
        <v>27</v>
      </c>
      <c r="E22" s="157" t="s">
        <v>66</v>
      </c>
      <c r="F22" s="158" t="s">
        <v>292</v>
      </c>
      <c r="G22" s="159" t="s">
        <v>71</v>
      </c>
      <c r="H22" s="160" t="s">
        <v>294</v>
      </c>
    </row>
    <row r="23" spans="1:8" ht="17.25" customHeight="1" thickBot="1">
      <c r="B23" s="339"/>
      <c r="C23" s="161" t="s">
        <v>308</v>
      </c>
      <c r="D23" s="162">
        <v>3</v>
      </c>
      <c r="E23" s="163" t="s">
        <v>285</v>
      </c>
      <c r="F23" s="164">
        <v>4</v>
      </c>
      <c r="G23" s="165">
        <v>120000</v>
      </c>
      <c r="H23" s="166">
        <f>+G23*D23*F23</f>
        <v>1440000</v>
      </c>
    </row>
    <row r="24" spans="1:8" ht="15" customHeight="1" thickBot="1">
      <c r="B24" s="340"/>
      <c r="C24" s="167" t="s">
        <v>309</v>
      </c>
      <c r="D24" s="168">
        <v>3</v>
      </c>
      <c r="E24" s="169" t="s">
        <v>66</v>
      </c>
      <c r="F24" s="170">
        <v>4</v>
      </c>
      <c r="G24" s="171">
        <v>5000</v>
      </c>
      <c r="H24" s="166">
        <f>+G24*D24*F24</f>
        <v>60000</v>
      </c>
    </row>
    <row r="25" spans="1:8" ht="15.75" customHeight="1" thickBot="1">
      <c r="B25" s="341" t="s">
        <v>63</v>
      </c>
      <c r="C25" s="342"/>
      <c r="D25" s="342"/>
      <c r="E25" s="342"/>
      <c r="F25" s="342"/>
      <c r="G25" s="343"/>
      <c r="H25" s="175">
        <f>SUM(H23:H24)</f>
        <v>1500000</v>
      </c>
    </row>
    <row r="26" spans="1:8" ht="15.75" customHeight="1" thickBot="1">
      <c r="B26" s="172"/>
      <c r="C26" s="173"/>
      <c r="D26" s="173"/>
      <c r="E26" s="173"/>
      <c r="F26" s="173"/>
      <c r="G26" s="174"/>
      <c r="H26" s="175"/>
    </row>
    <row r="27" spans="1:8" ht="15.75" customHeight="1" thickBot="1">
      <c r="B27" s="333" t="s">
        <v>322</v>
      </c>
      <c r="C27" s="335" t="s">
        <v>305</v>
      </c>
      <c r="D27" s="336"/>
      <c r="E27" s="336"/>
      <c r="F27" s="336"/>
      <c r="G27" s="336"/>
      <c r="H27" s="337"/>
    </row>
    <row r="28" spans="1:8" ht="15.75" customHeight="1" thickBot="1">
      <c r="B28" s="334"/>
      <c r="C28" s="335" t="s">
        <v>330</v>
      </c>
      <c r="D28" s="336"/>
      <c r="E28" s="336"/>
      <c r="F28" s="336"/>
      <c r="G28" s="336"/>
      <c r="H28" s="337"/>
    </row>
    <row r="29" spans="1:8" ht="15.75" customHeight="1" thickBot="1">
      <c r="B29" s="338" t="s">
        <v>323</v>
      </c>
      <c r="C29" s="155" t="s">
        <v>291</v>
      </c>
      <c r="D29" s="156" t="s">
        <v>27</v>
      </c>
      <c r="E29" s="157" t="s">
        <v>66</v>
      </c>
      <c r="F29" s="158" t="s">
        <v>292</v>
      </c>
      <c r="G29" s="159" t="s">
        <v>71</v>
      </c>
      <c r="H29" s="160" t="s">
        <v>294</v>
      </c>
    </row>
    <row r="30" spans="1:8" ht="15.75" customHeight="1">
      <c r="B30" s="339"/>
      <c r="C30" s="161" t="s">
        <v>331</v>
      </c>
      <c r="D30" s="162">
        <v>1</v>
      </c>
      <c r="E30" s="163" t="s">
        <v>301</v>
      </c>
      <c r="F30" s="164">
        <v>4</v>
      </c>
      <c r="G30" s="165">
        <v>725000</v>
      </c>
      <c r="H30" s="166">
        <f>+G30*D30*F30</f>
        <v>2900000</v>
      </c>
    </row>
    <row r="31" spans="1:8" ht="15.75" customHeight="1" thickBot="1">
      <c r="B31" s="341" t="s">
        <v>63</v>
      </c>
      <c r="C31" s="342"/>
      <c r="D31" s="342"/>
      <c r="E31" s="342"/>
      <c r="F31" s="342"/>
      <c r="G31" s="343"/>
      <c r="H31" s="175">
        <f>SUM(H30:H30)</f>
        <v>2900000</v>
      </c>
    </row>
    <row r="32" spans="1:8" ht="15.75" customHeight="1" thickBot="1">
      <c r="B32" s="172"/>
      <c r="C32" s="173"/>
      <c r="D32" s="173"/>
      <c r="E32" s="173"/>
      <c r="F32" s="173"/>
      <c r="G32" s="174"/>
      <c r="H32" s="175"/>
    </row>
    <row r="33" spans="2:8" ht="15.75" customHeight="1" thickBot="1">
      <c r="B33" s="172"/>
      <c r="C33" s="173"/>
      <c r="D33" s="173"/>
      <c r="E33" s="173"/>
      <c r="F33" s="173"/>
      <c r="G33" s="174"/>
      <c r="H33" s="175"/>
    </row>
    <row r="34" spans="2:8" ht="14.25" customHeight="1" thickBot="1">
      <c r="B34" s="344" t="s">
        <v>332</v>
      </c>
      <c r="C34" s="345" t="s">
        <v>311</v>
      </c>
      <c r="D34" s="345"/>
      <c r="E34" s="345"/>
      <c r="F34" s="345"/>
      <c r="G34" s="345"/>
      <c r="H34" s="345"/>
    </row>
    <row r="35" spans="2:8" ht="15.75" customHeight="1" thickBot="1">
      <c r="B35" s="344"/>
      <c r="C35" s="345" t="s">
        <v>312</v>
      </c>
      <c r="D35" s="345"/>
      <c r="E35" s="345"/>
      <c r="F35" s="345"/>
      <c r="G35" s="345"/>
      <c r="H35" s="345"/>
    </row>
    <row r="36" spans="2:8" ht="15.75" customHeight="1" thickBot="1">
      <c r="B36" s="338" t="s">
        <v>333</v>
      </c>
      <c r="C36" s="176" t="s">
        <v>291</v>
      </c>
      <c r="D36" s="130" t="s">
        <v>27</v>
      </c>
      <c r="E36" s="129" t="s">
        <v>66</v>
      </c>
      <c r="F36" s="129" t="s">
        <v>314</v>
      </c>
      <c r="G36" s="128" t="s">
        <v>71</v>
      </c>
      <c r="H36" s="127" t="s">
        <v>294</v>
      </c>
    </row>
    <row r="37" spans="2:8" ht="15.75" customHeight="1">
      <c r="B37" s="346"/>
      <c r="C37" s="161" t="s">
        <v>315</v>
      </c>
      <c r="D37" s="177">
        <v>200</v>
      </c>
      <c r="E37" s="163" t="s">
        <v>316</v>
      </c>
      <c r="F37" s="178">
        <v>104</v>
      </c>
      <c r="G37" s="179">
        <v>95.504294397339194</v>
      </c>
      <c r="H37" s="180">
        <f>D37*F37*G37</f>
        <v>1986489.3234646553</v>
      </c>
    </row>
    <row r="38" spans="2:8" ht="15.75" customHeight="1" thickBot="1">
      <c r="B38" s="347"/>
      <c r="C38" s="167" t="s">
        <v>317</v>
      </c>
      <c r="D38" s="181">
        <v>2</v>
      </c>
      <c r="E38" s="169" t="s">
        <v>318</v>
      </c>
      <c r="F38" s="182">
        <v>4</v>
      </c>
      <c r="G38" s="183">
        <v>20000</v>
      </c>
      <c r="H38" s="184">
        <f>+G38*D38</f>
        <v>40000</v>
      </c>
    </row>
    <row r="39" spans="2:8" ht="17.25" thickBot="1">
      <c r="B39" s="348" t="s">
        <v>63</v>
      </c>
      <c r="C39" s="349"/>
      <c r="D39" s="349"/>
      <c r="E39" s="349"/>
      <c r="F39" s="349"/>
      <c r="G39" s="349"/>
      <c r="H39" s="175">
        <f>SUM(H37)</f>
        <v>1986489.3234646553</v>
      </c>
    </row>
    <row r="40" spans="2:8" ht="15.75" thickBot="1"/>
    <row r="41" spans="2:8" ht="15" customHeight="1" thickBot="1">
      <c r="B41" s="332" t="s">
        <v>63</v>
      </c>
      <c r="C41" s="332"/>
      <c r="D41" s="332"/>
      <c r="E41" s="332"/>
      <c r="F41" s="332"/>
      <c r="G41" s="332"/>
      <c r="H41" s="185">
        <f>+H39+H18+H25+H31</f>
        <v>24839689.323464654</v>
      </c>
    </row>
    <row r="42" spans="2:8" ht="15"/>
    <row r="43" spans="2:8" ht="15.75" customHeight="1"/>
    <row r="44" spans="2:8" ht="15.75" customHeight="1"/>
    <row r="45" spans="2:8" ht="15"/>
    <row r="46" spans="2:8" ht="15"/>
    <row r="47" spans="2:8" ht="15"/>
    <row r="48" spans="2:8" ht="15"/>
    <row r="49" ht="15" customHeight="1"/>
    <row r="50" ht="15"/>
    <row r="51" ht="15"/>
    <row r="52" ht="15"/>
    <row r="53" ht="15"/>
    <row r="54" ht="15"/>
    <row r="55" ht="15" customHeight="1"/>
    <row r="56" ht="15"/>
    <row r="57" ht="15"/>
    <row r="58" ht="15"/>
    <row r="59" ht="15"/>
    <row r="60" ht="15"/>
    <row r="61" ht="15"/>
    <row r="62" ht="15"/>
    <row r="63" ht="15" customHeight="1"/>
    <row r="64" ht="15"/>
    <row r="65" ht="15"/>
    <row r="66" ht="15"/>
    <row r="67" ht="15"/>
    <row r="68" ht="15"/>
    <row r="69" ht="15" customHeight="1"/>
    <row r="70" ht="15"/>
    <row r="71" ht="15"/>
    <row r="72" ht="15"/>
    <row r="73" ht="15"/>
    <row r="74" ht="15"/>
    <row r="75" ht="15"/>
    <row r="76" ht="15"/>
    <row r="77" ht="15"/>
    <row r="78" ht="15"/>
    <row r="79" ht="15"/>
    <row r="80" ht="15"/>
    <row r="1048568" ht="15"/>
    <row r="1048569" ht="15"/>
    <row r="1048570" ht="15"/>
    <row r="1048571" ht="15"/>
    <row r="1048572" ht="15"/>
    <row r="1048573" ht="15"/>
    <row r="1048574" ht="15"/>
  </sheetData>
  <mergeCells count="28">
    <mergeCell ref="B18:G18"/>
    <mergeCell ref="A1:A5"/>
    <mergeCell ref="B1:H1"/>
    <mergeCell ref="B8:B9"/>
    <mergeCell ref="C8:H8"/>
    <mergeCell ref="C9:H9"/>
    <mergeCell ref="B11:B17"/>
    <mergeCell ref="I1:I5"/>
    <mergeCell ref="B2:H2"/>
    <mergeCell ref="B3:H4"/>
    <mergeCell ref="B5:H5"/>
    <mergeCell ref="A6:I7"/>
    <mergeCell ref="B41:G41"/>
    <mergeCell ref="B20:B21"/>
    <mergeCell ref="C20:H20"/>
    <mergeCell ref="C21:H21"/>
    <mergeCell ref="B22:B24"/>
    <mergeCell ref="B25:G25"/>
    <mergeCell ref="B34:B35"/>
    <mergeCell ref="C34:H34"/>
    <mergeCell ref="C35:H35"/>
    <mergeCell ref="B36:B38"/>
    <mergeCell ref="B39:G39"/>
    <mergeCell ref="C27:H27"/>
    <mergeCell ref="B27:B28"/>
    <mergeCell ref="C28:H28"/>
    <mergeCell ref="B29:B30"/>
    <mergeCell ref="B31:G31"/>
  </mergeCells>
  <pageMargins left="0.7" right="0.7" top="0.75" bottom="0.75" header="0.511811023622047" footer="0.511811023622047"/>
  <pageSetup scale="42"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883B2F64E05164FAFA9F3947102F9B4" ma:contentTypeVersion="5" ma:contentTypeDescription="Crear nuevo documento." ma:contentTypeScope="" ma:versionID="506e73c101a17c0a686085d4c5031cca">
  <xsd:schema xmlns:xsd="http://www.w3.org/2001/XMLSchema" xmlns:xs="http://www.w3.org/2001/XMLSchema" xmlns:p="http://schemas.microsoft.com/office/2006/metadata/properties" xmlns:ns3="adfb0068-d81d-4f31-90bd-fc482e7ea0b0" targetNamespace="http://schemas.microsoft.com/office/2006/metadata/properties" ma:root="true" ma:fieldsID="006d33df25e366572b7be7b2b3a1e733" ns3:_="">
    <xsd:import namespace="adfb0068-d81d-4f31-90bd-fc482e7ea0b0"/>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fb0068-d81d-4f31-90bd-fc482e7ea0b0"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856489-BDD0-45B4-9E98-8920DEE5E564}">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AF7917D7-05A9-4EE9-8DCC-AA28177422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fb0068-d81d-4f31-90bd-fc482e7ea0b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B24E86-15B3-4256-90DA-7098AA84E30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38</vt:i4>
      </vt:variant>
      <vt:variant>
        <vt:lpstr>Rangos con nombre</vt:lpstr>
      </vt:variant>
      <vt:variant>
        <vt:i4>35</vt:i4>
      </vt:variant>
    </vt:vector>
  </HeadingPairs>
  <TitlesOfParts>
    <vt:vector size="73" baseType="lpstr">
      <vt:lpstr>CANTIDADES</vt:lpstr>
      <vt:lpstr>COTIZACIÓN</vt:lpstr>
      <vt:lpstr>A.I.U</vt:lpstr>
      <vt:lpstr>1.1</vt:lpstr>
      <vt:lpstr>1.2</vt:lpstr>
      <vt:lpstr>1.3</vt:lpstr>
      <vt:lpstr>2.1</vt:lpstr>
      <vt:lpstr>2.2</vt:lpstr>
      <vt:lpstr>2.3</vt:lpstr>
      <vt:lpstr>2.4</vt:lpstr>
      <vt:lpstr>2.5</vt:lpstr>
      <vt:lpstr>2.6</vt:lpstr>
      <vt:lpstr>3.1 </vt:lpstr>
      <vt:lpstr>3.2.</vt:lpstr>
      <vt:lpstr>3.3.</vt:lpstr>
      <vt:lpstr>3.4.</vt:lpstr>
      <vt:lpstr>3.5</vt:lpstr>
      <vt:lpstr>4.1</vt:lpstr>
      <vt:lpstr>4.2</vt:lpstr>
      <vt:lpstr>4.3</vt:lpstr>
      <vt:lpstr>5</vt:lpstr>
      <vt:lpstr>6.1.01</vt:lpstr>
      <vt:lpstr>6.1.02</vt:lpstr>
      <vt:lpstr>6.1.04</vt:lpstr>
      <vt:lpstr>6.1.06</vt:lpstr>
      <vt:lpstr>6.1.07</vt:lpstr>
      <vt:lpstr>6.1.09</vt:lpstr>
      <vt:lpstr>6.1.10</vt:lpstr>
      <vt:lpstr>6.1.11</vt:lpstr>
      <vt:lpstr>6.1.12</vt:lpstr>
      <vt:lpstr>APU auxi mortero 1_4</vt:lpstr>
      <vt:lpstr>APU concreto 21 MPa</vt:lpstr>
      <vt:lpstr>JORNALES</vt:lpstr>
      <vt:lpstr>INSUMOS</vt:lpstr>
      <vt:lpstr>EQUIPOS</vt:lpstr>
      <vt:lpstr>Hoja1</vt:lpstr>
      <vt:lpstr>P_PMT</vt:lpstr>
      <vt:lpstr>P_PMA</vt:lpstr>
      <vt:lpstr>'1.1'!Área_de_impresión</vt:lpstr>
      <vt:lpstr>'1.2'!Área_de_impresión</vt:lpstr>
      <vt:lpstr>'1.3'!Área_de_impresión</vt:lpstr>
      <vt:lpstr>'2.1'!Área_de_impresión</vt:lpstr>
      <vt:lpstr>'2.2'!Área_de_impresión</vt:lpstr>
      <vt:lpstr>'2.3'!Área_de_impresión</vt:lpstr>
      <vt:lpstr>'2.4'!Área_de_impresión</vt:lpstr>
      <vt:lpstr>'2.5'!Área_de_impresión</vt:lpstr>
      <vt:lpstr>'2.6'!Área_de_impresión</vt:lpstr>
      <vt:lpstr>'3.1 '!Área_de_impresión</vt:lpstr>
      <vt:lpstr>'3.2.'!Área_de_impresión</vt:lpstr>
      <vt:lpstr>'3.3.'!Área_de_impresión</vt:lpstr>
      <vt:lpstr>'3.4.'!Área_de_impresión</vt:lpstr>
      <vt:lpstr>'3.5'!Área_de_impresión</vt:lpstr>
      <vt:lpstr>'4.1'!Área_de_impresión</vt:lpstr>
      <vt:lpstr>'4.2'!Área_de_impresión</vt:lpstr>
      <vt:lpstr>'4.3'!Área_de_impresión</vt:lpstr>
      <vt:lpstr>'5'!Área_de_impresión</vt:lpstr>
      <vt:lpstr>'6.1.01'!Área_de_impresión</vt:lpstr>
      <vt:lpstr>'6.1.02'!Área_de_impresión</vt:lpstr>
      <vt:lpstr>'6.1.04'!Área_de_impresión</vt:lpstr>
      <vt:lpstr>'6.1.06'!Área_de_impresión</vt:lpstr>
      <vt:lpstr>'6.1.07'!Área_de_impresión</vt:lpstr>
      <vt:lpstr>'6.1.09'!Área_de_impresión</vt:lpstr>
      <vt:lpstr>'6.1.10'!Área_de_impresión</vt:lpstr>
      <vt:lpstr>'6.1.11'!Área_de_impresión</vt:lpstr>
      <vt:lpstr>'6.1.12'!Área_de_impresión</vt:lpstr>
      <vt:lpstr>A.I.U!Área_de_impresión</vt:lpstr>
      <vt:lpstr>'APU auxi mortero 1_4'!Área_de_impresión</vt:lpstr>
      <vt:lpstr>'APU concreto 21 MPa'!Área_de_impresión</vt:lpstr>
      <vt:lpstr>COTIZACIÓN!Área_de_impresión</vt:lpstr>
      <vt:lpstr>INSUMOS!Área_de_impresión</vt:lpstr>
      <vt:lpstr>JORNALES!Área_de_impresión</vt:lpstr>
      <vt:lpstr>P_PMA!Área_de_impresión</vt:lpstr>
      <vt:lpstr>P_PMT!Área_de_impresión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Felipe Castro Narvaez</dc:creator>
  <cp:keywords/>
  <dc:description/>
  <cp:lastModifiedBy>USER</cp:lastModifiedBy>
  <cp:revision/>
  <cp:lastPrinted>2025-10-21T21:17:37Z</cp:lastPrinted>
  <dcterms:created xsi:type="dcterms:W3CDTF">2025-09-22T15:58:27Z</dcterms:created>
  <dcterms:modified xsi:type="dcterms:W3CDTF">2025-11-27T14:37:58Z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0x010100E883B2F64E05164FAFA9F3947102F9B4</vt:lpwstr>
  </property>
</Properties>
</file>