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USUARIO\Documents\DESARROLLO SOCIAL\CENTROS VIDA\PRORROGAS CENTROS VIDA 2025\CIUDAD FUTURO\ASOCIACION CIUDAD FUTURO OK\"/>
    </mc:Choice>
  </mc:AlternateContent>
  <xr:revisionPtr revIDLastSave="0" documentId="13_ncr:1_{457A885F-DD1E-4A11-B92F-E705E00D68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NTRO VIDA OSO 3034" sheetId="1" r:id="rId1"/>
    <sheet name="BALANCE" sheetId="2" r:id="rId2"/>
  </sheets>
  <definedNames>
    <definedName name="_xlnm._FilterDatabase" localSheetId="0" hidden="1">'CENTRO VIDA OSO 3034'!$A$8:$Z$8</definedName>
  </definedNames>
  <calcPr calcId="191029"/>
  <extLst>
    <ext uri="GoogleSheetsCustomDataVersion2">
      <go:sheetsCustomData xmlns:go="http://customooxmlschemas.google.com/" r:id="rId7" roundtripDataChecksum="LemOg9AqMpEVkGeo8rjjweMI4sUufscNDPUMXh4KIHg="/>
    </ext>
  </extLst>
</workbook>
</file>

<file path=xl/calcChain.xml><?xml version="1.0" encoding="utf-8"?>
<calcChain xmlns="http://schemas.openxmlformats.org/spreadsheetml/2006/main">
  <c r="C8" i="2" l="1"/>
  <c r="C19" i="1" l="1"/>
  <c r="B19" i="1"/>
  <c r="D18" i="1"/>
  <c r="F10" i="1" l="1"/>
  <c r="F11" i="1" s="1"/>
  <c r="F12" i="1" s="1"/>
  <c r="F13" i="1" s="1"/>
  <c r="F14" i="1" s="1"/>
  <c r="F16" i="1" s="1"/>
  <c r="F17" i="1" s="1"/>
  <c r="F19" i="1" s="1"/>
  <c r="E10" i="1"/>
  <c r="E11" i="1" s="1"/>
  <c r="E12" i="1" s="1"/>
  <c r="E13" i="1" s="1"/>
  <c r="E14" i="1" s="1"/>
  <c r="D10" i="1"/>
  <c r="D19" i="1"/>
  <c r="D5" i="1"/>
  <c r="C6" i="2" s="1"/>
  <c r="D4" i="1"/>
  <c r="D15" i="1"/>
  <c r="D16" i="1"/>
  <c r="D17" i="1"/>
  <c r="D14" i="1"/>
  <c r="D13" i="1"/>
  <c r="D12" i="1"/>
  <c r="D11" i="1"/>
  <c r="C6" i="1"/>
  <c r="B6" i="1"/>
  <c r="G9" i="1" s="1"/>
  <c r="C9" i="2" l="1"/>
  <c r="C11" i="2" s="1"/>
  <c r="C10" i="2"/>
  <c r="G15" i="1"/>
  <c r="E16" i="1"/>
  <c r="E17" i="1" s="1"/>
  <c r="E18" i="1" s="1"/>
  <c r="D6" i="1"/>
  <c r="E19" i="1" l="1"/>
  <c r="G19" i="1" s="1"/>
</calcChain>
</file>

<file path=xl/sharedStrings.xml><?xml version="1.0" encoding="utf-8"?>
<sst xmlns="http://schemas.openxmlformats.org/spreadsheetml/2006/main" count="40" uniqueCount="40">
  <si>
    <t>NOMBRE DEL CONVENIO 3034</t>
  </si>
  <si>
    <t>CENTRO VIDA OSO</t>
  </si>
  <si>
    <t xml:space="preserve">NRO CONVENIO: </t>
  </si>
  <si>
    <t xml:space="preserve">VALOR CONTRATO </t>
  </si>
  <si>
    <t>$ 1.936.112.617</t>
  </si>
  <si>
    <t>APORTE ESAL</t>
  </si>
  <si>
    <t xml:space="preserve">APORTE MUNICIPIO </t>
  </si>
  <si>
    <t>TOTAL CNVENIO VF</t>
  </si>
  <si>
    <t>APORTE MUNICIPIO</t>
  </si>
  <si>
    <t>APORTES ESAL</t>
  </si>
  <si>
    <t>TOTAL EJECUTADO</t>
  </si>
  <si>
    <t xml:space="preserve">SALDOS PENDIENTES POR EJECUTAR MUNICIPIO </t>
  </si>
  <si>
    <t xml:space="preserve">SALDO PENDIENTE ESAL </t>
  </si>
  <si>
    <t>TOTAL CONVENI VF</t>
  </si>
  <si>
    <t>VIGENCIA 2025</t>
  </si>
  <si>
    <t>EJECUCION 2025</t>
  </si>
  <si>
    <t>ADICION</t>
  </si>
  <si>
    <t>TOTAL CONVENIO</t>
  </si>
  <si>
    <t xml:space="preserve">Pago 1- 2 de abril a 2 de mayo </t>
  </si>
  <si>
    <t xml:space="preserve">Pago 2-  3 de mayo a 2 de junio </t>
  </si>
  <si>
    <t xml:space="preserve">Pago 3- 3 junio a 2 de julio </t>
  </si>
  <si>
    <t xml:space="preserve">Pago 4- 3 de julio a 2 de agosto </t>
  </si>
  <si>
    <t xml:space="preserve">Pago 5- 3 de agosto a 2 de septiembre </t>
  </si>
  <si>
    <t xml:space="preserve">Pago 6 - 3 de septiembre a 2 de octubre </t>
  </si>
  <si>
    <t xml:space="preserve">Pago 7 - 3 de octubre  a 2 de noviembre </t>
  </si>
  <si>
    <t xml:space="preserve">ADICIÓN </t>
  </si>
  <si>
    <t xml:space="preserve">SALDO PENDIENTE </t>
  </si>
  <si>
    <t>Excel Balance Financiero Adiciones</t>
  </si>
  <si>
    <t>Version: 1</t>
  </si>
  <si>
    <t>Fecha Vigencia:</t>
  </si>
  <si>
    <t>26 de junio de 2025</t>
  </si>
  <si>
    <t>Valor total del contrato o convenio (Digitar Número)</t>
  </si>
  <si>
    <t>Solo diligenciar celdas resaltadas en verde</t>
  </si>
  <si>
    <t>Valor total del contrato o convenio (Valor en letras)</t>
  </si>
  <si>
    <t>Pagos realizados a la fecha:</t>
  </si>
  <si>
    <t>Saldo pendiente por ejecutar: VIGENCIA 2025</t>
  </si>
  <si>
    <t>Porcentaje de Ejecución:</t>
  </si>
  <si>
    <t>Porcentaje por Ejecutar:</t>
  </si>
  <si>
    <t>MIL DOSCIENTOS SETENTA Y CINCO MILLONES SEISCIENTOS OCHENTA Y SEIS MIL 
QUINIENTOS SETENTA Y SIETE  PESOS  M/CTE</t>
  </si>
  <si>
    <t xml:space="preserve">Pago 8- 3 de noviembre a 29 de noviembre - PROYECTADO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</si>
</sst>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164" formatCode="_-&quot;$&quot;\ * #,##0_-;\-&quot;$&quot;\ * #,##0_-;_-&quot;$&quot;\ * &quot;-&quot;??_-;_-@"/>
    <numFmt numFmtId="165" formatCode="_-* #,##0_-;\-* #,##0_-;_-* &quot;-&quot;??_-;_-@"/>
    <numFmt numFmtId="166" formatCode="_-&quot;$&quot;\ * #,##0.00_-;\-&quot;$&quot;\ * #,##0.00_-;_-&quot;$&quot;\ * &quot;-&quot;??_-;_-@"/>
    <numFmt numFmtId="167" formatCode="_(* #,##0_);_(* \(#,##0\);_(* &quot;-&quot;??_);_(@_)"/>
    <numFmt numFmtId="168" formatCode="[$$-240A]\ #,##0_);\([$$-240A]\ #,##0\)"/>
  </numFmts>
  <fonts count="14">
    <font>
      <sz val="11"/>
      <color theme="1"/>
      <name val="Aptos Narrow"/>
      <scheme val="minor"/>
    </font>
    <font>
      <sz val="9"/>
      <color theme="1"/>
      <name val="Play"/>
    </font>
    <font>
      <sz val="9"/>
      <color theme="1"/>
      <name val="Aptos Narrow"/>
      <family val="2"/>
    </font>
    <font>
      <b/>
      <sz val="10"/>
      <color theme="1"/>
      <name val="Abadi"/>
      <family val="2"/>
    </font>
    <font>
      <sz val="10"/>
      <color theme="1"/>
      <name val="Abadi"/>
      <family val="2"/>
    </font>
    <font>
      <b/>
      <sz val="10"/>
      <color rgb="FFFF0000"/>
      <name val="Abadi"/>
      <family val="2"/>
    </font>
    <font>
      <b/>
      <sz val="10"/>
      <color rgb="FF000000"/>
      <name val="Abadi"/>
      <family val="2"/>
    </font>
    <font>
      <sz val="10"/>
      <color rgb="FF000000"/>
      <name val="Abadi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ptos Narrow"/>
      <family val="2"/>
      <scheme val="minor"/>
    </font>
    <font>
      <sz val="12"/>
      <color rgb="FFFF0000"/>
      <name val="Arial"/>
      <family val="2"/>
    </font>
    <font>
      <sz val="12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E8E8E8"/>
        <bgColor rgb="FFE8E8E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E8E8E8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499984740745262"/>
        <bgColor rgb="FFE8E8E8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166" fontId="1" fillId="0" borderId="0" xfId="0" applyNumberFormat="1" applyFont="1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5" fillId="2" borderId="2" xfId="0" applyFont="1" applyFill="1" applyBorder="1"/>
    <xf numFmtId="0" fontId="6" fillId="0" borderId="5" xfId="0" applyFont="1" applyBorder="1" applyAlignment="1">
      <alignment horizontal="right"/>
    </xf>
    <xf numFmtId="8" fontId="6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164" fontId="7" fillId="0" borderId="2" xfId="0" applyNumberFormat="1" applyFont="1" applyBorder="1" applyAlignment="1">
      <alignment horizontal="right"/>
    </xf>
    <xf numFmtId="164" fontId="4" fillId="0" borderId="3" xfId="0" applyNumberFormat="1" applyFont="1" applyBorder="1"/>
    <xf numFmtId="164" fontId="4" fillId="0" borderId="0" xfId="0" applyNumberFormat="1" applyFont="1"/>
    <xf numFmtId="0" fontId="4" fillId="0" borderId="2" xfId="0" applyFont="1" applyBorder="1"/>
    <xf numFmtId="164" fontId="7" fillId="0" borderId="2" xfId="0" applyNumberFormat="1" applyFont="1" applyBorder="1"/>
    <xf numFmtId="0" fontId="3" fillId="0" borderId="3" xfId="0" applyFont="1" applyBorder="1" applyAlignment="1">
      <alignment wrapText="1"/>
    </xf>
    <xf numFmtId="164" fontId="3" fillId="0" borderId="2" xfId="0" applyNumberFormat="1" applyFont="1" applyBorder="1"/>
    <xf numFmtId="164" fontId="3" fillId="0" borderId="5" xfId="0" applyNumberFormat="1" applyFont="1" applyBorder="1"/>
    <xf numFmtId="164" fontId="3" fillId="5" borderId="4" xfId="0" applyNumberFormat="1" applyFont="1" applyFill="1" applyBorder="1"/>
    <xf numFmtId="0" fontId="7" fillId="0" borderId="0" xfId="0" applyFont="1"/>
    <xf numFmtId="0" fontId="4" fillId="0" borderId="4" xfId="0" applyFont="1" applyBorder="1" applyAlignment="1">
      <alignment horizontal="left" wrapText="1"/>
    </xf>
    <xf numFmtId="0" fontId="4" fillId="5" borderId="4" xfId="0" applyFont="1" applyFill="1" applyBorder="1" applyAlignment="1">
      <alignment horizontal="left" wrapText="1"/>
    </xf>
    <xf numFmtId="165" fontId="4" fillId="0" borderId="0" xfId="0" applyNumberFormat="1" applyFont="1"/>
    <xf numFmtId="0" fontId="3" fillId="0" borderId="6" xfId="0" applyFont="1" applyBorder="1" applyAlignment="1">
      <alignment wrapText="1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164" fontId="3" fillId="0" borderId="4" xfId="0" applyNumberFormat="1" applyFont="1" applyBorder="1"/>
    <xf numFmtId="164" fontId="3" fillId="0" borderId="4" xfId="0" applyNumberFormat="1" applyFont="1" applyBorder="1" applyAlignment="1">
      <alignment wrapText="1"/>
    </xf>
    <xf numFmtId="0" fontId="3" fillId="3" borderId="4" xfId="0" applyFont="1" applyFill="1" applyBorder="1" applyAlignment="1">
      <alignment horizontal="center" wrapText="1"/>
    </xf>
    <xf numFmtId="167" fontId="3" fillId="3" borderId="4" xfId="0" applyNumberFormat="1" applyFont="1" applyFill="1" applyBorder="1" applyAlignment="1">
      <alignment horizontal="center" wrapText="1"/>
    </xf>
    <xf numFmtId="165" fontId="3" fillId="3" borderId="4" xfId="0" applyNumberFormat="1" applyFont="1" applyFill="1" applyBorder="1" applyAlignment="1">
      <alignment horizontal="right" wrapText="1"/>
    </xf>
    <xf numFmtId="165" fontId="3" fillId="0" borderId="4" xfId="0" applyNumberFormat="1" applyFont="1" applyBorder="1"/>
    <xf numFmtId="165" fontId="3" fillId="5" borderId="4" xfId="0" applyNumberFormat="1" applyFont="1" applyFill="1" applyBorder="1"/>
    <xf numFmtId="164" fontId="4" fillId="0" borderId="4" xfId="0" applyNumberFormat="1" applyFont="1" applyBorder="1"/>
    <xf numFmtId="164" fontId="3" fillId="4" borderId="4" xfId="0" applyNumberFormat="1" applyFont="1" applyFill="1" applyBorder="1" applyAlignment="1">
      <alignment wrapText="1"/>
    </xf>
    <xf numFmtId="164" fontId="3" fillId="0" borderId="4" xfId="0" applyNumberFormat="1" applyFont="1" applyBorder="1" applyAlignment="1">
      <alignment horizontal="center"/>
    </xf>
    <xf numFmtId="164" fontId="4" fillId="4" borderId="4" xfId="0" applyNumberFormat="1" applyFont="1" applyFill="1" applyBorder="1" applyAlignment="1">
      <alignment wrapText="1"/>
    </xf>
    <xf numFmtId="164" fontId="7" fillId="0" borderId="4" xfId="0" applyNumberFormat="1" applyFont="1" applyBorder="1"/>
    <xf numFmtId="164" fontId="4" fillId="5" borderId="4" xfId="0" applyNumberFormat="1" applyFont="1" applyFill="1" applyBorder="1"/>
    <xf numFmtId="164" fontId="4" fillId="6" borderId="4" xfId="0" applyNumberFormat="1" applyFont="1" applyFill="1" applyBorder="1" applyAlignment="1">
      <alignment wrapText="1"/>
    </xf>
    <xf numFmtId="0" fontId="4" fillId="7" borderId="4" xfId="0" applyFont="1" applyFill="1" applyBorder="1" applyAlignment="1">
      <alignment horizontal="left" wrapText="1"/>
    </xf>
    <xf numFmtId="164" fontId="3" fillId="7" borderId="4" xfId="0" applyNumberFormat="1" applyFont="1" applyFill="1" applyBorder="1"/>
    <xf numFmtId="164" fontId="3" fillId="8" borderId="4" xfId="0" applyNumberFormat="1" applyFont="1" applyFill="1" applyBorder="1" applyAlignment="1">
      <alignment wrapText="1"/>
    </xf>
    <xf numFmtId="164" fontId="4" fillId="7" borderId="4" xfId="0" applyNumberFormat="1" applyFont="1" applyFill="1" applyBorder="1"/>
    <xf numFmtId="0" fontId="9" fillId="0" borderId="0" xfId="0" applyFont="1"/>
    <xf numFmtId="0" fontId="10" fillId="0" borderId="4" xfId="0" applyFont="1" applyBorder="1" applyAlignment="1">
      <alignment horizontal="justify" vertical="top" wrapText="1"/>
    </xf>
    <xf numFmtId="168" fontId="10" fillId="9" borderId="4" xfId="0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168" fontId="12" fillId="9" borderId="4" xfId="0" applyNumberFormat="1" applyFont="1" applyFill="1" applyBorder="1" applyAlignment="1">
      <alignment horizontal="left" vertical="center" wrapText="1"/>
    </xf>
    <xf numFmtId="168" fontId="13" fillId="9" borderId="4" xfId="0" applyNumberFormat="1" applyFont="1" applyFill="1" applyBorder="1" applyAlignment="1">
      <alignment horizontal="left" vertical="center" wrapText="1"/>
    </xf>
    <xf numFmtId="168" fontId="13" fillId="9" borderId="4" xfId="0" applyNumberFormat="1" applyFont="1" applyFill="1" applyBorder="1" applyAlignment="1">
      <alignment horizontal="right" vertical="center" wrapText="1"/>
    </xf>
    <xf numFmtId="10" fontId="13" fillId="0" borderId="4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</xdr:rowOff>
    </xdr:from>
    <xdr:to>
      <xdr:col>6</xdr:col>
      <xdr:colOff>0</xdr:colOff>
      <xdr:row>3</xdr:row>
      <xdr:rowOff>4</xdr:rowOff>
    </xdr:to>
    <xdr:cxnSp macro="">
      <xdr:nvCxnSpPr>
        <xdr:cNvPr id="2" name="2 Conector recto">
          <a:extLst>
            <a:ext uri="{FF2B5EF4-FFF2-40B4-BE49-F238E27FC236}">
              <a16:creationId xmlns:a16="http://schemas.microsoft.com/office/drawing/2014/main" id="{F4BD657E-B22F-40DD-8CCD-BB71A966279E}"/>
            </a:ext>
          </a:extLst>
        </xdr:cNvPr>
        <xdr:cNvCxnSpPr/>
      </xdr:nvCxnSpPr>
      <xdr:spPr>
        <a:xfrm flipV="1">
          <a:off x="0" y="571503"/>
          <a:ext cx="11591925" cy="1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285750</xdr:colOff>
      <xdr:row>0</xdr:row>
      <xdr:rowOff>0</xdr:rowOff>
    </xdr:from>
    <xdr:to>
      <xdr:col>1</xdr:col>
      <xdr:colOff>609600</xdr:colOff>
      <xdr:row>2</xdr:row>
      <xdr:rowOff>177796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1B2BD43-D80F-4AE3-8042-3C5C0312A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0"/>
          <a:ext cx="1285875" cy="558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tabSelected="1" topLeftCell="A7" workbookViewId="0">
      <selection activeCell="C21" sqref="C21"/>
    </sheetView>
  </sheetViews>
  <sheetFormatPr baseColWidth="10" defaultColWidth="12.5703125" defaultRowHeight="15" customHeight="1"/>
  <cols>
    <col min="1" max="1" width="30.140625" customWidth="1"/>
    <col min="2" max="2" width="17.42578125" bestFit="1" customWidth="1"/>
    <col min="3" max="3" width="16.140625" bestFit="1" customWidth="1"/>
    <col min="4" max="4" width="17" bestFit="1" customWidth="1"/>
    <col min="5" max="5" width="19" bestFit="1" customWidth="1"/>
    <col min="6" max="6" width="15.5703125" customWidth="1"/>
    <col min="7" max="7" width="18" customWidth="1"/>
    <col min="8" max="8" width="13" customWidth="1"/>
    <col min="9" max="26" width="11.42578125" customWidth="1"/>
  </cols>
  <sheetData>
    <row r="1" spans="1:26" ht="12" customHeight="1">
      <c r="A1" s="4" t="s">
        <v>0</v>
      </c>
      <c r="B1" s="4" t="s">
        <v>1</v>
      </c>
      <c r="C1" s="5"/>
      <c r="D1" s="5"/>
      <c r="E1" s="5"/>
      <c r="F1" s="5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6" t="s">
        <v>2</v>
      </c>
      <c r="B2" s="7">
        <v>3034</v>
      </c>
      <c r="C2" s="5"/>
      <c r="D2" s="5"/>
      <c r="E2" s="5"/>
      <c r="F2" s="5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6" t="s">
        <v>3</v>
      </c>
      <c r="B3" s="8" t="s">
        <v>4</v>
      </c>
      <c r="C3" s="9" t="s">
        <v>16</v>
      </c>
      <c r="D3" s="10" t="s">
        <v>17</v>
      </c>
      <c r="E3" s="5"/>
      <c r="F3" s="5"/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1" t="s">
        <v>5</v>
      </c>
      <c r="B4" s="12">
        <v>194301527</v>
      </c>
      <c r="C4" s="13">
        <v>59486657</v>
      </c>
      <c r="D4" s="14">
        <f>SUM(B4:C4)</f>
        <v>253788184</v>
      </c>
      <c r="E4" s="5"/>
      <c r="F4" s="5"/>
      <c r="G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5" t="s">
        <v>6</v>
      </c>
      <c r="B5" s="12">
        <v>1741811090</v>
      </c>
      <c r="C5" s="16">
        <v>533875487</v>
      </c>
      <c r="D5" s="14">
        <f>SUM(B5:C5)</f>
        <v>2275686577</v>
      </c>
      <c r="E5" s="5"/>
      <c r="F5" s="5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7" t="s">
        <v>7</v>
      </c>
      <c r="B6" s="18">
        <f t="shared" ref="B6:C6" si="0">B4+B5</f>
        <v>1936112617</v>
      </c>
      <c r="C6" s="19">
        <f t="shared" si="0"/>
        <v>593362144</v>
      </c>
      <c r="D6" s="20">
        <f>B6+C6</f>
        <v>2529474761</v>
      </c>
      <c r="E6" s="5"/>
      <c r="F6" s="5"/>
      <c r="G6" s="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>
      <c r="A7" s="25"/>
      <c r="B7" s="5"/>
      <c r="C7" s="21"/>
      <c r="D7" s="5"/>
      <c r="E7" s="5"/>
      <c r="F7" s="5"/>
      <c r="G7" s="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8.25">
      <c r="A8" s="26" t="s">
        <v>26</v>
      </c>
      <c r="B8" s="27" t="s">
        <v>8</v>
      </c>
      <c r="C8" s="27" t="s">
        <v>9</v>
      </c>
      <c r="D8" s="27" t="s">
        <v>10</v>
      </c>
      <c r="E8" s="27" t="s">
        <v>11</v>
      </c>
      <c r="F8" s="27" t="s">
        <v>12</v>
      </c>
      <c r="G8" s="27" t="s">
        <v>13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6.25" customHeight="1">
      <c r="A9" s="28" t="s">
        <v>14</v>
      </c>
      <c r="B9" s="29">
        <v>1741811090</v>
      </c>
      <c r="C9" s="30">
        <v>194301527</v>
      </c>
      <c r="D9" s="37"/>
      <c r="E9" s="38"/>
      <c r="F9" s="29"/>
      <c r="G9" s="29">
        <f>B6</f>
        <v>1936112617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22" t="s">
        <v>18</v>
      </c>
      <c r="B10" s="36">
        <v>262307168</v>
      </c>
      <c r="C10" s="36">
        <v>29281469</v>
      </c>
      <c r="D10" s="39">
        <f>B10+C10</f>
        <v>291588637</v>
      </c>
      <c r="E10" s="36">
        <f>B9-B10</f>
        <v>1479503922</v>
      </c>
      <c r="F10" s="36">
        <f>C9-C10</f>
        <v>165020058</v>
      </c>
      <c r="G10" s="3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22" t="s">
        <v>19</v>
      </c>
      <c r="B11" s="36">
        <v>308809239</v>
      </c>
      <c r="C11" s="36">
        <v>34458480</v>
      </c>
      <c r="D11" s="39">
        <f t="shared" ref="D11:D18" si="1">B11+C11</f>
        <v>343267719</v>
      </c>
      <c r="E11" s="36">
        <f>E10-B11</f>
        <v>1170694683</v>
      </c>
      <c r="F11" s="36">
        <f>F10-C11</f>
        <v>130561578</v>
      </c>
      <c r="G11" s="36"/>
      <c r="H11" s="3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2" t="s">
        <v>20</v>
      </c>
      <c r="B12" s="40">
        <v>282407860</v>
      </c>
      <c r="C12" s="40">
        <v>31529872</v>
      </c>
      <c r="D12" s="39">
        <f t="shared" si="1"/>
        <v>313937732</v>
      </c>
      <c r="E12" s="36">
        <f>E11-B12</f>
        <v>888286823</v>
      </c>
      <c r="F12" s="36">
        <f>F11-C12</f>
        <v>99031706</v>
      </c>
      <c r="G12" s="3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2" t="s">
        <v>21</v>
      </c>
      <c r="B13" s="36">
        <v>294509333</v>
      </c>
      <c r="C13" s="36">
        <v>32723259</v>
      </c>
      <c r="D13" s="39">
        <f t="shared" si="1"/>
        <v>327232592</v>
      </c>
      <c r="E13" s="36">
        <f>+E12-B13</f>
        <v>593777490</v>
      </c>
      <c r="F13" s="36">
        <f>+F12-C13</f>
        <v>66308447</v>
      </c>
      <c r="G13" s="3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6.25">
      <c r="A14" s="22" t="s">
        <v>22</v>
      </c>
      <c r="B14" s="36">
        <v>277654669</v>
      </c>
      <c r="C14" s="36">
        <v>30997009</v>
      </c>
      <c r="D14" s="39">
        <f t="shared" si="1"/>
        <v>308651678</v>
      </c>
      <c r="E14" s="36">
        <f>+E13-B14</f>
        <v>316122821</v>
      </c>
      <c r="F14" s="36">
        <f>+F13-C14</f>
        <v>35311438</v>
      </c>
      <c r="G14" s="3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43" t="s">
        <v>25</v>
      </c>
      <c r="B15" s="44">
        <v>533875487</v>
      </c>
      <c r="C15" s="44">
        <v>59486657</v>
      </c>
      <c r="D15" s="45">
        <f t="shared" si="1"/>
        <v>593362144</v>
      </c>
      <c r="E15" s="46"/>
      <c r="F15" s="46"/>
      <c r="G15" s="46">
        <f>G9+D15</f>
        <v>2529474761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25">
      <c r="A16" s="22" t="s">
        <v>23</v>
      </c>
      <c r="B16" s="36">
        <v>294556148</v>
      </c>
      <c r="C16" s="36">
        <v>32877352</v>
      </c>
      <c r="D16" s="39">
        <f t="shared" si="1"/>
        <v>327433500</v>
      </c>
      <c r="E16" s="36">
        <f>E14+B15-B16</f>
        <v>555442160</v>
      </c>
      <c r="F16" s="36">
        <f>F14+C15-C16</f>
        <v>61920743</v>
      </c>
      <c r="G16" s="3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6.25">
      <c r="A17" s="22" t="s">
        <v>24</v>
      </c>
      <c r="B17" s="36">
        <v>293212232</v>
      </c>
      <c r="C17" s="36">
        <v>32811466</v>
      </c>
      <c r="D17" s="39">
        <f t="shared" si="1"/>
        <v>326023698</v>
      </c>
      <c r="E17" s="36">
        <f>E16-B17</f>
        <v>262229928</v>
      </c>
      <c r="F17" s="36">
        <f>F16-C17</f>
        <v>29109277</v>
      </c>
      <c r="G17" s="3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6.25">
      <c r="A18" s="23" t="s">
        <v>39</v>
      </c>
      <c r="B18" s="41">
        <v>261486514</v>
      </c>
      <c r="C18" s="41">
        <v>29109277</v>
      </c>
      <c r="D18" s="42">
        <f t="shared" si="1"/>
        <v>290595791</v>
      </c>
      <c r="E18" s="36">
        <f>E17-B18</f>
        <v>743414</v>
      </c>
      <c r="F18" s="36"/>
      <c r="G18" s="3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3.25" customHeight="1">
      <c r="A19" s="31" t="s">
        <v>15</v>
      </c>
      <c r="B19" s="32">
        <f>B10+B11+B12+B13+B14+B16+B17+B18</f>
        <v>2274943163</v>
      </c>
      <c r="C19" s="32">
        <f>C10+C11+C12+C13+C14+C16+C17+C18</f>
        <v>253788184</v>
      </c>
      <c r="D19" s="33">
        <f>B19+C19</f>
        <v>2528731347</v>
      </c>
      <c r="E19" s="34">
        <f>E17</f>
        <v>262229928</v>
      </c>
      <c r="F19" s="34">
        <f>F17</f>
        <v>29109277</v>
      </c>
      <c r="G19" s="35">
        <f>E19+F19</f>
        <v>291339205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>
      <c r="A20" s="5"/>
      <c r="B20" s="24"/>
      <c r="C20" s="24"/>
      <c r="D20" s="5"/>
      <c r="E20" s="5"/>
      <c r="F20" s="5"/>
      <c r="G20" s="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>
      <c r="A21" s="5"/>
      <c r="B21" s="5"/>
      <c r="C21" s="14"/>
      <c r="D21" s="5"/>
      <c r="E21" s="5"/>
      <c r="F21" s="5"/>
      <c r="G21" s="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>
      <c r="A22" s="5"/>
      <c r="B22" s="5"/>
      <c r="C22" s="5"/>
      <c r="D22" s="5"/>
      <c r="E22" s="5"/>
      <c r="F22" s="5"/>
      <c r="G22" s="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>
      <c r="A23" s="5"/>
      <c r="B23" s="5"/>
      <c r="C23" s="5"/>
      <c r="D23" s="5"/>
      <c r="E23" s="5"/>
      <c r="F23" s="5"/>
      <c r="G23" s="5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>
      <c r="A24" s="5"/>
      <c r="B24" s="5"/>
      <c r="C24" s="5"/>
      <c r="D24" s="5"/>
      <c r="E24" s="5"/>
      <c r="F24" s="5"/>
      <c r="G24" s="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>
      <c r="A25" s="5"/>
      <c r="B25" s="5"/>
      <c r="C25" s="5"/>
      <c r="D25" s="5"/>
      <c r="E25" s="5"/>
      <c r="F25" s="5"/>
      <c r="G25" s="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>
      <c r="A26" s="5"/>
      <c r="B26" s="5"/>
      <c r="C26" s="5"/>
      <c r="D26" s="5"/>
      <c r="E26" s="5"/>
      <c r="F26" s="5"/>
      <c r="G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>
      <c r="A27" s="5"/>
      <c r="B27" s="5"/>
      <c r="C27" s="5"/>
      <c r="D27" s="5"/>
      <c r="E27" s="5"/>
      <c r="F27" s="5"/>
      <c r="G27" s="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>
      <c r="A28" s="5"/>
      <c r="B28" s="5"/>
      <c r="C28" s="5"/>
      <c r="D28" s="5"/>
      <c r="E28" s="5"/>
      <c r="F28" s="5"/>
      <c r="G28" s="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>
      <c r="A29" s="5"/>
      <c r="B29" s="5"/>
      <c r="C29" s="5"/>
      <c r="D29" s="5"/>
      <c r="E29" s="5"/>
      <c r="F29" s="5"/>
      <c r="G29" s="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>
      <c r="A30" s="5"/>
      <c r="B30" s="5"/>
      <c r="C30" s="5"/>
      <c r="D30" s="5"/>
      <c r="E30" s="5"/>
      <c r="F30" s="5"/>
      <c r="G30" s="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>
      <c r="A31" s="5"/>
      <c r="B31" s="5"/>
      <c r="C31" s="5"/>
      <c r="D31" s="5"/>
      <c r="E31" s="5"/>
      <c r="F31" s="5"/>
      <c r="G31" s="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>
      <c r="A32" s="5"/>
      <c r="B32" s="5"/>
      <c r="C32" s="5"/>
      <c r="D32" s="5"/>
      <c r="E32" s="5"/>
      <c r="F32" s="5"/>
      <c r="G32" s="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>
      <c r="A33" s="5"/>
      <c r="B33" s="5"/>
      <c r="C33" s="5"/>
      <c r="D33" s="5"/>
      <c r="E33" s="5"/>
      <c r="F33" s="5"/>
      <c r="G33" s="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>
      <c r="A34" s="5"/>
      <c r="B34" s="5"/>
      <c r="C34" s="5"/>
      <c r="D34" s="5"/>
      <c r="E34" s="5"/>
      <c r="F34" s="5"/>
      <c r="G34" s="5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>
      <c r="A35" s="5"/>
      <c r="B35" s="5"/>
      <c r="C35" s="5"/>
      <c r="D35" s="5"/>
      <c r="E35" s="5"/>
      <c r="F35" s="5"/>
      <c r="G35" s="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>
      <c r="A36" s="5"/>
      <c r="B36" s="5"/>
      <c r="C36" s="5"/>
      <c r="D36" s="5"/>
      <c r="E36" s="5"/>
      <c r="F36" s="5"/>
      <c r="G36" s="5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>
      <c r="A37" s="5"/>
      <c r="B37" s="5"/>
      <c r="C37" s="5"/>
      <c r="D37" s="5"/>
      <c r="E37" s="5"/>
      <c r="F37" s="5"/>
      <c r="G37" s="5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>
      <c r="A38" s="5"/>
      <c r="B38" s="5"/>
      <c r="C38" s="5"/>
      <c r="D38" s="5"/>
      <c r="E38" s="5"/>
      <c r="F38" s="5"/>
      <c r="G38" s="5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>
      <c r="A39" s="5"/>
      <c r="B39" s="5"/>
      <c r="C39" s="5"/>
      <c r="D39" s="5"/>
      <c r="E39" s="5"/>
      <c r="F39" s="5"/>
      <c r="G39" s="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>
      <c r="A40" s="5"/>
      <c r="B40" s="5"/>
      <c r="C40" s="5"/>
      <c r="D40" s="5"/>
      <c r="E40" s="5"/>
      <c r="F40" s="5"/>
      <c r="G40" s="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>
      <c r="A41" s="5"/>
      <c r="B41" s="5"/>
      <c r="C41" s="5"/>
      <c r="D41" s="5"/>
      <c r="E41" s="5"/>
      <c r="F41" s="5"/>
      <c r="G41" s="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>
      <c r="A42" s="5"/>
      <c r="B42" s="5"/>
      <c r="C42" s="5"/>
      <c r="D42" s="5"/>
      <c r="E42" s="5"/>
      <c r="F42" s="5"/>
      <c r="G42" s="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>
      <c r="A43" s="5"/>
      <c r="B43" s="5"/>
      <c r="C43" s="5"/>
      <c r="D43" s="5"/>
      <c r="E43" s="5"/>
      <c r="F43" s="5"/>
      <c r="G43" s="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>
      <c r="A44" s="5"/>
      <c r="B44" s="5"/>
      <c r="C44" s="5"/>
      <c r="D44" s="5"/>
      <c r="E44" s="5"/>
      <c r="F44" s="5"/>
      <c r="G44" s="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>
      <c r="A45" s="5"/>
      <c r="B45" s="5"/>
      <c r="C45" s="5"/>
      <c r="D45" s="5"/>
      <c r="E45" s="5"/>
      <c r="F45" s="5"/>
      <c r="G45" s="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>
      <c r="A46" s="5"/>
      <c r="B46" s="5"/>
      <c r="C46" s="5"/>
      <c r="D46" s="5"/>
      <c r="E46" s="5"/>
      <c r="F46" s="5"/>
      <c r="G46" s="5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>
      <c r="A47" s="5"/>
      <c r="B47" s="5"/>
      <c r="C47" s="5"/>
      <c r="D47" s="5"/>
      <c r="E47" s="5"/>
      <c r="F47" s="5"/>
      <c r="G47" s="5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>
      <c r="A48" s="5"/>
      <c r="B48" s="5"/>
      <c r="C48" s="5"/>
      <c r="D48" s="5"/>
      <c r="E48" s="5"/>
      <c r="F48" s="5"/>
      <c r="G48" s="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>
      <c r="A49" s="5"/>
      <c r="B49" s="5"/>
      <c r="C49" s="5"/>
      <c r="D49" s="5"/>
      <c r="E49" s="5"/>
      <c r="F49" s="5"/>
      <c r="G49" s="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>
      <c r="A50" s="5"/>
      <c r="B50" s="5"/>
      <c r="C50" s="5"/>
      <c r="D50" s="5"/>
      <c r="E50" s="5"/>
      <c r="F50" s="5"/>
      <c r="G50" s="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>
      <c r="A51" s="5"/>
      <c r="B51" s="5"/>
      <c r="C51" s="5"/>
      <c r="D51" s="5"/>
      <c r="E51" s="5"/>
      <c r="F51" s="5"/>
      <c r="G51" s="5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>
      <c r="A52" s="5"/>
      <c r="B52" s="5"/>
      <c r="C52" s="5"/>
      <c r="D52" s="5"/>
      <c r="E52" s="5"/>
      <c r="F52" s="5"/>
      <c r="G52" s="5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>
      <c r="A53" s="5"/>
      <c r="B53" s="5"/>
      <c r="C53" s="5"/>
      <c r="D53" s="5"/>
      <c r="E53" s="5"/>
      <c r="F53" s="5"/>
      <c r="G53" s="5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>
      <c r="A54" s="5"/>
      <c r="B54" s="5"/>
      <c r="C54" s="5"/>
      <c r="D54" s="5"/>
      <c r="E54" s="5"/>
      <c r="F54" s="5"/>
      <c r="G54" s="5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>
      <c r="A55" s="5"/>
      <c r="B55" s="5"/>
      <c r="C55" s="5"/>
      <c r="D55" s="5"/>
      <c r="E55" s="5"/>
      <c r="F55" s="5"/>
      <c r="G55" s="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>
      <c r="A56" s="5"/>
      <c r="B56" s="5"/>
      <c r="C56" s="5"/>
      <c r="D56" s="5"/>
      <c r="E56" s="5"/>
      <c r="F56" s="5"/>
      <c r="G56" s="5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>
      <c r="A57" s="5"/>
      <c r="B57" s="5"/>
      <c r="C57" s="5"/>
      <c r="D57" s="5"/>
      <c r="E57" s="5"/>
      <c r="F57" s="5"/>
      <c r="G57" s="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>
      <c r="A58" s="5"/>
      <c r="B58" s="5"/>
      <c r="C58" s="5"/>
      <c r="D58" s="5"/>
      <c r="E58" s="5"/>
      <c r="F58" s="5"/>
      <c r="G58" s="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>
      <c r="A59" s="5"/>
      <c r="B59" s="5"/>
      <c r="C59" s="5"/>
      <c r="D59" s="5"/>
      <c r="E59" s="5"/>
      <c r="F59" s="5"/>
      <c r="G59" s="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>
      <c r="A60" s="5"/>
      <c r="B60" s="5"/>
      <c r="C60" s="5"/>
      <c r="D60" s="5"/>
      <c r="E60" s="5"/>
      <c r="F60" s="5"/>
      <c r="G60" s="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>
      <c r="A61" s="5"/>
      <c r="B61" s="5"/>
      <c r="C61" s="5"/>
      <c r="D61" s="5"/>
      <c r="E61" s="5"/>
      <c r="F61" s="5"/>
      <c r="G61" s="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>
      <c r="A62" s="5"/>
      <c r="B62" s="5"/>
      <c r="C62" s="5"/>
      <c r="D62" s="5"/>
      <c r="E62" s="5"/>
      <c r="F62" s="5"/>
      <c r="G62" s="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>
      <c r="A63" s="5"/>
      <c r="B63" s="5"/>
      <c r="C63" s="5"/>
      <c r="D63" s="5"/>
      <c r="E63" s="5"/>
      <c r="F63" s="5"/>
      <c r="G63" s="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>
      <c r="A64" s="5"/>
      <c r="B64" s="5"/>
      <c r="C64" s="5"/>
      <c r="D64" s="5"/>
      <c r="E64" s="5"/>
      <c r="F64" s="5"/>
      <c r="G64" s="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>
      <c r="A65" s="5"/>
      <c r="B65" s="5"/>
      <c r="C65" s="5"/>
      <c r="D65" s="5"/>
      <c r="E65" s="5"/>
      <c r="F65" s="5"/>
      <c r="G65" s="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>
      <c r="A66" s="5"/>
      <c r="B66" s="5"/>
      <c r="C66" s="5"/>
      <c r="D66" s="5"/>
      <c r="E66" s="5"/>
      <c r="F66" s="5"/>
      <c r="G66" s="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>
      <c r="A67" s="5"/>
      <c r="B67" s="5"/>
      <c r="C67" s="5"/>
      <c r="D67" s="5"/>
      <c r="E67" s="5"/>
      <c r="F67" s="5"/>
      <c r="G67" s="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>
      <c r="A68" s="5"/>
      <c r="B68" s="5"/>
      <c r="C68" s="5"/>
      <c r="D68" s="5"/>
      <c r="E68" s="5"/>
      <c r="F68" s="5"/>
      <c r="G68" s="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>
      <c r="A69" s="5"/>
      <c r="B69" s="5"/>
      <c r="C69" s="5"/>
      <c r="D69" s="5"/>
      <c r="E69" s="5"/>
      <c r="F69" s="5"/>
      <c r="G69" s="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>
      <c r="A70" s="5"/>
      <c r="B70" s="5"/>
      <c r="C70" s="5"/>
      <c r="D70" s="5"/>
      <c r="E70" s="5"/>
      <c r="F70" s="5"/>
      <c r="G70" s="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>
      <c r="A71" s="5"/>
      <c r="B71" s="5"/>
      <c r="C71" s="5"/>
      <c r="D71" s="5"/>
      <c r="E71" s="5"/>
      <c r="F71" s="5"/>
      <c r="G71" s="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>
      <c r="A72" s="5"/>
      <c r="B72" s="5"/>
      <c r="C72" s="5"/>
      <c r="D72" s="5"/>
      <c r="E72" s="5"/>
      <c r="F72" s="5"/>
      <c r="G72" s="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>
      <c r="A73" s="5"/>
      <c r="B73" s="5"/>
      <c r="C73" s="5"/>
      <c r="D73" s="5"/>
      <c r="E73" s="5"/>
      <c r="F73" s="5"/>
      <c r="G73" s="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>
      <c r="A74" s="5"/>
      <c r="B74" s="5"/>
      <c r="C74" s="5"/>
      <c r="D74" s="5"/>
      <c r="E74" s="5"/>
      <c r="F74" s="5"/>
      <c r="G74" s="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>
      <c r="A75" s="5"/>
      <c r="B75" s="5"/>
      <c r="C75" s="5"/>
      <c r="D75" s="5"/>
      <c r="E75" s="5"/>
      <c r="F75" s="5"/>
      <c r="G75" s="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>
      <c r="A76" s="5"/>
      <c r="B76" s="5"/>
      <c r="C76" s="5"/>
      <c r="D76" s="5"/>
      <c r="E76" s="5"/>
      <c r="F76" s="5"/>
      <c r="G76" s="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>
      <c r="A77" s="5"/>
      <c r="B77" s="5"/>
      <c r="C77" s="5"/>
      <c r="D77" s="5"/>
      <c r="E77" s="5"/>
      <c r="F77" s="5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>
      <c r="A78" s="5"/>
      <c r="B78" s="5"/>
      <c r="C78" s="5"/>
      <c r="D78" s="5"/>
      <c r="E78" s="5"/>
      <c r="F78" s="5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>
      <c r="A79" s="5"/>
      <c r="B79" s="5"/>
      <c r="C79" s="5"/>
      <c r="D79" s="5"/>
      <c r="E79" s="5"/>
      <c r="F79" s="5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>
      <c r="A80" s="5"/>
      <c r="B80" s="5"/>
      <c r="C80" s="5"/>
      <c r="D80" s="5"/>
      <c r="E80" s="5"/>
      <c r="F80" s="5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>
      <c r="A81" s="5"/>
      <c r="B81" s="5"/>
      <c r="C81" s="5"/>
      <c r="D81" s="5"/>
      <c r="E81" s="5"/>
      <c r="F81" s="5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>
      <c r="A82" s="5"/>
      <c r="B82" s="5"/>
      <c r="C82" s="5"/>
      <c r="D82" s="5"/>
      <c r="E82" s="5"/>
      <c r="F82" s="5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>
      <c r="A83" s="5"/>
      <c r="B83" s="5"/>
      <c r="C83" s="5"/>
      <c r="D83" s="5"/>
      <c r="E83" s="5"/>
      <c r="F83" s="5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>
      <c r="A84" s="5"/>
      <c r="B84" s="5"/>
      <c r="C84" s="5"/>
      <c r="D84" s="5"/>
      <c r="E84" s="5"/>
      <c r="F84" s="5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>
      <c r="A85" s="5"/>
      <c r="B85" s="5"/>
      <c r="C85" s="5"/>
      <c r="D85" s="5"/>
      <c r="E85" s="5"/>
      <c r="F85" s="5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>
      <c r="A86" s="5"/>
      <c r="B86" s="5"/>
      <c r="C86" s="5"/>
      <c r="D86" s="5"/>
      <c r="E86" s="5"/>
      <c r="F86" s="5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>
      <c r="A87" s="5"/>
      <c r="B87" s="5"/>
      <c r="C87" s="5"/>
      <c r="D87" s="5"/>
      <c r="E87" s="5"/>
      <c r="F87" s="5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>
      <c r="A88" s="5"/>
      <c r="B88" s="5"/>
      <c r="C88" s="5"/>
      <c r="D88" s="5"/>
      <c r="E88" s="5"/>
      <c r="F88" s="5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>
      <c r="A89" s="5"/>
      <c r="B89" s="5"/>
      <c r="C89" s="5"/>
      <c r="D89" s="5"/>
      <c r="E89" s="5"/>
      <c r="F89" s="5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>
      <c r="A90" s="5"/>
      <c r="B90" s="5"/>
      <c r="C90" s="5"/>
      <c r="D90" s="5"/>
      <c r="E90" s="5"/>
      <c r="F90" s="5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>
      <c r="A91" s="5"/>
      <c r="B91" s="5"/>
      <c r="C91" s="5"/>
      <c r="D91" s="5"/>
      <c r="E91" s="5"/>
      <c r="F91" s="5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>
      <c r="A92" s="5"/>
      <c r="B92" s="5"/>
      <c r="C92" s="5"/>
      <c r="D92" s="5"/>
      <c r="E92" s="5"/>
      <c r="F92" s="5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>
      <c r="A93" s="5"/>
      <c r="B93" s="5"/>
      <c r="C93" s="5"/>
      <c r="D93" s="5"/>
      <c r="E93" s="5"/>
      <c r="F93" s="5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>
      <c r="A94" s="5"/>
      <c r="B94" s="5"/>
      <c r="C94" s="5"/>
      <c r="D94" s="5"/>
      <c r="E94" s="5"/>
      <c r="F94" s="5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>
      <c r="A95" s="5"/>
      <c r="B95" s="5"/>
      <c r="C95" s="5"/>
      <c r="D95" s="5"/>
      <c r="E95" s="5"/>
      <c r="F95" s="5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>
      <c r="A96" s="5"/>
      <c r="B96" s="5"/>
      <c r="C96" s="5"/>
      <c r="D96" s="5"/>
      <c r="E96" s="5"/>
      <c r="F96" s="5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>
      <c r="A97" s="5"/>
      <c r="B97" s="5"/>
      <c r="C97" s="5"/>
      <c r="D97" s="5"/>
      <c r="E97" s="5"/>
      <c r="F97" s="5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>
      <c r="A98" s="5"/>
      <c r="B98" s="5"/>
      <c r="C98" s="5"/>
      <c r="D98" s="5"/>
      <c r="E98" s="5"/>
      <c r="F98" s="5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>
      <c r="A99" s="5"/>
      <c r="B99" s="5"/>
      <c r="C99" s="5"/>
      <c r="D99" s="5"/>
      <c r="E99" s="5"/>
      <c r="F99" s="5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>
      <c r="A100" s="5"/>
      <c r="B100" s="5"/>
      <c r="C100" s="5"/>
      <c r="D100" s="5"/>
      <c r="E100" s="5"/>
      <c r="F100" s="5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>
      <c r="A101" s="5"/>
      <c r="B101" s="5"/>
      <c r="C101" s="5"/>
      <c r="D101" s="5"/>
      <c r="E101" s="5"/>
      <c r="F101" s="5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>
      <c r="A102" s="5"/>
      <c r="B102" s="5"/>
      <c r="C102" s="5"/>
      <c r="D102" s="5"/>
      <c r="E102" s="5"/>
      <c r="F102" s="5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>
      <c r="A103" s="5"/>
      <c r="B103" s="5"/>
      <c r="C103" s="5"/>
      <c r="D103" s="5"/>
      <c r="E103" s="5"/>
      <c r="F103" s="5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>
      <c r="A104" s="5"/>
      <c r="B104" s="5"/>
      <c r="C104" s="5"/>
      <c r="D104" s="5"/>
      <c r="E104" s="5"/>
      <c r="F104" s="5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>
      <c r="A105" s="5"/>
      <c r="B105" s="5"/>
      <c r="C105" s="5"/>
      <c r="D105" s="5"/>
      <c r="E105" s="5"/>
      <c r="F105" s="5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>
      <c r="A106" s="5"/>
      <c r="B106" s="5"/>
      <c r="C106" s="5"/>
      <c r="D106" s="5"/>
      <c r="E106" s="5"/>
      <c r="F106" s="5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>
      <c r="A107" s="5"/>
      <c r="B107" s="5"/>
      <c r="C107" s="5"/>
      <c r="D107" s="5"/>
      <c r="E107" s="5"/>
      <c r="F107" s="5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>
      <c r="A108" s="5"/>
      <c r="B108" s="5"/>
      <c r="C108" s="5"/>
      <c r="D108" s="5"/>
      <c r="E108" s="5"/>
      <c r="F108" s="5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>
      <c r="A109" s="5"/>
      <c r="B109" s="5"/>
      <c r="C109" s="5"/>
      <c r="D109" s="5"/>
      <c r="E109" s="5"/>
      <c r="F109" s="5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>
      <c r="A110" s="5"/>
      <c r="B110" s="5"/>
      <c r="C110" s="5"/>
      <c r="D110" s="5"/>
      <c r="E110" s="5"/>
      <c r="F110" s="5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>
      <c r="A111" s="5"/>
      <c r="B111" s="5"/>
      <c r="C111" s="5"/>
      <c r="D111" s="5"/>
      <c r="E111" s="5"/>
      <c r="F111" s="5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>
      <c r="A112" s="5"/>
      <c r="B112" s="5"/>
      <c r="C112" s="5"/>
      <c r="D112" s="5"/>
      <c r="E112" s="5"/>
      <c r="F112" s="5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>
      <c r="A113" s="5"/>
      <c r="B113" s="5"/>
      <c r="C113" s="5"/>
      <c r="D113" s="5"/>
      <c r="E113" s="5"/>
      <c r="F113" s="5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>
      <c r="A114" s="5"/>
      <c r="B114" s="5"/>
      <c r="C114" s="5"/>
      <c r="D114" s="5"/>
      <c r="E114" s="5"/>
      <c r="F114" s="5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>
      <c r="A115" s="5"/>
      <c r="B115" s="5"/>
      <c r="C115" s="5"/>
      <c r="D115" s="5"/>
      <c r="E115" s="5"/>
      <c r="F115" s="5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>
      <c r="A116" s="5"/>
      <c r="B116" s="5"/>
      <c r="C116" s="5"/>
      <c r="D116" s="5"/>
      <c r="E116" s="5"/>
      <c r="F116" s="5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>
      <c r="A117" s="5"/>
      <c r="B117" s="5"/>
      <c r="C117" s="5"/>
      <c r="D117" s="5"/>
      <c r="E117" s="5"/>
      <c r="F117" s="5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>
      <c r="A118" s="5"/>
      <c r="B118" s="5"/>
      <c r="C118" s="5"/>
      <c r="D118" s="5"/>
      <c r="E118" s="5"/>
      <c r="F118" s="5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>
      <c r="A119" s="5"/>
      <c r="B119" s="5"/>
      <c r="C119" s="5"/>
      <c r="D119" s="5"/>
      <c r="E119" s="5"/>
      <c r="F119" s="5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>
      <c r="A120" s="5"/>
      <c r="B120" s="5"/>
      <c r="C120" s="5"/>
      <c r="D120" s="5"/>
      <c r="E120" s="5"/>
      <c r="F120" s="5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>
      <c r="A121" s="5"/>
      <c r="B121" s="5"/>
      <c r="C121" s="5"/>
      <c r="D121" s="5"/>
      <c r="E121" s="5"/>
      <c r="F121" s="5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>
      <c r="A122" s="5"/>
      <c r="B122" s="5"/>
      <c r="C122" s="5"/>
      <c r="D122" s="5"/>
      <c r="E122" s="5"/>
      <c r="F122" s="5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>
      <c r="A123" s="5"/>
      <c r="B123" s="5"/>
      <c r="C123" s="5"/>
      <c r="D123" s="5"/>
      <c r="E123" s="5"/>
      <c r="F123" s="5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>
      <c r="A124" s="5"/>
      <c r="B124" s="5"/>
      <c r="C124" s="5"/>
      <c r="D124" s="5"/>
      <c r="E124" s="5"/>
      <c r="F124" s="5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0B6FE-A669-4963-B8F4-7F7EC78020D7}">
  <dimension ref="A1:G11"/>
  <sheetViews>
    <sheetView workbookViewId="0">
      <selection activeCell="B16" sqref="B16"/>
    </sheetView>
  </sheetViews>
  <sheetFormatPr baseColWidth="10" defaultColWidth="11.42578125" defaultRowHeight="15"/>
  <cols>
    <col min="1" max="1" width="14.42578125" customWidth="1"/>
    <col min="2" max="2" width="37.140625" customWidth="1"/>
    <col min="3" max="3" width="61" customWidth="1"/>
    <col min="4" max="4" width="14.42578125" customWidth="1"/>
    <col min="5" max="5" width="14.28515625" customWidth="1"/>
    <col min="6" max="6" width="32.5703125" customWidth="1"/>
    <col min="7" max="7" width="14.42578125" customWidth="1"/>
  </cols>
  <sheetData>
    <row r="1" spans="1:7">
      <c r="A1" s="55"/>
      <c r="B1" s="55"/>
      <c r="C1" s="56" t="s">
        <v>27</v>
      </c>
      <c r="D1" s="56"/>
      <c r="E1" s="56"/>
      <c r="F1" s="56"/>
      <c r="G1" s="56"/>
    </row>
    <row r="2" spans="1:7">
      <c r="A2" s="55"/>
      <c r="B2" s="55"/>
      <c r="C2" s="56"/>
      <c r="D2" s="56"/>
      <c r="E2" s="56"/>
      <c r="F2" s="56"/>
      <c r="G2" s="56"/>
    </row>
    <row r="3" spans="1:7">
      <c r="A3" s="55"/>
      <c r="B3" s="55"/>
      <c r="C3" s="56"/>
      <c r="D3" s="56"/>
      <c r="E3" s="56"/>
      <c r="F3" s="56"/>
      <c r="G3" s="56"/>
    </row>
    <row r="4" spans="1:7">
      <c r="A4" s="57" t="s">
        <v>28</v>
      </c>
      <c r="B4" s="57"/>
      <c r="C4" s="57"/>
      <c r="D4" s="57"/>
      <c r="E4" s="47" t="s">
        <v>29</v>
      </c>
      <c r="F4" t="s">
        <v>30</v>
      </c>
    </row>
    <row r="6" spans="1:7" ht="31.5">
      <c r="B6" s="48" t="s">
        <v>31</v>
      </c>
      <c r="C6" s="49">
        <f>'CENTRO VIDA OSO 3034'!D5</f>
        <v>2275686577</v>
      </c>
      <c r="D6" s="50"/>
      <c r="E6" s="50"/>
      <c r="F6" s="51" t="s">
        <v>32</v>
      </c>
    </row>
    <row r="7" spans="1:7" ht="45">
      <c r="B7" s="48" t="s">
        <v>33</v>
      </c>
      <c r="C7" s="52" t="s">
        <v>38</v>
      </c>
      <c r="D7" s="50"/>
      <c r="E7" s="50"/>
      <c r="F7" s="50"/>
    </row>
    <row r="8" spans="1:7" ht="15.75">
      <c r="B8" s="48" t="s">
        <v>34</v>
      </c>
      <c r="C8" s="53">
        <f>'CENTRO VIDA OSO 3034'!B10+'CENTRO VIDA OSO 3034'!B11+'CENTRO VIDA OSO 3034'!B12+'CENTRO VIDA OSO 3034'!B13+'CENTRO VIDA OSO 3034'!B14+'CENTRO VIDA OSO 3034'!B16+'CENTRO VIDA OSO 3034'!B17</f>
        <v>2013456649</v>
      </c>
      <c r="D8" s="50"/>
      <c r="E8" s="50"/>
      <c r="F8" s="50"/>
    </row>
    <row r="9" spans="1:7" ht="31.5">
      <c r="B9" s="48" t="s">
        <v>35</v>
      </c>
      <c r="C9" s="49">
        <f>C6-C8</f>
        <v>262229928</v>
      </c>
      <c r="D9" s="50"/>
      <c r="E9" s="50"/>
      <c r="F9" s="50"/>
    </row>
    <row r="10" spans="1:7" ht="15.75">
      <c r="B10" s="48" t="s">
        <v>36</v>
      </c>
      <c r="C10" s="54">
        <f>+C8/C6</f>
        <v>0.88476887342469923</v>
      </c>
      <c r="D10" s="50"/>
      <c r="E10" s="50"/>
      <c r="F10" s="50"/>
    </row>
    <row r="11" spans="1:7" ht="15.75">
      <c r="B11" s="48" t="s">
        <v>37</v>
      </c>
      <c r="C11" s="54">
        <f>+C9/C6</f>
        <v>0.1152311265753008</v>
      </c>
      <c r="D11" s="50"/>
      <c r="E11" s="50"/>
      <c r="F11" s="50"/>
    </row>
  </sheetData>
  <mergeCells count="3">
    <mergeCell ref="A1:B3"/>
    <mergeCell ref="C1:G3"/>
    <mergeCell ref="A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CENTRO VIDA OSO 3034</vt:lpstr>
      <vt:lpstr>BALANCE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Rueda</dc:creator>
  <cp:lastModifiedBy>USUARIO</cp:lastModifiedBy>
  <dcterms:created xsi:type="dcterms:W3CDTF">2025-07-01T13:44:30Z</dcterms:created>
  <dcterms:modified xsi:type="dcterms:W3CDTF">2025-11-28T12:34:42Z</dcterms:modified>
</cp:coreProperties>
</file>