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ciacgovco-my.sharepoint.com/personal/l_rojas_ciac_gov_co/Documents/2025/FAC/30_SIMULADOR_08 MESES_FINAL/03_FORMULARIOS/"/>
    </mc:Choice>
  </mc:AlternateContent>
  <xr:revisionPtr revIDLastSave="47" documentId="13_ncr:1_{BA14B678-E4B0-4497-A320-4C444877AAD2}" xr6:coauthVersionLast="47" xr6:coauthVersionMax="47" xr10:uidLastSave="{E08A88C4-71DC-49CE-9FD4-9A239881CD18}"/>
  <bookViews>
    <workbookView xWindow="-120" yWindow="-120" windowWidth="29040" windowHeight="15720" firstSheet="1" activeTab="2" xr2:uid="{32DF1BA4-5A33-4049-9F8C-2C5FC7D2691E}"/>
  </bookViews>
  <sheets>
    <sheet name="Hoja1" sheetId="5" state="hidden" r:id="rId1"/>
    <sheet name="1. REPUESTOS" sheetId="9" r:id="rId2"/>
    <sheet name="2. MANTTO Y 3. SOPORTE" sheetId="10" r:id="rId3"/>
  </sheets>
  <externalReferences>
    <externalReference r:id="rId4"/>
    <externalReference r:id="rId5"/>
  </externalReferences>
  <definedNames>
    <definedName name="_xlnm._FilterDatabase" localSheetId="1" hidden="1">'1. REPUESTOS'!$E$8:$F$8</definedName>
    <definedName name="ActualBeyond" localSheetId="2">PeriodInActual*(#REF!&gt;0)</definedName>
    <definedName name="ActualBeyond">PeriodInActual*(#REF!&gt;0)</definedName>
    <definedName name="INCREMENTO2">[1]PROYECCION_PAGOS!$U$20</definedName>
    <definedName name="Milestone_Marker">[2]Purple!$C$6</definedName>
    <definedName name="PercentComplete" localSheetId="2">PercentCompleteBeyond*PeriodInPlan</definedName>
    <definedName name="PercentComplete">PercentCompleteBeyond*PeriodInPlan</definedName>
    <definedName name="PercentCompleteBeyond">(#REF!=MEDIAN(#REF!,#REF!,#REF!+#REF!)*(#REF!&gt;0))*((#REF!&lt;(INT(#REF!+#REF!*#REF!)))+(#REF!=#REF!))*(#REF!&gt;0)</definedName>
    <definedName name="period_selected">#REF!</definedName>
    <definedName name="PeriodInActual">#REF!=MEDIAN(#REF!,#REF!,#REF!+#REF!-1)</definedName>
    <definedName name="PeriodInPlan">#REF!=MEDIAN(#REF!,#REF!,#REF!+#REF!-1)</definedName>
    <definedName name="Plan" localSheetId="2">PeriodInPlan*(#REF!&gt;0)</definedName>
    <definedName name="Plan">PeriodInPlan*(#REF!&gt;0)</definedName>
    <definedName name="Project_Start">[2]Purple!$C$5</definedName>
    <definedName name="Real" localSheetId="2">(PeriodInActual*(#REF!&gt;0))*PeriodInPlan</definedName>
    <definedName name="Real">(PeriodInActual*(#REF!&gt;0))*PeriodInPlan</definedName>
    <definedName name="Scrolling_Increment">[2]Purple!$U$5</definedName>
    <definedName name="TEST">#REF!</definedName>
    <definedName name="TEST2">[1]PROYECCION_PAGOS!$C$20</definedName>
    <definedName name="TitleRegion..BO60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35" i="10" l="1"/>
  <c r="L135" i="10"/>
  <c r="J135" i="10"/>
  <c r="I135" i="10"/>
  <c r="J103" i="10"/>
  <c r="H129" i="10"/>
  <c r="I129" i="10" s="1"/>
  <c r="J129" i="10" s="1"/>
  <c r="H124" i="10"/>
  <c r="I124" i="10" s="1"/>
  <c r="J124" i="10" s="1"/>
  <c r="H119" i="10"/>
  <c r="I119" i="10" s="1"/>
  <c r="J119" i="10" s="1"/>
  <c r="H114" i="10"/>
  <c r="I114" i="10" s="1"/>
  <c r="J114" i="10" s="1"/>
  <c r="H109" i="10"/>
  <c r="I109" i="10" s="1"/>
  <c r="J109" i="10" s="1"/>
  <c r="H99" i="10"/>
  <c r="I99" i="10" s="1"/>
  <c r="J99" i="10" s="1"/>
  <c r="H94" i="10"/>
  <c r="I94" i="10" s="1"/>
  <c r="J94" i="10" s="1"/>
  <c r="H86" i="10"/>
  <c r="I86" i="10" s="1"/>
  <c r="J86" i="10" s="1"/>
  <c r="H77" i="10"/>
  <c r="I77" i="10" s="1"/>
  <c r="J77" i="10" s="1"/>
  <c r="H69" i="10"/>
  <c r="I69" i="10" s="1"/>
  <c r="J69" i="10" s="1"/>
  <c r="H44" i="10"/>
  <c r="I44" i="10" s="1"/>
  <c r="J44" i="10" s="1"/>
  <c r="H39" i="10"/>
  <c r="I39" i="10" s="1"/>
  <c r="J39" i="10" s="1"/>
  <c r="H22" i="10"/>
  <c r="I22" i="10" s="1"/>
  <c r="J22" i="10" s="1"/>
  <c r="H7" i="10"/>
  <c r="I7" i="10" s="1"/>
  <c r="J7" i="10" s="1"/>
  <c r="I142" i="9"/>
  <c r="I178" i="9"/>
  <c r="I238" i="9"/>
  <c r="H10" i="9"/>
  <c r="I10" i="9" s="1"/>
  <c r="H11" i="9"/>
  <c r="I11" i="9" s="1"/>
  <c r="H12" i="9"/>
  <c r="I12" i="9" s="1"/>
  <c r="H13" i="9"/>
  <c r="I13" i="9" s="1"/>
  <c r="H14" i="9"/>
  <c r="I14" i="9" s="1"/>
  <c r="H15" i="9"/>
  <c r="I15" i="9" s="1"/>
  <c r="H16" i="9"/>
  <c r="I16" i="9" s="1"/>
  <c r="H17" i="9"/>
  <c r="I17" i="9" s="1"/>
  <c r="H18" i="9"/>
  <c r="I18" i="9" s="1"/>
  <c r="H19" i="9"/>
  <c r="I19" i="9" s="1"/>
  <c r="H20" i="9"/>
  <c r="I20" i="9" s="1"/>
  <c r="H21" i="9"/>
  <c r="I21" i="9" s="1"/>
  <c r="H22" i="9"/>
  <c r="I22" i="9" s="1"/>
  <c r="H23" i="9"/>
  <c r="I23" i="9" s="1"/>
  <c r="H24" i="9"/>
  <c r="I24" i="9" s="1"/>
  <c r="H25" i="9"/>
  <c r="I25" i="9" s="1"/>
  <c r="H26" i="9"/>
  <c r="I26" i="9" s="1"/>
  <c r="H27" i="9"/>
  <c r="I27" i="9" s="1"/>
  <c r="H28" i="9"/>
  <c r="I28" i="9" s="1"/>
  <c r="H29" i="9"/>
  <c r="I29" i="9" s="1"/>
  <c r="H30" i="9"/>
  <c r="I30" i="9" s="1"/>
  <c r="H31" i="9"/>
  <c r="I31" i="9" s="1"/>
  <c r="H32" i="9"/>
  <c r="I32" i="9" s="1"/>
  <c r="H33" i="9"/>
  <c r="I33" i="9" s="1"/>
  <c r="H34" i="9"/>
  <c r="I34" i="9" s="1"/>
  <c r="H35" i="9"/>
  <c r="I35" i="9" s="1"/>
  <c r="H36" i="9"/>
  <c r="I36" i="9" s="1"/>
  <c r="H37" i="9"/>
  <c r="I37" i="9" s="1"/>
  <c r="H38" i="9"/>
  <c r="I38" i="9" s="1"/>
  <c r="H39" i="9"/>
  <c r="I39" i="9" s="1"/>
  <c r="H40" i="9"/>
  <c r="I40" i="9" s="1"/>
  <c r="H41" i="9"/>
  <c r="I41" i="9" s="1"/>
  <c r="H42" i="9"/>
  <c r="I42" i="9" s="1"/>
  <c r="H43" i="9"/>
  <c r="I43" i="9" s="1"/>
  <c r="H44" i="9"/>
  <c r="I44" i="9" s="1"/>
  <c r="H45" i="9"/>
  <c r="I45" i="9" s="1"/>
  <c r="H46" i="9"/>
  <c r="I46" i="9" s="1"/>
  <c r="H47" i="9"/>
  <c r="I47" i="9" s="1"/>
  <c r="H48" i="9"/>
  <c r="I48" i="9" s="1"/>
  <c r="H49" i="9"/>
  <c r="I49" i="9" s="1"/>
  <c r="H50" i="9"/>
  <c r="I50" i="9" s="1"/>
  <c r="H51" i="9"/>
  <c r="I51" i="9" s="1"/>
  <c r="H52" i="9"/>
  <c r="I52" i="9" s="1"/>
  <c r="H53" i="9"/>
  <c r="I53" i="9" s="1"/>
  <c r="H54" i="9"/>
  <c r="I54" i="9" s="1"/>
  <c r="H55" i="9"/>
  <c r="I55" i="9" s="1"/>
  <c r="H56" i="9"/>
  <c r="I56" i="9" s="1"/>
  <c r="H57" i="9"/>
  <c r="I57" i="9" s="1"/>
  <c r="H58" i="9"/>
  <c r="I58" i="9" s="1"/>
  <c r="H59" i="9"/>
  <c r="I59" i="9" s="1"/>
  <c r="H60" i="9"/>
  <c r="I60" i="9" s="1"/>
  <c r="H61" i="9"/>
  <c r="I61" i="9" s="1"/>
  <c r="H62" i="9"/>
  <c r="I62" i="9" s="1"/>
  <c r="H63" i="9"/>
  <c r="I63" i="9" s="1"/>
  <c r="H64" i="9"/>
  <c r="I64" i="9" s="1"/>
  <c r="H65" i="9"/>
  <c r="I65" i="9" s="1"/>
  <c r="H66" i="9"/>
  <c r="I66" i="9" s="1"/>
  <c r="H67" i="9"/>
  <c r="I67" i="9" s="1"/>
  <c r="H68" i="9"/>
  <c r="I68" i="9" s="1"/>
  <c r="H69" i="9"/>
  <c r="I69" i="9" s="1"/>
  <c r="H70" i="9"/>
  <c r="I70" i="9" s="1"/>
  <c r="H71" i="9"/>
  <c r="I71" i="9" s="1"/>
  <c r="H72" i="9"/>
  <c r="I72" i="9" s="1"/>
  <c r="H73" i="9"/>
  <c r="I73" i="9" s="1"/>
  <c r="H74" i="9"/>
  <c r="I74" i="9" s="1"/>
  <c r="H75" i="9"/>
  <c r="I75" i="9" s="1"/>
  <c r="H76" i="9"/>
  <c r="I76" i="9" s="1"/>
  <c r="H77" i="9"/>
  <c r="I77" i="9" s="1"/>
  <c r="H78" i="9"/>
  <c r="I78" i="9" s="1"/>
  <c r="H79" i="9"/>
  <c r="I79" i="9" s="1"/>
  <c r="H80" i="9"/>
  <c r="I80" i="9" s="1"/>
  <c r="H81" i="9"/>
  <c r="I81" i="9" s="1"/>
  <c r="H82" i="9"/>
  <c r="I82" i="9" s="1"/>
  <c r="H83" i="9"/>
  <c r="I83" i="9" s="1"/>
  <c r="H84" i="9"/>
  <c r="I84" i="9" s="1"/>
  <c r="H85" i="9"/>
  <c r="I85" i="9" s="1"/>
  <c r="H86" i="9"/>
  <c r="I86" i="9" s="1"/>
  <c r="H87" i="9"/>
  <c r="I87" i="9" s="1"/>
  <c r="H88" i="9"/>
  <c r="I88" i="9" s="1"/>
  <c r="H89" i="9"/>
  <c r="I89" i="9" s="1"/>
  <c r="H90" i="9"/>
  <c r="I90" i="9" s="1"/>
  <c r="H91" i="9"/>
  <c r="I91" i="9" s="1"/>
  <c r="H92" i="9"/>
  <c r="I92" i="9" s="1"/>
  <c r="H93" i="9"/>
  <c r="I93" i="9" s="1"/>
  <c r="H94" i="9"/>
  <c r="I94" i="9" s="1"/>
  <c r="H95" i="9"/>
  <c r="I95" i="9" s="1"/>
  <c r="H96" i="9"/>
  <c r="I96" i="9" s="1"/>
  <c r="H97" i="9"/>
  <c r="I97" i="9" s="1"/>
  <c r="H98" i="9"/>
  <c r="I98" i="9" s="1"/>
  <c r="H99" i="9"/>
  <c r="I99" i="9" s="1"/>
  <c r="H100" i="9"/>
  <c r="I100" i="9" s="1"/>
  <c r="H101" i="9"/>
  <c r="I101" i="9" s="1"/>
  <c r="H102" i="9"/>
  <c r="I102" i="9" s="1"/>
  <c r="H103" i="9"/>
  <c r="I103" i="9" s="1"/>
  <c r="H104" i="9"/>
  <c r="I104" i="9" s="1"/>
  <c r="H105" i="9"/>
  <c r="I105" i="9" s="1"/>
  <c r="H106" i="9"/>
  <c r="I106" i="9" s="1"/>
  <c r="H107" i="9"/>
  <c r="I107" i="9" s="1"/>
  <c r="H108" i="9"/>
  <c r="I108" i="9" s="1"/>
  <c r="H109" i="9"/>
  <c r="I109" i="9" s="1"/>
  <c r="H110" i="9"/>
  <c r="I110" i="9" s="1"/>
  <c r="H111" i="9"/>
  <c r="I111" i="9" s="1"/>
  <c r="H112" i="9"/>
  <c r="I112" i="9" s="1"/>
  <c r="H113" i="9"/>
  <c r="I113" i="9" s="1"/>
  <c r="H114" i="9"/>
  <c r="I114" i="9" s="1"/>
  <c r="H115" i="9"/>
  <c r="I115" i="9" s="1"/>
  <c r="H116" i="9"/>
  <c r="I116" i="9" s="1"/>
  <c r="H117" i="9"/>
  <c r="I117" i="9" s="1"/>
  <c r="H118" i="9"/>
  <c r="I118" i="9" s="1"/>
  <c r="H119" i="9"/>
  <c r="I119" i="9" s="1"/>
  <c r="H120" i="9"/>
  <c r="I120" i="9" s="1"/>
  <c r="H121" i="9"/>
  <c r="I121" i="9" s="1"/>
  <c r="H122" i="9"/>
  <c r="I122" i="9" s="1"/>
  <c r="H123" i="9"/>
  <c r="I123" i="9" s="1"/>
  <c r="H124" i="9"/>
  <c r="I124" i="9" s="1"/>
  <c r="H125" i="9"/>
  <c r="I125" i="9" s="1"/>
  <c r="H126" i="9"/>
  <c r="I126" i="9" s="1"/>
  <c r="H127" i="9"/>
  <c r="I127" i="9" s="1"/>
  <c r="H128" i="9"/>
  <c r="I128" i="9" s="1"/>
  <c r="H129" i="9"/>
  <c r="I129" i="9" s="1"/>
  <c r="H130" i="9"/>
  <c r="I130" i="9" s="1"/>
  <c r="H131" i="9"/>
  <c r="I131" i="9" s="1"/>
  <c r="H132" i="9"/>
  <c r="I132" i="9" s="1"/>
  <c r="H133" i="9"/>
  <c r="I133" i="9" s="1"/>
  <c r="H134" i="9"/>
  <c r="I134" i="9" s="1"/>
  <c r="H135" i="9"/>
  <c r="I135" i="9" s="1"/>
  <c r="H136" i="9"/>
  <c r="I136" i="9" s="1"/>
  <c r="H137" i="9"/>
  <c r="I137" i="9" s="1"/>
  <c r="H138" i="9"/>
  <c r="I138" i="9" s="1"/>
  <c r="H139" i="9"/>
  <c r="I139" i="9" s="1"/>
  <c r="H140" i="9"/>
  <c r="I140" i="9" s="1"/>
  <c r="H141" i="9"/>
  <c r="I141" i="9" s="1"/>
  <c r="H142" i="9"/>
  <c r="H143" i="9"/>
  <c r="I143" i="9" s="1"/>
  <c r="H144" i="9"/>
  <c r="I144" i="9" s="1"/>
  <c r="H145" i="9"/>
  <c r="I145" i="9" s="1"/>
  <c r="H146" i="9"/>
  <c r="I146" i="9" s="1"/>
  <c r="H147" i="9"/>
  <c r="I147" i="9" s="1"/>
  <c r="H148" i="9"/>
  <c r="I148" i="9" s="1"/>
  <c r="H149" i="9"/>
  <c r="I149" i="9" s="1"/>
  <c r="H150" i="9"/>
  <c r="I150" i="9" s="1"/>
  <c r="H151" i="9"/>
  <c r="I151" i="9" s="1"/>
  <c r="H152" i="9"/>
  <c r="I152" i="9" s="1"/>
  <c r="H153" i="9"/>
  <c r="I153" i="9" s="1"/>
  <c r="H154" i="9"/>
  <c r="I154" i="9" s="1"/>
  <c r="H155" i="9"/>
  <c r="I155" i="9" s="1"/>
  <c r="H156" i="9"/>
  <c r="I156" i="9" s="1"/>
  <c r="H157" i="9"/>
  <c r="I157" i="9" s="1"/>
  <c r="H158" i="9"/>
  <c r="I158" i="9" s="1"/>
  <c r="H159" i="9"/>
  <c r="I159" i="9" s="1"/>
  <c r="H160" i="9"/>
  <c r="I160" i="9" s="1"/>
  <c r="H161" i="9"/>
  <c r="I161" i="9" s="1"/>
  <c r="H162" i="9"/>
  <c r="I162" i="9" s="1"/>
  <c r="H163" i="9"/>
  <c r="I163" i="9" s="1"/>
  <c r="H164" i="9"/>
  <c r="I164" i="9" s="1"/>
  <c r="H165" i="9"/>
  <c r="I165" i="9" s="1"/>
  <c r="H166" i="9"/>
  <c r="I166" i="9" s="1"/>
  <c r="H167" i="9"/>
  <c r="I167" i="9" s="1"/>
  <c r="H168" i="9"/>
  <c r="I168" i="9" s="1"/>
  <c r="H169" i="9"/>
  <c r="I169" i="9" s="1"/>
  <c r="H170" i="9"/>
  <c r="I170" i="9" s="1"/>
  <c r="H171" i="9"/>
  <c r="I171" i="9" s="1"/>
  <c r="H172" i="9"/>
  <c r="I172" i="9" s="1"/>
  <c r="H173" i="9"/>
  <c r="I173" i="9" s="1"/>
  <c r="H174" i="9"/>
  <c r="I174" i="9" s="1"/>
  <c r="H175" i="9"/>
  <c r="I175" i="9" s="1"/>
  <c r="H176" i="9"/>
  <c r="I176" i="9" s="1"/>
  <c r="H177" i="9"/>
  <c r="I177" i="9" s="1"/>
  <c r="H178" i="9"/>
  <c r="H179" i="9"/>
  <c r="I179" i="9" s="1"/>
  <c r="H180" i="9"/>
  <c r="I180" i="9" s="1"/>
  <c r="H181" i="9"/>
  <c r="I181" i="9" s="1"/>
  <c r="H182" i="9"/>
  <c r="I182" i="9" s="1"/>
  <c r="H183" i="9"/>
  <c r="I183" i="9" s="1"/>
  <c r="H184" i="9"/>
  <c r="I184" i="9" s="1"/>
  <c r="H185" i="9"/>
  <c r="I185" i="9" s="1"/>
  <c r="H186" i="9"/>
  <c r="I186" i="9" s="1"/>
  <c r="H187" i="9"/>
  <c r="I187" i="9" s="1"/>
  <c r="H188" i="9"/>
  <c r="I188" i="9" s="1"/>
  <c r="H189" i="9"/>
  <c r="I189" i="9" s="1"/>
  <c r="H190" i="9"/>
  <c r="I190" i="9" s="1"/>
  <c r="H191" i="9"/>
  <c r="I191" i="9" s="1"/>
  <c r="H192" i="9"/>
  <c r="I192" i="9" s="1"/>
  <c r="H193" i="9"/>
  <c r="I193" i="9" s="1"/>
  <c r="H194" i="9"/>
  <c r="I194" i="9" s="1"/>
  <c r="H195" i="9"/>
  <c r="I195" i="9" s="1"/>
  <c r="H196" i="9"/>
  <c r="I196" i="9" s="1"/>
  <c r="H197" i="9"/>
  <c r="I197" i="9" s="1"/>
  <c r="H198" i="9"/>
  <c r="I198" i="9" s="1"/>
  <c r="H199" i="9"/>
  <c r="I199" i="9" s="1"/>
  <c r="H200" i="9"/>
  <c r="I200" i="9" s="1"/>
  <c r="H201" i="9"/>
  <c r="I201" i="9" s="1"/>
  <c r="H202" i="9"/>
  <c r="I202" i="9" s="1"/>
  <c r="H203" i="9"/>
  <c r="I203" i="9" s="1"/>
  <c r="H204" i="9"/>
  <c r="I204" i="9" s="1"/>
  <c r="H205" i="9"/>
  <c r="I205" i="9" s="1"/>
  <c r="H206" i="9"/>
  <c r="I206" i="9" s="1"/>
  <c r="H207" i="9"/>
  <c r="I207" i="9" s="1"/>
  <c r="H208" i="9"/>
  <c r="I208" i="9" s="1"/>
  <c r="H209" i="9"/>
  <c r="I209" i="9" s="1"/>
  <c r="H210" i="9"/>
  <c r="I210" i="9" s="1"/>
  <c r="H211" i="9"/>
  <c r="I211" i="9" s="1"/>
  <c r="H212" i="9"/>
  <c r="I212" i="9" s="1"/>
  <c r="H213" i="9"/>
  <c r="I213" i="9" s="1"/>
  <c r="H214" i="9"/>
  <c r="I214" i="9" s="1"/>
  <c r="H215" i="9"/>
  <c r="I215" i="9" s="1"/>
  <c r="H216" i="9"/>
  <c r="I216" i="9" s="1"/>
  <c r="H217" i="9"/>
  <c r="I217" i="9" s="1"/>
  <c r="H218" i="9"/>
  <c r="I218" i="9" s="1"/>
  <c r="H219" i="9"/>
  <c r="I219" i="9" s="1"/>
  <c r="H220" i="9"/>
  <c r="I220" i="9" s="1"/>
  <c r="H221" i="9"/>
  <c r="I221" i="9" s="1"/>
  <c r="H222" i="9"/>
  <c r="I222" i="9" s="1"/>
  <c r="H223" i="9"/>
  <c r="I223" i="9" s="1"/>
  <c r="H224" i="9"/>
  <c r="I224" i="9" s="1"/>
  <c r="H225" i="9"/>
  <c r="I225" i="9" s="1"/>
  <c r="H226" i="9"/>
  <c r="I226" i="9" s="1"/>
  <c r="H227" i="9"/>
  <c r="I227" i="9" s="1"/>
  <c r="H228" i="9"/>
  <c r="I228" i="9" s="1"/>
  <c r="H229" i="9"/>
  <c r="I229" i="9" s="1"/>
  <c r="H230" i="9"/>
  <c r="I230" i="9" s="1"/>
  <c r="H231" i="9"/>
  <c r="I231" i="9" s="1"/>
  <c r="H232" i="9"/>
  <c r="I232" i="9" s="1"/>
  <c r="H233" i="9"/>
  <c r="I233" i="9" s="1"/>
  <c r="H234" i="9"/>
  <c r="I234" i="9" s="1"/>
  <c r="H235" i="9"/>
  <c r="I235" i="9" s="1"/>
  <c r="H236" i="9"/>
  <c r="I236" i="9" s="1"/>
  <c r="H237" i="9"/>
  <c r="I237" i="9" s="1"/>
  <c r="H9" i="9"/>
  <c r="I9" i="9" s="1"/>
  <c r="I103" i="10" l="1"/>
  <c r="G131" i="10"/>
  <c r="G102" i="10"/>
  <c r="I239" i="9"/>
  <c r="I240" i="9" s="1"/>
  <c r="G133" i="10" l="1"/>
</calcChain>
</file>

<file path=xl/sharedStrings.xml><?xml version="1.0" encoding="utf-8"?>
<sst xmlns="http://schemas.openxmlformats.org/spreadsheetml/2006/main" count="1871" uniqueCount="646">
  <si>
    <t>LISTADO DE REPUESTOS SIMULADOR UH-60</t>
  </si>
  <si>
    <t>ÍTEM</t>
  </si>
  <si>
    <t>DESCRIPCIÓN</t>
  </si>
  <si>
    <t>PARTE NÚMERO</t>
  </si>
  <si>
    <t>U.M</t>
  </si>
  <si>
    <t>CANT</t>
  </si>
  <si>
    <t>INTERRUPTOR DE PRESIÓN, CE COMPLIANT</t>
  </si>
  <si>
    <t>UNIDAD</t>
  </si>
  <si>
    <t>FUENTE DE PODER SN.00624</t>
  </si>
  <si>
    <t>033-959</t>
  </si>
  <si>
    <t>STARTER</t>
  </si>
  <si>
    <t>14DP32AF81</t>
  </si>
  <si>
    <t>STARTER, SIZE 3</t>
  </si>
  <si>
    <t>40HP32A*</t>
  </si>
  <si>
    <t xml:space="preserve">KIT DE REPARACIÓN PARA VÁLVULA WORCHESTER BALL </t>
  </si>
  <si>
    <t>10HRK44YBR6</t>
  </si>
  <si>
    <t>CILINDRO HIDRÁULICO,</t>
  </si>
  <si>
    <t>2.5"CSB-2HLT37AC2</t>
  </si>
  <si>
    <t>25.5" SN. HH421092 A P/N.</t>
  </si>
  <si>
    <t>2.5"CSB-2HLT37AC25.500</t>
  </si>
  <si>
    <t>SEAT CABLE</t>
  </si>
  <si>
    <t>FUENTE DE PODER SN.</t>
  </si>
  <si>
    <t>070-724</t>
  </si>
  <si>
    <t>PUMP, OIL COND, VANE TYPE</t>
  </si>
  <si>
    <t>35V35A-1A22L</t>
  </si>
  <si>
    <t>RELAY, 120V (3RP1505-1BQ30)</t>
  </si>
  <si>
    <t>55BA1AF</t>
  </si>
  <si>
    <t>CONTACTOR - 120VAC, 60HZ, 25A</t>
  </si>
  <si>
    <t>3RT1026-1AK60</t>
  </si>
  <si>
    <t>CONTACTOR</t>
  </si>
  <si>
    <t>3RT1036-1AK60</t>
  </si>
  <si>
    <t>CONTACTOR - 120VAC, 60HZ, 80A</t>
  </si>
  <si>
    <t>3RT1045-1AK60</t>
  </si>
  <si>
    <t>OVERLOAD RELAY</t>
  </si>
  <si>
    <t>48DC38AA3</t>
  </si>
  <si>
    <t>48HC38AA4</t>
  </si>
  <si>
    <t>AUX. INTERLOCK</t>
  </si>
  <si>
    <t>49AAFO</t>
  </si>
  <si>
    <t>AUX INTERLOCK</t>
  </si>
  <si>
    <t>49D22125004</t>
  </si>
  <si>
    <t>L.B. INTERLOCK (49D54947LB)</t>
  </si>
  <si>
    <t>49D54947</t>
  </si>
  <si>
    <t>ACTUATOR, ROTARY, DOUBLE VANE 100 DEG SN.523284-051611-001</t>
  </si>
  <si>
    <t>DS33-XX5X-43</t>
  </si>
  <si>
    <t>CHARGING KIT (WM92955)</t>
  </si>
  <si>
    <t>54720AA0006-001</t>
  </si>
  <si>
    <t>VALVE, BLEEDER CORELESS (WM92905B)</t>
  </si>
  <si>
    <t>54820AE0001-001</t>
  </si>
  <si>
    <t>VALVE, CHARGING, GAS (NV3)</t>
  </si>
  <si>
    <t>SUPPRESSOR, HYDRAULIC HPU (WM3081-12) SN.13094</t>
  </si>
  <si>
    <t>54830AB0001-001</t>
  </si>
  <si>
    <t>SUPPRESSOR, HYD MOTION</t>
  </si>
  <si>
    <t>WM31875-32-R</t>
  </si>
  <si>
    <t>AMPLIFIER (D-75A) SN.</t>
  </si>
  <si>
    <t>55835AC0001-002</t>
  </si>
  <si>
    <t>AMPLFR, 2 CHNNL,125,WTT/CHNNL (CTS-600) SN.</t>
  </si>
  <si>
    <t>55835AC0003-003</t>
  </si>
  <si>
    <t>FUENTE DE PODER (PS1- T33610-002) S/N.</t>
  </si>
  <si>
    <t>55895AA0003-001</t>
  </si>
  <si>
    <t>0306N036</t>
  </si>
  <si>
    <t>FUENTE DE PODER (PS1- T33610-001) S/N.</t>
  </si>
  <si>
    <t>55895AA0004-001</t>
  </si>
  <si>
    <t>0226N012</t>
  </si>
  <si>
    <t>POWER CONVERTER, REGULATED,DC TO DC (LT- SN. 3338</t>
  </si>
  <si>
    <t>55895DA0001-001</t>
  </si>
  <si>
    <t>PWR CONVERTER, REGULATED, DC/DC(LT-73) SN. 786</t>
  </si>
  <si>
    <t>55895DA0001-002</t>
  </si>
  <si>
    <t>LIGHT DIMMER (LT-103) SN. 2074</t>
  </si>
  <si>
    <t>55895DA0001-003</t>
  </si>
  <si>
    <t>SWITCHING MAT 30" X 17"</t>
  </si>
  <si>
    <t>55930DL0001-007</t>
  </si>
  <si>
    <t>RELAY, 4PDT (KHAU-17D12-24 P &amp; B)</t>
  </si>
  <si>
    <t>55945BH0002-002</t>
  </si>
  <si>
    <t>RELAY: G2R-2-S-DC24</t>
  </si>
  <si>
    <t>55945BH0008-024</t>
  </si>
  <si>
    <t>OUTPUT MODULE (DR- OAC)</t>
  </si>
  <si>
    <t>55945BU0005-001</t>
  </si>
  <si>
    <t>INPUT MODULE, AC (#DR-IAC24)</t>
  </si>
  <si>
    <t>55945DA0001-120</t>
  </si>
  <si>
    <t>LOAD CELL, UNIVERSAL LOADING (SCD97-1) SN.</t>
  </si>
  <si>
    <t>55986BB0001-001</t>
  </si>
  <si>
    <t>LOAD CELL (060-</t>
  </si>
  <si>
    <t>55986BB0001-002</t>
  </si>
  <si>
    <t>J493-06-02) SN. 1333535</t>
  </si>
  <si>
    <t>TRANSFORMER, DIFF. VARIABLE, (R30D) S/N. J5345</t>
  </si>
  <si>
    <t>55986CB0001-001</t>
  </si>
  <si>
    <t>TERMINAL: HAND HELD, BATTERY POWERED SN. HH399046</t>
  </si>
  <si>
    <t>57021AA0005-001</t>
  </si>
  <si>
    <t>TOUCHSCREEN PANEL DISPLAY - 18.1" (2919- SN. 2919AE-08-00547</t>
  </si>
  <si>
    <t>57021AA0014-002</t>
  </si>
  <si>
    <t>CIRCUIT CARD CPU, 32- BIT (MVME167XXXXX) S/N. 092128 / 01-W3620F</t>
  </si>
  <si>
    <t>57022AA0009-033</t>
  </si>
  <si>
    <t>CIRCUIT CARD, CPU, 32- BIT (MVME162PA-344 SN.</t>
  </si>
  <si>
    <t>57022AA0010-007</t>
  </si>
  <si>
    <t>INTERFACE MODULE (IP- OCTAL 422) SN. 857862</t>
  </si>
  <si>
    <t>57022AA0011-001</t>
  </si>
  <si>
    <t>CIRCUIT CARD - CPU, 32 BIT (MVME177PA- SN.</t>
  </si>
  <si>
    <t>57022AA0017-013</t>
  </si>
  <si>
    <t>CIRCUIT CARD,(VMIVME-1111-000</t>
  </si>
  <si>
    <t>57022AD0002-001</t>
  </si>
  <si>
    <t>) S/N. 5837</t>
  </si>
  <si>
    <t>CIRCUIT CARD,(VMIVME-3113A-10</t>
  </si>
  <si>
    <t>57022AE0003-001</t>
  </si>
  <si>
    <t>0) S/N. E551212</t>
  </si>
  <si>
    <t>CKT CD, DISCRETE (VMIVME-2120-175) NOTES SN.G635186</t>
  </si>
  <si>
    <t>57022AF0001-175</t>
  </si>
  <si>
    <t>CIRCUIT CARD ANALOG OUTPUT 32 S/N.5249</t>
  </si>
  <si>
    <t>57022AG0001-001</t>
  </si>
  <si>
    <t>CIRCUIT CARD,(VMIVME REPEAT M-485) SN.E197586</t>
  </si>
  <si>
    <t>57022AM0006-001</t>
  </si>
  <si>
    <t>CIRCUIT CARD,(VMIVME REPEAT S-485) SN. D953436</t>
  </si>
  <si>
    <t>57022AM0007-001</t>
  </si>
  <si>
    <t>CIRCUIT CARD, I/O 4 CHAN(VMIVME-6015) SN. F908121</t>
  </si>
  <si>
    <t>57022AM0008-001</t>
  </si>
  <si>
    <t>CIRCUIT CARD, MEMORY, 128K (400-202)</t>
  </si>
  <si>
    <t>57022AM0012-002</t>
  </si>
  <si>
    <t>SN. 262381</t>
  </si>
  <si>
    <t>CKT CARD VME-VME (413-1-101) SN.261630</t>
  </si>
  <si>
    <t>57022AM0020-001</t>
  </si>
  <si>
    <t>CIRCUIT CARD, VME BUS P2 ADAPTER S/N.</t>
  </si>
  <si>
    <t>57022DB0001-001</t>
  </si>
  <si>
    <t>CARD ASSEMBLY, HARD DRIVE SN. 72815</t>
  </si>
  <si>
    <t>57025AA0009-001</t>
  </si>
  <si>
    <t>INTERFACE MODULE ASSY, 5V</t>
  </si>
  <si>
    <t>60001ABA046-501</t>
  </si>
  <si>
    <t>INTERFACE MODULE ASSY, 10V</t>
  </si>
  <si>
    <t>60001ABA046-502</t>
  </si>
  <si>
    <t>INTERFACE MODULE ASSY, 15V</t>
  </si>
  <si>
    <t>60001ABA046-503</t>
  </si>
  <si>
    <t>INTERFACE MODULE ASSY, 28V</t>
  </si>
  <si>
    <t>60001ABA046-506</t>
  </si>
  <si>
    <t>PROG EPROM ASSY VXWORKS</t>
  </si>
  <si>
    <t>60001ABD037-501</t>
  </si>
  <si>
    <t>CONVERTER, RS-232 TO RS-485</t>
  </si>
  <si>
    <t>60001ABG124-504</t>
  </si>
  <si>
    <t>MODULE; DC POWER DRIVER SN.1312</t>
  </si>
  <si>
    <t>60001ABJ018-501</t>
  </si>
  <si>
    <t>CARD ASSEMBLY - AUDIO, ADF, DUAL/SINGLE SN. 4616</t>
  </si>
  <si>
    <t>60001ABK015-503</t>
  </si>
  <si>
    <t>PC CARD: POWER CONTROL LOGIC (INC</t>
  </si>
  <si>
    <t>60001ABK036-501</t>
  </si>
  <si>
    <t>-503) SN.  0405</t>
  </si>
  <si>
    <t>REFERENCE GENERATOR, +/- 10V SN.</t>
  </si>
  <si>
    <t>60001ABK131-501</t>
  </si>
  <si>
    <t>CB INTRFACE ASSY S/N I1207-25-25</t>
  </si>
  <si>
    <t>60001ACH025-503</t>
  </si>
  <si>
    <t>ALTIMETER S/N. 19449</t>
  </si>
  <si>
    <t>60001STA008-501</t>
  </si>
  <si>
    <t>AIRSPEED INDICATOR S/N. 19454</t>
  </si>
  <si>
    <t>60001STA009-501</t>
  </si>
  <si>
    <t>VERTICAL SPEED INDICATOR SN. 32457</t>
  </si>
  <si>
    <t>60001STA010-501</t>
  </si>
  <si>
    <t>STAB POSITION INDICATOR SN. 32507</t>
  </si>
  <si>
    <t>60001STA011-501</t>
  </si>
  <si>
    <t>ICE RATE INDICATOR SN.32459</t>
  </si>
  <si>
    <t>60001STA012-501</t>
  </si>
  <si>
    <t>ALTIMETER, CO-PILOT S/N. 19487</t>
  </si>
  <si>
    <t>60001STA013-501</t>
  </si>
  <si>
    <t>STANDBY COMPASS SN.</t>
  </si>
  <si>
    <t>60001STA020-501</t>
  </si>
  <si>
    <t>INDICATOR, OUTSIDE AIR TEMPERATURE SN.</t>
  </si>
  <si>
    <t>60001STA216-503</t>
  </si>
  <si>
    <t>PNL. ASSY.ADF/TYPE DFC-206A MODIFICATION SN. 32521</t>
  </si>
  <si>
    <t>60001STM006-501</t>
  </si>
  <si>
    <t>INDICATOR ASSY. CENTRAL DISPLAY UNIT SN. 32699</t>
  </si>
  <si>
    <t>60001STM007-501</t>
  </si>
  <si>
    <t>INDICATOR ASSY. PILOT'S DISPLAY UNIT S/N. 19551</t>
  </si>
  <si>
    <t>60001STM008-501</t>
  </si>
  <si>
    <t>PUMP, MOTION RH ROT S/N. 7619817</t>
  </si>
  <si>
    <t>71-BH02403834</t>
  </si>
  <si>
    <t>PUMP, CONTROL LOADING SN. 42520677</t>
  </si>
  <si>
    <t>71-US00904898</t>
  </si>
  <si>
    <t>VALVE FOR MOTION CYLINDER(85-475) SN.</t>
  </si>
  <si>
    <t>728-005</t>
  </si>
  <si>
    <t>CONTACTOR KIT, SZ 1 STRTR, 3 CONTACTOR</t>
  </si>
  <si>
    <t>75DF14</t>
  </si>
  <si>
    <t>CONTACTOR KIT,SZ 3</t>
  </si>
  <si>
    <t>75HF14</t>
  </si>
  <si>
    <t>STRTR, 3 CONTACTOR</t>
  </si>
  <si>
    <t>SERVO VALVE SN.683</t>
  </si>
  <si>
    <t>760-552A</t>
  </si>
  <si>
    <t>CARD, ROTOR BRAKE BUFFER SN. 0114</t>
  </si>
  <si>
    <t>8401ACJ751-501</t>
  </si>
  <si>
    <t>CARD ASSEMBLY - NAV I/F S/N. 2852</t>
  </si>
  <si>
    <t>8463ABK002-501</t>
  </si>
  <si>
    <t>CARD ASSEMBLY - AUTOFLIGHT #1 S/N.</t>
  </si>
  <si>
    <t>8463ABK004-501</t>
  </si>
  <si>
    <t>CARD ASSEMBLY - AUTOFLIGHT #2 SN. 4624</t>
  </si>
  <si>
    <t>8463ABK005-501</t>
  </si>
  <si>
    <t>CARD ASSEMBLY - AIR DATA SN. 4606</t>
  </si>
  <si>
    <t>8463ABK006-501</t>
  </si>
  <si>
    <t>CARD ASSEMBLY - INTERPHONE CARD SN.</t>
  </si>
  <si>
    <t>8463ABK008-501</t>
  </si>
  <si>
    <t>CARD: DOPPLER NAV I/F SN. 4634</t>
  </si>
  <si>
    <t>8463ABK009-501</t>
  </si>
  <si>
    <t>CARD ASSEMBLY - INSTRUCT/OBSERVER AUDIO SN. 4648</t>
  </si>
  <si>
    <t>8463ABK011-501</t>
  </si>
  <si>
    <t>CARD ASSEMBLY - COMMUNICATIONS AUDIO SN. 4618</t>
  </si>
  <si>
    <t>8463ABK012-501</t>
  </si>
  <si>
    <t>CARD ASSEMBLY - AUDIO, MARKER BEACON SN. 4620</t>
  </si>
  <si>
    <t>8463ABK013-501</t>
  </si>
  <si>
    <t>CARD ASSEMBLY - NAV &amp; DME AUDIO SN.4411</t>
  </si>
  <si>
    <t>8463ABK034-501</t>
  </si>
  <si>
    <t>STROBE LIGHT FUENTE DE PODER S/N. 24670</t>
  </si>
  <si>
    <t>A490,T-CF-14/28</t>
  </si>
  <si>
    <t>BLADDER, FOR A R210-10D ACCUM., 2.5 GAL.</t>
  </si>
  <si>
    <t>BLADDER-10D</t>
  </si>
  <si>
    <t>BLADDER FOR 10 GAL. ACC. N210-40D</t>
  </si>
  <si>
    <t>BLADDER-40D</t>
  </si>
  <si>
    <t>ABORT VALVE ASSY., W/SOLENOID</t>
  </si>
  <si>
    <t>C90361-001</t>
  </si>
  <si>
    <t>VALVE, DIRECTIONAL CNTL</t>
  </si>
  <si>
    <t>D1VW004CNJCMS2</t>
  </si>
  <si>
    <t>VALVE, FLOW CONTROL</t>
  </si>
  <si>
    <t>F420S</t>
  </si>
  <si>
    <t>F620S</t>
  </si>
  <si>
    <t>RELAY, SPDT</t>
  </si>
  <si>
    <t>G2R-1-S-DC24</t>
  </si>
  <si>
    <t>SERVO VALVE, HYDRAULIC S/N. 108</t>
  </si>
  <si>
    <t>G761-3606</t>
  </si>
  <si>
    <t>RELAY 240 VAC 10 AMP</t>
  </si>
  <si>
    <t>GA5-4D10</t>
  </si>
  <si>
    <t>SEAL KIT FOR HS4SV4602-3C VALVE</t>
  </si>
  <si>
    <t>HSSK-600-L</t>
  </si>
  <si>
    <t>RELAY</t>
  </si>
  <si>
    <t>K10P-11D15-24</t>
  </si>
  <si>
    <t>KUHP-5DT1-24</t>
  </si>
  <si>
    <t>SWITCHING ELEMENT</t>
  </si>
  <si>
    <t>LODCEDN</t>
  </si>
  <si>
    <t>SWITCH, LEVEL</t>
  </si>
  <si>
    <t>LS-75860</t>
  </si>
  <si>
    <t>SERIAL ADAPTER S/N.</t>
  </si>
  <si>
    <t>MVME712A/AM</t>
  </si>
  <si>
    <t>96AA30171</t>
  </si>
  <si>
    <t>PRESSURE TRANSDUCER</t>
  </si>
  <si>
    <t>PMP1060</t>
  </si>
  <si>
    <t>XLR INPUTS, CROWN S/N. 54290A</t>
  </si>
  <si>
    <t>PIP2-FXQ</t>
  </si>
  <si>
    <t>REDUCING/RELIEVING VALVE</t>
  </si>
  <si>
    <t>PRFB-LBN</t>
  </si>
  <si>
    <t>SOLENOID VALVE, C/L SN. 00034</t>
  </si>
  <si>
    <t>R978905202</t>
  </si>
  <si>
    <t>SOLENOID VALVE, MOTION S/N. 00118</t>
  </si>
  <si>
    <t>R978909362</t>
  </si>
  <si>
    <t>VALVE, PRESSURE RELIEF</t>
  </si>
  <si>
    <t>RDHA-LAN</t>
  </si>
  <si>
    <t>RELIEF VALVE</t>
  </si>
  <si>
    <t>RPECKENFAA</t>
  </si>
  <si>
    <t>VALVE, RELIEF</t>
  </si>
  <si>
    <t>RPIC-KEN</t>
  </si>
  <si>
    <t>8 GB TAPE DRIVE S/N.10002775-001 GC033CH</t>
  </si>
  <si>
    <t>STD28000N-SB</t>
  </si>
  <si>
    <t>RESOLVER CARD - 4 CHAN SN. 120987</t>
  </si>
  <si>
    <t>VBRA7305-X12WR</t>
  </si>
  <si>
    <t>SYNCHRO CARD - 4 CHAN SN. 120988</t>
  </si>
  <si>
    <t>VBRB1B1B1B1-X12</t>
  </si>
  <si>
    <t>CIRCUIT CARD, VME - 4 CHANNEL SN. 116056</t>
  </si>
  <si>
    <t>VBW-K1K1K1K1-X12</t>
  </si>
  <si>
    <t>DC-DC CONVERTER SN.</t>
  </si>
  <si>
    <t>VI-J10-EX</t>
  </si>
  <si>
    <t>VI-J11-EX</t>
  </si>
  <si>
    <t>FUENTE DE PODER, +/- 15V S/N. 07111021000098</t>
  </si>
  <si>
    <t>VI-PU22-EXX</t>
  </si>
  <si>
    <t>FUENTE DE PODER, +/- 15/5VDC S/N.</t>
  </si>
  <si>
    <t>VI-RU220-EXXY</t>
  </si>
  <si>
    <t>CKT CARD OUTPUT 64 CHAN. S/N. P359896</t>
  </si>
  <si>
    <t>VMIVME-2131</t>
  </si>
  <si>
    <t>I/O LAN COMM. SERVER SN 59-073708E10096</t>
  </si>
  <si>
    <t>SVGA VIDEO/KEYBOARD EXTENDER</t>
  </si>
  <si>
    <t>5509AC</t>
  </si>
  <si>
    <t>S/N. 5509AC-01-00995 S/N 5509AC-01-01188</t>
  </si>
  <si>
    <t>COMMON SUBSYSTEM, SR2500 SN. BZDS05100128</t>
  </si>
  <si>
    <t>SR2500ALLXR</t>
  </si>
  <si>
    <t>WEB/SNMP MNGMNT CRD SN.BA0928013580</t>
  </si>
  <si>
    <t>AP9617</t>
  </si>
  <si>
    <t>TRANSDUCER WAND 5"STROKE 5'CABLE PWM OUT SN.90360747</t>
  </si>
  <si>
    <t>GHS0050UR052DE5</t>
  </si>
  <si>
    <t>BALLUF TRANSDUCER 60" (SA279-KA0.5-S32)</t>
  </si>
  <si>
    <t>BTL5-P1-M1642-Z</t>
  </si>
  <si>
    <t>RACKMOUNT DISPLAY KVM</t>
  </si>
  <si>
    <t>1012N002#10154610</t>
  </si>
  <si>
    <t>S/N. S1242190812125-1012N0</t>
  </si>
  <si>
    <t>02-101546</t>
  </si>
  <si>
    <t>EXTENDER CARD SN. Y977</t>
  </si>
  <si>
    <t>VMEXB12D-CS/SW</t>
  </si>
  <si>
    <t>3U EXTENDER CARD</t>
  </si>
  <si>
    <t>09-2459K</t>
  </si>
  <si>
    <t>KIT DE ANALISIS DE FLUIDOS</t>
  </si>
  <si>
    <t>ADAPTER, FITTING</t>
  </si>
  <si>
    <t>500454-20-20S</t>
  </si>
  <si>
    <t>ADAPTER, 90</t>
  </si>
  <si>
    <t>500454-12-12S</t>
  </si>
  <si>
    <t>VALVE, BALL</t>
  </si>
  <si>
    <t>V500CS6</t>
  </si>
  <si>
    <t>ADAPTER</t>
  </si>
  <si>
    <t>6FTX-S</t>
  </si>
  <si>
    <t>CONNECTOR, SWIVEL</t>
  </si>
  <si>
    <t>6-6-F6X-S</t>
  </si>
  <si>
    <t>HOSE ASSEMBLY, 4'</t>
  </si>
  <si>
    <t>6FXSA6FJ-48</t>
  </si>
  <si>
    <t>PLUG</t>
  </si>
  <si>
    <t>MAINT. STRUT JACK 60" MILL-DWG BUILDS 2</t>
  </si>
  <si>
    <t>60001ABF917-501</t>
  </si>
  <si>
    <t>REGULATOR, GAS</t>
  </si>
  <si>
    <t>SR4J-580-289</t>
  </si>
  <si>
    <t>POCKET FIBER TESTER, FIBER OPTICS SN.</t>
  </si>
  <si>
    <t>TS055A</t>
  </si>
  <si>
    <t>POCKET OPTO SOURCE, FIBER OPTICS SN.11089320739</t>
  </si>
  <si>
    <t>TS056A</t>
  </si>
  <si>
    <t>ST, SIMPLEX 62.5/125UM 5 FT</t>
  </si>
  <si>
    <t>SRA016-EOEO-05F</t>
  </si>
  <si>
    <t>DISKLESS SYSTEM RACK STATION 4 BAY SATA SN. A7H6N00232</t>
  </si>
  <si>
    <t>RS409</t>
  </si>
  <si>
    <t>CAB ASSB IEEE 1394</t>
  </si>
  <si>
    <t>55995AA0003-002</t>
  </si>
  <si>
    <t>1394B VME INTERFACE BOARD S/N.</t>
  </si>
  <si>
    <t>503014-01999873</t>
  </si>
  <si>
    <t>24141120B025</t>
  </si>
  <si>
    <t>1394B OHCI PCI 400 MBITS/SEC.IMT 1 PORT SN.20230610B011</t>
  </si>
  <si>
    <t>2023-916</t>
  </si>
  <si>
    <t>SIM POWER CONTROL PANEL SN. 00054</t>
  </si>
  <si>
    <t>078-580</t>
  </si>
  <si>
    <t>PCI CARD, RS232 SN. LF56000789</t>
  </si>
  <si>
    <t>ICO560KB</t>
  </si>
  <si>
    <t>OHCI PCIE OPTICAL ADAPTER S/N. 3111924</t>
  </si>
  <si>
    <t>PCIE082</t>
  </si>
  <si>
    <t>INTEL QUAD PORT SERVER ADAPTER S/N. D1059805</t>
  </si>
  <si>
    <t>PWLA8494GT</t>
  </si>
  <si>
    <t>3U 12-DNA RACK WITH 1 GIGE CPU SN. 0066782</t>
  </si>
  <si>
    <t>DNR-12-1000</t>
  </si>
  <si>
    <t>CURRENT BUFFER BOARD SN.0030924</t>
  </si>
  <si>
    <t>UEI-STP-AO-200D</t>
  </si>
  <si>
    <t>24 CHANNEL 24 BIT A/D W/150 HZ PER CH. SN.0071049</t>
  </si>
  <si>
    <t>DNR-AI-225-801</t>
  </si>
  <si>
    <t>ANALOG INPUT 16-</t>
  </si>
  <si>
    <t>DNR-AI-217-802</t>
  </si>
  <si>
    <t>CHANNEL S/N. 0068799</t>
  </si>
  <si>
    <t>A/O CARD S/N. 0054647</t>
  </si>
  <si>
    <t>DNR-AO-308</t>
  </si>
  <si>
    <t>QUADRATURE ENCODER INPUT SN.0071334</t>
  </si>
  <si>
    <t>DNR-QUAD-604</t>
  </si>
  <si>
    <t>EIGHT 32-BIT COUNTER TIMER W/66MHZ CLOCK SN.0055708</t>
  </si>
  <si>
    <t>DNR-CT-601</t>
  </si>
  <si>
    <t>DIGITAL OUTPUT 32- CHANNEL, SINK, UEI SN.</t>
  </si>
  <si>
    <t>DNR-DIO-432-800</t>
  </si>
  <si>
    <t>DIGITAL INPUT 48</t>
  </si>
  <si>
    <t>DNR-DIO-448</t>
  </si>
  <si>
    <t>CHANNEL S/N. 0061909</t>
  </si>
  <si>
    <t>DRN8, CHNL STRAIN GAUGE LAYER SN.0047471</t>
  </si>
  <si>
    <t>DNR-AI-208</t>
  </si>
  <si>
    <t>CABLE INTERFACE BLCK BX</t>
  </si>
  <si>
    <t>F3N400-06-ICE</t>
  </si>
  <si>
    <t>FUSE, 5A</t>
  </si>
  <si>
    <t>312005P</t>
  </si>
  <si>
    <t>FUSE,1A</t>
  </si>
  <si>
    <t>312001P</t>
  </si>
  <si>
    <t>FUSE, 0.5A SN.0331</t>
  </si>
  <si>
    <t>312.500P</t>
  </si>
  <si>
    <t>FUSE, 3A</t>
  </si>
  <si>
    <t>312003P</t>
  </si>
  <si>
    <t>DOUBLE POLE RELAY</t>
  </si>
  <si>
    <t>G2R-2-SD-DC24(S)</t>
  </si>
  <si>
    <t>SINGLE POLE RELAY</t>
  </si>
  <si>
    <t>G2R-1-SD-DC24(S)</t>
  </si>
  <si>
    <t>MODULE ASSY, PRECISION VOLTAGE REF GEN SN 0331</t>
  </si>
  <si>
    <t>60001ABK153-501</t>
  </si>
  <si>
    <t>MODULE ASSY, PWR CONVRTR, 15-WATT SN.</t>
  </si>
  <si>
    <t>60001ABK155-501</t>
  </si>
  <si>
    <t>MODULE ASSY,DC POWER, RAIL MOUNT SN. 0101</t>
  </si>
  <si>
    <t>7987ABK127-501</t>
  </si>
  <si>
    <t>ACCEL ASSY S/N.</t>
  </si>
  <si>
    <t>60001ABF385-503</t>
  </si>
  <si>
    <t>E-STOP ASSY,TW SERIES:22MM</t>
  </si>
  <si>
    <t>AYW402-B</t>
  </si>
  <si>
    <t>VSI S/N. 4080</t>
  </si>
  <si>
    <t>70450-01040-112</t>
  </si>
  <si>
    <t>VMEBUS CHASSIS</t>
  </si>
  <si>
    <t>55975AV0009-003</t>
  </si>
  <si>
    <t>17" LCD/KB, 1U, 8-PORT KVM</t>
  </si>
  <si>
    <t>RKP117B-S801</t>
  </si>
  <si>
    <t>S/N. S848801008125-1108B001</t>
  </si>
  <si>
    <t>VIDEO POST PROCESSOR (VPP) S/N.</t>
  </si>
  <si>
    <t>H06G4216-01</t>
  </si>
  <si>
    <t>SAPPHIRE4870 HD VIDEO CARD S/N. A1003000089457 / 2B947C1</t>
  </si>
  <si>
    <t>XVDCHD4870PC11G</t>
  </si>
  <si>
    <t>-FS</t>
  </si>
  <si>
    <t>I/O INTERFACE CCA S/N.</t>
  </si>
  <si>
    <t>H06G4027-01</t>
  </si>
  <si>
    <t>MECHANICAL POSITIONER ASSY S/N.</t>
  </si>
  <si>
    <t>POSYS-500805-D</t>
  </si>
  <si>
    <t>PUMP ASSY. - 110VAC, 50 HERTZ S/N.</t>
  </si>
  <si>
    <t>51-00155</t>
  </si>
  <si>
    <t>11508/0037539</t>
  </si>
  <si>
    <t>ULTRASONIC SENSOR ASSY. S/N. 15783</t>
  </si>
  <si>
    <t>20-02732-01*</t>
  </si>
  <si>
    <t>ULTRASONIC MIRROR VALVE ASSY. S/N. 15699</t>
  </si>
  <si>
    <t>20-02715</t>
  </si>
  <si>
    <t>LUMINACE METER S/N.</t>
  </si>
  <si>
    <t>LS-100</t>
  </si>
  <si>
    <t>SIM7QP HC W/QSD 1.0-1.4 PROJECTOR S/N.</t>
  </si>
  <si>
    <t>D54L1008-07</t>
  </si>
  <si>
    <t>VIDEO CARD</t>
  </si>
  <si>
    <t>SOBRANTE KIT WORCESTER VALVE</t>
  </si>
  <si>
    <t>1HRK44YBR6</t>
  </si>
  <si>
    <t>LT BEZEL/ STAB POS IND COPILOT MASK.</t>
  </si>
  <si>
    <t>70553-01110-104</t>
  </si>
  <si>
    <t>SWITCH,PUSH</t>
  </si>
  <si>
    <t>PM21724</t>
  </si>
  <si>
    <t>10 SEGMENT BAR</t>
  </si>
  <si>
    <t>620-601175-000</t>
  </si>
  <si>
    <t>FUSE 0.1 AMP</t>
  </si>
  <si>
    <t>0312.100HXP</t>
  </si>
  <si>
    <t>FUSE 2 AMP 250V LITTELFUSE</t>
  </si>
  <si>
    <t>F2/250E</t>
  </si>
  <si>
    <t>FUSE 2 AMP 250V</t>
  </si>
  <si>
    <t>312002P</t>
  </si>
  <si>
    <t>FUSE 2 AMP 600 V</t>
  </si>
  <si>
    <t>ATMR2</t>
  </si>
  <si>
    <t>FUSE 3 AMP 250 V</t>
  </si>
  <si>
    <t>3AG3A</t>
  </si>
  <si>
    <t>FUSE 5 AMP 250V</t>
  </si>
  <si>
    <t>GMA-5A</t>
  </si>
  <si>
    <t>FUSE 5 AMP 600 V</t>
  </si>
  <si>
    <t>ATMR5</t>
  </si>
  <si>
    <t>FUSE 6 AMP 250 V</t>
  </si>
  <si>
    <t>312006P</t>
  </si>
  <si>
    <t>FUSE 7 AMP 250 V</t>
  </si>
  <si>
    <t>312007P</t>
  </si>
  <si>
    <t>FUSE 7 AMP 600 V</t>
  </si>
  <si>
    <t>ATMR7</t>
  </si>
  <si>
    <t>FUSE 7.5 AMP 250 V</t>
  </si>
  <si>
    <t>270-0129</t>
  </si>
  <si>
    <t>FUSE 8 AMP 250 V</t>
  </si>
  <si>
    <t>FUSE 10 AMP 250V</t>
  </si>
  <si>
    <t>312010P</t>
  </si>
  <si>
    <t>BARRY STABL-LEVL (AIR BAGS)</t>
  </si>
  <si>
    <t>SLM-12A</t>
  </si>
  <si>
    <t>#4 BOSS O-RING</t>
  </si>
  <si>
    <t>3-904-V0984</t>
  </si>
  <si>
    <t>TRUNNION, BIG 6</t>
  </si>
  <si>
    <t>60001ABF003-001</t>
  </si>
  <si>
    <t>PIN, TRUNNION MOUNTING, BIG 6</t>
  </si>
  <si>
    <t>60001ABF004-001</t>
  </si>
  <si>
    <t>PIN, CLEVIS, BIG 6</t>
  </si>
  <si>
    <t>60001ABF005-001</t>
  </si>
  <si>
    <t>WASHER, THRUST, BIG 6</t>
  </si>
  <si>
    <t>60001ABF006-001</t>
  </si>
  <si>
    <t>SHIM, THRUST FLOORSTOCK D59</t>
  </si>
  <si>
    <t>60001ABF007-001</t>
  </si>
  <si>
    <t>SOCKET HEAD CAP SCREW F/S</t>
  </si>
  <si>
    <t>NAS1351-3H10</t>
  </si>
  <si>
    <t>BOLT,.25028UNRF3AX.75LG CSSH BL</t>
  </si>
  <si>
    <t>NAS1351-4H12</t>
  </si>
  <si>
    <t>LAMP,INCANDESCENT</t>
  </si>
  <si>
    <t>MS3338-6839</t>
  </si>
  <si>
    <t>LAMP</t>
  </si>
  <si>
    <t>LAMP T1 3/4 28 V 40MA 4000HRS</t>
  </si>
  <si>
    <t>LAMP T1 3/4 6 V 200MA</t>
  </si>
  <si>
    <t>CRIMP HOUSING STANDART</t>
  </si>
  <si>
    <t>2163-P1</t>
  </si>
  <si>
    <t>.093"</t>
  </si>
  <si>
    <t>CONTROL LOADING CYLINDER</t>
  </si>
  <si>
    <t>85-447B1</t>
  </si>
  <si>
    <t>19 INCH TOUCHSCREEN BEZEL</t>
  </si>
  <si>
    <t>59330AA0010-006</t>
  </si>
  <si>
    <t>FUENTE DE PODER</t>
  </si>
  <si>
    <t>PS/EW40P150YR</t>
  </si>
  <si>
    <t>HYD FILTER ELEMENT 40 MICRONES</t>
  </si>
  <si>
    <t>HYD FILTER ELEMENT 02 MICRONES</t>
  </si>
  <si>
    <t>937397Q</t>
  </si>
  <si>
    <t xml:space="preserve">ANEXO - FORMATO DE ESTUDIO DE MERCADO  - COTIZACION </t>
  </si>
  <si>
    <t>SERVICIO DE MANTENIMIENTO, SOPORTE A LA OPERACIÓN Y SUMINISTRO DE REPUESTOS AL SIMULADOR DE UH-60 UBICADO EN EL CACOM-4 PARA EL ENTRENAMIENTO DE LAS TRIPULACIONES DE LA FUERZA PÚBLICA A NIVEL NACIONAL E INTERNACIONAL, DE ACUERDO ANEXO TÉCNICO</t>
  </si>
  <si>
    <t>1. LISTADO DE REPUESTOS SIMULADOR UH-60</t>
  </si>
  <si>
    <t>DESCRIPCIÓN (De acuerdo anexo técnico)</t>
  </si>
  <si>
    <t>UNIDAD DE MEDIDA</t>
  </si>
  <si>
    <t>VALOR ANTES DE IVA</t>
  </si>
  <si>
    <t>IVA</t>
  </si>
  <si>
    <t>VALOR UNITARIO INCLUIDO IVA</t>
  </si>
  <si>
    <t>CILINDRO HIDRÁULICO,
25.5" SN. HH421092 A P/N.
2.5"CSB-2HLT37AC25.500</t>
  </si>
  <si>
    <t>2.5"CSB-2HLT37AC25</t>
  </si>
  <si>
    <t>FUENTE DE PODER SN.
00117</t>
  </si>
  <si>
    <t>54820AE0001-002</t>
  </si>
  <si>
    <t>AMPLIFIER (D-75A) SN.
8500260131</t>
  </si>
  <si>
    <t>AMPLFR, 2 CHNNL,125,WTT/CHNNL (CTS-600) SN.
8001779582</t>
  </si>
  <si>
    <t>FUENTE DE PODER (PS1- T33610-002) S/N.
0306N036</t>
  </si>
  <si>
    <t>FUENTE DE PODER (PS1- T33610-001) S/N.
0226N012</t>
  </si>
  <si>
    <t>LOAD CELL, UNIVERSAL LOADING (SCD97-1) SN.
1344376</t>
  </si>
  <si>
    <t>LOAD CELL (060-
J493-06-02) SN. 1333535</t>
  </si>
  <si>
    <t>SIM7QP HC W/QSD 1.0-1.4 PROJECTOR S/N.
1190139947</t>
  </si>
  <si>
    <t>CIRCUIT CARD, CPU, 32- BIT (MVME162PA-344 SN.
8117586</t>
  </si>
  <si>
    <t>CIRCUIT CARD - CPU, 32 BIT (MVME177PA- SN.
7450454</t>
  </si>
  <si>
    <t>CIRCUIT CARD,(VMIVME-1111-000
) S/N. 5837</t>
  </si>
  <si>
    <t>CIRCUIT CARD,(VMIVME-3113A-10
0) S/N. E551212</t>
  </si>
  <si>
    <t>CIRCUIT CARD, MEMORY, 128K (400-202)
SN. 262381</t>
  </si>
  <si>
    <t>CIRCUIT CARD, VME BUS P2 ADAPTER S/N.
5591434</t>
  </si>
  <si>
    <t>PC CARD: POWER CONTROL LOGIC (INC
-503) SN.  0405</t>
  </si>
  <si>
    <t>REFERENCE GENERATOR, +/- 10V SN.
0387</t>
  </si>
  <si>
    <t>STANDBY COMPASS SN.
32423</t>
  </si>
  <si>
    <t>INDICATOR, OUTSIDE AIR TEMPERATURE SN.
32441</t>
  </si>
  <si>
    <t>CONTACTOR KIT,SZ 3
STRTR, 3 CONTACTOR</t>
  </si>
  <si>
    <t>CARD ASSEMBLY - AUTOFLIGHT #1 S/N.
2771</t>
  </si>
  <si>
    <t>CARD ASSEMBLY - INTERPHONE CARD SN.
4605</t>
  </si>
  <si>
    <t>SERIAL ADAPTER S/N.
96AA30171</t>
  </si>
  <si>
    <t>DC-DC CONVERTER SN.
310206072140</t>
  </si>
  <si>
    <t>DC-DC CONVERTER SN.
111005101671</t>
  </si>
  <si>
    <t>FUENTE DE PODER, +/- 15/5VDC S/N.
07150105000102</t>
  </si>
  <si>
    <t>SVGA VIDEO/KEYBOARD EXTENDER
S/N. 5509AC-01-00995 S/N 5509AC-01-01188</t>
  </si>
  <si>
    <t>RACKMOUNT DISPLAY KVM
S/N. S1242190812125-1012N0
02-101546</t>
  </si>
  <si>
    <t>1012N002#101546101</t>
  </si>
  <si>
    <t>POCKET FIBER TESTER, FIBER OPTICS SN.
11090320986</t>
  </si>
  <si>
    <t>1394B VME INTERFACE BOARD S/N.
24141120B025</t>
  </si>
  <si>
    <t>LUMINACE METER S/N.
11534014</t>
  </si>
  <si>
    <t>ANALOG INPUT 16-
CHANNEL S/N. 0068799</t>
  </si>
  <si>
    <t>DIGITAL OUTPUT 32- CHANNEL, SINK, UEI SN.
0056020</t>
  </si>
  <si>
    <t>DIGITAL INPUT 48
CHANNEL S/N. 0061909</t>
  </si>
  <si>
    <t>MODULE ASSY, PWR CONVRTR, 15-WATT SN.
0181</t>
  </si>
  <si>
    <t>ACCEL ASSY S/N.
2096827</t>
  </si>
  <si>
    <t>17" LCD/KB, 1U, 8-PORT KVM
S/N. S848801008125-1108B001
-95649</t>
  </si>
  <si>
    <t>VIDEO POST PROCESSOR (VPP) S/N.
0313</t>
  </si>
  <si>
    <t>XVDCHD4870PC11G-FS</t>
  </si>
  <si>
    <t>I/O INTERFACE CCA S/N.
2008</t>
  </si>
  <si>
    <t>MECHANICAL POSITIONER ASSY S/N.
718</t>
  </si>
  <si>
    <t>PUMP ASSY. - 110VAC, 50 HERTZ S/N.
11508/0037539</t>
  </si>
  <si>
    <t>VALVE FOR MOTION CYLINDER(85-475) SN.
182</t>
  </si>
  <si>
    <t>CRIMP HOUSING STANDART
.093"</t>
  </si>
  <si>
    <t>SUBTOTAL</t>
  </si>
  <si>
    <t>IVA 19%</t>
  </si>
  <si>
    <t>TOTAL</t>
  </si>
  <si>
    <t>“La clasificación de los elementos como consumibles o no consumibles será determinada internamente por la entidad contratante para efectos de control y administración del inventario.”</t>
  </si>
  <si>
    <t>2. LISTADO DE ACTIVIDADES DE MANTENIMIENTO Y SOPORTE SIMULADOR UH-60</t>
  </si>
  <si>
    <t>2.1. Daily PMIs – (Tareas de Mantenimiento preventivo diario)</t>
  </si>
  <si>
    <r>
      <t>PMI No.(</t>
    </r>
    <r>
      <rPr>
        <b/>
        <sz val="10"/>
        <color rgb="FF002060"/>
        <rFont val="Arial"/>
        <family val="2"/>
      </rPr>
      <t>De acuerdo a lo establecido en el manual del fabricante)</t>
    </r>
  </si>
  <si>
    <t>Unidad de Medida</t>
  </si>
  <si>
    <t xml:space="preserve">VALOR MENSUAL ANTES DE IVA </t>
  </si>
  <si>
    <t>VALOR MENSUAL INCLUIDO IVA</t>
  </si>
  <si>
    <t>VALOR TOTAL 8 MESES INCLUÍDO IVA</t>
  </si>
  <si>
    <t>inspección Diaria del ACS/SND</t>
  </si>
  <si>
    <t>inspección Diaria del AIC</t>
  </si>
  <si>
    <t>inspección Diaria del Sistema Secundario de Movimiento</t>
  </si>
  <si>
    <t>inspección Diaria del Control hCLMnt</t>
  </si>
  <si>
    <t>inspección Diaria del Sistema Hidráulico</t>
  </si>
  <si>
    <t>inspección Diaria del FDK</t>
  </si>
  <si>
    <t>inspección Diaria del IOS</t>
  </si>
  <si>
    <t>inspección Diaria del los Sistemas Misceláneos del Simulador</t>
  </si>
  <si>
    <t>inspección Diaria del Control de Alimentación AC</t>
  </si>
  <si>
    <t>Inspección Diaria del Sistema Skylight</t>
  </si>
  <si>
    <t>Inspección Diaria del Sistema de Generación Eléctrica de Respaldo</t>
  </si>
  <si>
    <t>2.2. Weekly PMIs - (Tareas de Mantenimiento preventivo semanales)</t>
  </si>
  <si>
    <t>PMI No.</t>
  </si>
  <si>
    <t>Descripción</t>
  </si>
  <si>
    <t>Inspección Semanal del ACS/SND</t>
  </si>
  <si>
    <t>Inspección Semanal del AIC</t>
  </si>
  <si>
    <t>Limpieza e Inspección Semanal del Sistema Secundario de Movimiento</t>
  </si>
  <si>
    <t>Limpieza e Inspección Semanal del Control hCLMnt</t>
  </si>
  <si>
    <t>Limpieza e Inspección Semanal del Sistema de Bombas Hidráulicas &amp; Limpieza del MCC</t>
  </si>
  <si>
    <t>Inspección Semanal del FDK</t>
  </si>
  <si>
    <t>Limpieza Semanal del IOS</t>
  </si>
  <si>
    <t>Inspección Semanal del Control de Alimentación AC</t>
  </si>
  <si>
    <t>Pruebas Trimestrales de Verificación del Simulador (QTGs)</t>
  </si>
  <si>
    <t>Limpieza e inspección Semanal del Sistema Digital de Movimiento</t>
  </si>
  <si>
    <t>Alineación y Calibración Semanal del sistema de proyección DMS</t>
  </si>
  <si>
    <t>Limpieza e Inspección de la Bahía del Simulador</t>
  </si>
  <si>
    <t>Inspección Semanal de Sistema de Generación Eléctrica de Respaldo</t>
  </si>
  <si>
    <t>2.3. Biweekly PMIs - (Tareas de Mantenimiento preventivo quincenales)</t>
  </si>
  <si>
    <t>Encendido del Sistema de Generación Eléctrica de Respaldo</t>
  </si>
  <si>
    <t>2.4. Monthly PMIs - (Tareas de Mantenimiento preventivo Mensuales)</t>
  </si>
  <si>
    <t>Limpieza e Inspección Mensual del ACS/SND</t>
  </si>
  <si>
    <t>Limpieza e Inspección Mensual del AIC</t>
  </si>
  <si>
    <t>Inspección Mensual del Sistema Secundario de Movimiento</t>
  </si>
  <si>
    <t>Limpieza Mensual del Control hCLMnt</t>
  </si>
  <si>
    <t>Inspección Mensual del Sistema de Bombas Hidráulicas y del MCC</t>
  </si>
  <si>
    <t>Limpieza e Inspección Mensual del FDK</t>
  </si>
  <si>
    <t>Limpieza Mensual de los Sistemas Misceláneos del Simulador</t>
  </si>
  <si>
    <t>Limpieza Mensual del Control de Alimentación AC</t>
  </si>
  <si>
    <t>Limpieza e Inspección de los Gabinetes de Control y Vital X</t>
  </si>
  <si>
    <t>Limpieza e Inspección Mensual del CBI</t>
  </si>
  <si>
    <t>Limpieza e Inspección de la Cámara de Cabina</t>
  </si>
  <si>
    <t>Inspección mensual de los anclajes de las bases del simulador</t>
  </si>
  <si>
    <t>Inspección Mensual del Sistema Digital de Movimiento</t>
  </si>
  <si>
    <t>Copia de Seguridad y Respaldo de los FOVs y el VCC del VITAL X</t>
  </si>
  <si>
    <t>Alineación y Calibración Mensual del sistema de proyección DMS</t>
  </si>
  <si>
    <t>Limpieza e Inspección mensual del sistema de proyección DMS</t>
  </si>
  <si>
    <t>Inspección y Limpieza Mensual del Cuarto de A.A. del Simulador</t>
  </si>
  <si>
    <t>Inspección y Limpieza Mensual del Cuarto de la Planta Eléctrica</t>
  </si>
  <si>
    <t>Inspección y Limpieza Mensual del Cuarto de UPS</t>
  </si>
  <si>
    <t>Inspección y Limpieza Mensual del A.A del Simulador</t>
  </si>
  <si>
    <t>Limpieza del Cuarto de Computadores del Simulador</t>
  </si>
  <si>
    <t>2.5. Quarterly PMIs - (Tareas de Mantenimiento preventivo Trimestrales)</t>
  </si>
  <si>
    <t xml:space="preserve">VALOR ANTES DE IVA </t>
  </si>
  <si>
    <t>Inspección Trimestral del Sistema de Bombas Hidráulicas y el MCC</t>
  </si>
  <si>
    <t>Inspección Trimestral de los Sistemas Misceláneos del Simulador</t>
  </si>
  <si>
    <t>Inspección Trimestral del Control de Alimentación AC</t>
  </si>
  <si>
    <t>Limpieza y Lubricación de los Motores del Sistema Hidráulico</t>
  </si>
  <si>
    <t>2.6. Semiannual PMIs - (Tareas de Mantenimiento preventivo semestrales)</t>
  </si>
  <si>
    <t>Limpieza y Lubricación de los Actuadores del Sistema Secundario de Movimiento</t>
  </si>
  <si>
    <t>Inspección Semestral del MCC</t>
  </si>
  <si>
    <t>Inspección Semestral de los Sistemas Misceláneos del Simulador</t>
  </si>
  <si>
    <t>Control Corrosión de la estructuras del simulador</t>
  </si>
  <si>
    <t>Mantenimiento semestral del A.A del Simulador (Data Aire 1 y 2, York)</t>
  </si>
  <si>
    <t>2.7. Annual PMIs - (Tareas de Mantenimiento preventivo Anuales)</t>
  </si>
  <si>
    <t>Reemplazo de los filtros de la base, controles y acondicionamiento de aceite del HPU y Control Loading (cuando sea requerido)</t>
  </si>
  <si>
    <t>Inspección Anual de los Sistemas Misceláneos del Simulador</t>
  </si>
  <si>
    <t>Inspección Anual del Control de Alimentación AC</t>
  </si>
  <si>
    <t xml:space="preserve">Inspección anual de los interruptores de emergencia del simulador </t>
  </si>
  <si>
    <t>2.8. Biennial PMIs - (Tareas de Mantenimiento preventivo Bienales)</t>
  </si>
  <si>
    <t>Cambio de la Batería del CPU del FDK</t>
  </si>
  <si>
    <t>2.9. 2000hr PMIs - (Tareas de Mantenimiento preventivo cada 2000 horas)</t>
  </si>
  <si>
    <t>204.AR</t>
  </si>
  <si>
    <t>Reemplazo de las lámparas de los proyectores del sistema de proyección DMS</t>
  </si>
  <si>
    <t>205.AR</t>
  </si>
  <si>
    <t>Reemplazo de los filtros de los proyectores del sistema de proyección DMS</t>
  </si>
  <si>
    <t xml:space="preserve">3.0 Alistamiento para la Prevuelo </t>
  </si>
  <si>
    <t>1.1</t>
  </si>
  <si>
    <t>3.1 Soporte Operación</t>
  </si>
  <si>
    <t>Soporte a la operación durante el entrenamiento de las tripulaciones</t>
  </si>
  <si>
    <t>3.2 Tareas Postvuelo</t>
  </si>
  <si>
    <t>Tareas Postvuelo y Limpieza de cabina</t>
  </si>
  <si>
    <t xml:space="preserve">3.3 Apagado General </t>
  </si>
  <si>
    <t>Apagado general de los equipos asociados al simulador</t>
  </si>
  <si>
    <t xml:space="preserve">3.4 Cargue de Registro de Vuelo </t>
  </si>
  <si>
    <t xml:space="preserve">Cargue de registro de vuelo (seguimiento estadístico) y gestión de inventario (material en stock). </t>
  </si>
  <si>
    <t xml:space="preserve">VALOR TOTAL </t>
  </si>
  <si>
    <t>Nota:</t>
  </si>
  <si>
    <r>
      <t xml:space="preserve">Para la realización de las actividades de mantenimiento téngase en cuenta las tareas (2.1. 2.2., 2.3, 2.4, 2.5, 2.6, 2.7, 2.8 y 2.9) las cuales se deben realizar siguiendo los procedimientos establecidos </t>
    </r>
    <r>
      <rPr>
        <b/>
        <u/>
        <sz val="14"/>
        <color rgb="FF002060"/>
        <rFont val="Arial"/>
        <family val="2"/>
      </rPr>
      <t>por el manual del fabricante.</t>
    </r>
  </si>
  <si>
    <t xml:space="preserve">VALOR TRIMESTRAL ANTES DE IVA </t>
  </si>
  <si>
    <t xml:space="preserve">VALOR TRIMESTRAL INCLUIDO IVA </t>
  </si>
  <si>
    <t xml:space="preserve">VALOR SEMESTRAL ANTES DE IVA </t>
  </si>
  <si>
    <t>VALOR SEMESTRAL INCLUIDO IVA</t>
  </si>
  <si>
    <t>VALOR INCLUIDO IVA</t>
  </si>
  <si>
    <t>3. SERVICIOS DE SOPORTE EN LA OPERACIÓN</t>
  </si>
  <si>
    <t>Vuelo de comprobación previo al inicio de la operación</t>
  </si>
  <si>
    <t>VALOR MENSUAL ANTES DE IVA</t>
  </si>
  <si>
    <t>Servicio</t>
  </si>
  <si>
    <t>CANTIDAD</t>
  </si>
  <si>
    <t>CANITDAD</t>
  </si>
  <si>
    <t>SUMATORIA SERVICIOS MANTENIMIENTO PREVENTIVO</t>
  </si>
  <si>
    <t>SUMATORIA SERVICIOS SOPORTE EN LA OPERACIÓN</t>
  </si>
  <si>
    <t>CONDICIÓN</t>
  </si>
  <si>
    <t>NEW/AS-IS</t>
  </si>
  <si>
    <t>Dirección: Avenida Calle 26 # 103-08 Entrada 1 Interior 2</t>
  </si>
  <si>
    <t>Teléfono: 3153187386</t>
  </si>
  <si>
    <t>email: comercial@ciac.gov.co</t>
  </si>
  <si>
    <t>CORPORACION DE LA INDUSTRIA AERONÁUTICA COLOMBIANA CIAC S.A.</t>
  </si>
  <si>
    <t>VALOR TOTAL INCLUÍDO IVA</t>
  </si>
  <si>
    <t>OBSERVACIONES COMERCIALES  CONFORME A OFERTA  ECONOMICA</t>
  </si>
  <si>
    <t xml:space="preserve">NOMBRE REPRESENTANTE LEGAL : Mayor General ANDRES GUZMÁN MORALES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</si>
</sst>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0">
    <font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Times New Roman"/>
      <family val="1"/>
    </font>
    <font>
      <b/>
      <sz val="18"/>
      <color theme="1"/>
      <name val="Aptos Narrow"/>
      <family val="2"/>
      <scheme val="minor"/>
    </font>
    <font>
      <b/>
      <sz val="10"/>
      <color rgb="FF002060"/>
      <name val="Arial"/>
      <family val="2"/>
    </font>
    <font>
      <sz val="10"/>
      <color theme="1"/>
      <name val="Aptos Narrow"/>
      <family val="2"/>
      <scheme val="minor"/>
    </font>
    <font>
      <b/>
      <u/>
      <sz val="36"/>
      <color rgb="FF002060"/>
      <name val="Aptos Narrow"/>
      <family val="2"/>
      <scheme val="minor"/>
    </font>
    <font>
      <sz val="22"/>
      <color theme="1"/>
      <name val="Aptos Narrow"/>
      <family val="2"/>
      <scheme val="minor"/>
    </font>
    <font>
      <sz val="22"/>
      <color theme="4" tint="-0.499984740745262"/>
      <name val="Aptos Narrow"/>
      <family val="2"/>
      <scheme val="minor"/>
    </font>
    <font>
      <sz val="22"/>
      <color theme="4" tint="-0.249977111117893"/>
      <name val="Aptos Narrow"/>
      <family val="2"/>
      <scheme val="minor"/>
    </font>
    <font>
      <b/>
      <sz val="12"/>
      <color theme="1"/>
      <name val="Arial"/>
      <family val="2"/>
    </font>
    <font>
      <b/>
      <sz val="12"/>
      <color rgb="FF00206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22"/>
      <color rgb="FF002060"/>
      <name val="Aptos Narrow"/>
      <family val="2"/>
      <scheme val="minor"/>
    </font>
    <font>
      <sz val="11"/>
      <color theme="1"/>
      <name val="Arial"/>
      <family val="2"/>
    </font>
    <font>
      <sz val="18"/>
      <color theme="1"/>
      <name val="Aptos Narrow"/>
      <family val="2"/>
      <scheme val="minor"/>
    </font>
    <font>
      <b/>
      <sz val="15"/>
      <color rgb="FF002060"/>
      <name val="Arial"/>
      <family val="2"/>
    </font>
    <font>
      <b/>
      <sz val="22"/>
      <color rgb="FF002060"/>
      <name val="Arial"/>
      <family val="2"/>
    </font>
    <font>
      <b/>
      <sz val="14"/>
      <color rgb="FF002060"/>
      <name val="Arial"/>
      <family val="2"/>
    </font>
    <font>
      <b/>
      <u/>
      <sz val="14"/>
      <color rgb="FF002060"/>
      <name val="Arial"/>
      <family val="2"/>
    </font>
    <font>
      <b/>
      <i/>
      <u/>
      <sz val="28"/>
      <color rgb="FF002060"/>
      <name val="Aptos Narrow"/>
      <family val="2"/>
      <scheme val="minor"/>
    </font>
    <font>
      <b/>
      <sz val="24"/>
      <color rgb="FF00206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name val="Arial MT"/>
    </font>
    <font>
      <u/>
      <sz val="11"/>
      <color theme="10"/>
      <name val="Aptos Narrow"/>
      <family val="2"/>
      <scheme val="minor"/>
    </font>
    <font>
      <sz val="9"/>
      <name val="Arial MT"/>
      <family val="2"/>
    </font>
    <font>
      <sz val="9"/>
      <color rgb="FF000000"/>
      <name val="Arial MT"/>
      <family val="2"/>
    </font>
    <font>
      <sz val="6.5"/>
      <color rgb="FF000000"/>
      <name val="Arial"/>
      <family val="2"/>
    </font>
    <font>
      <b/>
      <sz val="20"/>
      <color rgb="FF002060"/>
      <name val="Arial"/>
      <family val="2"/>
    </font>
    <font>
      <b/>
      <sz val="2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8"/>
      <color rgb="FF002060"/>
      <name val="Arial"/>
      <family val="2"/>
    </font>
    <font>
      <b/>
      <i/>
      <sz val="14"/>
      <color rgb="FF002060"/>
      <name val="Arial"/>
      <family val="2"/>
    </font>
    <font>
      <sz val="14"/>
      <color theme="1"/>
      <name val="Arial"/>
      <family val="2"/>
    </font>
    <font>
      <b/>
      <u/>
      <sz val="11"/>
      <color theme="10"/>
      <name val="Arial"/>
      <family val="2"/>
    </font>
    <font>
      <sz val="11"/>
      <color theme="0"/>
      <name val="Aptos Narrow"/>
      <family val="2"/>
      <scheme val="minor"/>
    </font>
    <font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rgb="FF000000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44" fontId="25" fillId="0" borderId="0" applyFont="0" applyFill="0" applyBorder="0" applyAlignment="0" applyProtection="0"/>
    <xf numFmtId="0" fontId="27" fillId="0" borderId="0" applyNumberFormat="0" applyFill="0" applyBorder="0" applyAlignment="0" applyProtection="0"/>
  </cellStyleXfs>
  <cellXfs count="15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horizontal="center"/>
    </xf>
    <xf numFmtId="0" fontId="7" fillId="0" borderId="0" xfId="0" applyFont="1"/>
    <xf numFmtId="0" fontId="9" fillId="0" borderId="0" xfId="0" applyFont="1"/>
    <xf numFmtId="0" fontId="10" fillId="4" borderId="0" xfId="0" applyFont="1" applyFill="1"/>
    <xf numFmtId="0" fontId="10" fillId="4" borderId="0" xfId="0" applyFont="1" applyFill="1" applyAlignment="1">
      <alignment wrapText="1"/>
    </xf>
    <xf numFmtId="0" fontId="11" fillId="4" borderId="0" xfId="0" applyFont="1" applyFill="1"/>
    <xf numFmtId="0" fontId="13" fillId="3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3" fillId="3" borderId="9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left" vertical="center"/>
    </xf>
    <xf numFmtId="0" fontId="18" fillId="0" borderId="0" xfId="0" applyFont="1"/>
    <xf numFmtId="0" fontId="15" fillId="5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3" fontId="15" fillId="5" borderId="9" xfId="0" applyNumberFormat="1" applyFont="1" applyFill="1" applyBorder="1" applyAlignment="1">
      <alignment horizontal="center" vertical="center"/>
    </xf>
    <xf numFmtId="3" fontId="15" fillId="0" borderId="9" xfId="0" applyNumberFormat="1" applyFont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left" vertical="center" wrapText="1"/>
    </xf>
    <xf numFmtId="0" fontId="15" fillId="5" borderId="9" xfId="0" applyFont="1" applyFill="1" applyBorder="1" applyAlignment="1">
      <alignment horizontal="left" vertical="center" wrapText="1"/>
    </xf>
    <xf numFmtId="0" fontId="19" fillId="0" borderId="0" xfId="0" applyFont="1" applyAlignment="1">
      <alignment vertical="center"/>
    </xf>
    <xf numFmtId="0" fontId="15" fillId="0" borderId="9" xfId="0" applyFont="1" applyBorder="1" applyAlignment="1">
      <alignment vertical="center" wrapText="1"/>
    </xf>
    <xf numFmtId="0" fontId="10" fillId="4" borderId="0" xfId="0" applyFont="1" applyFill="1" applyAlignment="1">
      <alignment horizontal="center"/>
    </xf>
    <xf numFmtId="0" fontId="2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3" fillId="4" borderId="0" xfId="0" applyFont="1" applyFill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1" fillId="4" borderId="0" xfId="0" applyFont="1" applyFill="1" applyAlignment="1">
      <alignment horizontal="center"/>
    </xf>
    <xf numFmtId="44" fontId="14" fillId="0" borderId="9" xfId="2" applyFont="1" applyBorder="1" applyAlignment="1">
      <alignment horizontal="center" vertical="center"/>
    </xf>
    <xf numFmtId="44" fontId="14" fillId="0" borderId="9" xfId="0" applyNumberFormat="1" applyFont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44" fontId="5" fillId="0" borderId="9" xfId="0" applyNumberFormat="1" applyFont="1" applyBorder="1"/>
    <xf numFmtId="0" fontId="28" fillId="0" borderId="0" xfId="0" applyFont="1" applyAlignment="1">
      <alignment horizontal="center" vertical="center" wrapText="1"/>
    </xf>
    <xf numFmtId="1" fontId="29" fillId="0" borderId="0" xfId="0" applyNumberFormat="1" applyFont="1" applyAlignment="1">
      <alignment horizontal="center" vertical="center" shrinkToFit="1"/>
    </xf>
    <xf numFmtId="0" fontId="30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5" fillId="4" borderId="9" xfId="0" applyFont="1" applyFill="1" applyBorder="1" applyAlignment="1">
      <alignment horizontal="center" vertical="center" wrapText="1"/>
    </xf>
    <xf numFmtId="0" fontId="15" fillId="4" borderId="9" xfId="0" applyFont="1" applyFill="1" applyBorder="1" applyAlignment="1">
      <alignment horizontal="left" vertical="center" wrapText="1"/>
    </xf>
    <xf numFmtId="0" fontId="0" fillId="4" borderId="0" xfId="0" applyFill="1"/>
    <xf numFmtId="0" fontId="15" fillId="4" borderId="9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44" fontId="0" fillId="0" borderId="0" xfId="0" applyNumberFormat="1" applyAlignment="1">
      <alignment vertical="center"/>
    </xf>
    <xf numFmtId="44" fontId="0" fillId="0" borderId="0" xfId="2" applyFont="1" applyBorder="1" applyAlignment="1">
      <alignment vertical="center"/>
    </xf>
    <xf numFmtId="3" fontId="15" fillId="0" borderId="0" xfId="0" applyNumberFormat="1" applyFont="1" applyAlignment="1">
      <alignment horizontal="center" vertical="center"/>
    </xf>
    <xf numFmtId="44" fontId="14" fillId="0" borderId="0" xfId="0" applyNumberFormat="1" applyFont="1" applyAlignment="1">
      <alignment horizontal="center" vertical="center"/>
    </xf>
    <xf numFmtId="44" fontId="14" fillId="0" borderId="0" xfId="2" applyFont="1" applyBorder="1" applyAlignment="1">
      <alignment horizontal="center" vertical="center"/>
    </xf>
    <xf numFmtId="44" fontId="14" fillId="0" borderId="0" xfId="0" applyNumberFormat="1" applyFont="1" applyAlignment="1">
      <alignment vertical="center"/>
    </xf>
    <xf numFmtId="44" fontId="14" fillId="0" borderId="0" xfId="2" applyFont="1" applyBorder="1" applyAlignment="1">
      <alignment vertical="center"/>
    </xf>
    <xf numFmtId="44" fontId="0" fillId="0" borderId="0" xfId="0" applyNumberFormat="1" applyAlignment="1">
      <alignment horizontal="center" vertical="center"/>
    </xf>
    <xf numFmtId="44" fontId="0" fillId="0" borderId="0" xfId="2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3" fillId="0" borderId="0" xfId="0" applyFont="1"/>
    <xf numFmtId="0" fontId="15" fillId="0" borderId="13" xfId="0" applyFont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 wrapText="1"/>
    </xf>
    <xf numFmtId="0" fontId="31" fillId="0" borderId="14" xfId="0" applyFont="1" applyBorder="1" applyAlignment="1">
      <alignment horizontal="center"/>
    </xf>
    <xf numFmtId="8" fontId="15" fillId="0" borderId="9" xfId="0" applyNumberFormat="1" applyFont="1" applyBorder="1" applyAlignment="1">
      <alignment horizontal="center" vertical="center"/>
    </xf>
    <xf numFmtId="8" fontId="15" fillId="0" borderId="10" xfId="0" applyNumberFormat="1" applyFont="1" applyBorder="1" applyAlignment="1">
      <alignment horizontal="center" vertical="center"/>
    </xf>
    <xf numFmtId="8" fontId="5" fillId="0" borderId="9" xfId="0" applyNumberFormat="1" applyFont="1" applyBorder="1"/>
    <xf numFmtId="0" fontId="13" fillId="6" borderId="9" xfId="0" applyFont="1" applyFill="1" applyBorder="1" applyAlignment="1">
      <alignment horizontal="center" vertical="center" wrapText="1"/>
    </xf>
    <xf numFmtId="164" fontId="14" fillId="0" borderId="9" xfId="0" applyNumberFormat="1" applyFont="1" applyBorder="1" applyAlignment="1">
      <alignment vertical="center"/>
    </xf>
    <xf numFmtId="164" fontId="14" fillId="0" borderId="9" xfId="2" applyNumberFormat="1" applyFont="1" applyBorder="1" applyAlignment="1">
      <alignment vertical="center"/>
    </xf>
    <xf numFmtId="164" fontId="14" fillId="0" borderId="9" xfId="0" applyNumberFormat="1" applyFont="1" applyBorder="1" applyAlignment="1">
      <alignment horizontal="center" vertical="center"/>
    </xf>
    <xf numFmtId="164" fontId="14" fillId="0" borderId="15" xfId="2" applyNumberFormat="1" applyFont="1" applyBorder="1" applyAlignment="1">
      <alignment horizontal="center" vertical="center" wrapText="1"/>
    </xf>
    <xf numFmtId="164" fontId="14" fillId="0" borderId="9" xfId="2" applyNumberFormat="1" applyFont="1" applyBorder="1" applyAlignment="1">
      <alignment horizontal="center" vertical="center"/>
    </xf>
    <xf numFmtId="164" fontId="14" fillId="0" borderId="9" xfId="2" applyNumberFormat="1" applyFont="1" applyFill="1" applyBorder="1" applyAlignment="1">
      <alignment horizontal="center" vertical="center"/>
    </xf>
    <xf numFmtId="164" fontId="14" fillId="0" borderId="15" xfId="0" applyNumberFormat="1" applyFont="1" applyBorder="1" applyAlignment="1">
      <alignment horizontal="center" vertical="center"/>
    </xf>
    <xf numFmtId="0" fontId="34" fillId="0" borderId="0" xfId="0" applyFont="1"/>
    <xf numFmtId="0" fontId="35" fillId="0" borderId="0" xfId="0" applyFont="1"/>
    <xf numFmtId="0" fontId="36" fillId="0" borderId="0" xfId="0" applyFont="1" applyAlignment="1">
      <alignment horizontal="center"/>
    </xf>
    <xf numFmtId="0" fontId="17" fillId="0" borderId="0" xfId="0" applyFont="1"/>
    <xf numFmtId="0" fontId="37" fillId="0" borderId="0" xfId="3" applyFont="1" applyAlignment="1">
      <alignment horizontal="left" vertical="center"/>
    </xf>
    <xf numFmtId="164" fontId="0" fillId="0" borderId="0" xfId="0" applyNumberFormat="1"/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4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14" fillId="0" borderId="10" xfId="0" applyNumberFormat="1" applyFont="1" applyBorder="1" applyAlignment="1">
      <alignment horizontal="center" vertical="center"/>
    </xf>
    <xf numFmtId="164" fontId="14" fillId="0" borderId="11" xfId="0" applyNumberFormat="1" applyFont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164" fontId="15" fillId="0" borderId="10" xfId="0" applyNumberFormat="1" applyFont="1" applyBorder="1" applyAlignment="1">
      <alignment horizontal="center" vertical="center" wrapText="1"/>
    </xf>
    <xf numFmtId="164" fontId="15" fillId="0" borderId="11" xfId="0" applyNumberFormat="1" applyFont="1" applyBorder="1" applyAlignment="1">
      <alignment horizontal="center" vertical="center" wrapText="1"/>
    </xf>
    <xf numFmtId="164" fontId="15" fillId="0" borderId="12" xfId="0" applyNumberFormat="1" applyFont="1" applyBorder="1" applyAlignment="1">
      <alignment horizontal="center" vertical="center" wrapText="1"/>
    </xf>
    <xf numFmtId="164" fontId="14" fillId="0" borderId="10" xfId="2" applyNumberFormat="1" applyFont="1" applyBorder="1" applyAlignment="1">
      <alignment horizontal="center" vertical="center" wrapText="1"/>
    </xf>
    <xf numFmtId="164" fontId="14" fillId="0" borderId="11" xfId="2" applyNumberFormat="1" applyFont="1" applyBorder="1" applyAlignment="1">
      <alignment horizontal="center" vertical="center" wrapText="1"/>
    </xf>
    <xf numFmtId="164" fontId="14" fillId="0" borderId="12" xfId="2" applyNumberFormat="1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164" fontId="14" fillId="0" borderId="16" xfId="2" applyNumberFormat="1" applyFont="1" applyBorder="1" applyAlignment="1">
      <alignment horizontal="center" vertical="center" wrapText="1"/>
    </xf>
    <xf numFmtId="164" fontId="14" fillId="0" borderId="18" xfId="2" applyNumberFormat="1" applyFont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164" fontId="15" fillId="5" borderId="10" xfId="0" applyNumberFormat="1" applyFont="1" applyFill="1" applyBorder="1" applyAlignment="1">
      <alignment horizontal="center" vertical="center" wrapText="1"/>
    </xf>
    <xf numFmtId="164" fontId="15" fillId="5" borderId="11" xfId="0" applyNumberFormat="1" applyFont="1" applyFill="1" applyBorder="1" applyAlignment="1">
      <alignment horizontal="center" vertical="center" wrapText="1"/>
    </xf>
    <xf numFmtId="164" fontId="15" fillId="5" borderId="12" xfId="0" applyNumberFormat="1" applyFont="1" applyFill="1" applyBorder="1" applyAlignment="1">
      <alignment horizontal="center" vertical="center" wrapText="1"/>
    </xf>
    <xf numFmtId="164" fontId="15" fillId="5" borderId="16" xfId="2" applyNumberFormat="1" applyFont="1" applyFill="1" applyBorder="1" applyAlignment="1">
      <alignment horizontal="center" vertical="center" wrapText="1"/>
    </xf>
    <xf numFmtId="164" fontId="15" fillId="5" borderId="17" xfId="2" applyNumberFormat="1" applyFont="1" applyFill="1" applyBorder="1" applyAlignment="1">
      <alignment horizontal="center" vertical="center" wrapText="1"/>
    </xf>
    <xf numFmtId="164" fontId="15" fillId="5" borderId="18" xfId="2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164" fontId="14" fillId="0" borderId="10" xfId="0" applyNumberFormat="1" applyFont="1" applyBorder="1" applyAlignment="1">
      <alignment vertical="center"/>
    </xf>
    <xf numFmtId="164" fontId="14" fillId="0" borderId="12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31" fillId="0" borderId="13" xfId="0" applyFont="1" applyBorder="1" applyAlignment="1">
      <alignment horizontal="center"/>
    </xf>
    <xf numFmtId="0" fontId="31" fillId="0" borderId="14" xfId="0" applyFont="1" applyBorder="1" applyAlignment="1">
      <alignment horizontal="center"/>
    </xf>
    <xf numFmtId="0" fontId="31" fillId="0" borderId="15" xfId="0" applyFont="1" applyBorder="1" applyAlignment="1">
      <alignment horizontal="center"/>
    </xf>
    <xf numFmtId="164" fontId="32" fillId="0" borderId="13" xfId="0" applyNumberFormat="1" applyFont="1" applyBorder="1" applyAlignment="1">
      <alignment horizontal="center" vertical="center"/>
    </xf>
    <xf numFmtId="164" fontId="32" fillId="0" borderId="14" xfId="0" applyNumberFormat="1" applyFont="1" applyBorder="1" applyAlignment="1">
      <alignment horizontal="center" vertical="center"/>
    </xf>
    <xf numFmtId="164" fontId="32" fillId="0" borderId="15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164" fontId="32" fillId="0" borderId="13" xfId="0" applyNumberFormat="1" applyFont="1" applyBorder="1" applyAlignment="1">
      <alignment horizontal="center" vertical="center" wrapText="1"/>
    </xf>
    <xf numFmtId="164" fontId="32" fillId="0" borderId="14" xfId="0" applyNumberFormat="1" applyFont="1" applyBorder="1" applyAlignment="1">
      <alignment horizontal="center" vertical="center" wrapText="1"/>
    </xf>
    <xf numFmtId="164" fontId="32" fillId="0" borderId="15" xfId="0" applyNumberFormat="1" applyFont="1" applyBorder="1" applyAlignment="1">
      <alignment horizontal="center" vertical="center" wrapText="1"/>
    </xf>
    <xf numFmtId="164" fontId="14" fillId="0" borderId="10" xfId="2" applyNumberFormat="1" applyFont="1" applyFill="1" applyBorder="1" applyAlignment="1">
      <alignment horizontal="center" vertical="center"/>
    </xf>
    <xf numFmtId="164" fontId="14" fillId="0" borderId="11" xfId="2" applyNumberFormat="1" applyFont="1" applyFill="1" applyBorder="1" applyAlignment="1">
      <alignment horizontal="center" vertical="center"/>
    </xf>
    <xf numFmtId="164" fontId="14" fillId="0" borderId="12" xfId="2" applyNumberFormat="1" applyFont="1" applyFill="1" applyBorder="1" applyAlignment="1">
      <alignment horizontal="center" vertical="center"/>
    </xf>
    <xf numFmtId="0" fontId="35" fillId="0" borderId="0" xfId="0" applyFont="1" applyAlignment="1">
      <alignment horizontal="left" vertical="center" wrapText="1"/>
    </xf>
    <xf numFmtId="0" fontId="31" fillId="0" borderId="0" xfId="0" applyFont="1" applyBorder="1" applyAlignment="1">
      <alignment horizontal="center"/>
    </xf>
    <xf numFmtId="164" fontId="32" fillId="0" borderId="0" xfId="0" applyNumberFormat="1" applyFont="1" applyBorder="1" applyAlignment="1">
      <alignment horizontal="center" vertical="center" wrapText="1"/>
    </xf>
    <xf numFmtId="164" fontId="14" fillId="0" borderId="0" xfId="2" applyNumberFormat="1" applyFont="1" applyBorder="1" applyAlignment="1">
      <alignment vertical="center" wrapText="1"/>
    </xf>
    <xf numFmtId="164" fontId="32" fillId="0" borderId="0" xfId="0" applyNumberFormat="1" applyFont="1" applyBorder="1" applyAlignment="1">
      <alignment horizontal="center" vertical="center"/>
    </xf>
    <xf numFmtId="164" fontId="39" fillId="0" borderId="0" xfId="2" applyNumberFormat="1" applyFont="1" applyBorder="1" applyAlignment="1">
      <alignment horizontal="center" vertical="center" wrapText="1"/>
    </xf>
    <xf numFmtId="0" fontId="38" fillId="0" borderId="0" xfId="0" applyFont="1"/>
    <xf numFmtId="164" fontId="38" fillId="0" borderId="0" xfId="0" applyNumberFormat="1" applyFont="1"/>
    <xf numFmtId="164" fontId="39" fillId="0" borderId="0" xfId="2" applyNumberFormat="1" applyFont="1" applyBorder="1" applyAlignment="1">
      <alignment vertical="center" wrapText="1"/>
    </xf>
  </cellXfs>
  <cellStyles count="4">
    <cellStyle name="Currency 2" xfId="2" xr:uid="{32800DF7-91D2-43ED-B3EE-C0F7D77234D7}"/>
    <cellStyle name="Hyperlink" xfId="3" builtinId="8"/>
    <cellStyle name="Normal" xfId="0" builtinId="0"/>
    <cellStyle name="Normal 2" xfId="1" xr:uid="{EB7436D1-E813-4594-B721-015363C6284D}"/>
  </cellStyles>
  <dxfs count="2">
    <dxf>
      <fill>
        <patternFill>
          <bgColor theme="8" tint="0.79998168889431442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NVITADO\Desktop\Archivod707fb3f-8947-4699-8971-42c47edaf61f.xlsx" TargetMode="External"/><Relationship Id="rId1" Type="http://schemas.openxmlformats.org/officeDocument/2006/relationships/externalLinkPath" Target="https://fuerzaaereacolombia.sharepoint.com/Users/INVITADO/Desktop/Archivod707fb3f-8947-4699-8971-42c47edaf61f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uerzaaereacolombia-my.sharepoint.com/personal/cristianc_rodriguez_fac_mil_co/Documents/1.%20SIMULADORES_PER/Date%20tracking%20Gantt%20char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1. REPUESTOS"/>
      <sheetName val="2. MANTENIMIENTO"/>
      <sheetName val="OBSERVACIONES COMESTRUCTURADOR"/>
      <sheetName val="PROYECCION_PAGOS"/>
    </sheetNames>
    <sheetDataSet>
      <sheetData sheetId="0" refreshError="1"/>
      <sheetData sheetId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out"/>
      <sheetName val="Green"/>
      <sheetName val="Blue"/>
      <sheetName val="Purple"/>
      <sheetName val="Hoja3"/>
    </sheetNames>
    <sheetDataSet>
      <sheetData sheetId="0" refreshError="1"/>
      <sheetData sheetId="1" refreshError="1"/>
      <sheetData sheetId="2" refreshError="1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E6567-1BA6-44AC-ABC2-7A21E1C37EE3}">
  <dimension ref="C2:G280"/>
  <sheetViews>
    <sheetView topLeftCell="A78" workbookViewId="0">
      <selection activeCell="D83" sqref="D83"/>
    </sheetView>
  </sheetViews>
  <sheetFormatPr defaultColWidth="11.42578125" defaultRowHeight="15"/>
  <cols>
    <col min="3" max="3" width="4.7109375" bestFit="1" customWidth="1"/>
    <col min="4" max="4" width="24" customWidth="1"/>
    <col min="5" max="5" width="20.140625" customWidth="1"/>
    <col min="6" max="6" width="25.7109375" customWidth="1"/>
    <col min="7" max="7" width="5.7109375" bestFit="1" customWidth="1"/>
  </cols>
  <sheetData>
    <row r="2" spans="3:7">
      <c r="C2" s="91" t="s">
        <v>0</v>
      </c>
      <c r="D2" s="91"/>
      <c r="E2" s="91"/>
      <c r="F2" s="91"/>
    </row>
    <row r="3" spans="3:7" ht="15.75" thickBot="1">
      <c r="C3" s="92"/>
      <c r="D3" s="92"/>
      <c r="E3" s="92"/>
      <c r="F3" s="92"/>
    </row>
    <row r="4" spans="3:7" ht="15.75" thickBot="1">
      <c r="C4" s="1" t="s">
        <v>1</v>
      </c>
      <c r="D4" s="2" t="s">
        <v>2</v>
      </c>
      <c r="E4" s="2" t="s">
        <v>3</v>
      </c>
      <c r="F4" s="2" t="s">
        <v>4</v>
      </c>
      <c r="G4" s="3" t="s">
        <v>5</v>
      </c>
    </row>
    <row r="5" spans="3:7" ht="45.75" customHeight="1" thickBot="1">
      <c r="C5" s="4">
        <v>1</v>
      </c>
      <c r="D5" s="5" t="s">
        <v>6</v>
      </c>
      <c r="E5" s="6">
        <v>744428</v>
      </c>
      <c r="F5" s="5" t="s">
        <v>7</v>
      </c>
      <c r="G5" s="6">
        <v>1</v>
      </c>
    </row>
    <row r="6" spans="3:7" ht="34.5" customHeight="1" thickBot="1">
      <c r="C6" s="4">
        <v>2</v>
      </c>
      <c r="D6" s="5" t="s">
        <v>8</v>
      </c>
      <c r="E6" s="5" t="s">
        <v>9</v>
      </c>
      <c r="F6" s="5" t="s">
        <v>7</v>
      </c>
      <c r="G6" s="6">
        <v>1</v>
      </c>
    </row>
    <row r="7" spans="3:7" ht="15.75" thickBot="1">
      <c r="C7" s="4">
        <v>3</v>
      </c>
      <c r="D7" s="5" t="s">
        <v>10</v>
      </c>
      <c r="E7" s="5" t="s">
        <v>11</v>
      </c>
      <c r="F7" s="5" t="s">
        <v>7</v>
      </c>
      <c r="G7" s="6">
        <v>1</v>
      </c>
    </row>
    <row r="8" spans="3:7" ht="23.25" customHeight="1" thickBot="1">
      <c r="C8" s="4">
        <v>4</v>
      </c>
      <c r="D8" s="5" t="s">
        <v>12</v>
      </c>
      <c r="E8" s="5" t="s">
        <v>13</v>
      </c>
      <c r="F8" s="5" t="s">
        <v>7</v>
      </c>
      <c r="G8" s="6">
        <v>1</v>
      </c>
    </row>
    <row r="9" spans="3:7" ht="68.25" customHeight="1" thickBot="1">
      <c r="C9" s="4">
        <v>5</v>
      </c>
      <c r="D9" s="5" t="s">
        <v>14</v>
      </c>
      <c r="E9" s="5" t="s">
        <v>15</v>
      </c>
      <c r="F9" s="5" t="s">
        <v>7</v>
      </c>
      <c r="G9" s="6">
        <v>1</v>
      </c>
    </row>
    <row r="10" spans="3:7" ht="22.5" customHeight="1">
      <c r="C10" s="93">
        <v>6</v>
      </c>
      <c r="D10" s="7" t="s">
        <v>16</v>
      </c>
      <c r="E10" s="7" t="s">
        <v>17</v>
      </c>
      <c r="F10" s="93" t="s">
        <v>7</v>
      </c>
      <c r="G10" s="95">
        <v>1</v>
      </c>
    </row>
    <row r="11" spans="3:7" ht="33.75" customHeight="1">
      <c r="C11" s="99"/>
      <c r="D11" s="7" t="s">
        <v>18</v>
      </c>
      <c r="E11" s="7">
        <v>5</v>
      </c>
      <c r="F11" s="99"/>
      <c r="G11" s="100"/>
    </row>
    <row r="12" spans="3:7" ht="34.5" customHeight="1" thickBot="1">
      <c r="C12" s="94"/>
      <c r="D12" s="5" t="s">
        <v>19</v>
      </c>
      <c r="E12" s="8"/>
      <c r="F12" s="94"/>
      <c r="G12" s="96"/>
    </row>
    <row r="13" spans="3:7" ht="15.75" thickBot="1">
      <c r="C13" s="4">
        <v>7</v>
      </c>
      <c r="D13" s="5" t="s">
        <v>20</v>
      </c>
      <c r="E13" s="6">
        <v>205049</v>
      </c>
      <c r="F13" s="5" t="s">
        <v>7</v>
      </c>
      <c r="G13" s="6">
        <v>2</v>
      </c>
    </row>
    <row r="14" spans="3:7" ht="22.5" customHeight="1">
      <c r="C14" s="93">
        <v>8</v>
      </c>
      <c r="D14" s="7" t="s">
        <v>21</v>
      </c>
      <c r="E14" s="95" t="s">
        <v>22</v>
      </c>
      <c r="F14" s="93" t="s">
        <v>7</v>
      </c>
      <c r="G14" s="95">
        <v>1</v>
      </c>
    </row>
    <row r="15" spans="3:7" ht="15.75" thickBot="1">
      <c r="C15" s="94"/>
      <c r="D15" s="5">
        <v>117</v>
      </c>
      <c r="E15" s="96"/>
      <c r="F15" s="94"/>
      <c r="G15" s="96"/>
    </row>
    <row r="16" spans="3:7" ht="34.5" customHeight="1" thickBot="1">
      <c r="C16" s="4">
        <v>9</v>
      </c>
      <c r="D16" s="5" t="s">
        <v>23</v>
      </c>
      <c r="E16" s="5" t="s">
        <v>24</v>
      </c>
      <c r="F16" s="5" t="s">
        <v>7</v>
      </c>
      <c r="G16" s="6">
        <v>1</v>
      </c>
    </row>
    <row r="17" spans="3:7" ht="34.5" customHeight="1" thickBot="1">
      <c r="C17" s="4">
        <v>10</v>
      </c>
      <c r="D17" s="5" t="s">
        <v>25</v>
      </c>
      <c r="E17" s="5" t="s">
        <v>26</v>
      </c>
      <c r="F17" s="5" t="s">
        <v>7</v>
      </c>
      <c r="G17" s="6">
        <v>1</v>
      </c>
    </row>
    <row r="18" spans="3:7" ht="34.5" customHeight="1" thickBot="1">
      <c r="C18" s="4">
        <v>11</v>
      </c>
      <c r="D18" s="5" t="s">
        <v>27</v>
      </c>
      <c r="E18" s="5" t="s">
        <v>28</v>
      </c>
      <c r="F18" s="5" t="s">
        <v>7</v>
      </c>
      <c r="G18" s="6">
        <v>1</v>
      </c>
    </row>
    <row r="19" spans="3:7" ht="23.25" customHeight="1" thickBot="1">
      <c r="C19" s="4">
        <v>12</v>
      </c>
      <c r="D19" s="5" t="s">
        <v>29</v>
      </c>
      <c r="E19" s="5" t="s">
        <v>30</v>
      </c>
      <c r="F19" s="5" t="s">
        <v>7</v>
      </c>
      <c r="G19" s="6">
        <v>1</v>
      </c>
    </row>
    <row r="20" spans="3:7" ht="34.5" customHeight="1" thickBot="1">
      <c r="C20" s="4">
        <v>13</v>
      </c>
      <c r="D20" s="5" t="s">
        <v>31</v>
      </c>
      <c r="E20" s="5" t="s">
        <v>32</v>
      </c>
      <c r="F20" s="5" t="s">
        <v>7</v>
      </c>
      <c r="G20" s="6">
        <v>1</v>
      </c>
    </row>
    <row r="21" spans="3:7" ht="23.25" customHeight="1" thickBot="1">
      <c r="C21" s="4">
        <v>14</v>
      </c>
      <c r="D21" s="5" t="s">
        <v>33</v>
      </c>
      <c r="E21" s="5" t="s">
        <v>34</v>
      </c>
      <c r="F21" s="5" t="s">
        <v>7</v>
      </c>
      <c r="G21" s="6">
        <v>1</v>
      </c>
    </row>
    <row r="22" spans="3:7" ht="23.25" customHeight="1" thickBot="1">
      <c r="C22" s="4">
        <v>15</v>
      </c>
      <c r="D22" s="5" t="s">
        <v>33</v>
      </c>
      <c r="E22" s="5" t="s">
        <v>35</v>
      </c>
      <c r="F22" s="5" t="s">
        <v>7</v>
      </c>
      <c r="G22" s="6">
        <v>1</v>
      </c>
    </row>
    <row r="23" spans="3:7" ht="23.25" customHeight="1" thickBot="1">
      <c r="C23" s="4">
        <v>16</v>
      </c>
      <c r="D23" s="5" t="s">
        <v>36</v>
      </c>
      <c r="E23" s="5" t="s">
        <v>37</v>
      </c>
      <c r="F23" s="5" t="s">
        <v>7</v>
      </c>
      <c r="G23" s="6">
        <v>1</v>
      </c>
    </row>
    <row r="24" spans="3:7" ht="23.25" customHeight="1" thickBot="1">
      <c r="C24" s="4">
        <v>17</v>
      </c>
      <c r="D24" s="5" t="s">
        <v>38</v>
      </c>
      <c r="E24" s="5" t="s">
        <v>39</v>
      </c>
      <c r="F24" s="5" t="s">
        <v>7</v>
      </c>
      <c r="G24" s="6">
        <v>1</v>
      </c>
    </row>
    <row r="25" spans="3:7" ht="34.5" customHeight="1" thickBot="1">
      <c r="C25" s="4">
        <v>18</v>
      </c>
      <c r="D25" s="5" t="s">
        <v>40</v>
      </c>
      <c r="E25" s="5" t="s">
        <v>41</v>
      </c>
      <c r="F25" s="5" t="s">
        <v>7</v>
      </c>
      <c r="G25" s="6">
        <v>1</v>
      </c>
    </row>
    <row r="26" spans="3:7" ht="68.25" customHeight="1" thickBot="1">
      <c r="C26" s="4">
        <v>19</v>
      </c>
      <c r="D26" s="5" t="s">
        <v>42</v>
      </c>
      <c r="E26" s="5" t="s">
        <v>43</v>
      </c>
      <c r="F26" s="5" t="s">
        <v>7</v>
      </c>
      <c r="G26" s="6">
        <v>1</v>
      </c>
    </row>
    <row r="27" spans="3:7" ht="23.25" customHeight="1" thickBot="1">
      <c r="C27" s="4">
        <v>20</v>
      </c>
      <c r="D27" s="5" t="s">
        <v>44</v>
      </c>
      <c r="E27" s="5" t="s">
        <v>45</v>
      </c>
      <c r="F27" s="5" t="s">
        <v>7</v>
      </c>
      <c r="G27" s="6">
        <v>1</v>
      </c>
    </row>
    <row r="28" spans="3:7" ht="45.75" customHeight="1" thickBot="1">
      <c r="C28" s="4">
        <v>21</v>
      </c>
      <c r="D28" s="5" t="s">
        <v>46</v>
      </c>
      <c r="E28" s="5" t="s">
        <v>47</v>
      </c>
      <c r="F28" s="5" t="s">
        <v>7</v>
      </c>
      <c r="G28" s="6">
        <v>1</v>
      </c>
    </row>
    <row r="29" spans="3:7" ht="34.5" customHeight="1" thickBot="1">
      <c r="C29" s="4">
        <v>22</v>
      </c>
      <c r="D29" s="5" t="s">
        <v>48</v>
      </c>
      <c r="E29" s="5" t="s">
        <v>47</v>
      </c>
      <c r="F29" s="5" t="s">
        <v>7</v>
      </c>
      <c r="G29" s="6">
        <v>1</v>
      </c>
    </row>
    <row r="30" spans="3:7" ht="45.75" customHeight="1" thickBot="1">
      <c r="C30" s="4">
        <v>23</v>
      </c>
      <c r="D30" s="5" t="s">
        <v>49</v>
      </c>
      <c r="E30" s="5" t="s">
        <v>50</v>
      </c>
      <c r="F30" s="5" t="s">
        <v>7</v>
      </c>
      <c r="G30" s="6">
        <v>1</v>
      </c>
    </row>
    <row r="31" spans="3:7" ht="23.25" customHeight="1" thickBot="1">
      <c r="C31" s="4">
        <v>24</v>
      </c>
      <c r="D31" s="5" t="s">
        <v>51</v>
      </c>
      <c r="E31" s="5" t="s">
        <v>52</v>
      </c>
      <c r="F31" s="5" t="s">
        <v>7</v>
      </c>
      <c r="G31" s="6">
        <v>1</v>
      </c>
    </row>
    <row r="32" spans="3:7" ht="22.5" customHeight="1">
      <c r="C32" s="93">
        <v>25</v>
      </c>
      <c r="D32" s="7" t="s">
        <v>53</v>
      </c>
      <c r="E32" s="93" t="s">
        <v>54</v>
      </c>
      <c r="F32" s="93" t="s">
        <v>7</v>
      </c>
      <c r="G32" s="95">
        <v>1</v>
      </c>
    </row>
    <row r="33" spans="3:7" ht="15.75" thickBot="1">
      <c r="C33" s="94"/>
      <c r="D33" s="5">
        <v>8500260131</v>
      </c>
      <c r="E33" s="94"/>
      <c r="F33" s="94"/>
      <c r="G33" s="96"/>
    </row>
    <row r="34" spans="3:7" ht="45" customHeight="1">
      <c r="C34" s="93">
        <v>26</v>
      </c>
      <c r="D34" s="7" t="s">
        <v>55</v>
      </c>
      <c r="E34" s="93" t="s">
        <v>56</v>
      </c>
      <c r="F34" s="93" t="s">
        <v>7</v>
      </c>
      <c r="G34" s="95">
        <v>1</v>
      </c>
    </row>
    <row r="35" spans="3:7" ht="15.75" thickBot="1">
      <c r="C35" s="94"/>
      <c r="D35" s="5">
        <v>8001779582</v>
      </c>
      <c r="E35" s="94"/>
      <c r="F35" s="94"/>
      <c r="G35" s="96"/>
    </row>
    <row r="36" spans="3:7" ht="45" customHeight="1">
      <c r="C36" s="93">
        <v>27</v>
      </c>
      <c r="D36" s="7" t="s">
        <v>57</v>
      </c>
      <c r="E36" s="93" t="s">
        <v>58</v>
      </c>
      <c r="F36" s="93" t="s">
        <v>7</v>
      </c>
      <c r="G36" s="95">
        <v>1</v>
      </c>
    </row>
    <row r="37" spans="3:7" ht="15.75" thickBot="1">
      <c r="C37" s="94"/>
      <c r="D37" s="5" t="s">
        <v>59</v>
      </c>
      <c r="E37" s="94"/>
      <c r="F37" s="94"/>
      <c r="G37" s="96"/>
    </row>
    <row r="38" spans="3:7" ht="45" customHeight="1">
      <c r="C38" s="93">
        <v>28</v>
      </c>
      <c r="D38" s="7" t="s">
        <v>60</v>
      </c>
      <c r="E38" s="93" t="s">
        <v>61</v>
      </c>
      <c r="F38" s="93" t="s">
        <v>7</v>
      </c>
      <c r="G38" s="95">
        <v>1</v>
      </c>
    </row>
    <row r="39" spans="3:7" ht="15.75" thickBot="1">
      <c r="C39" s="94"/>
      <c r="D39" s="5" t="s">
        <v>62</v>
      </c>
      <c r="E39" s="94"/>
      <c r="F39" s="94"/>
      <c r="G39" s="96"/>
    </row>
    <row r="40" spans="3:7" ht="57" customHeight="1" thickBot="1">
      <c r="C40" s="4">
        <v>29</v>
      </c>
      <c r="D40" s="5" t="s">
        <v>63</v>
      </c>
      <c r="E40" s="5" t="s">
        <v>64</v>
      </c>
      <c r="F40" s="5" t="s">
        <v>7</v>
      </c>
      <c r="G40" s="6">
        <v>1</v>
      </c>
    </row>
    <row r="41" spans="3:7" ht="57" customHeight="1" thickBot="1">
      <c r="C41" s="4">
        <v>30</v>
      </c>
      <c r="D41" s="5" t="s">
        <v>65</v>
      </c>
      <c r="E41" s="5" t="s">
        <v>66</v>
      </c>
      <c r="F41" s="5" t="s">
        <v>7</v>
      </c>
      <c r="G41" s="6">
        <v>1</v>
      </c>
    </row>
    <row r="42" spans="3:7" ht="34.5" customHeight="1" thickBot="1">
      <c r="C42" s="4">
        <v>31</v>
      </c>
      <c r="D42" s="5" t="s">
        <v>67</v>
      </c>
      <c r="E42" s="5" t="s">
        <v>68</v>
      </c>
      <c r="F42" s="5" t="s">
        <v>7</v>
      </c>
      <c r="G42" s="6">
        <v>1</v>
      </c>
    </row>
    <row r="43" spans="3:7" ht="23.25" customHeight="1" thickBot="1">
      <c r="C43" s="4">
        <v>32</v>
      </c>
      <c r="D43" s="5" t="s">
        <v>69</v>
      </c>
      <c r="E43" s="5" t="s">
        <v>70</v>
      </c>
      <c r="F43" s="5" t="s">
        <v>7</v>
      </c>
      <c r="G43" s="6">
        <v>1</v>
      </c>
    </row>
    <row r="44" spans="3:7" ht="34.5" customHeight="1" thickBot="1">
      <c r="C44" s="4">
        <v>33</v>
      </c>
      <c r="D44" s="5" t="s">
        <v>71</v>
      </c>
      <c r="E44" s="5" t="s">
        <v>72</v>
      </c>
      <c r="F44" s="5" t="s">
        <v>7</v>
      </c>
      <c r="G44" s="6">
        <v>1</v>
      </c>
    </row>
    <row r="45" spans="3:7" ht="23.25" customHeight="1" thickBot="1">
      <c r="C45" s="4">
        <v>34</v>
      </c>
      <c r="D45" s="5" t="s">
        <v>73</v>
      </c>
      <c r="E45" s="5" t="s">
        <v>74</v>
      </c>
      <c r="F45" s="5" t="s">
        <v>7</v>
      </c>
      <c r="G45" s="6">
        <v>3</v>
      </c>
    </row>
    <row r="46" spans="3:7" ht="34.5" customHeight="1" thickBot="1">
      <c r="C46" s="4">
        <v>35</v>
      </c>
      <c r="D46" s="5" t="s">
        <v>75</v>
      </c>
      <c r="E46" s="5" t="s">
        <v>76</v>
      </c>
      <c r="F46" s="5" t="s">
        <v>7</v>
      </c>
      <c r="G46" s="6">
        <v>1</v>
      </c>
    </row>
    <row r="47" spans="3:7" ht="34.5" customHeight="1" thickBot="1">
      <c r="C47" s="4">
        <v>36</v>
      </c>
      <c r="D47" s="5" t="s">
        <v>77</v>
      </c>
      <c r="E47" s="5" t="s">
        <v>78</v>
      </c>
      <c r="F47" s="5" t="s">
        <v>7</v>
      </c>
      <c r="G47" s="6">
        <v>1</v>
      </c>
    </row>
    <row r="48" spans="3:7" ht="45" customHeight="1">
      <c r="C48" s="93">
        <v>37</v>
      </c>
      <c r="D48" s="7" t="s">
        <v>79</v>
      </c>
      <c r="E48" s="93" t="s">
        <v>80</v>
      </c>
      <c r="F48" s="93" t="s">
        <v>7</v>
      </c>
      <c r="G48" s="95">
        <v>1</v>
      </c>
    </row>
    <row r="49" spans="3:7" ht="15.75" thickBot="1">
      <c r="C49" s="94"/>
      <c r="D49" s="5">
        <v>1344376</v>
      </c>
      <c r="E49" s="94"/>
      <c r="F49" s="94"/>
      <c r="G49" s="96"/>
    </row>
    <row r="50" spans="3:7" ht="22.5" customHeight="1">
      <c r="C50" s="93">
        <v>38</v>
      </c>
      <c r="D50" s="7" t="s">
        <v>81</v>
      </c>
      <c r="E50" s="93" t="s">
        <v>82</v>
      </c>
      <c r="F50" s="93" t="s">
        <v>7</v>
      </c>
      <c r="G50" s="95">
        <v>1</v>
      </c>
    </row>
    <row r="51" spans="3:7" ht="23.25" customHeight="1" thickBot="1">
      <c r="C51" s="94"/>
      <c r="D51" s="5" t="s">
        <v>83</v>
      </c>
      <c r="E51" s="94"/>
      <c r="F51" s="94"/>
      <c r="G51" s="96"/>
    </row>
    <row r="52" spans="3:7" ht="57" customHeight="1" thickBot="1">
      <c r="C52" s="4">
        <v>39</v>
      </c>
      <c r="D52" s="5" t="s">
        <v>84</v>
      </c>
      <c r="E52" s="5" t="s">
        <v>85</v>
      </c>
      <c r="F52" s="5" t="s">
        <v>7</v>
      </c>
      <c r="G52" s="6">
        <v>1</v>
      </c>
    </row>
    <row r="53" spans="3:7" ht="57" customHeight="1" thickBot="1">
      <c r="C53" s="4">
        <v>40</v>
      </c>
      <c r="D53" s="5" t="s">
        <v>86</v>
      </c>
      <c r="E53" s="5" t="s">
        <v>87</v>
      </c>
      <c r="F53" s="5" t="s">
        <v>7</v>
      </c>
      <c r="G53" s="6">
        <v>1</v>
      </c>
    </row>
    <row r="54" spans="3:7" ht="68.25" customHeight="1" thickBot="1">
      <c r="C54" s="4">
        <v>41</v>
      </c>
      <c r="D54" s="5" t="s">
        <v>88</v>
      </c>
      <c r="E54" s="5" t="s">
        <v>89</v>
      </c>
      <c r="F54" s="5" t="s">
        <v>7</v>
      </c>
      <c r="G54" s="6">
        <v>1</v>
      </c>
    </row>
    <row r="55" spans="3:7" ht="68.25" customHeight="1" thickBot="1">
      <c r="C55" s="4">
        <v>42</v>
      </c>
      <c r="D55" s="5" t="s">
        <v>90</v>
      </c>
      <c r="E55" s="5" t="s">
        <v>91</v>
      </c>
      <c r="F55" s="5" t="s">
        <v>7</v>
      </c>
      <c r="G55" s="6">
        <v>1</v>
      </c>
    </row>
    <row r="56" spans="3:7" ht="45" customHeight="1">
      <c r="C56" s="93">
        <v>43</v>
      </c>
      <c r="D56" s="7" t="s">
        <v>92</v>
      </c>
      <c r="E56" s="93" t="s">
        <v>93</v>
      </c>
      <c r="F56" s="93" t="s">
        <v>7</v>
      </c>
      <c r="G56" s="95">
        <v>1</v>
      </c>
    </row>
    <row r="57" spans="3:7" ht="15.75" thickBot="1">
      <c r="C57" s="94"/>
      <c r="D57" s="5">
        <v>8117586</v>
      </c>
      <c r="E57" s="94"/>
      <c r="F57" s="94"/>
      <c r="G57" s="96"/>
    </row>
    <row r="58" spans="3:7" ht="45.75" customHeight="1" thickBot="1">
      <c r="C58" s="4">
        <v>44</v>
      </c>
      <c r="D58" s="5" t="s">
        <v>94</v>
      </c>
      <c r="E58" s="5" t="s">
        <v>95</v>
      </c>
      <c r="F58" s="5" t="s">
        <v>7</v>
      </c>
      <c r="G58" s="6">
        <v>1</v>
      </c>
    </row>
    <row r="59" spans="3:7" ht="45" customHeight="1">
      <c r="C59" s="93">
        <v>45</v>
      </c>
      <c r="D59" s="7" t="s">
        <v>96</v>
      </c>
      <c r="E59" s="93" t="s">
        <v>97</v>
      </c>
      <c r="F59" s="93" t="s">
        <v>7</v>
      </c>
      <c r="G59" s="95">
        <v>1</v>
      </c>
    </row>
    <row r="60" spans="3:7" ht="15.75" thickBot="1">
      <c r="C60" s="94"/>
      <c r="D60" s="5">
        <v>7450454</v>
      </c>
      <c r="E60" s="94"/>
      <c r="F60" s="94"/>
      <c r="G60" s="96"/>
    </row>
    <row r="61" spans="3:7" ht="33.75" customHeight="1">
      <c r="C61" s="93">
        <v>46</v>
      </c>
      <c r="D61" s="7" t="s">
        <v>98</v>
      </c>
      <c r="E61" s="93" t="s">
        <v>99</v>
      </c>
      <c r="F61" s="93" t="s">
        <v>7</v>
      </c>
      <c r="G61" s="95">
        <v>1</v>
      </c>
    </row>
    <row r="62" spans="3:7" ht="15.75" thickBot="1">
      <c r="C62" s="94"/>
      <c r="D62" s="5" t="s">
        <v>100</v>
      </c>
      <c r="E62" s="94"/>
      <c r="F62" s="94"/>
      <c r="G62" s="96"/>
    </row>
    <row r="63" spans="3:7" ht="33.75" customHeight="1">
      <c r="C63" s="93">
        <v>47</v>
      </c>
      <c r="D63" s="7" t="s">
        <v>101</v>
      </c>
      <c r="E63" s="93" t="s">
        <v>102</v>
      </c>
      <c r="F63" s="93" t="s">
        <v>7</v>
      </c>
      <c r="G63" s="95">
        <v>1</v>
      </c>
    </row>
    <row r="64" spans="3:7" ht="23.25" customHeight="1" thickBot="1">
      <c r="C64" s="94"/>
      <c r="D64" s="5" t="s">
        <v>103</v>
      </c>
      <c r="E64" s="94"/>
      <c r="F64" s="94"/>
      <c r="G64" s="96"/>
    </row>
    <row r="65" spans="3:7" ht="57" customHeight="1" thickBot="1">
      <c r="C65" s="4">
        <v>48</v>
      </c>
      <c r="D65" s="5" t="s">
        <v>104</v>
      </c>
      <c r="E65" s="5" t="s">
        <v>105</v>
      </c>
      <c r="F65" s="5" t="s">
        <v>7</v>
      </c>
      <c r="G65" s="6">
        <v>1</v>
      </c>
    </row>
    <row r="66" spans="3:7" ht="45.75" customHeight="1" thickBot="1">
      <c r="C66" s="4">
        <v>49</v>
      </c>
      <c r="D66" s="5" t="s">
        <v>106</v>
      </c>
      <c r="E66" s="5" t="s">
        <v>107</v>
      </c>
      <c r="F66" s="5" t="s">
        <v>7</v>
      </c>
      <c r="G66" s="6">
        <v>1</v>
      </c>
    </row>
    <row r="67" spans="3:7" ht="57" customHeight="1" thickBot="1">
      <c r="C67" s="4">
        <v>50</v>
      </c>
      <c r="D67" s="5" t="s">
        <v>108</v>
      </c>
      <c r="E67" s="5" t="s">
        <v>109</v>
      </c>
      <c r="F67" s="5" t="s">
        <v>7</v>
      </c>
      <c r="G67" s="6">
        <v>1</v>
      </c>
    </row>
    <row r="68" spans="3:7" ht="57" customHeight="1" thickBot="1">
      <c r="C68" s="4">
        <v>51</v>
      </c>
      <c r="D68" s="5" t="s">
        <v>110</v>
      </c>
      <c r="E68" s="5" t="s">
        <v>111</v>
      </c>
      <c r="F68" s="5" t="s">
        <v>7</v>
      </c>
      <c r="G68" s="6">
        <v>1</v>
      </c>
    </row>
    <row r="69" spans="3:7" ht="57" customHeight="1" thickBot="1">
      <c r="C69" s="4">
        <v>52</v>
      </c>
      <c r="D69" s="5" t="s">
        <v>112</v>
      </c>
      <c r="E69" s="5" t="s">
        <v>113</v>
      </c>
      <c r="F69" s="5" t="s">
        <v>7</v>
      </c>
      <c r="G69" s="6">
        <v>1</v>
      </c>
    </row>
    <row r="70" spans="3:7" ht="45" customHeight="1">
      <c r="C70" s="93">
        <v>53</v>
      </c>
      <c r="D70" s="7" t="s">
        <v>114</v>
      </c>
      <c r="E70" s="93" t="s">
        <v>115</v>
      </c>
      <c r="F70" s="93" t="s">
        <v>7</v>
      </c>
      <c r="G70" s="95">
        <v>1</v>
      </c>
    </row>
    <row r="71" spans="3:7" ht="15.75" thickBot="1">
      <c r="C71" s="94"/>
      <c r="D71" s="5" t="s">
        <v>116</v>
      </c>
      <c r="E71" s="94"/>
      <c r="F71" s="94"/>
      <c r="G71" s="96"/>
    </row>
    <row r="72" spans="3:7" ht="45.75" customHeight="1" thickBot="1">
      <c r="C72" s="4">
        <v>54</v>
      </c>
      <c r="D72" s="5" t="s">
        <v>117</v>
      </c>
      <c r="E72" s="5" t="s">
        <v>118</v>
      </c>
      <c r="F72" s="5" t="s">
        <v>7</v>
      </c>
      <c r="G72" s="6">
        <v>1</v>
      </c>
    </row>
    <row r="73" spans="3:7" ht="33.75" customHeight="1">
      <c r="C73" s="93">
        <v>55</v>
      </c>
      <c r="D73" s="7" t="s">
        <v>119</v>
      </c>
      <c r="E73" s="93" t="s">
        <v>120</v>
      </c>
      <c r="F73" s="93" t="s">
        <v>7</v>
      </c>
      <c r="G73" s="95">
        <v>1</v>
      </c>
    </row>
    <row r="74" spans="3:7" ht="15.75" thickBot="1">
      <c r="C74" s="94"/>
      <c r="D74" s="5">
        <v>5591434</v>
      </c>
      <c r="E74" s="94"/>
      <c r="F74" s="94"/>
      <c r="G74" s="96"/>
    </row>
    <row r="75" spans="3:7" ht="45.75" customHeight="1" thickBot="1">
      <c r="C75" s="4">
        <v>56</v>
      </c>
      <c r="D75" s="5" t="s">
        <v>121</v>
      </c>
      <c r="E75" s="5" t="s">
        <v>122</v>
      </c>
      <c r="F75" s="5" t="s">
        <v>7</v>
      </c>
      <c r="G75" s="6">
        <v>1</v>
      </c>
    </row>
    <row r="76" spans="3:7" ht="34.5" customHeight="1" thickBot="1">
      <c r="C76" s="4">
        <v>57</v>
      </c>
      <c r="D76" s="5" t="s">
        <v>123</v>
      </c>
      <c r="E76" s="5" t="s">
        <v>124</v>
      </c>
      <c r="F76" s="5" t="s">
        <v>7</v>
      </c>
      <c r="G76" s="6">
        <v>1</v>
      </c>
    </row>
    <row r="77" spans="3:7" ht="34.5" customHeight="1" thickBot="1">
      <c r="C77" s="4">
        <v>58</v>
      </c>
      <c r="D77" s="5" t="s">
        <v>125</v>
      </c>
      <c r="E77" s="5" t="s">
        <v>126</v>
      </c>
      <c r="F77" s="5" t="s">
        <v>7</v>
      </c>
      <c r="G77" s="6">
        <v>1</v>
      </c>
    </row>
    <row r="78" spans="3:7" ht="34.5" customHeight="1" thickBot="1">
      <c r="C78" s="4">
        <v>59</v>
      </c>
      <c r="D78" s="5" t="s">
        <v>127</v>
      </c>
      <c r="E78" s="5" t="s">
        <v>128</v>
      </c>
      <c r="F78" s="5" t="s">
        <v>7</v>
      </c>
      <c r="G78" s="6">
        <v>1</v>
      </c>
    </row>
    <row r="79" spans="3:7" ht="34.5" customHeight="1" thickBot="1">
      <c r="C79" s="4">
        <v>60</v>
      </c>
      <c r="D79" s="5" t="s">
        <v>129</v>
      </c>
      <c r="E79" s="5" t="s">
        <v>130</v>
      </c>
      <c r="F79" s="5" t="s">
        <v>7</v>
      </c>
      <c r="G79" s="6">
        <v>1</v>
      </c>
    </row>
    <row r="80" spans="3:7" ht="34.5" customHeight="1" thickBot="1">
      <c r="C80" s="4">
        <v>61</v>
      </c>
      <c r="D80" s="5" t="s">
        <v>131</v>
      </c>
      <c r="E80" s="5" t="s">
        <v>132</v>
      </c>
      <c r="F80" s="5" t="s">
        <v>7</v>
      </c>
      <c r="G80" s="6">
        <v>1</v>
      </c>
    </row>
    <row r="81" spans="3:7" ht="34.5" customHeight="1" thickBot="1">
      <c r="C81" s="4">
        <v>62</v>
      </c>
      <c r="D81" s="5" t="s">
        <v>133</v>
      </c>
      <c r="E81" s="5" t="s">
        <v>134</v>
      </c>
      <c r="F81" s="5" t="s">
        <v>7</v>
      </c>
      <c r="G81" s="6">
        <v>1</v>
      </c>
    </row>
    <row r="82" spans="3:7" ht="45.75" customHeight="1" thickBot="1">
      <c r="C82" s="4">
        <v>63</v>
      </c>
      <c r="D82" s="5" t="s">
        <v>135</v>
      </c>
      <c r="E82" s="5" t="s">
        <v>136</v>
      </c>
      <c r="F82" s="5" t="s">
        <v>7</v>
      </c>
      <c r="G82" s="6">
        <v>1</v>
      </c>
    </row>
    <row r="83" spans="3:7" ht="57" customHeight="1" thickBot="1">
      <c r="C83" s="4">
        <v>64</v>
      </c>
      <c r="D83" s="5" t="s">
        <v>137</v>
      </c>
      <c r="E83" s="5" t="s">
        <v>138</v>
      </c>
      <c r="F83" s="5" t="s">
        <v>7</v>
      </c>
      <c r="G83" s="6">
        <v>1</v>
      </c>
    </row>
    <row r="84" spans="3:7" ht="45" customHeight="1">
      <c r="C84" s="93">
        <v>65</v>
      </c>
      <c r="D84" s="7" t="s">
        <v>139</v>
      </c>
      <c r="E84" s="93" t="s">
        <v>140</v>
      </c>
      <c r="F84" s="93" t="s">
        <v>7</v>
      </c>
      <c r="G84" s="95">
        <v>1</v>
      </c>
    </row>
    <row r="85" spans="3:7" ht="23.25" customHeight="1" thickBot="1">
      <c r="C85" s="94"/>
      <c r="D85" s="5" t="s">
        <v>141</v>
      </c>
      <c r="E85" s="94"/>
      <c r="F85" s="94"/>
      <c r="G85" s="96"/>
    </row>
    <row r="86" spans="3:7" ht="33.75" customHeight="1">
      <c r="C86" s="93">
        <v>66</v>
      </c>
      <c r="D86" s="7" t="s">
        <v>142</v>
      </c>
      <c r="E86" s="93" t="s">
        <v>143</v>
      </c>
      <c r="F86" s="93" t="s">
        <v>7</v>
      </c>
      <c r="G86" s="95">
        <v>1</v>
      </c>
    </row>
    <row r="87" spans="3:7" ht="15.75" thickBot="1">
      <c r="C87" s="94"/>
      <c r="D87" s="5">
        <v>387</v>
      </c>
      <c r="E87" s="94"/>
      <c r="F87" s="94"/>
      <c r="G87" s="96"/>
    </row>
    <row r="88" spans="3:7" ht="34.5" customHeight="1" thickBot="1">
      <c r="C88" s="4">
        <v>67</v>
      </c>
      <c r="D88" s="5" t="s">
        <v>144</v>
      </c>
      <c r="E88" s="5" t="s">
        <v>145</v>
      </c>
      <c r="F88" s="5" t="s">
        <v>7</v>
      </c>
      <c r="G88" s="6">
        <v>1</v>
      </c>
    </row>
    <row r="89" spans="3:7" ht="23.25" customHeight="1" thickBot="1">
      <c r="C89" s="4">
        <v>68</v>
      </c>
      <c r="D89" s="5" t="s">
        <v>146</v>
      </c>
      <c r="E89" s="5" t="s">
        <v>147</v>
      </c>
      <c r="F89" s="5" t="s">
        <v>7</v>
      </c>
      <c r="G89" s="6">
        <v>1</v>
      </c>
    </row>
    <row r="90" spans="3:7" ht="34.5" customHeight="1" thickBot="1">
      <c r="C90" s="4">
        <v>69</v>
      </c>
      <c r="D90" s="5" t="s">
        <v>148</v>
      </c>
      <c r="E90" s="5" t="s">
        <v>149</v>
      </c>
      <c r="F90" s="5" t="s">
        <v>7</v>
      </c>
      <c r="G90" s="6">
        <v>1</v>
      </c>
    </row>
    <row r="91" spans="3:7" ht="45.75" customHeight="1" thickBot="1">
      <c r="C91" s="4">
        <v>70</v>
      </c>
      <c r="D91" s="5" t="s">
        <v>150</v>
      </c>
      <c r="E91" s="5" t="s">
        <v>151</v>
      </c>
      <c r="F91" s="5" t="s">
        <v>7</v>
      </c>
      <c r="G91" s="6">
        <v>1</v>
      </c>
    </row>
    <row r="92" spans="3:7" ht="45.75" customHeight="1" thickBot="1">
      <c r="C92" s="4">
        <v>71</v>
      </c>
      <c r="D92" s="5" t="s">
        <v>152</v>
      </c>
      <c r="E92" s="5" t="s">
        <v>153</v>
      </c>
      <c r="F92" s="5" t="s">
        <v>7</v>
      </c>
      <c r="G92" s="6">
        <v>1</v>
      </c>
    </row>
    <row r="93" spans="3:7" ht="34.5" customHeight="1" thickBot="1">
      <c r="C93" s="4">
        <v>72</v>
      </c>
      <c r="D93" s="5" t="s">
        <v>154</v>
      </c>
      <c r="E93" s="5" t="s">
        <v>155</v>
      </c>
      <c r="F93" s="5" t="s">
        <v>7</v>
      </c>
      <c r="G93" s="6">
        <v>1</v>
      </c>
    </row>
    <row r="94" spans="3:7" ht="34.5" customHeight="1" thickBot="1">
      <c r="C94" s="4">
        <v>73</v>
      </c>
      <c r="D94" s="5" t="s">
        <v>156</v>
      </c>
      <c r="E94" s="5" t="s">
        <v>157</v>
      </c>
      <c r="F94" s="5" t="s">
        <v>7</v>
      </c>
      <c r="G94" s="6">
        <v>1</v>
      </c>
    </row>
    <row r="95" spans="3:7" ht="22.5" customHeight="1">
      <c r="C95" s="93">
        <v>74</v>
      </c>
      <c r="D95" s="7" t="s">
        <v>158</v>
      </c>
      <c r="E95" s="93" t="s">
        <v>159</v>
      </c>
      <c r="F95" s="93" t="s">
        <v>7</v>
      </c>
      <c r="G95" s="95">
        <v>1</v>
      </c>
    </row>
    <row r="96" spans="3:7" ht="15.75" thickBot="1">
      <c r="C96" s="94"/>
      <c r="D96" s="5">
        <v>32423</v>
      </c>
      <c r="E96" s="94"/>
      <c r="F96" s="94"/>
      <c r="G96" s="96"/>
    </row>
    <row r="97" spans="3:7" ht="45" customHeight="1">
      <c r="C97" s="93">
        <v>75</v>
      </c>
      <c r="D97" s="7" t="s">
        <v>160</v>
      </c>
      <c r="E97" s="93" t="s">
        <v>161</v>
      </c>
      <c r="F97" s="93" t="s">
        <v>7</v>
      </c>
      <c r="G97" s="95">
        <v>1</v>
      </c>
    </row>
    <row r="98" spans="3:7" ht="15.75" thickBot="1">
      <c r="C98" s="94"/>
      <c r="D98" s="5">
        <v>32441</v>
      </c>
      <c r="E98" s="94"/>
      <c r="F98" s="94"/>
      <c r="G98" s="96"/>
    </row>
    <row r="99" spans="3:7" ht="57" customHeight="1" thickBot="1">
      <c r="C99" s="4">
        <v>76</v>
      </c>
      <c r="D99" s="5" t="s">
        <v>162</v>
      </c>
      <c r="E99" s="5" t="s">
        <v>163</v>
      </c>
      <c r="F99" s="5" t="s">
        <v>7</v>
      </c>
      <c r="G99" s="6">
        <v>1</v>
      </c>
    </row>
    <row r="100" spans="3:7" ht="57" customHeight="1" thickBot="1">
      <c r="C100" s="4">
        <v>77</v>
      </c>
      <c r="D100" s="5" t="s">
        <v>164</v>
      </c>
      <c r="E100" s="5" t="s">
        <v>165</v>
      </c>
      <c r="F100" s="5" t="s">
        <v>7</v>
      </c>
      <c r="G100" s="6">
        <v>1</v>
      </c>
    </row>
    <row r="101" spans="3:7" ht="45.75" customHeight="1" thickBot="1">
      <c r="C101" s="4">
        <v>78</v>
      </c>
      <c r="D101" s="5" t="s">
        <v>166</v>
      </c>
      <c r="E101" s="5" t="s">
        <v>167</v>
      </c>
      <c r="F101" s="5" t="s">
        <v>7</v>
      </c>
      <c r="G101" s="6">
        <v>1</v>
      </c>
    </row>
    <row r="102" spans="3:7" ht="34.5" customHeight="1" thickBot="1">
      <c r="C102" s="4">
        <v>79</v>
      </c>
      <c r="D102" s="5" t="s">
        <v>168</v>
      </c>
      <c r="E102" s="5" t="s">
        <v>169</v>
      </c>
      <c r="F102" s="5" t="s">
        <v>7</v>
      </c>
      <c r="G102" s="6">
        <v>1</v>
      </c>
    </row>
    <row r="103" spans="3:7" ht="45.75" customHeight="1" thickBot="1">
      <c r="C103" s="4">
        <v>80</v>
      </c>
      <c r="D103" s="5" t="s">
        <v>170</v>
      </c>
      <c r="E103" s="5" t="s">
        <v>171</v>
      </c>
      <c r="F103" s="5" t="s">
        <v>7</v>
      </c>
      <c r="G103" s="6">
        <v>1</v>
      </c>
    </row>
    <row r="104" spans="3:7" ht="45" customHeight="1">
      <c r="C104" s="93">
        <v>81</v>
      </c>
      <c r="D104" s="7" t="s">
        <v>172</v>
      </c>
      <c r="E104" s="93" t="s">
        <v>173</v>
      </c>
      <c r="F104" s="93" t="s">
        <v>7</v>
      </c>
      <c r="G104" s="95">
        <v>1</v>
      </c>
    </row>
    <row r="105" spans="3:7" ht="15.75" thickBot="1">
      <c r="C105" s="94"/>
      <c r="D105" s="5">
        <v>182</v>
      </c>
      <c r="E105" s="94"/>
      <c r="F105" s="94"/>
      <c r="G105" s="96"/>
    </row>
    <row r="106" spans="3:7" ht="45.75" customHeight="1" thickBot="1">
      <c r="C106" s="4">
        <v>82</v>
      </c>
      <c r="D106" s="5" t="s">
        <v>174</v>
      </c>
      <c r="E106" s="5" t="s">
        <v>175</v>
      </c>
      <c r="F106" s="5" t="s">
        <v>7</v>
      </c>
      <c r="G106" s="6">
        <v>3</v>
      </c>
    </row>
    <row r="107" spans="3:7" ht="22.5" customHeight="1">
      <c r="C107" s="93">
        <v>83</v>
      </c>
      <c r="D107" s="7" t="s">
        <v>176</v>
      </c>
      <c r="E107" s="93" t="s">
        <v>177</v>
      </c>
      <c r="F107" s="93" t="s">
        <v>7</v>
      </c>
      <c r="G107" s="95">
        <v>3</v>
      </c>
    </row>
    <row r="108" spans="3:7" ht="23.25" customHeight="1" thickBot="1">
      <c r="C108" s="94"/>
      <c r="D108" s="5" t="s">
        <v>178</v>
      </c>
      <c r="E108" s="94"/>
      <c r="F108" s="94"/>
      <c r="G108" s="96"/>
    </row>
    <row r="109" spans="3:7" ht="34.5" customHeight="1" thickBot="1">
      <c r="C109" s="4">
        <v>84</v>
      </c>
      <c r="D109" s="5" t="s">
        <v>179</v>
      </c>
      <c r="E109" s="5" t="s">
        <v>180</v>
      </c>
      <c r="F109" s="5" t="s">
        <v>7</v>
      </c>
      <c r="G109" s="6">
        <v>1</v>
      </c>
    </row>
    <row r="110" spans="3:7" ht="45.75" customHeight="1" thickBot="1">
      <c r="C110" s="4">
        <v>85</v>
      </c>
      <c r="D110" s="5" t="s">
        <v>181</v>
      </c>
      <c r="E110" s="5" t="s">
        <v>182</v>
      </c>
      <c r="F110" s="5" t="s">
        <v>7</v>
      </c>
      <c r="G110" s="6">
        <v>1</v>
      </c>
    </row>
    <row r="111" spans="3:7" ht="45.75" customHeight="1" thickBot="1">
      <c r="C111" s="4">
        <v>86</v>
      </c>
      <c r="D111" s="5" t="s">
        <v>183</v>
      </c>
      <c r="E111" s="5" t="s">
        <v>184</v>
      </c>
      <c r="F111" s="5" t="s">
        <v>7</v>
      </c>
      <c r="G111" s="6">
        <v>1</v>
      </c>
    </row>
    <row r="112" spans="3:7" ht="45" customHeight="1">
      <c r="C112" s="93">
        <v>87</v>
      </c>
      <c r="D112" s="7" t="s">
        <v>185</v>
      </c>
      <c r="E112" s="93" t="s">
        <v>186</v>
      </c>
      <c r="F112" s="93" t="s">
        <v>7</v>
      </c>
      <c r="G112" s="95">
        <v>1</v>
      </c>
    </row>
    <row r="113" spans="3:7" ht="15.75" thickBot="1">
      <c r="C113" s="94"/>
      <c r="D113" s="5">
        <v>2771</v>
      </c>
      <c r="E113" s="94"/>
      <c r="F113" s="94"/>
      <c r="G113" s="96"/>
    </row>
    <row r="114" spans="3:7" ht="45.75" customHeight="1" thickBot="1">
      <c r="C114" s="4">
        <v>88</v>
      </c>
      <c r="D114" s="5" t="s">
        <v>187</v>
      </c>
      <c r="E114" s="5" t="s">
        <v>188</v>
      </c>
      <c r="F114" s="5" t="s">
        <v>7</v>
      </c>
      <c r="G114" s="6">
        <v>1</v>
      </c>
    </row>
    <row r="115" spans="3:7" ht="45.75" customHeight="1" thickBot="1">
      <c r="C115" s="4">
        <v>89</v>
      </c>
      <c r="D115" s="5" t="s">
        <v>189</v>
      </c>
      <c r="E115" s="5" t="s">
        <v>190</v>
      </c>
      <c r="F115" s="5" t="s">
        <v>7</v>
      </c>
      <c r="G115" s="6">
        <v>1</v>
      </c>
    </row>
    <row r="116" spans="3:7" ht="45" customHeight="1">
      <c r="C116" s="93">
        <v>90</v>
      </c>
      <c r="D116" s="7" t="s">
        <v>191</v>
      </c>
      <c r="E116" s="93" t="s">
        <v>192</v>
      </c>
      <c r="F116" s="93" t="s">
        <v>7</v>
      </c>
      <c r="G116" s="95">
        <v>1</v>
      </c>
    </row>
    <row r="117" spans="3:7" ht="15.75" thickBot="1">
      <c r="C117" s="94"/>
      <c r="D117" s="5">
        <v>4605</v>
      </c>
      <c r="E117" s="94"/>
      <c r="F117" s="94"/>
      <c r="G117" s="96"/>
    </row>
    <row r="118" spans="3:7" ht="34.5" customHeight="1" thickBot="1">
      <c r="C118" s="4">
        <v>91</v>
      </c>
      <c r="D118" s="5" t="s">
        <v>193</v>
      </c>
      <c r="E118" s="5" t="s">
        <v>194</v>
      </c>
      <c r="F118" s="5" t="s">
        <v>7</v>
      </c>
      <c r="G118" s="6">
        <v>1</v>
      </c>
    </row>
    <row r="119" spans="3:7" ht="68.25" customHeight="1" thickBot="1">
      <c r="C119" s="4">
        <v>92</v>
      </c>
      <c r="D119" s="5" t="s">
        <v>195</v>
      </c>
      <c r="E119" s="5" t="s">
        <v>196</v>
      </c>
      <c r="F119" s="5" t="s">
        <v>7</v>
      </c>
      <c r="G119" s="6">
        <v>1</v>
      </c>
    </row>
    <row r="120" spans="3:7" ht="57" customHeight="1" thickBot="1">
      <c r="C120" s="4">
        <v>93</v>
      </c>
      <c r="D120" s="5" t="s">
        <v>197</v>
      </c>
      <c r="E120" s="5" t="s">
        <v>198</v>
      </c>
      <c r="F120" s="5" t="s">
        <v>7</v>
      </c>
      <c r="G120" s="6">
        <v>1</v>
      </c>
    </row>
    <row r="121" spans="3:7" ht="68.25" customHeight="1" thickBot="1">
      <c r="C121" s="4">
        <v>94</v>
      </c>
      <c r="D121" s="5" t="s">
        <v>199</v>
      </c>
      <c r="E121" s="5" t="s">
        <v>200</v>
      </c>
      <c r="F121" s="5" t="s">
        <v>7</v>
      </c>
      <c r="G121" s="6">
        <v>1</v>
      </c>
    </row>
    <row r="122" spans="3:7" ht="57" customHeight="1" thickBot="1">
      <c r="C122" s="4">
        <v>95</v>
      </c>
      <c r="D122" s="5" t="s">
        <v>201</v>
      </c>
      <c r="E122" s="5" t="s">
        <v>202</v>
      </c>
      <c r="F122" s="5" t="s">
        <v>7</v>
      </c>
      <c r="G122" s="6">
        <v>1</v>
      </c>
    </row>
    <row r="123" spans="3:7" ht="45.75" customHeight="1" thickBot="1">
      <c r="C123" s="4">
        <v>96</v>
      </c>
      <c r="D123" s="5" t="s">
        <v>203</v>
      </c>
      <c r="E123" s="5" t="s">
        <v>204</v>
      </c>
      <c r="F123" s="5" t="s">
        <v>7</v>
      </c>
      <c r="G123" s="6">
        <v>1</v>
      </c>
    </row>
    <row r="124" spans="3:7" ht="45.75" customHeight="1" thickBot="1">
      <c r="C124" s="4">
        <v>97</v>
      </c>
      <c r="D124" s="5" t="s">
        <v>205</v>
      </c>
      <c r="E124" s="5" t="s">
        <v>206</v>
      </c>
      <c r="F124" s="5" t="s">
        <v>7</v>
      </c>
      <c r="G124" s="6">
        <v>1</v>
      </c>
    </row>
    <row r="125" spans="3:7" ht="34.5" customHeight="1" thickBot="1">
      <c r="C125" s="4">
        <v>98</v>
      </c>
      <c r="D125" s="5" t="s">
        <v>207</v>
      </c>
      <c r="E125" s="5" t="s">
        <v>208</v>
      </c>
      <c r="F125" s="5" t="s">
        <v>7</v>
      </c>
      <c r="G125" s="6">
        <v>3</v>
      </c>
    </row>
    <row r="126" spans="3:7" ht="45.75" customHeight="1" thickBot="1">
      <c r="C126" s="4">
        <v>99</v>
      </c>
      <c r="D126" s="5" t="s">
        <v>209</v>
      </c>
      <c r="E126" s="5" t="s">
        <v>210</v>
      </c>
      <c r="F126" s="5" t="s">
        <v>7</v>
      </c>
      <c r="G126" s="6">
        <v>1</v>
      </c>
    </row>
    <row r="127" spans="3:7" ht="34.5" customHeight="1" thickBot="1">
      <c r="C127" s="4">
        <v>100</v>
      </c>
      <c r="D127" s="5" t="s">
        <v>211</v>
      </c>
      <c r="E127" s="5" t="s">
        <v>212</v>
      </c>
      <c r="F127" s="5" t="s">
        <v>7</v>
      </c>
      <c r="G127" s="6">
        <v>1</v>
      </c>
    </row>
    <row r="128" spans="3:7" ht="23.25" customHeight="1" thickBot="1">
      <c r="C128" s="4">
        <v>101</v>
      </c>
      <c r="D128" s="5" t="s">
        <v>213</v>
      </c>
      <c r="E128" s="5" t="s">
        <v>214</v>
      </c>
      <c r="F128" s="5" t="s">
        <v>7</v>
      </c>
      <c r="G128" s="6">
        <v>1</v>
      </c>
    </row>
    <row r="129" spans="3:7" ht="23.25" customHeight="1" thickBot="1">
      <c r="C129" s="4">
        <v>102</v>
      </c>
      <c r="D129" s="5" t="s">
        <v>213</v>
      </c>
      <c r="E129" s="5" t="s">
        <v>215</v>
      </c>
      <c r="F129" s="5" t="s">
        <v>7</v>
      </c>
      <c r="G129" s="6">
        <v>1</v>
      </c>
    </row>
    <row r="130" spans="3:7" ht="15.75" thickBot="1">
      <c r="C130" s="4">
        <v>103</v>
      </c>
      <c r="D130" s="5" t="s">
        <v>216</v>
      </c>
      <c r="E130" s="5" t="s">
        <v>217</v>
      </c>
      <c r="F130" s="5" t="s">
        <v>7</v>
      </c>
      <c r="G130" s="6">
        <v>5</v>
      </c>
    </row>
    <row r="131" spans="3:7" ht="45.75" customHeight="1" thickBot="1">
      <c r="C131" s="4">
        <v>104</v>
      </c>
      <c r="D131" s="5" t="s">
        <v>218</v>
      </c>
      <c r="E131" s="5" t="s">
        <v>219</v>
      </c>
      <c r="F131" s="5" t="s">
        <v>7</v>
      </c>
      <c r="G131" s="6">
        <v>1</v>
      </c>
    </row>
    <row r="132" spans="3:7" ht="23.25" customHeight="1" thickBot="1">
      <c r="C132" s="4">
        <v>105</v>
      </c>
      <c r="D132" s="5" t="s">
        <v>220</v>
      </c>
      <c r="E132" s="5" t="s">
        <v>221</v>
      </c>
      <c r="F132" s="5" t="s">
        <v>7</v>
      </c>
      <c r="G132" s="6">
        <v>2</v>
      </c>
    </row>
    <row r="133" spans="3:7" ht="34.5" customHeight="1" thickBot="1">
      <c r="C133" s="4">
        <v>106</v>
      </c>
      <c r="D133" s="5" t="s">
        <v>222</v>
      </c>
      <c r="E133" s="5" t="s">
        <v>223</v>
      </c>
      <c r="F133" s="5" t="s">
        <v>7</v>
      </c>
      <c r="G133" s="6">
        <v>1</v>
      </c>
    </row>
    <row r="134" spans="3:7" ht="23.25" customHeight="1" thickBot="1">
      <c r="C134" s="4">
        <v>107</v>
      </c>
      <c r="D134" s="5" t="s">
        <v>224</v>
      </c>
      <c r="E134" s="5" t="s">
        <v>225</v>
      </c>
      <c r="F134" s="5" t="s">
        <v>7</v>
      </c>
      <c r="G134" s="6">
        <v>1</v>
      </c>
    </row>
    <row r="135" spans="3:7" ht="15.75" thickBot="1">
      <c r="C135" s="4">
        <v>108</v>
      </c>
      <c r="D135" s="5" t="s">
        <v>224</v>
      </c>
      <c r="E135" s="5" t="s">
        <v>226</v>
      </c>
      <c r="F135" s="5" t="s">
        <v>7</v>
      </c>
      <c r="G135" s="6">
        <v>1</v>
      </c>
    </row>
    <row r="136" spans="3:7" ht="23.25" customHeight="1" thickBot="1">
      <c r="C136" s="4">
        <v>109</v>
      </c>
      <c r="D136" s="5" t="s">
        <v>227</v>
      </c>
      <c r="E136" s="5" t="s">
        <v>228</v>
      </c>
      <c r="F136" s="5" t="s">
        <v>7</v>
      </c>
      <c r="G136" s="6">
        <v>1</v>
      </c>
    </row>
    <row r="137" spans="3:7" ht="23.25" customHeight="1" thickBot="1">
      <c r="C137" s="4">
        <v>110</v>
      </c>
      <c r="D137" s="5" t="s">
        <v>229</v>
      </c>
      <c r="E137" s="5" t="s">
        <v>230</v>
      </c>
      <c r="F137" s="5" t="s">
        <v>7</v>
      </c>
      <c r="G137" s="6">
        <v>1</v>
      </c>
    </row>
    <row r="138" spans="3:7" ht="22.5" customHeight="1">
      <c r="C138" s="93">
        <v>111</v>
      </c>
      <c r="D138" s="7" t="s">
        <v>231</v>
      </c>
      <c r="E138" s="93" t="s">
        <v>232</v>
      </c>
      <c r="F138" s="93" t="s">
        <v>7</v>
      </c>
      <c r="G138" s="95">
        <v>1</v>
      </c>
    </row>
    <row r="139" spans="3:7" ht="15.75" thickBot="1">
      <c r="C139" s="94"/>
      <c r="D139" s="5" t="s">
        <v>233</v>
      </c>
      <c r="E139" s="94"/>
      <c r="F139" s="94"/>
      <c r="G139" s="96"/>
    </row>
    <row r="140" spans="3:7" ht="23.25" customHeight="1" thickBot="1">
      <c r="C140" s="4">
        <v>112</v>
      </c>
      <c r="D140" s="5" t="s">
        <v>234</v>
      </c>
      <c r="E140" s="5" t="s">
        <v>235</v>
      </c>
      <c r="F140" s="5" t="s">
        <v>7</v>
      </c>
      <c r="G140" s="6">
        <v>2</v>
      </c>
    </row>
    <row r="141" spans="3:7" ht="34.5" customHeight="1" thickBot="1">
      <c r="C141" s="4">
        <v>113</v>
      </c>
      <c r="D141" s="5" t="s">
        <v>236</v>
      </c>
      <c r="E141" s="5" t="s">
        <v>237</v>
      </c>
      <c r="F141" s="5" t="s">
        <v>7</v>
      </c>
      <c r="G141" s="6">
        <v>1</v>
      </c>
    </row>
    <row r="142" spans="3:7" ht="23.25" customHeight="1" thickBot="1">
      <c r="C142" s="4">
        <v>114</v>
      </c>
      <c r="D142" s="5" t="s">
        <v>238</v>
      </c>
      <c r="E142" s="5" t="s">
        <v>239</v>
      </c>
      <c r="F142" s="5" t="s">
        <v>7</v>
      </c>
      <c r="G142" s="6">
        <v>1</v>
      </c>
    </row>
    <row r="143" spans="3:7" ht="34.5" customHeight="1" thickBot="1">
      <c r="C143" s="4">
        <v>115</v>
      </c>
      <c r="D143" s="5" t="s">
        <v>240</v>
      </c>
      <c r="E143" s="5" t="s">
        <v>241</v>
      </c>
      <c r="F143" s="5" t="s">
        <v>7</v>
      </c>
      <c r="G143" s="6">
        <v>1</v>
      </c>
    </row>
    <row r="144" spans="3:7" ht="45.75" customHeight="1" thickBot="1">
      <c r="C144" s="4">
        <v>116</v>
      </c>
      <c r="D144" s="5" t="s">
        <v>242</v>
      </c>
      <c r="E144" s="5" t="s">
        <v>243</v>
      </c>
      <c r="F144" s="5" t="s">
        <v>7</v>
      </c>
      <c r="G144" s="6">
        <v>1</v>
      </c>
    </row>
    <row r="145" spans="3:7" ht="34.5" customHeight="1" thickBot="1">
      <c r="C145" s="4">
        <v>117</v>
      </c>
      <c r="D145" s="5" t="s">
        <v>244</v>
      </c>
      <c r="E145" s="5" t="s">
        <v>245</v>
      </c>
      <c r="F145" s="5" t="s">
        <v>7</v>
      </c>
      <c r="G145" s="6">
        <v>1</v>
      </c>
    </row>
    <row r="146" spans="3:7" ht="15.75" thickBot="1">
      <c r="C146" s="4">
        <v>118</v>
      </c>
      <c r="D146" s="5" t="s">
        <v>246</v>
      </c>
      <c r="E146" s="5" t="s">
        <v>247</v>
      </c>
      <c r="F146" s="5" t="s">
        <v>7</v>
      </c>
      <c r="G146" s="6">
        <v>1</v>
      </c>
    </row>
    <row r="147" spans="3:7" ht="23.25" customHeight="1" thickBot="1">
      <c r="C147" s="4">
        <v>119</v>
      </c>
      <c r="D147" s="5" t="s">
        <v>248</v>
      </c>
      <c r="E147" s="5" t="s">
        <v>249</v>
      </c>
      <c r="F147" s="5" t="s">
        <v>7</v>
      </c>
      <c r="G147" s="6">
        <v>1</v>
      </c>
    </row>
    <row r="148" spans="3:7" ht="45.75" customHeight="1" thickBot="1">
      <c r="C148" s="4">
        <v>120</v>
      </c>
      <c r="D148" s="5" t="s">
        <v>250</v>
      </c>
      <c r="E148" s="5" t="s">
        <v>251</v>
      </c>
      <c r="F148" s="5" t="s">
        <v>7</v>
      </c>
      <c r="G148" s="6">
        <v>1</v>
      </c>
    </row>
    <row r="149" spans="3:7" ht="45.75" customHeight="1" thickBot="1">
      <c r="C149" s="4">
        <v>121</v>
      </c>
      <c r="D149" s="5" t="s">
        <v>252</v>
      </c>
      <c r="E149" s="5" t="s">
        <v>253</v>
      </c>
      <c r="F149" s="5" t="s">
        <v>7</v>
      </c>
      <c r="G149" s="6">
        <v>1</v>
      </c>
    </row>
    <row r="150" spans="3:7" ht="45.75" customHeight="1" thickBot="1">
      <c r="C150" s="4">
        <v>122</v>
      </c>
      <c r="D150" s="5" t="s">
        <v>254</v>
      </c>
      <c r="E150" s="5" t="s">
        <v>255</v>
      </c>
      <c r="F150" s="5" t="s">
        <v>7</v>
      </c>
      <c r="G150" s="6">
        <v>1</v>
      </c>
    </row>
    <row r="151" spans="3:7" ht="45.75" customHeight="1" thickBot="1">
      <c r="C151" s="4">
        <v>123</v>
      </c>
      <c r="D151" s="5" t="s">
        <v>256</v>
      </c>
      <c r="E151" s="5" t="s">
        <v>257</v>
      </c>
      <c r="F151" s="5" t="s">
        <v>7</v>
      </c>
      <c r="G151" s="6">
        <v>1</v>
      </c>
    </row>
    <row r="152" spans="3:7" ht="33.75" customHeight="1">
      <c r="C152" s="93">
        <v>124</v>
      </c>
      <c r="D152" s="7" t="s">
        <v>258</v>
      </c>
      <c r="E152" s="93" t="s">
        <v>259</v>
      </c>
      <c r="F152" s="93" t="s">
        <v>7</v>
      </c>
      <c r="G152" s="95">
        <v>1</v>
      </c>
    </row>
    <row r="153" spans="3:7" ht="15.75" thickBot="1">
      <c r="C153" s="94"/>
      <c r="D153" s="5">
        <v>310206072140</v>
      </c>
      <c r="E153" s="94"/>
      <c r="F153" s="94"/>
      <c r="G153" s="96"/>
    </row>
    <row r="154" spans="3:7" ht="33.75" customHeight="1">
      <c r="C154" s="93">
        <v>125</v>
      </c>
      <c r="D154" s="7" t="s">
        <v>258</v>
      </c>
      <c r="E154" s="93" t="s">
        <v>260</v>
      </c>
      <c r="F154" s="93" t="s">
        <v>7</v>
      </c>
      <c r="G154" s="95">
        <v>1</v>
      </c>
    </row>
    <row r="155" spans="3:7" ht="15.75" thickBot="1">
      <c r="C155" s="94"/>
      <c r="D155" s="5">
        <v>111005101671</v>
      </c>
      <c r="E155" s="94"/>
      <c r="F155" s="94"/>
      <c r="G155" s="96"/>
    </row>
    <row r="156" spans="3:7" ht="57" customHeight="1" thickBot="1">
      <c r="C156" s="4">
        <v>126</v>
      </c>
      <c r="D156" s="5" t="s">
        <v>261</v>
      </c>
      <c r="E156" s="5" t="s">
        <v>262</v>
      </c>
      <c r="F156" s="5" t="s">
        <v>7</v>
      </c>
      <c r="G156" s="6">
        <v>1</v>
      </c>
    </row>
    <row r="157" spans="3:7" ht="33.75" customHeight="1">
      <c r="C157" s="93">
        <v>127</v>
      </c>
      <c r="D157" s="7" t="s">
        <v>263</v>
      </c>
      <c r="E157" s="93" t="s">
        <v>264</v>
      </c>
      <c r="F157" s="93" t="s">
        <v>7</v>
      </c>
      <c r="G157" s="95">
        <v>1</v>
      </c>
    </row>
    <row r="158" spans="3:7" ht="15.75" thickBot="1">
      <c r="C158" s="94"/>
      <c r="D158" s="5">
        <v>7150105000102</v>
      </c>
      <c r="E158" s="94"/>
      <c r="F158" s="94"/>
      <c r="G158" s="96"/>
    </row>
    <row r="159" spans="3:7" ht="45.75" customHeight="1" thickBot="1">
      <c r="C159" s="4">
        <v>128</v>
      </c>
      <c r="D159" s="5" t="s">
        <v>265</v>
      </c>
      <c r="E159" s="5" t="s">
        <v>266</v>
      </c>
      <c r="F159" s="5" t="s">
        <v>7</v>
      </c>
      <c r="G159" s="6">
        <v>1</v>
      </c>
    </row>
    <row r="160" spans="3:7" ht="45.75" customHeight="1" thickBot="1">
      <c r="C160" s="4">
        <v>129</v>
      </c>
      <c r="D160" s="5" t="s">
        <v>267</v>
      </c>
      <c r="E160" s="6">
        <v>4006610</v>
      </c>
      <c r="F160" s="5" t="s">
        <v>7</v>
      </c>
      <c r="G160" s="6">
        <v>1</v>
      </c>
    </row>
    <row r="161" spans="3:7" ht="45" customHeight="1">
      <c r="C161" s="93">
        <v>130</v>
      </c>
      <c r="D161" s="7" t="s">
        <v>268</v>
      </c>
      <c r="E161" s="93" t="s">
        <v>269</v>
      </c>
      <c r="F161" s="93" t="s">
        <v>7</v>
      </c>
      <c r="G161" s="95">
        <v>2</v>
      </c>
    </row>
    <row r="162" spans="3:7" ht="45.75" customHeight="1" thickBot="1">
      <c r="C162" s="94"/>
      <c r="D162" s="5" t="s">
        <v>270</v>
      </c>
      <c r="E162" s="94"/>
      <c r="F162" s="94"/>
      <c r="G162" s="96"/>
    </row>
    <row r="163" spans="3:7" ht="57" customHeight="1" thickBot="1">
      <c r="C163" s="4">
        <v>131</v>
      </c>
      <c r="D163" s="5" t="s">
        <v>271</v>
      </c>
      <c r="E163" s="5" t="s">
        <v>272</v>
      </c>
      <c r="F163" s="5" t="s">
        <v>7</v>
      </c>
      <c r="G163" s="6">
        <v>1</v>
      </c>
    </row>
    <row r="164" spans="3:7" ht="45.75" customHeight="1" thickBot="1">
      <c r="C164" s="4">
        <v>132</v>
      </c>
      <c r="D164" s="5" t="s">
        <v>273</v>
      </c>
      <c r="E164" s="5" t="s">
        <v>274</v>
      </c>
      <c r="F164" s="5" t="s">
        <v>7</v>
      </c>
      <c r="G164" s="6">
        <v>1</v>
      </c>
    </row>
    <row r="165" spans="3:7" ht="68.25" customHeight="1" thickBot="1">
      <c r="C165" s="4">
        <v>133</v>
      </c>
      <c r="D165" s="5" t="s">
        <v>275</v>
      </c>
      <c r="E165" s="5" t="s">
        <v>276</v>
      </c>
      <c r="F165" s="5" t="s">
        <v>7</v>
      </c>
      <c r="G165" s="6">
        <v>1</v>
      </c>
    </row>
    <row r="166" spans="3:7" ht="45.75" customHeight="1" thickBot="1">
      <c r="C166" s="4">
        <v>134</v>
      </c>
      <c r="D166" s="5" t="s">
        <v>277</v>
      </c>
      <c r="E166" s="5" t="s">
        <v>278</v>
      </c>
      <c r="F166" s="5" t="s">
        <v>7</v>
      </c>
      <c r="G166" s="6">
        <v>1</v>
      </c>
    </row>
    <row r="167" spans="3:7" ht="22.5" customHeight="1">
      <c r="C167" s="93">
        <v>135</v>
      </c>
      <c r="D167" s="7" t="s">
        <v>279</v>
      </c>
      <c r="E167" s="7" t="s">
        <v>280</v>
      </c>
      <c r="F167" s="93" t="s">
        <v>7</v>
      </c>
      <c r="G167" s="95">
        <v>1</v>
      </c>
    </row>
    <row r="168" spans="3:7" ht="33.75" customHeight="1">
      <c r="C168" s="99"/>
      <c r="D168" s="7" t="s">
        <v>281</v>
      </c>
      <c r="E168" s="7">
        <v>1</v>
      </c>
      <c r="F168" s="99"/>
      <c r="G168" s="100"/>
    </row>
    <row r="169" spans="3:7" ht="15.75" thickBot="1">
      <c r="C169" s="94"/>
      <c r="D169" s="5" t="s">
        <v>282</v>
      </c>
      <c r="E169" s="8"/>
      <c r="F169" s="94"/>
      <c r="G169" s="96"/>
    </row>
    <row r="170" spans="3:7" ht="34.5" customHeight="1" thickBot="1">
      <c r="C170" s="4">
        <v>136</v>
      </c>
      <c r="D170" s="5" t="s">
        <v>283</v>
      </c>
      <c r="E170" s="5" t="s">
        <v>284</v>
      </c>
      <c r="F170" s="5" t="s">
        <v>7</v>
      </c>
      <c r="G170" s="6">
        <v>1</v>
      </c>
    </row>
    <row r="171" spans="3:7" ht="23.25" customHeight="1" thickBot="1">
      <c r="C171" s="4">
        <v>137</v>
      </c>
      <c r="D171" s="5" t="s">
        <v>285</v>
      </c>
      <c r="E171" s="5" t="s">
        <v>286</v>
      </c>
      <c r="F171" s="5" t="s">
        <v>7</v>
      </c>
      <c r="G171" s="6">
        <v>1</v>
      </c>
    </row>
    <row r="172" spans="3:7" ht="34.5" customHeight="1" thickBot="1">
      <c r="C172" s="4">
        <v>138</v>
      </c>
      <c r="D172" s="5" t="s">
        <v>287</v>
      </c>
      <c r="E172" s="6">
        <v>894277</v>
      </c>
      <c r="F172" s="5" t="s">
        <v>7</v>
      </c>
      <c r="G172" s="6">
        <v>4</v>
      </c>
    </row>
    <row r="173" spans="3:7" ht="23.25" customHeight="1" thickBot="1">
      <c r="C173" s="4">
        <v>139</v>
      </c>
      <c r="D173" s="5" t="s">
        <v>288</v>
      </c>
      <c r="E173" s="5" t="s">
        <v>289</v>
      </c>
      <c r="F173" s="5" t="s">
        <v>7</v>
      </c>
      <c r="G173" s="6">
        <v>1</v>
      </c>
    </row>
    <row r="174" spans="3:7" ht="23.25" customHeight="1" thickBot="1">
      <c r="C174" s="4">
        <v>140</v>
      </c>
      <c r="D174" s="5" t="s">
        <v>290</v>
      </c>
      <c r="E174" s="5" t="s">
        <v>291</v>
      </c>
      <c r="F174" s="5" t="s">
        <v>7</v>
      </c>
      <c r="G174" s="6">
        <v>1</v>
      </c>
    </row>
    <row r="175" spans="3:7" ht="15.75" thickBot="1">
      <c r="C175" s="4">
        <v>141</v>
      </c>
      <c r="D175" s="5" t="s">
        <v>292</v>
      </c>
      <c r="E175" s="5" t="s">
        <v>293</v>
      </c>
      <c r="F175" s="5" t="s">
        <v>7</v>
      </c>
      <c r="G175" s="6">
        <v>1</v>
      </c>
    </row>
    <row r="176" spans="3:7" ht="15.75" thickBot="1">
      <c r="C176" s="4">
        <v>142</v>
      </c>
      <c r="D176" s="5" t="s">
        <v>294</v>
      </c>
      <c r="E176" s="5" t="s">
        <v>295</v>
      </c>
      <c r="F176" s="5" t="s">
        <v>7</v>
      </c>
      <c r="G176" s="6">
        <v>1</v>
      </c>
    </row>
    <row r="177" spans="3:7" ht="23.25" customHeight="1" thickBot="1">
      <c r="C177" s="4">
        <v>143</v>
      </c>
      <c r="D177" s="5" t="s">
        <v>296</v>
      </c>
      <c r="E177" s="5" t="s">
        <v>297</v>
      </c>
      <c r="F177" s="5" t="s">
        <v>7</v>
      </c>
      <c r="G177" s="6">
        <v>1</v>
      </c>
    </row>
    <row r="178" spans="3:7" ht="23.25" customHeight="1" thickBot="1">
      <c r="C178" s="4">
        <v>144</v>
      </c>
      <c r="D178" s="5" t="s">
        <v>298</v>
      </c>
      <c r="E178" s="5" t="s">
        <v>299</v>
      </c>
      <c r="F178" s="5" t="s">
        <v>7</v>
      </c>
      <c r="G178" s="6">
        <v>1</v>
      </c>
    </row>
    <row r="179" spans="3:7" ht="15.75" thickBot="1">
      <c r="C179" s="4">
        <v>145</v>
      </c>
      <c r="D179" s="5" t="s">
        <v>300</v>
      </c>
      <c r="E179" s="6">
        <v>3038826</v>
      </c>
      <c r="F179" s="5" t="s">
        <v>7</v>
      </c>
      <c r="G179" s="6">
        <v>1</v>
      </c>
    </row>
    <row r="180" spans="3:7" ht="34.5" customHeight="1" thickBot="1">
      <c r="C180" s="4">
        <v>146</v>
      </c>
      <c r="D180" s="5" t="s">
        <v>301</v>
      </c>
      <c r="E180" s="5" t="s">
        <v>302</v>
      </c>
      <c r="F180" s="5" t="s">
        <v>7</v>
      </c>
      <c r="G180" s="6">
        <v>1</v>
      </c>
    </row>
    <row r="181" spans="3:7" ht="23.25" customHeight="1" thickBot="1">
      <c r="C181" s="4">
        <v>147</v>
      </c>
      <c r="D181" s="5" t="s">
        <v>303</v>
      </c>
      <c r="E181" s="5" t="s">
        <v>304</v>
      </c>
      <c r="F181" s="5" t="s">
        <v>7</v>
      </c>
      <c r="G181" s="6">
        <v>1</v>
      </c>
    </row>
    <row r="182" spans="3:7" ht="33.75" customHeight="1">
      <c r="C182" s="93">
        <v>148</v>
      </c>
      <c r="D182" s="7" t="s">
        <v>305</v>
      </c>
      <c r="E182" s="93" t="s">
        <v>306</v>
      </c>
      <c r="F182" s="93" t="s">
        <v>7</v>
      </c>
      <c r="G182" s="95">
        <v>1</v>
      </c>
    </row>
    <row r="183" spans="3:7" ht="15.75" thickBot="1">
      <c r="C183" s="94"/>
      <c r="D183" s="5">
        <v>11090320986</v>
      </c>
      <c r="E183" s="94"/>
      <c r="F183" s="94"/>
      <c r="G183" s="96"/>
    </row>
    <row r="184" spans="3:7" ht="57" customHeight="1" thickBot="1">
      <c r="C184" s="4">
        <v>149</v>
      </c>
      <c r="D184" s="5" t="s">
        <v>307</v>
      </c>
      <c r="E184" s="5" t="s">
        <v>308</v>
      </c>
      <c r="F184" s="5" t="s">
        <v>7</v>
      </c>
      <c r="G184" s="6">
        <v>1</v>
      </c>
    </row>
    <row r="185" spans="3:7" ht="34.5" customHeight="1" thickBot="1">
      <c r="C185" s="4">
        <v>150</v>
      </c>
      <c r="D185" s="5" t="s">
        <v>309</v>
      </c>
      <c r="E185" s="5" t="s">
        <v>310</v>
      </c>
      <c r="F185" s="5" t="s">
        <v>7</v>
      </c>
      <c r="G185" s="6">
        <v>1</v>
      </c>
    </row>
    <row r="186" spans="3:7" ht="79.5" customHeight="1" thickBot="1">
      <c r="C186" s="4">
        <v>151</v>
      </c>
      <c r="D186" s="5" t="s">
        <v>311</v>
      </c>
      <c r="E186" s="5" t="s">
        <v>312</v>
      </c>
      <c r="F186" s="5" t="s">
        <v>7</v>
      </c>
      <c r="G186" s="6">
        <v>1</v>
      </c>
    </row>
    <row r="187" spans="3:7" ht="23.25" customHeight="1" thickBot="1">
      <c r="C187" s="4">
        <v>152</v>
      </c>
      <c r="D187" s="5" t="s">
        <v>313</v>
      </c>
      <c r="E187" s="5" t="s">
        <v>314</v>
      </c>
      <c r="F187" s="5" t="s">
        <v>7</v>
      </c>
      <c r="G187" s="6">
        <v>1</v>
      </c>
    </row>
    <row r="188" spans="3:7" ht="33.75" customHeight="1">
      <c r="C188" s="93">
        <v>153</v>
      </c>
      <c r="D188" s="7" t="s">
        <v>315</v>
      </c>
      <c r="E188" s="93" t="s">
        <v>316</v>
      </c>
      <c r="F188" s="93" t="s">
        <v>7</v>
      </c>
      <c r="G188" s="95">
        <v>1</v>
      </c>
    </row>
    <row r="189" spans="3:7" ht="15.75" thickBot="1">
      <c r="C189" s="94"/>
      <c r="D189" s="5" t="s">
        <v>317</v>
      </c>
      <c r="E189" s="94"/>
      <c r="F189" s="94"/>
      <c r="G189" s="96"/>
    </row>
    <row r="190" spans="3:7" ht="68.25" customHeight="1" thickBot="1">
      <c r="C190" s="4">
        <v>154</v>
      </c>
      <c r="D190" s="5" t="s">
        <v>318</v>
      </c>
      <c r="E190" s="5" t="s">
        <v>319</v>
      </c>
      <c r="F190" s="5" t="s">
        <v>7</v>
      </c>
      <c r="G190" s="6">
        <v>1</v>
      </c>
    </row>
    <row r="191" spans="3:7" ht="45.75" customHeight="1" thickBot="1">
      <c r="C191" s="4">
        <v>155</v>
      </c>
      <c r="D191" s="5" t="s">
        <v>320</v>
      </c>
      <c r="E191" s="5" t="s">
        <v>321</v>
      </c>
      <c r="F191" s="5" t="s">
        <v>7</v>
      </c>
      <c r="G191" s="6">
        <v>1</v>
      </c>
    </row>
    <row r="192" spans="3:7" ht="34.5" customHeight="1" thickBot="1">
      <c r="C192" s="4">
        <v>156</v>
      </c>
      <c r="D192" s="5" t="s">
        <v>322</v>
      </c>
      <c r="E192" s="5" t="s">
        <v>323</v>
      </c>
      <c r="F192" s="5" t="s">
        <v>7</v>
      </c>
      <c r="G192" s="6">
        <v>1</v>
      </c>
    </row>
    <row r="193" spans="3:7" ht="45.75" customHeight="1" thickBot="1">
      <c r="C193" s="4">
        <v>157</v>
      </c>
      <c r="D193" s="5" t="s">
        <v>324</v>
      </c>
      <c r="E193" s="5" t="s">
        <v>325</v>
      </c>
      <c r="F193" s="5" t="s">
        <v>7</v>
      </c>
      <c r="G193" s="6">
        <v>1</v>
      </c>
    </row>
    <row r="194" spans="3:7" ht="45.75" customHeight="1" thickBot="1">
      <c r="C194" s="4">
        <v>158</v>
      </c>
      <c r="D194" s="5" t="s">
        <v>326</v>
      </c>
      <c r="E194" s="5" t="s">
        <v>327</v>
      </c>
      <c r="F194" s="5" t="s">
        <v>7</v>
      </c>
      <c r="G194" s="6">
        <v>1</v>
      </c>
    </row>
    <row r="195" spans="3:7" ht="45.75" customHeight="1" thickBot="1">
      <c r="C195" s="4">
        <v>159</v>
      </c>
      <c r="D195" s="5" t="s">
        <v>328</v>
      </c>
      <c r="E195" s="5" t="s">
        <v>329</v>
      </c>
      <c r="F195" s="5" t="s">
        <v>7</v>
      </c>
      <c r="G195" s="6">
        <v>1</v>
      </c>
    </row>
    <row r="196" spans="3:7" ht="45.75" customHeight="1" thickBot="1">
      <c r="C196" s="4">
        <v>160</v>
      </c>
      <c r="D196" s="5" t="s">
        <v>330</v>
      </c>
      <c r="E196" s="5" t="s">
        <v>331</v>
      </c>
      <c r="F196" s="5" t="s">
        <v>7</v>
      </c>
      <c r="G196" s="6">
        <v>1</v>
      </c>
    </row>
    <row r="197" spans="3:7" ht="57" customHeight="1" thickBot="1">
      <c r="C197" s="4">
        <v>161</v>
      </c>
      <c r="D197" s="5" t="s">
        <v>332</v>
      </c>
      <c r="E197" s="5" t="s">
        <v>333</v>
      </c>
      <c r="F197" s="5" t="s">
        <v>7</v>
      </c>
      <c r="G197" s="6">
        <v>1</v>
      </c>
    </row>
    <row r="198" spans="3:7" ht="22.5" customHeight="1">
      <c r="C198" s="93">
        <v>162</v>
      </c>
      <c r="D198" s="7" t="s">
        <v>334</v>
      </c>
      <c r="E198" s="93" t="s">
        <v>335</v>
      </c>
      <c r="F198" s="93" t="s">
        <v>7</v>
      </c>
      <c r="G198" s="95">
        <v>1</v>
      </c>
    </row>
    <row r="199" spans="3:7" ht="23.25" customHeight="1" thickBot="1">
      <c r="C199" s="94"/>
      <c r="D199" s="5" t="s">
        <v>336</v>
      </c>
      <c r="E199" s="94"/>
      <c r="F199" s="94"/>
      <c r="G199" s="96"/>
    </row>
    <row r="200" spans="3:7" ht="23.25" customHeight="1" thickBot="1">
      <c r="C200" s="4">
        <v>163</v>
      </c>
      <c r="D200" s="5" t="s">
        <v>337</v>
      </c>
      <c r="E200" s="5" t="s">
        <v>338</v>
      </c>
      <c r="F200" s="5" t="s">
        <v>7</v>
      </c>
      <c r="G200" s="6">
        <v>1</v>
      </c>
    </row>
    <row r="201" spans="3:7" ht="45.75" customHeight="1" thickBot="1">
      <c r="C201" s="4">
        <v>164</v>
      </c>
      <c r="D201" s="5" t="s">
        <v>339</v>
      </c>
      <c r="E201" s="5" t="s">
        <v>340</v>
      </c>
      <c r="F201" s="5" t="s">
        <v>7</v>
      </c>
      <c r="G201" s="6">
        <v>1</v>
      </c>
    </row>
    <row r="202" spans="3:7" ht="68.25" customHeight="1" thickBot="1">
      <c r="C202" s="4">
        <v>165</v>
      </c>
      <c r="D202" s="5" t="s">
        <v>341</v>
      </c>
      <c r="E202" s="5" t="s">
        <v>342</v>
      </c>
      <c r="F202" s="5" t="s">
        <v>7</v>
      </c>
      <c r="G202" s="6">
        <v>1</v>
      </c>
    </row>
    <row r="203" spans="3:7" ht="45" customHeight="1">
      <c r="C203" s="93">
        <v>166</v>
      </c>
      <c r="D203" s="7" t="s">
        <v>343</v>
      </c>
      <c r="E203" s="93" t="s">
        <v>344</v>
      </c>
      <c r="F203" s="93" t="s">
        <v>7</v>
      </c>
      <c r="G203" s="95">
        <v>1</v>
      </c>
    </row>
    <row r="204" spans="3:7" ht="15.75" thickBot="1">
      <c r="C204" s="94"/>
      <c r="D204" s="5">
        <v>56020</v>
      </c>
      <c r="E204" s="94"/>
      <c r="F204" s="94"/>
      <c r="G204" s="96"/>
    </row>
    <row r="205" spans="3:7" ht="22.5" customHeight="1">
      <c r="C205" s="93">
        <v>167</v>
      </c>
      <c r="D205" s="7" t="s">
        <v>345</v>
      </c>
      <c r="E205" s="93" t="s">
        <v>346</v>
      </c>
      <c r="F205" s="93" t="s">
        <v>7</v>
      </c>
      <c r="G205" s="95">
        <v>1</v>
      </c>
    </row>
    <row r="206" spans="3:7" ht="23.25" customHeight="1" thickBot="1">
      <c r="C206" s="94"/>
      <c r="D206" s="5" t="s">
        <v>347</v>
      </c>
      <c r="E206" s="94"/>
      <c r="F206" s="94"/>
      <c r="G206" s="96"/>
    </row>
    <row r="207" spans="3:7" ht="57" customHeight="1" thickBot="1">
      <c r="C207" s="4">
        <v>168</v>
      </c>
      <c r="D207" s="5" t="s">
        <v>348</v>
      </c>
      <c r="E207" s="5" t="s">
        <v>349</v>
      </c>
      <c r="F207" s="5" t="s">
        <v>7</v>
      </c>
      <c r="G207" s="6">
        <v>1</v>
      </c>
    </row>
    <row r="208" spans="3:7" ht="34.5" customHeight="1" thickBot="1">
      <c r="C208" s="4">
        <v>169</v>
      </c>
      <c r="D208" s="5" t="s">
        <v>350</v>
      </c>
      <c r="E208" s="5" t="s">
        <v>351</v>
      </c>
      <c r="F208" s="5" t="s">
        <v>7</v>
      </c>
      <c r="G208" s="6">
        <v>1</v>
      </c>
    </row>
    <row r="209" spans="3:7" ht="15.75" thickBot="1">
      <c r="C209" s="4">
        <v>170</v>
      </c>
      <c r="D209" s="5" t="s">
        <v>352</v>
      </c>
      <c r="E209" s="5" t="s">
        <v>353</v>
      </c>
      <c r="F209" s="5" t="s">
        <v>7</v>
      </c>
      <c r="G209" s="6">
        <v>5</v>
      </c>
    </row>
    <row r="210" spans="3:7" ht="15.75" thickBot="1">
      <c r="C210" s="4">
        <v>171</v>
      </c>
      <c r="D210" s="5" t="s">
        <v>354</v>
      </c>
      <c r="E210" s="5" t="s">
        <v>355</v>
      </c>
      <c r="F210" s="5" t="s">
        <v>7</v>
      </c>
      <c r="G210" s="6">
        <v>5</v>
      </c>
    </row>
    <row r="211" spans="3:7" ht="23.25" customHeight="1" thickBot="1">
      <c r="C211" s="4">
        <v>172</v>
      </c>
      <c r="D211" s="5" t="s">
        <v>356</v>
      </c>
      <c r="E211" s="5" t="s">
        <v>357</v>
      </c>
      <c r="F211" s="5" t="s">
        <v>7</v>
      </c>
      <c r="G211" s="6">
        <v>5</v>
      </c>
    </row>
    <row r="212" spans="3:7" ht="15.75" thickBot="1">
      <c r="C212" s="4">
        <v>173</v>
      </c>
      <c r="D212" s="5" t="s">
        <v>358</v>
      </c>
      <c r="E212" s="5" t="s">
        <v>359</v>
      </c>
      <c r="F212" s="5" t="s">
        <v>7</v>
      </c>
      <c r="G212" s="6">
        <v>5</v>
      </c>
    </row>
    <row r="213" spans="3:7" ht="23.25" customHeight="1" thickBot="1">
      <c r="C213" s="4">
        <v>174</v>
      </c>
      <c r="D213" s="5" t="s">
        <v>360</v>
      </c>
      <c r="E213" s="5" t="s">
        <v>361</v>
      </c>
      <c r="F213" s="5" t="s">
        <v>7</v>
      </c>
      <c r="G213" s="6">
        <v>2</v>
      </c>
    </row>
    <row r="214" spans="3:7" ht="23.25" customHeight="1" thickBot="1">
      <c r="C214" s="4">
        <v>175</v>
      </c>
      <c r="D214" s="5" t="s">
        <v>362</v>
      </c>
      <c r="E214" s="5" t="s">
        <v>363</v>
      </c>
      <c r="F214" s="5" t="s">
        <v>7</v>
      </c>
      <c r="G214" s="6">
        <v>2</v>
      </c>
    </row>
    <row r="215" spans="3:7" ht="57" customHeight="1" thickBot="1">
      <c r="C215" s="4">
        <v>176</v>
      </c>
      <c r="D215" s="5" t="s">
        <v>364</v>
      </c>
      <c r="E215" s="5" t="s">
        <v>365</v>
      </c>
      <c r="F215" s="5" t="s">
        <v>7</v>
      </c>
      <c r="G215" s="6">
        <v>1</v>
      </c>
    </row>
    <row r="216" spans="3:7" ht="45" customHeight="1">
      <c r="C216" s="93">
        <v>177</v>
      </c>
      <c r="D216" s="7" t="s">
        <v>366</v>
      </c>
      <c r="E216" s="93" t="s">
        <v>367</v>
      </c>
      <c r="F216" s="93" t="s">
        <v>7</v>
      </c>
      <c r="G216" s="95">
        <v>1</v>
      </c>
    </row>
    <row r="217" spans="3:7" ht="15.75" thickBot="1">
      <c r="C217" s="94"/>
      <c r="D217" s="5">
        <v>181</v>
      </c>
      <c r="E217" s="94"/>
      <c r="F217" s="94"/>
      <c r="G217" s="96"/>
    </row>
    <row r="218" spans="3:7" ht="57" customHeight="1" thickBot="1">
      <c r="C218" s="4">
        <v>178</v>
      </c>
      <c r="D218" s="5" t="s">
        <v>368</v>
      </c>
      <c r="E218" s="5" t="s">
        <v>369</v>
      </c>
      <c r="F218" s="5" t="s">
        <v>7</v>
      </c>
      <c r="G218" s="6">
        <v>1</v>
      </c>
    </row>
    <row r="219" spans="3:7" ht="22.5" customHeight="1">
      <c r="C219" s="93">
        <v>179</v>
      </c>
      <c r="D219" s="7" t="s">
        <v>370</v>
      </c>
      <c r="E219" s="93" t="s">
        <v>371</v>
      </c>
      <c r="F219" s="93" t="s">
        <v>7</v>
      </c>
      <c r="G219" s="95">
        <v>1</v>
      </c>
    </row>
    <row r="220" spans="3:7" ht="15.75" thickBot="1">
      <c r="C220" s="94"/>
      <c r="D220" s="5">
        <v>2096827</v>
      </c>
      <c r="E220" s="94"/>
      <c r="F220" s="94"/>
      <c r="G220" s="96"/>
    </row>
    <row r="221" spans="3:7" ht="34.5" customHeight="1" thickBot="1">
      <c r="C221" s="4">
        <v>180</v>
      </c>
      <c r="D221" s="5" t="s">
        <v>372</v>
      </c>
      <c r="E221" s="5" t="s">
        <v>373</v>
      </c>
      <c r="F221" s="5" t="s">
        <v>7</v>
      </c>
      <c r="G221" s="6">
        <v>1</v>
      </c>
    </row>
    <row r="222" spans="3:7" ht="23.25" customHeight="1" thickBot="1">
      <c r="C222" s="4">
        <v>181</v>
      </c>
      <c r="D222" s="5" t="s">
        <v>374</v>
      </c>
      <c r="E222" s="5" t="s">
        <v>375</v>
      </c>
      <c r="F222" s="5" t="s">
        <v>7</v>
      </c>
      <c r="G222" s="6">
        <v>1</v>
      </c>
    </row>
    <row r="223" spans="3:7" ht="23.25" customHeight="1" thickBot="1">
      <c r="C223" s="4">
        <v>182</v>
      </c>
      <c r="D223" s="5" t="s">
        <v>376</v>
      </c>
      <c r="E223" s="5" t="s">
        <v>377</v>
      </c>
      <c r="F223" s="5" t="s">
        <v>7</v>
      </c>
      <c r="G223" s="6">
        <v>16</v>
      </c>
    </row>
    <row r="224" spans="3:7" ht="33.75" customHeight="1">
      <c r="C224" s="93">
        <v>183</v>
      </c>
      <c r="D224" s="7" t="s">
        <v>378</v>
      </c>
      <c r="E224" s="93" t="s">
        <v>379</v>
      </c>
      <c r="F224" s="93" t="s">
        <v>7</v>
      </c>
      <c r="G224" s="95">
        <v>1</v>
      </c>
    </row>
    <row r="225" spans="3:7" ht="33.75" customHeight="1">
      <c r="C225" s="99"/>
      <c r="D225" s="7" t="s">
        <v>380</v>
      </c>
      <c r="E225" s="99"/>
      <c r="F225" s="99"/>
      <c r="G225" s="100"/>
    </row>
    <row r="226" spans="3:7" ht="15.75" thickBot="1">
      <c r="C226" s="94"/>
      <c r="D226" s="5">
        <v>-95649</v>
      </c>
      <c r="E226" s="94"/>
      <c r="F226" s="94"/>
      <c r="G226" s="96"/>
    </row>
    <row r="227" spans="3:7" ht="33.75" customHeight="1">
      <c r="C227" s="93">
        <v>184</v>
      </c>
      <c r="D227" s="7" t="s">
        <v>381</v>
      </c>
      <c r="E227" s="93" t="s">
        <v>382</v>
      </c>
      <c r="F227" s="93" t="s">
        <v>7</v>
      </c>
      <c r="G227" s="95">
        <v>1</v>
      </c>
    </row>
    <row r="228" spans="3:7" ht="15.75" thickBot="1">
      <c r="C228" s="94"/>
      <c r="D228" s="5">
        <v>313</v>
      </c>
      <c r="E228" s="94"/>
      <c r="F228" s="94"/>
      <c r="G228" s="96"/>
    </row>
    <row r="229" spans="3:7" ht="40.5" customHeight="1">
      <c r="C229" s="93">
        <v>185</v>
      </c>
      <c r="D229" s="97" t="s">
        <v>383</v>
      </c>
      <c r="E229" s="7" t="s">
        <v>384</v>
      </c>
      <c r="F229" s="93" t="s">
        <v>7</v>
      </c>
      <c r="G229" s="95">
        <v>2</v>
      </c>
    </row>
    <row r="230" spans="3:7" ht="23.25" customHeight="1" thickBot="1">
      <c r="C230" s="94"/>
      <c r="D230" s="98"/>
      <c r="E230" s="5" t="s">
        <v>385</v>
      </c>
      <c r="F230" s="94"/>
      <c r="G230" s="96"/>
    </row>
    <row r="231" spans="3:7" ht="22.5" customHeight="1">
      <c r="C231" s="93">
        <v>186</v>
      </c>
      <c r="D231" s="7" t="s">
        <v>386</v>
      </c>
      <c r="E231" s="93" t="s">
        <v>387</v>
      </c>
      <c r="F231" s="93" t="s">
        <v>7</v>
      </c>
      <c r="G231" s="95">
        <v>1</v>
      </c>
    </row>
    <row r="232" spans="3:7" ht="15.75" thickBot="1">
      <c r="C232" s="94"/>
      <c r="D232" s="5">
        <v>2008</v>
      </c>
      <c r="E232" s="94"/>
      <c r="F232" s="94"/>
      <c r="G232" s="96"/>
    </row>
    <row r="233" spans="3:7" ht="33.75" customHeight="1">
      <c r="C233" s="93">
        <v>187</v>
      </c>
      <c r="D233" s="7" t="s">
        <v>388</v>
      </c>
      <c r="E233" s="93" t="s">
        <v>389</v>
      </c>
      <c r="F233" s="93" t="s">
        <v>7</v>
      </c>
      <c r="G233" s="95">
        <v>1</v>
      </c>
    </row>
    <row r="234" spans="3:7" ht="15.75" thickBot="1">
      <c r="C234" s="94"/>
      <c r="D234" s="5">
        <v>718</v>
      </c>
      <c r="E234" s="94"/>
      <c r="F234" s="94"/>
      <c r="G234" s="96"/>
    </row>
    <row r="235" spans="3:7" ht="33.75" customHeight="1">
      <c r="C235" s="93">
        <v>188</v>
      </c>
      <c r="D235" s="7" t="s">
        <v>390</v>
      </c>
      <c r="E235" s="93" t="s">
        <v>391</v>
      </c>
      <c r="F235" s="93" t="s">
        <v>7</v>
      </c>
      <c r="G235" s="95">
        <v>1</v>
      </c>
    </row>
    <row r="236" spans="3:7" ht="23.25" customHeight="1" thickBot="1">
      <c r="C236" s="94"/>
      <c r="D236" s="5" t="s">
        <v>392</v>
      </c>
      <c r="E236" s="94"/>
      <c r="F236" s="94"/>
      <c r="G236" s="96"/>
    </row>
    <row r="237" spans="3:7" ht="45.75" customHeight="1" thickBot="1">
      <c r="C237" s="4">
        <v>189</v>
      </c>
      <c r="D237" s="5" t="s">
        <v>393</v>
      </c>
      <c r="E237" s="5" t="s">
        <v>394</v>
      </c>
      <c r="F237" s="5" t="s">
        <v>7</v>
      </c>
      <c r="G237" s="6">
        <v>1</v>
      </c>
    </row>
    <row r="238" spans="3:7" ht="45.75" customHeight="1" thickBot="1">
      <c r="C238" s="4">
        <v>190</v>
      </c>
      <c r="D238" s="5" t="s">
        <v>395</v>
      </c>
      <c r="E238" s="5" t="s">
        <v>396</v>
      </c>
      <c r="F238" s="5" t="s">
        <v>7</v>
      </c>
      <c r="G238" s="6">
        <v>1</v>
      </c>
    </row>
    <row r="239" spans="3:7" ht="22.5" customHeight="1">
      <c r="C239" s="93">
        <v>191</v>
      </c>
      <c r="D239" s="7" t="s">
        <v>397</v>
      </c>
      <c r="E239" s="93" t="s">
        <v>398</v>
      </c>
      <c r="F239" s="93" t="s">
        <v>7</v>
      </c>
      <c r="G239" s="95">
        <v>1</v>
      </c>
    </row>
    <row r="240" spans="3:7" ht="15.75" thickBot="1">
      <c r="C240" s="94"/>
      <c r="D240" s="5">
        <v>11534014</v>
      </c>
      <c r="E240" s="94"/>
      <c r="F240" s="94"/>
      <c r="G240" s="96"/>
    </row>
    <row r="241" spans="3:7" ht="45" customHeight="1">
      <c r="C241" s="93">
        <v>192</v>
      </c>
      <c r="D241" s="7" t="s">
        <v>399</v>
      </c>
      <c r="E241" s="93" t="s">
        <v>400</v>
      </c>
      <c r="F241" s="93" t="s">
        <v>7</v>
      </c>
      <c r="G241" s="95">
        <v>1</v>
      </c>
    </row>
    <row r="242" spans="3:7" ht="15.75" thickBot="1">
      <c r="C242" s="94"/>
      <c r="D242" s="5">
        <v>1190139947</v>
      </c>
      <c r="E242" s="94"/>
      <c r="F242" s="94"/>
      <c r="G242" s="96"/>
    </row>
    <row r="243" spans="3:7" ht="15.75" thickBot="1">
      <c r="C243" s="4">
        <v>193</v>
      </c>
      <c r="D243" s="5" t="s">
        <v>401</v>
      </c>
      <c r="E243" s="6">
        <v>19049</v>
      </c>
      <c r="F243" s="5" t="s">
        <v>7</v>
      </c>
      <c r="G243" s="6">
        <v>1</v>
      </c>
    </row>
    <row r="244" spans="3:7" ht="45.75" customHeight="1" thickBot="1">
      <c r="C244" s="4">
        <v>194</v>
      </c>
      <c r="D244" s="5" t="s">
        <v>402</v>
      </c>
      <c r="E244" s="5" t="s">
        <v>403</v>
      </c>
      <c r="F244" s="5" t="s">
        <v>7</v>
      </c>
      <c r="G244" s="6">
        <v>1</v>
      </c>
    </row>
    <row r="245" spans="3:7" ht="45.75" customHeight="1" thickBot="1">
      <c r="C245" s="4">
        <v>195</v>
      </c>
      <c r="D245" s="5" t="s">
        <v>404</v>
      </c>
      <c r="E245" s="5" t="s">
        <v>405</v>
      </c>
      <c r="F245" s="5" t="s">
        <v>7</v>
      </c>
      <c r="G245" s="6">
        <v>1</v>
      </c>
    </row>
    <row r="246" spans="3:7" ht="15.75" thickBot="1">
      <c r="C246" s="4">
        <v>196</v>
      </c>
      <c r="D246" s="5" t="s">
        <v>406</v>
      </c>
      <c r="E246" s="5" t="s">
        <v>407</v>
      </c>
      <c r="F246" s="5" t="s">
        <v>7</v>
      </c>
      <c r="G246" s="6">
        <v>3</v>
      </c>
    </row>
    <row r="247" spans="3:7" ht="23.25" customHeight="1" thickBot="1">
      <c r="C247" s="4">
        <v>197</v>
      </c>
      <c r="D247" s="5" t="s">
        <v>408</v>
      </c>
      <c r="E247" s="5" t="s">
        <v>409</v>
      </c>
      <c r="F247" s="5" t="s">
        <v>7</v>
      </c>
      <c r="G247" s="6">
        <v>17</v>
      </c>
    </row>
    <row r="248" spans="3:7" ht="15.75" thickBot="1">
      <c r="C248" s="4">
        <v>198</v>
      </c>
      <c r="D248" s="5" t="s">
        <v>410</v>
      </c>
      <c r="E248" s="5" t="s">
        <v>411</v>
      </c>
      <c r="F248" s="5" t="s">
        <v>7</v>
      </c>
      <c r="G248" s="6">
        <v>10</v>
      </c>
    </row>
    <row r="249" spans="3:7" ht="34.5" customHeight="1" thickBot="1">
      <c r="C249" s="4">
        <v>199</v>
      </c>
      <c r="D249" s="5" t="s">
        <v>412</v>
      </c>
      <c r="E249" s="5" t="s">
        <v>413</v>
      </c>
      <c r="F249" s="5" t="s">
        <v>7</v>
      </c>
      <c r="G249" s="6">
        <v>28</v>
      </c>
    </row>
    <row r="250" spans="3:7" ht="23.25" customHeight="1" thickBot="1">
      <c r="C250" s="4">
        <v>200</v>
      </c>
      <c r="D250" s="5" t="s">
        <v>414</v>
      </c>
      <c r="E250" s="5" t="s">
        <v>415</v>
      </c>
      <c r="F250" s="5" t="s">
        <v>7</v>
      </c>
      <c r="G250" s="6">
        <v>14</v>
      </c>
    </row>
    <row r="251" spans="3:7" ht="23.25" customHeight="1" thickBot="1">
      <c r="C251" s="4">
        <v>201</v>
      </c>
      <c r="D251" s="5" t="s">
        <v>416</v>
      </c>
      <c r="E251" s="5" t="s">
        <v>417</v>
      </c>
      <c r="F251" s="5" t="s">
        <v>7</v>
      </c>
      <c r="G251" s="6">
        <v>12</v>
      </c>
    </row>
    <row r="252" spans="3:7" ht="23.25" customHeight="1" thickBot="1">
      <c r="C252" s="4">
        <v>202</v>
      </c>
      <c r="D252" s="5" t="s">
        <v>418</v>
      </c>
      <c r="E252" s="5" t="s">
        <v>419</v>
      </c>
      <c r="F252" s="5" t="s">
        <v>7</v>
      </c>
      <c r="G252" s="6">
        <v>27</v>
      </c>
    </row>
    <row r="253" spans="3:7" ht="23.25" customHeight="1" thickBot="1">
      <c r="C253" s="4">
        <v>203</v>
      </c>
      <c r="D253" s="5" t="s">
        <v>420</v>
      </c>
      <c r="E253" s="5" t="s">
        <v>421</v>
      </c>
      <c r="F253" s="5" t="s">
        <v>7</v>
      </c>
      <c r="G253" s="6">
        <v>22</v>
      </c>
    </row>
    <row r="254" spans="3:7" ht="23.25" customHeight="1" thickBot="1">
      <c r="C254" s="4">
        <v>204</v>
      </c>
      <c r="D254" s="5" t="s">
        <v>422</v>
      </c>
      <c r="E254" s="5" t="s">
        <v>423</v>
      </c>
      <c r="F254" s="5" t="s">
        <v>7</v>
      </c>
      <c r="G254" s="6">
        <v>12</v>
      </c>
    </row>
    <row r="255" spans="3:7" ht="23.25" customHeight="1" thickBot="1">
      <c r="C255" s="4">
        <v>205</v>
      </c>
      <c r="D255" s="5" t="s">
        <v>424</v>
      </c>
      <c r="E255" s="5" t="s">
        <v>425</v>
      </c>
      <c r="F255" s="5" t="s">
        <v>7</v>
      </c>
      <c r="G255" s="6">
        <v>35</v>
      </c>
    </row>
    <row r="256" spans="3:7" ht="23.25" customHeight="1" thickBot="1">
      <c r="C256" s="4">
        <v>206</v>
      </c>
      <c r="D256" s="5" t="s">
        <v>426</v>
      </c>
      <c r="E256" s="5" t="s">
        <v>427</v>
      </c>
      <c r="F256" s="5" t="s">
        <v>7</v>
      </c>
      <c r="G256" s="6">
        <v>33</v>
      </c>
    </row>
    <row r="257" spans="3:7" ht="23.25" customHeight="1" thickBot="1">
      <c r="C257" s="4">
        <v>207</v>
      </c>
      <c r="D257" s="5" t="s">
        <v>428</v>
      </c>
      <c r="E257" s="5" t="s">
        <v>429</v>
      </c>
      <c r="F257" s="5" t="s">
        <v>7</v>
      </c>
      <c r="G257" s="6">
        <v>22</v>
      </c>
    </row>
    <row r="258" spans="3:7" ht="23.25" customHeight="1" thickBot="1">
      <c r="C258" s="4">
        <v>208</v>
      </c>
      <c r="D258" s="5" t="s">
        <v>430</v>
      </c>
      <c r="E258" s="5" t="s">
        <v>431</v>
      </c>
      <c r="F258" s="5" t="s">
        <v>7</v>
      </c>
      <c r="G258" s="6">
        <v>33</v>
      </c>
    </row>
    <row r="259" spans="3:7" ht="23.25" customHeight="1" thickBot="1">
      <c r="C259" s="4">
        <v>209</v>
      </c>
      <c r="D259" s="5" t="s">
        <v>432</v>
      </c>
      <c r="E259" s="6">
        <v>5227</v>
      </c>
      <c r="F259" s="5" t="s">
        <v>7</v>
      </c>
      <c r="G259" s="6">
        <v>21</v>
      </c>
    </row>
    <row r="260" spans="3:7" ht="23.25" customHeight="1" thickBot="1">
      <c r="C260" s="4">
        <v>210</v>
      </c>
      <c r="D260" s="5" t="s">
        <v>433</v>
      </c>
      <c r="E260" s="5" t="s">
        <v>434</v>
      </c>
      <c r="F260" s="5" t="s">
        <v>7</v>
      </c>
      <c r="G260" s="6">
        <v>33</v>
      </c>
    </row>
    <row r="261" spans="3:7" ht="34.5" customHeight="1" thickBot="1">
      <c r="C261" s="4">
        <v>211</v>
      </c>
      <c r="D261" s="5" t="s">
        <v>435</v>
      </c>
      <c r="E261" s="5" t="s">
        <v>436</v>
      </c>
      <c r="F261" s="5" t="s">
        <v>7</v>
      </c>
      <c r="G261" s="6">
        <v>1</v>
      </c>
    </row>
    <row r="262" spans="3:7" ht="23.25" customHeight="1" thickBot="1">
      <c r="C262" s="4">
        <v>212</v>
      </c>
      <c r="D262" s="5" t="s">
        <v>437</v>
      </c>
      <c r="E262" s="5" t="s">
        <v>438</v>
      </c>
      <c r="F262" s="5" t="s">
        <v>7</v>
      </c>
      <c r="G262" s="6">
        <v>4</v>
      </c>
    </row>
    <row r="263" spans="3:7" ht="23.25" customHeight="1" thickBot="1">
      <c r="C263" s="4">
        <v>213</v>
      </c>
      <c r="D263" s="5" t="s">
        <v>439</v>
      </c>
      <c r="E263" s="5" t="s">
        <v>440</v>
      </c>
      <c r="F263" s="5" t="s">
        <v>7</v>
      </c>
      <c r="G263" s="6">
        <v>2</v>
      </c>
    </row>
    <row r="264" spans="3:7" ht="34.5" customHeight="1" thickBot="1">
      <c r="C264" s="4">
        <v>214</v>
      </c>
      <c r="D264" s="5" t="s">
        <v>441</v>
      </c>
      <c r="E264" s="5" t="s">
        <v>442</v>
      </c>
      <c r="F264" s="5" t="s">
        <v>7</v>
      </c>
      <c r="G264" s="6">
        <v>4</v>
      </c>
    </row>
    <row r="265" spans="3:7" ht="23.25" customHeight="1" thickBot="1">
      <c r="C265" s="4">
        <v>215</v>
      </c>
      <c r="D265" s="5" t="s">
        <v>443</v>
      </c>
      <c r="E265" s="5" t="s">
        <v>444</v>
      </c>
      <c r="F265" s="5" t="s">
        <v>7</v>
      </c>
      <c r="G265" s="6">
        <v>2</v>
      </c>
    </row>
    <row r="266" spans="3:7" ht="23.25" customHeight="1" thickBot="1">
      <c r="C266" s="4">
        <v>216</v>
      </c>
      <c r="D266" s="5" t="s">
        <v>445</v>
      </c>
      <c r="E266" s="5" t="s">
        <v>446</v>
      </c>
      <c r="F266" s="5" t="s">
        <v>7</v>
      </c>
      <c r="G266" s="6">
        <v>2</v>
      </c>
    </row>
    <row r="267" spans="3:7" ht="34.5" customHeight="1" thickBot="1">
      <c r="C267" s="4">
        <v>217</v>
      </c>
      <c r="D267" s="5" t="s">
        <v>447</v>
      </c>
      <c r="E267" s="5" t="s">
        <v>448</v>
      </c>
      <c r="F267" s="5" t="s">
        <v>7</v>
      </c>
      <c r="G267" s="6">
        <v>1</v>
      </c>
    </row>
    <row r="268" spans="3:7" ht="34.5" customHeight="1" thickBot="1">
      <c r="C268" s="4">
        <v>218</v>
      </c>
      <c r="D268" s="5" t="s">
        <v>449</v>
      </c>
      <c r="E268" s="5" t="s">
        <v>450</v>
      </c>
      <c r="F268" s="5" t="s">
        <v>7</v>
      </c>
      <c r="G268" s="6">
        <v>6</v>
      </c>
    </row>
    <row r="269" spans="3:7" ht="34.5" customHeight="1" thickBot="1">
      <c r="C269" s="4">
        <v>219</v>
      </c>
      <c r="D269" s="5" t="s">
        <v>451</v>
      </c>
      <c r="E269" s="5" t="s">
        <v>452</v>
      </c>
      <c r="F269" s="5" t="s">
        <v>7</v>
      </c>
      <c r="G269" s="6">
        <v>6</v>
      </c>
    </row>
    <row r="270" spans="3:7" ht="23.25" customHeight="1" thickBot="1">
      <c r="C270" s="4">
        <v>220</v>
      </c>
      <c r="D270" s="5" t="s">
        <v>453</v>
      </c>
      <c r="E270" s="5" t="s">
        <v>454</v>
      </c>
      <c r="F270" s="5" t="s">
        <v>7</v>
      </c>
      <c r="G270" s="6">
        <v>144</v>
      </c>
    </row>
    <row r="271" spans="3:7" ht="15.75" thickBot="1">
      <c r="C271" s="4">
        <v>221</v>
      </c>
      <c r="D271" s="5" t="s">
        <v>455</v>
      </c>
      <c r="E271" s="6">
        <v>387</v>
      </c>
      <c r="F271" s="5" t="s">
        <v>7</v>
      </c>
      <c r="G271" s="6">
        <v>16</v>
      </c>
    </row>
    <row r="272" spans="3:7" ht="34.5" customHeight="1" thickBot="1">
      <c r="C272" s="4">
        <v>222</v>
      </c>
      <c r="D272" s="5" t="s">
        <v>456</v>
      </c>
      <c r="E272" s="6">
        <v>327</v>
      </c>
      <c r="F272" s="5" t="s">
        <v>7</v>
      </c>
      <c r="G272" s="6">
        <v>21</v>
      </c>
    </row>
    <row r="273" spans="3:7" ht="23.25" customHeight="1" thickBot="1">
      <c r="C273" s="4">
        <v>223</v>
      </c>
      <c r="D273" s="5" t="s">
        <v>457</v>
      </c>
      <c r="E273" s="6">
        <v>328</v>
      </c>
      <c r="F273" s="5" t="s">
        <v>7</v>
      </c>
      <c r="G273" s="6">
        <v>45</v>
      </c>
    </row>
    <row r="274" spans="3:7" ht="33.75" customHeight="1">
      <c r="C274" s="93">
        <v>224</v>
      </c>
      <c r="D274" s="7" t="s">
        <v>458</v>
      </c>
      <c r="E274" s="93" t="s">
        <v>459</v>
      </c>
      <c r="F274" s="93" t="s">
        <v>7</v>
      </c>
      <c r="G274" s="95">
        <v>5</v>
      </c>
    </row>
    <row r="275" spans="3:7" ht="15.75" thickBot="1">
      <c r="C275" s="94"/>
      <c r="D275" s="5" t="s">
        <v>460</v>
      </c>
      <c r="E275" s="94"/>
      <c r="F275" s="94"/>
      <c r="G275" s="96"/>
    </row>
    <row r="276" spans="3:7" ht="34.5" customHeight="1" thickBot="1">
      <c r="C276" s="4">
        <v>225</v>
      </c>
      <c r="D276" s="5" t="s">
        <v>461</v>
      </c>
      <c r="E276" s="5" t="s">
        <v>462</v>
      </c>
      <c r="F276" s="5" t="s">
        <v>7</v>
      </c>
      <c r="G276" s="6">
        <v>1</v>
      </c>
    </row>
    <row r="277" spans="3:7" ht="34.5" customHeight="1" thickBot="1">
      <c r="C277" s="4">
        <v>226</v>
      </c>
      <c r="D277" s="5" t="s">
        <v>463</v>
      </c>
      <c r="E277" s="5" t="s">
        <v>464</v>
      </c>
      <c r="F277" s="5" t="s">
        <v>7</v>
      </c>
      <c r="G277" s="6">
        <v>1</v>
      </c>
    </row>
    <row r="278" spans="3:7" ht="23.25" customHeight="1" thickBot="1">
      <c r="C278" s="4">
        <v>227</v>
      </c>
      <c r="D278" s="5" t="s">
        <v>465</v>
      </c>
      <c r="E278" s="5" t="s">
        <v>466</v>
      </c>
      <c r="F278" s="5" t="s">
        <v>7</v>
      </c>
      <c r="G278" s="6">
        <v>1</v>
      </c>
    </row>
    <row r="279" spans="3:7" ht="34.5" customHeight="1" thickBot="1">
      <c r="C279" s="4">
        <v>228</v>
      </c>
      <c r="D279" s="5" t="s">
        <v>467</v>
      </c>
      <c r="E279" s="6">
        <v>940802</v>
      </c>
      <c r="F279" s="5" t="s">
        <v>7</v>
      </c>
      <c r="G279" s="6">
        <v>1</v>
      </c>
    </row>
    <row r="280" spans="3:7" ht="34.5" customHeight="1" thickBot="1">
      <c r="C280" s="4">
        <v>229</v>
      </c>
      <c r="D280" s="5" t="s">
        <v>468</v>
      </c>
      <c r="E280" s="5" t="s">
        <v>469</v>
      </c>
      <c r="F280" s="5" t="s">
        <v>7</v>
      </c>
      <c r="G280" s="6">
        <v>1</v>
      </c>
    </row>
  </sheetData>
  <mergeCells count="175">
    <mergeCell ref="C32:C33"/>
    <mergeCell ref="E32:E33"/>
    <mergeCell ref="F32:F33"/>
    <mergeCell ref="G32:G33"/>
    <mergeCell ref="C34:C35"/>
    <mergeCell ref="E34:E35"/>
    <mergeCell ref="F34:F35"/>
    <mergeCell ref="G34:G35"/>
    <mergeCell ref="C10:C12"/>
    <mergeCell ref="F10:F12"/>
    <mergeCell ref="G10:G12"/>
    <mergeCell ref="C14:C15"/>
    <mergeCell ref="E14:E15"/>
    <mergeCell ref="F14:F15"/>
    <mergeCell ref="G14:G15"/>
    <mergeCell ref="C48:C49"/>
    <mergeCell ref="E48:E49"/>
    <mergeCell ref="F48:F49"/>
    <mergeCell ref="G48:G49"/>
    <mergeCell ref="C50:C51"/>
    <mergeCell ref="E50:E51"/>
    <mergeCell ref="F50:F51"/>
    <mergeCell ref="G50:G51"/>
    <mergeCell ref="C36:C37"/>
    <mergeCell ref="E36:E37"/>
    <mergeCell ref="F36:F37"/>
    <mergeCell ref="G36:G37"/>
    <mergeCell ref="C38:C39"/>
    <mergeCell ref="E38:E39"/>
    <mergeCell ref="F38:F39"/>
    <mergeCell ref="G38:G39"/>
    <mergeCell ref="C61:C62"/>
    <mergeCell ref="E61:E62"/>
    <mergeCell ref="F61:F62"/>
    <mergeCell ref="G61:G62"/>
    <mergeCell ref="C63:C64"/>
    <mergeCell ref="E63:E64"/>
    <mergeCell ref="F63:F64"/>
    <mergeCell ref="G63:G64"/>
    <mergeCell ref="C56:C57"/>
    <mergeCell ref="E56:E57"/>
    <mergeCell ref="F56:F57"/>
    <mergeCell ref="G56:G57"/>
    <mergeCell ref="C59:C60"/>
    <mergeCell ref="E59:E60"/>
    <mergeCell ref="F59:F60"/>
    <mergeCell ref="G59:G60"/>
    <mergeCell ref="C84:C85"/>
    <mergeCell ref="E84:E85"/>
    <mergeCell ref="F84:F85"/>
    <mergeCell ref="G84:G85"/>
    <mergeCell ref="C86:C87"/>
    <mergeCell ref="E86:E87"/>
    <mergeCell ref="F86:F87"/>
    <mergeCell ref="G86:G87"/>
    <mergeCell ref="C70:C71"/>
    <mergeCell ref="E70:E71"/>
    <mergeCell ref="F70:F71"/>
    <mergeCell ref="G70:G71"/>
    <mergeCell ref="C73:C74"/>
    <mergeCell ref="E73:E74"/>
    <mergeCell ref="F73:F74"/>
    <mergeCell ref="G73:G74"/>
    <mergeCell ref="C104:C105"/>
    <mergeCell ref="E104:E105"/>
    <mergeCell ref="F104:F105"/>
    <mergeCell ref="G104:G105"/>
    <mergeCell ref="C107:C108"/>
    <mergeCell ref="E107:E108"/>
    <mergeCell ref="F107:F108"/>
    <mergeCell ref="G107:G108"/>
    <mergeCell ref="C95:C96"/>
    <mergeCell ref="E95:E96"/>
    <mergeCell ref="F95:F96"/>
    <mergeCell ref="G95:G96"/>
    <mergeCell ref="C97:C98"/>
    <mergeCell ref="E97:E98"/>
    <mergeCell ref="F97:F98"/>
    <mergeCell ref="G97:G98"/>
    <mergeCell ref="C138:C139"/>
    <mergeCell ref="E138:E139"/>
    <mergeCell ref="F138:F139"/>
    <mergeCell ref="G138:G139"/>
    <mergeCell ref="C152:C153"/>
    <mergeCell ref="E152:E153"/>
    <mergeCell ref="F152:F153"/>
    <mergeCell ref="G152:G153"/>
    <mergeCell ref="C112:C113"/>
    <mergeCell ref="E112:E113"/>
    <mergeCell ref="F112:F113"/>
    <mergeCell ref="G112:G113"/>
    <mergeCell ref="C116:C117"/>
    <mergeCell ref="E116:E117"/>
    <mergeCell ref="F116:F117"/>
    <mergeCell ref="G116:G117"/>
    <mergeCell ref="C161:C162"/>
    <mergeCell ref="E161:E162"/>
    <mergeCell ref="F161:F162"/>
    <mergeCell ref="G161:G162"/>
    <mergeCell ref="C167:C169"/>
    <mergeCell ref="F167:F169"/>
    <mergeCell ref="G167:G169"/>
    <mergeCell ref="C154:C155"/>
    <mergeCell ref="E154:E155"/>
    <mergeCell ref="F154:F155"/>
    <mergeCell ref="G154:G155"/>
    <mergeCell ref="C157:C158"/>
    <mergeCell ref="E157:E158"/>
    <mergeCell ref="F157:F158"/>
    <mergeCell ref="G157:G158"/>
    <mergeCell ref="C198:C199"/>
    <mergeCell ref="E198:E199"/>
    <mergeCell ref="F198:F199"/>
    <mergeCell ref="G198:G199"/>
    <mergeCell ref="C203:C204"/>
    <mergeCell ref="E203:E204"/>
    <mergeCell ref="F203:F204"/>
    <mergeCell ref="G203:G204"/>
    <mergeCell ref="C182:C183"/>
    <mergeCell ref="E182:E183"/>
    <mergeCell ref="F182:F183"/>
    <mergeCell ref="G182:G183"/>
    <mergeCell ref="C188:C189"/>
    <mergeCell ref="E188:E189"/>
    <mergeCell ref="F188:F189"/>
    <mergeCell ref="G188:G189"/>
    <mergeCell ref="C219:C220"/>
    <mergeCell ref="E219:E220"/>
    <mergeCell ref="F219:F220"/>
    <mergeCell ref="G219:G220"/>
    <mergeCell ref="C224:C226"/>
    <mergeCell ref="E224:E226"/>
    <mergeCell ref="F224:F226"/>
    <mergeCell ref="G224:G226"/>
    <mergeCell ref="C205:C206"/>
    <mergeCell ref="E205:E206"/>
    <mergeCell ref="F205:F206"/>
    <mergeCell ref="G205:G206"/>
    <mergeCell ref="C216:C217"/>
    <mergeCell ref="E216:E217"/>
    <mergeCell ref="F216:F217"/>
    <mergeCell ref="G216:G217"/>
    <mergeCell ref="G233:G234"/>
    <mergeCell ref="C227:C228"/>
    <mergeCell ref="E227:E228"/>
    <mergeCell ref="F227:F228"/>
    <mergeCell ref="G227:G228"/>
    <mergeCell ref="C229:C230"/>
    <mergeCell ref="D229:D230"/>
    <mergeCell ref="F229:F230"/>
    <mergeCell ref="G229:G230"/>
    <mergeCell ref="C2:F3"/>
    <mergeCell ref="C241:C242"/>
    <mergeCell ref="E241:E242"/>
    <mergeCell ref="F241:F242"/>
    <mergeCell ref="G241:G242"/>
    <mergeCell ref="C274:C275"/>
    <mergeCell ref="E274:E275"/>
    <mergeCell ref="F274:F275"/>
    <mergeCell ref="G274:G275"/>
    <mergeCell ref="C235:C236"/>
    <mergeCell ref="E235:E236"/>
    <mergeCell ref="F235:F236"/>
    <mergeCell ref="G235:G236"/>
    <mergeCell ref="C239:C240"/>
    <mergeCell ref="E239:E240"/>
    <mergeCell ref="F239:F240"/>
    <mergeCell ref="G239:G240"/>
    <mergeCell ref="C231:C232"/>
    <mergeCell ref="E231:E232"/>
    <mergeCell ref="F231:F232"/>
    <mergeCell ref="G231:G232"/>
    <mergeCell ref="C233:C234"/>
    <mergeCell ref="E233:E234"/>
    <mergeCell ref="F233:F2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69622-4C4A-4C73-B88B-37957F2BF988}">
  <dimension ref="A2:O290"/>
  <sheetViews>
    <sheetView topLeftCell="A214" zoomScale="70" zoomScaleNormal="70" workbookViewId="0">
      <selection activeCell="B245" sqref="B245:G245"/>
    </sheetView>
  </sheetViews>
  <sheetFormatPr defaultColWidth="11.42578125" defaultRowHeight="15"/>
  <cols>
    <col min="1" max="1" width="4.85546875" customWidth="1"/>
    <col min="2" max="2" width="7.140625" customWidth="1"/>
    <col min="3" max="3" width="44.28515625" style="9" customWidth="1"/>
    <col min="4" max="4" width="25.5703125" style="9" bestFit="1" customWidth="1"/>
    <col min="5" max="5" width="13" bestFit="1" customWidth="1"/>
    <col min="6" max="6" width="7" style="10" bestFit="1" customWidth="1"/>
    <col min="7" max="7" width="20.28515625" bestFit="1" customWidth="1"/>
    <col min="8" max="8" width="20.7109375" bestFit="1" customWidth="1"/>
    <col min="9" max="9" width="33.140625" bestFit="1" customWidth="1"/>
    <col min="10" max="10" width="13.42578125" bestFit="1" customWidth="1"/>
    <col min="11" max="11" width="37.28515625" bestFit="1" customWidth="1"/>
    <col min="12" max="12" width="14.5703125" bestFit="1" customWidth="1"/>
  </cols>
  <sheetData>
    <row r="2" spans="1:12" ht="48" customHeight="1">
      <c r="A2" s="103" t="s">
        <v>470</v>
      </c>
      <c r="B2" s="103"/>
      <c r="C2" s="103"/>
      <c r="D2" s="103"/>
      <c r="E2" s="103"/>
      <c r="F2" s="103"/>
      <c r="G2" s="103"/>
      <c r="H2" s="103"/>
      <c r="I2" s="103"/>
      <c r="J2" s="103"/>
    </row>
    <row r="3" spans="1:12" ht="15.95" customHeight="1">
      <c r="A3" s="12"/>
      <c r="B3" s="13"/>
      <c r="C3" s="36"/>
      <c r="D3" s="43"/>
      <c r="E3" s="14"/>
      <c r="F3" s="11"/>
    </row>
    <row r="4" spans="1:12" ht="159" customHeight="1">
      <c r="A4" s="102" t="s">
        <v>471</v>
      </c>
      <c r="B4" s="102"/>
      <c r="C4" s="102"/>
      <c r="D4" s="102"/>
      <c r="E4" s="102"/>
      <c r="F4" s="102"/>
      <c r="G4" s="102"/>
      <c r="H4" s="102"/>
      <c r="I4" s="102"/>
      <c r="J4" s="102"/>
    </row>
    <row r="5" spans="1:12" ht="18.600000000000001" customHeight="1">
      <c r="A5" s="39"/>
      <c r="B5" s="39"/>
      <c r="C5" s="39"/>
      <c r="D5" s="39"/>
      <c r="E5" s="39"/>
      <c r="F5" s="39"/>
      <c r="G5" s="39"/>
      <c r="H5" s="39"/>
      <c r="I5" s="39"/>
    </row>
    <row r="6" spans="1:12" ht="31.5" customHeight="1">
      <c r="A6" s="101" t="s">
        <v>472</v>
      </c>
      <c r="B6" s="101"/>
      <c r="C6" s="101"/>
      <c r="D6" s="101"/>
      <c r="E6" s="101"/>
      <c r="F6" s="101"/>
      <c r="G6" s="101"/>
      <c r="H6" s="101"/>
      <c r="I6" s="101"/>
      <c r="J6" s="101"/>
    </row>
    <row r="7" spans="1:12" ht="9.9499999999999993" customHeight="1">
      <c r="B7" s="38"/>
      <c r="C7" s="38"/>
      <c r="D7" s="38"/>
      <c r="E7" s="38"/>
      <c r="F7" s="38"/>
      <c r="G7" s="38"/>
      <c r="H7" s="38"/>
      <c r="I7" s="38"/>
    </row>
    <row r="8" spans="1:12" ht="48.75" customHeight="1">
      <c r="B8" s="15" t="s">
        <v>1</v>
      </c>
      <c r="C8" s="15" t="s">
        <v>473</v>
      </c>
      <c r="D8" s="15" t="s">
        <v>3</v>
      </c>
      <c r="E8" s="15" t="s">
        <v>474</v>
      </c>
      <c r="F8" s="15" t="s">
        <v>5</v>
      </c>
      <c r="G8" s="15" t="s">
        <v>475</v>
      </c>
      <c r="H8" s="15" t="s">
        <v>476</v>
      </c>
      <c r="I8" s="15" t="s">
        <v>477</v>
      </c>
      <c r="J8" s="77" t="s">
        <v>637</v>
      </c>
      <c r="K8" s="70"/>
      <c r="L8" s="70"/>
    </row>
    <row r="9" spans="1:12" ht="30">
      <c r="B9" s="16">
        <v>1</v>
      </c>
      <c r="C9" s="16" t="s">
        <v>6</v>
      </c>
      <c r="D9" s="42">
        <v>744428</v>
      </c>
      <c r="E9" s="16" t="s">
        <v>7</v>
      </c>
      <c r="F9" s="71">
        <v>1</v>
      </c>
      <c r="G9" s="74">
        <v>2083000</v>
      </c>
      <c r="H9" s="44">
        <f>+G9*19%</f>
        <v>395770</v>
      </c>
      <c r="I9" s="45">
        <f>+G9+H9</f>
        <v>2478770</v>
      </c>
      <c r="J9" s="42" t="s">
        <v>638</v>
      </c>
    </row>
    <row r="10" spans="1:12">
      <c r="B10" s="16">
        <v>2</v>
      </c>
      <c r="C10" s="16" t="s">
        <v>8</v>
      </c>
      <c r="D10" s="16" t="s">
        <v>9</v>
      </c>
      <c r="E10" s="16" t="s">
        <v>7</v>
      </c>
      <c r="F10" s="71">
        <v>1</v>
      </c>
      <c r="G10" s="74">
        <v>4342200</v>
      </c>
      <c r="H10" s="44">
        <f t="shared" ref="H10:H73" si="0">+G10*19%</f>
        <v>825018</v>
      </c>
      <c r="I10" s="45">
        <f t="shared" ref="I10:I73" si="1">+G10+H10</f>
        <v>5167218</v>
      </c>
      <c r="J10" s="42" t="s">
        <v>638</v>
      </c>
    </row>
    <row r="11" spans="1:12">
      <c r="B11" s="16">
        <v>3</v>
      </c>
      <c r="C11" s="16" t="s">
        <v>10</v>
      </c>
      <c r="D11" s="16" t="s">
        <v>11</v>
      </c>
      <c r="E11" s="16" t="s">
        <v>7</v>
      </c>
      <c r="F11" s="71">
        <v>1</v>
      </c>
      <c r="G11" s="74">
        <v>1770800</v>
      </c>
      <c r="H11" s="44">
        <f t="shared" si="0"/>
        <v>336452</v>
      </c>
      <c r="I11" s="45">
        <f t="shared" si="1"/>
        <v>2107252</v>
      </c>
      <c r="J11" s="42" t="s">
        <v>638</v>
      </c>
    </row>
    <row r="12" spans="1:12">
      <c r="B12" s="16">
        <v>4</v>
      </c>
      <c r="C12" s="16" t="s">
        <v>12</v>
      </c>
      <c r="D12" s="16" t="s">
        <v>13</v>
      </c>
      <c r="E12" s="16" t="s">
        <v>7</v>
      </c>
      <c r="F12" s="71">
        <v>1</v>
      </c>
      <c r="G12" s="74">
        <v>1534600</v>
      </c>
      <c r="H12" s="44">
        <f t="shared" si="0"/>
        <v>291574</v>
      </c>
      <c r="I12" s="45">
        <f t="shared" si="1"/>
        <v>1826174</v>
      </c>
      <c r="J12" s="42" t="s">
        <v>638</v>
      </c>
    </row>
    <row r="13" spans="1:12" ht="30">
      <c r="B13" s="16">
        <v>5</v>
      </c>
      <c r="C13" s="16" t="s">
        <v>14</v>
      </c>
      <c r="D13" s="16" t="s">
        <v>15</v>
      </c>
      <c r="E13" s="16" t="s">
        <v>7</v>
      </c>
      <c r="F13" s="71">
        <v>1</v>
      </c>
      <c r="G13" s="74">
        <v>755300</v>
      </c>
      <c r="H13" s="44">
        <f t="shared" si="0"/>
        <v>143507</v>
      </c>
      <c r="I13" s="45">
        <f t="shared" si="1"/>
        <v>898807</v>
      </c>
      <c r="J13" s="42" t="s">
        <v>638</v>
      </c>
    </row>
    <row r="14" spans="1:12" ht="45">
      <c r="B14" s="16">
        <v>6</v>
      </c>
      <c r="C14" s="16" t="s">
        <v>478</v>
      </c>
      <c r="D14" s="16" t="s">
        <v>479</v>
      </c>
      <c r="E14" s="16" t="s">
        <v>7</v>
      </c>
      <c r="F14" s="71">
        <v>1</v>
      </c>
      <c r="G14" s="74">
        <v>11258900</v>
      </c>
      <c r="H14" s="44">
        <f t="shared" si="0"/>
        <v>2139191</v>
      </c>
      <c r="I14" s="45">
        <f t="shared" si="1"/>
        <v>13398091</v>
      </c>
      <c r="J14" s="42" t="s">
        <v>638</v>
      </c>
    </row>
    <row r="15" spans="1:12">
      <c r="B15" s="16">
        <v>7</v>
      </c>
      <c r="C15" s="16" t="s">
        <v>20</v>
      </c>
      <c r="D15" s="42">
        <v>205049</v>
      </c>
      <c r="E15" s="16" t="s">
        <v>7</v>
      </c>
      <c r="F15" s="71">
        <v>1</v>
      </c>
      <c r="G15" s="74">
        <v>1212100</v>
      </c>
      <c r="H15" s="44">
        <f t="shared" si="0"/>
        <v>230299</v>
      </c>
      <c r="I15" s="45">
        <f t="shared" si="1"/>
        <v>1442399</v>
      </c>
      <c r="J15" s="42" t="s">
        <v>638</v>
      </c>
    </row>
    <row r="16" spans="1:12" ht="30">
      <c r="B16" s="16">
        <v>8</v>
      </c>
      <c r="C16" s="16" t="s">
        <v>480</v>
      </c>
      <c r="D16" s="17" t="s">
        <v>22</v>
      </c>
      <c r="E16" s="16" t="s">
        <v>7</v>
      </c>
      <c r="F16" s="71">
        <v>1</v>
      </c>
      <c r="G16" s="74">
        <v>3579200</v>
      </c>
      <c r="H16" s="44">
        <f t="shared" si="0"/>
        <v>680048</v>
      </c>
      <c r="I16" s="45">
        <f t="shared" si="1"/>
        <v>4259248</v>
      </c>
      <c r="J16" s="42" t="s">
        <v>638</v>
      </c>
    </row>
    <row r="17" spans="2:10">
      <c r="B17" s="16">
        <v>9</v>
      </c>
      <c r="C17" s="16" t="s">
        <v>23</v>
      </c>
      <c r="D17" s="16" t="s">
        <v>24</v>
      </c>
      <c r="E17" s="16" t="s">
        <v>7</v>
      </c>
      <c r="F17" s="71">
        <v>1</v>
      </c>
      <c r="G17" s="74">
        <v>137700</v>
      </c>
      <c r="H17" s="44">
        <f t="shared" si="0"/>
        <v>26163</v>
      </c>
      <c r="I17" s="45">
        <f t="shared" si="1"/>
        <v>163863</v>
      </c>
      <c r="J17" s="42" t="s">
        <v>638</v>
      </c>
    </row>
    <row r="18" spans="2:10">
      <c r="B18" s="16">
        <v>10</v>
      </c>
      <c r="C18" s="16" t="s">
        <v>25</v>
      </c>
      <c r="D18" s="16" t="s">
        <v>26</v>
      </c>
      <c r="E18" s="16" t="s">
        <v>7</v>
      </c>
      <c r="F18" s="71">
        <v>1</v>
      </c>
      <c r="G18" s="74">
        <v>1064100</v>
      </c>
      <c r="H18" s="44">
        <f t="shared" si="0"/>
        <v>202179</v>
      </c>
      <c r="I18" s="45">
        <f t="shared" si="1"/>
        <v>1266279</v>
      </c>
      <c r="J18" s="42" t="s">
        <v>638</v>
      </c>
    </row>
    <row r="19" spans="2:10">
      <c r="B19" s="16">
        <v>11</v>
      </c>
      <c r="C19" s="16" t="s">
        <v>27</v>
      </c>
      <c r="D19" s="16" t="s">
        <v>28</v>
      </c>
      <c r="E19" s="16" t="s">
        <v>7</v>
      </c>
      <c r="F19" s="71">
        <v>1</v>
      </c>
      <c r="G19" s="74">
        <v>479600</v>
      </c>
      <c r="H19" s="44">
        <f t="shared" si="0"/>
        <v>91124</v>
      </c>
      <c r="I19" s="45">
        <f t="shared" si="1"/>
        <v>570724</v>
      </c>
      <c r="J19" s="42" t="s">
        <v>638</v>
      </c>
    </row>
    <row r="20" spans="2:10">
      <c r="B20" s="16">
        <v>12</v>
      </c>
      <c r="C20" s="16" t="s">
        <v>29</v>
      </c>
      <c r="D20" s="16" t="s">
        <v>30</v>
      </c>
      <c r="E20" s="16" t="s">
        <v>7</v>
      </c>
      <c r="F20" s="71">
        <v>1</v>
      </c>
      <c r="G20" s="74">
        <v>523400</v>
      </c>
      <c r="H20" s="44">
        <f t="shared" si="0"/>
        <v>99446</v>
      </c>
      <c r="I20" s="45">
        <f t="shared" si="1"/>
        <v>622846</v>
      </c>
      <c r="J20" s="42" t="s">
        <v>638</v>
      </c>
    </row>
    <row r="21" spans="2:10">
      <c r="B21" s="16">
        <v>13</v>
      </c>
      <c r="C21" s="16" t="s">
        <v>31</v>
      </c>
      <c r="D21" s="16" t="s">
        <v>32</v>
      </c>
      <c r="E21" s="16" t="s">
        <v>7</v>
      </c>
      <c r="F21" s="71">
        <v>1</v>
      </c>
      <c r="G21" s="74">
        <v>891300</v>
      </c>
      <c r="H21" s="44">
        <f t="shared" si="0"/>
        <v>169347</v>
      </c>
      <c r="I21" s="45">
        <f t="shared" si="1"/>
        <v>1060647</v>
      </c>
      <c r="J21" s="42" t="s">
        <v>638</v>
      </c>
    </row>
    <row r="22" spans="2:10">
      <c r="B22" s="16">
        <v>14</v>
      </c>
      <c r="C22" s="16" t="s">
        <v>33</v>
      </c>
      <c r="D22" s="16" t="s">
        <v>34</v>
      </c>
      <c r="E22" s="16" t="s">
        <v>7</v>
      </c>
      <c r="F22" s="71">
        <v>1</v>
      </c>
      <c r="G22" s="74">
        <v>631500</v>
      </c>
      <c r="H22" s="44">
        <f t="shared" si="0"/>
        <v>119985</v>
      </c>
      <c r="I22" s="45">
        <f t="shared" si="1"/>
        <v>751485</v>
      </c>
      <c r="J22" s="42" t="s">
        <v>638</v>
      </c>
    </row>
    <row r="23" spans="2:10">
      <c r="B23" s="16">
        <v>15</v>
      </c>
      <c r="C23" s="16" t="s">
        <v>33</v>
      </c>
      <c r="D23" s="16" t="s">
        <v>35</v>
      </c>
      <c r="E23" s="16" t="s">
        <v>7</v>
      </c>
      <c r="F23" s="71">
        <v>1</v>
      </c>
      <c r="G23" s="74">
        <v>1723400</v>
      </c>
      <c r="H23" s="44">
        <f t="shared" si="0"/>
        <v>327446</v>
      </c>
      <c r="I23" s="45">
        <f t="shared" si="1"/>
        <v>2050846</v>
      </c>
      <c r="J23" s="42" t="s">
        <v>638</v>
      </c>
    </row>
    <row r="24" spans="2:10">
      <c r="B24" s="16">
        <v>16</v>
      </c>
      <c r="C24" s="16" t="s">
        <v>36</v>
      </c>
      <c r="D24" s="16" t="s">
        <v>37</v>
      </c>
      <c r="E24" s="16" t="s">
        <v>7</v>
      </c>
      <c r="F24" s="71">
        <v>1</v>
      </c>
      <c r="G24" s="74">
        <v>2895500</v>
      </c>
      <c r="H24" s="44">
        <f t="shared" si="0"/>
        <v>550145</v>
      </c>
      <c r="I24" s="45">
        <f t="shared" si="1"/>
        <v>3445645</v>
      </c>
      <c r="J24" s="42" t="s">
        <v>638</v>
      </c>
    </row>
    <row r="25" spans="2:10">
      <c r="B25" s="16">
        <v>17</v>
      </c>
      <c r="C25" s="16" t="s">
        <v>38</v>
      </c>
      <c r="D25" s="16" t="s">
        <v>39</v>
      </c>
      <c r="E25" s="16" t="s">
        <v>7</v>
      </c>
      <c r="F25" s="71">
        <v>1</v>
      </c>
      <c r="G25" s="74">
        <v>230300</v>
      </c>
      <c r="H25" s="44">
        <f t="shared" si="0"/>
        <v>43757</v>
      </c>
      <c r="I25" s="45">
        <f t="shared" si="1"/>
        <v>274057</v>
      </c>
      <c r="J25" s="42" t="s">
        <v>638</v>
      </c>
    </row>
    <row r="26" spans="2:10">
      <c r="B26" s="16">
        <v>18</v>
      </c>
      <c r="C26" s="16" t="s">
        <v>40</v>
      </c>
      <c r="D26" s="16" t="s">
        <v>41</v>
      </c>
      <c r="E26" s="16" t="s">
        <v>7</v>
      </c>
      <c r="F26" s="71">
        <v>1</v>
      </c>
      <c r="G26" s="74">
        <v>287000</v>
      </c>
      <c r="H26" s="44">
        <f t="shared" si="0"/>
        <v>54530</v>
      </c>
      <c r="I26" s="45">
        <f t="shared" si="1"/>
        <v>341530</v>
      </c>
      <c r="J26" s="42" t="s">
        <v>638</v>
      </c>
    </row>
    <row r="27" spans="2:10" ht="30">
      <c r="B27" s="16">
        <v>19</v>
      </c>
      <c r="C27" s="16" t="s">
        <v>42</v>
      </c>
      <c r="D27" s="16" t="s">
        <v>43</v>
      </c>
      <c r="E27" s="16" t="s">
        <v>7</v>
      </c>
      <c r="F27" s="71">
        <v>1</v>
      </c>
      <c r="G27" s="74">
        <v>24652500</v>
      </c>
      <c r="H27" s="44">
        <f t="shared" si="0"/>
        <v>4683975</v>
      </c>
      <c r="I27" s="45">
        <f t="shared" si="1"/>
        <v>29336475</v>
      </c>
      <c r="J27" s="42" t="s">
        <v>638</v>
      </c>
    </row>
    <row r="28" spans="2:10">
      <c r="B28" s="16">
        <v>20</v>
      </c>
      <c r="C28" s="16" t="s">
        <v>44</v>
      </c>
      <c r="D28" s="16" t="s">
        <v>45</v>
      </c>
      <c r="E28" s="16" t="s">
        <v>7</v>
      </c>
      <c r="F28" s="71">
        <v>1</v>
      </c>
      <c r="G28" s="74">
        <v>3617600</v>
      </c>
      <c r="H28" s="44">
        <f t="shared" si="0"/>
        <v>687344</v>
      </c>
      <c r="I28" s="45">
        <f t="shared" si="1"/>
        <v>4304944</v>
      </c>
      <c r="J28" s="42" t="s">
        <v>638</v>
      </c>
    </row>
    <row r="29" spans="2:10" ht="30">
      <c r="B29" s="16">
        <v>21</v>
      </c>
      <c r="C29" s="16" t="s">
        <v>46</v>
      </c>
      <c r="D29" s="16" t="s">
        <v>47</v>
      </c>
      <c r="E29" s="16" t="s">
        <v>7</v>
      </c>
      <c r="F29" s="71">
        <v>1</v>
      </c>
      <c r="G29" s="74">
        <v>1954900</v>
      </c>
      <c r="H29" s="44">
        <f t="shared" si="0"/>
        <v>371431</v>
      </c>
      <c r="I29" s="45">
        <f t="shared" si="1"/>
        <v>2326331</v>
      </c>
      <c r="J29" s="42" t="s">
        <v>638</v>
      </c>
    </row>
    <row r="30" spans="2:10">
      <c r="B30" s="16">
        <v>22</v>
      </c>
      <c r="C30" s="16" t="s">
        <v>48</v>
      </c>
      <c r="D30" s="16" t="s">
        <v>481</v>
      </c>
      <c r="E30" s="16" t="s">
        <v>7</v>
      </c>
      <c r="F30" s="71">
        <v>1</v>
      </c>
      <c r="G30" s="74">
        <v>1954900</v>
      </c>
      <c r="H30" s="44">
        <f t="shared" si="0"/>
        <v>371431</v>
      </c>
      <c r="I30" s="45">
        <f t="shared" si="1"/>
        <v>2326331</v>
      </c>
      <c r="J30" s="42" t="s">
        <v>638</v>
      </c>
    </row>
    <row r="31" spans="2:10" ht="30">
      <c r="B31" s="16">
        <v>23</v>
      </c>
      <c r="C31" s="16" t="s">
        <v>49</v>
      </c>
      <c r="D31" s="16" t="s">
        <v>50</v>
      </c>
      <c r="E31" s="16" t="s">
        <v>7</v>
      </c>
      <c r="F31" s="71">
        <v>1</v>
      </c>
      <c r="G31" s="74">
        <v>2713200</v>
      </c>
      <c r="H31" s="44">
        <f t="shared" si="0"/>
        <v>515508</v>
      </c>
      <c r="I31" s="45">
        <f t="shared" si="1"/>
        <v>3228708</v>
      </c>
      <c r="J31" s="42" t="s">
        <v>638</v>
      </c>
    </row>
    <row r="32" spans="2:10">
      <c r="B32" s="16">
        <v>24</v>
      </c>
      <c r="C32" s="16" t="s">
        <v>51</v>
      </c>
      <c r="D32" s="16" t="s">
        <v>52</v>
      </c>
      <c r="E32" s="16" t="s">
        <v>7</v>
      </c>
      <c r="F32" s="71">
        <v>1</v>
      </c>
      <c r="G32" s="74">
        <v>8875100</v>
      </c>
      <c r="H32" s="44">
        <f t="shared" si="0"/>
        <v>1686269</v>
      </c>
      <c r="I32" s="45">
        <f t="shared" si="1"/>
        <v>10561369</v>
      </c>
      <c r="J32" s="42" t="s">
        <v>638</v>
      </c>
    </row>
    <row r="33" spans="2:10" ht="30">
      <c r="B33" s="16">
        <v>25</v>
      </c>
      <c r="C33" s="16" t="s">
        <v>482</v>
      </c>
      <c r="D33" s="16" t="s">
        <v>54</v>
      </c>
      <c r="E33" s="16" t="s">
        <v>7</v>
      </c>
      <c r="F33" s="71">
        <v>1</v>
      </c>
      <c r="G33" s="74">
        <v>4081500</v>
      </c>
      <c r="H33" s="44">
        <f t="shared" si="0"/>
        <v>775485</v>
      </c>
      <c r="I33" s="45">
        <f t="shared" si="1"/>
        <v>4856985</v>
      </c>
      <c r="J33" s="42" t="s">
        <v>638</v>
      </c>
    </row>
    <row r="34" spans="2:10" ht="45">
      <c r="B34" s="16">
        <v>26</v>
      </c>
      <c r="C34" s="16" t="s">
        <v>483</v>
      </c>
      <c r="D34" s="16" t="s">
        <v>56</v>
      </c>
      <c r="E34" s="16" t="s">
        <v>7</v>
      </c>
      <c r="F34" s="71">
        <v>1</v>
      </c>
      <c r="G34" s="74">
        <v>5529600</v>
      </c>
      <c r="H34" s="44">
        <f t="shared" si="0"/>
        <v>1050624</v>
      </c>
      <c r="I34" s="45">
        <f t="shared" si="1"/>
        <v>6580224</v>
      </c>
      <c r="J34" s="42" t="s">
        <v>638</v>
      </c>
    </row>
    <row r="35" spans="2:10" ht="45">
      <c r="B35" s="16">
        <v>27</v>
      </c>
      <c r="C35" s="16" t="s">
        <v>484</v>
      </c>
      <c r="D35" s="16" t="s">
        <v>58</v>
      </c>
      <c r="E35" s="16" t="s">
        <v>7</v>
      </c>
      <c r="F35" s="71">
        <v>1</v>
      </c>
      <c r="G35" s="74">
        <v>7360100</v>
      </c>
      <c r="H35" s="44">
        <f t="shared" si="0"/>
        <v>1398419</v>
      </c>
      <c r="I35" s="45">
        <f t="shared" si="1"/>
        <v>8758519</v>
      </c>
      <c r="J35" s="42" t="s">
        <v>638</v>
      </c>
    </row>
    <row r="36" spans="2:10" ht="45">
      <c r="B36" s="16">
        <v>28</v>
      </c>
      <c r="C36" s="16" t="s">
        <v>485</v>
      </c>
      <c r="D36" s="16" t="s">
        <v>61</v>
      </c>
      <c r="E36" s="16" t="s">
        <v>7</v>
      </c>
      <c r="F36" s="71">
        <v>1</v>
      </c>
      <c r="G36" s="74">
        <v>6837300</v>
      </c>
      <c r="H36" s="44">
        <f t="shared" si="0"/>
        <v>1299087</v>
      </c>
      <c r="I36" s="45">
        <f t="shared" si="1"/>
        <v>8136387</v>
      </c>
      <c r="J36" s="42" t="s">
        <v>638</v>
      </c>
    </row>
    <row r="37" spans="2:10" ht="30">
      <c r="B37" s="16">
        <v>29</v>
      </c>
      <c r="C37" s="16" t="s">
        <v>63</v>
      </c>
      <c r="D37" s="16" t="s">
        <v>64</v>
      </c>
      <c r="E37" s="16" t="s">
        <v>7</v>
      </c>
      <c r="F37" s="71">
        <v>1</v>
      </c>
      <c r="G37" s="74">
        <v>6697800</v>
      </c>
      <c r="H37" s="44">
        <f t="shared" si="0"/>
        <v>1272582</v>
      </c>
      <c r="I37" s="45">
        <f t="shared" si="1"/>
        <v>7970382</v>
      </c>
      <c r="J37" s="42" t="s">
        <v>638</v>
      </c>
    </row>
    <row r="38" spans="2:10" ht="30">
      <c r="B38" s="16">
        <v>30</v>
      </c>
      <c r="C38" s="16" t="s">
        <v>65</v>
      </c>
      <c r="D38" s="16" t="s">
        <v>66</v>
      </c>
      <c r="E38" s="16" t="s">
        <v>7</v>
      </c>
      <c r="F38" s="71">
        <v>1</v>
      </c>
      <c r="G38" s="74">
        <v>6697800</v>
      </c>
      <c r="H38" s="44">
        <f t="shared" si="0"/>
        <v>1272582</v>
      </c>
      <c r="I38" s="45">
        <f t="shared" si="1"/>
        <v>7970382</v>
      </c>
      <c r="J38" s="42" t="s">
        <v>638</v>
      </c>
    </row>
    <row r="39" spans="2:10">
      <c r="B39" s="16">
        <v>31</v>
      </c>
      <c r="C39" s="16" t="s">
        <v>67</v>
      </c>
      <c r="D39" s="16" t="s">
        <v>68</v>
      </c>
      <c r="E39" s="16" t="s">
        <v>7</v>
      </c>
      <c r="F39" s="71">
        <v>1</v>
      </c>
      <c r="G39" s="74">
        <v>6697800</v>
      </c>
      <c r="H39" s="44">
        <f t="shared" si="0"/>
        <v>1272582</v>
      </c>
      <c r="I39" s="45">
        <f t="shared" si="1"/>
        <v>7970382</v>
      </c>
      <c r="J39" s="42" t="s">
        <v>638</v>
      </c>
    </row>
    <row r="40" spans="2:10">
      <c r="B40" s="16">
        <v>32</v>
      </c>
      <c r="C40" s="16" t="s">
        <v>69</v>
      </c>
      <c r="D40" s="16" t="s">
        <v>70</v>
      </c>
      <c r="E40" s="16" t="s">
        <v>7</v>
      </c>
      <c r="F40" s="71">
        <v>1</v>
      </c>
      <c r="G40" s="74">
        <v>2139800</v>
      </c>
      <c r="H40" s="44">
        <f t="shared" si="0"/>
        <v>406562</v>
      </c>
      <c r="I40" s="45">
        <f t="shared" si="1"/>
        <v>2546362</v>
      </c>
      <c r="J40" s="42" t="s">
        <v>638</v>
      </c>
    </row>
    <row r="41" spans="2:10">
      <c r="B41" s="16">
        <v>33</v>
      </c>
      <c r="C41" s="16" t="s">
        <v>71</v>
      </c>
      <c r="D41" s="16" t="s">
        <v>72</v>
      </c>
      <c r="E41" s="16" t="s">
        <v>7</v>
      </c>
      <c r="F41" s="71">
        <v>1</v>
      </c>
      <c r="G41" s="74">
        <v>103300</v>
      </c>
      <c r="H41" s="44">
        <f t="shared" si="0"/>
        <v>19627</v>
      </c>
      <c r="I41" s="45">
        <f t="shared" si="1"/>
        <v>122927</v>
      </c>
      <c r="J41" s="42" t="s">
        <v>638</v>
      </c>
    </row>
    <row r="42" spans="2:10">
      <c r="B42" s="16">
        <v>34</v>
      </c>
      <c r="C42" s="16" t="s">
        <v>73</v>
      </c>
      <c r="D42" s="16" t="s">
        <v>74</v>
      </c>
      <c r="E42" s="16" t="s">
        <v>7</v>
      </c>
      <c r="F42" s="71">
        <v>1</v>
      </c>
      <c r="G42" s="74">
        <v>41600</v>
      </c>
      <c r="H42" s="44">
        <f t="shared" si="0"/>
        <v>7904</v>
      </c>
      <c r="I42" s="45">
        <f t="shared" si="1"/>
        <v>49504</v>
      </c>
      <c r="J42" s="42" t="s">
        <v>638</v>
      </c>
    </row>
    <row r="43" spans="2:10">
      <c r="B43" s="16">
        <v>35</v>
      </c>
      <c r="C43" s="16" t="s">
        <v>75</v>
      </c>
      <c r="D43" s="16" t="s">
        <v>76</v>
      </c>
      <c r="E43" s="16" t="s">
        <v>7</v>
      </c>
      <c r="F43" s="71">
        <v>1</v>
      </c>
      <c r="G43" s="74">
        <v>424200</v>
      </c>
      <c r="H43" s="44">
        <f t="shared" si="0"/>
        <v>80598</v>
      </c>
      <c r="I43" s="45">
        <f t="shared" si="1"/>
        <v>504798</v>
      </c>
      <c r="J43" s="42" t="s">
        <v>638</v>
      </c>
    </row>
    <row r="44" spans="2:10">
      <c r="B44" s="16">
        <v>36</v>
      </c>
      <c r="C44" s="16" t="s">
        <v>77</v>
      </c>
      <c r="D44" s="16" t="s">
        <v>78</v>
      </c>
      <c r="E44" s="16" t="s">
        <v>7</v>
      </c>
      <c r="F44" s="71">
        <v>1</v>
      </c>
      <c r="G44" s="74">
        <v>511400</v>
      </c>
      <c r="H44" s="44">
        <f t="shared" si="0"/>
        <v>97166</v>
      </c>
      <c r="I44" s="45">
        <f t="shared" si="1"/>
        <v>608566</v>
      </c>
      <c r="J44" s="42" t="s">
        <v>638</v>
      </c>
    </row>
    <row r="45" spans="2:10" ht="45">
      <c r="B45" s="16">
        <v>37</v>
      </c>
      <c r="C45" s="16" t="s">
        <v>486</v>
      </c>
      <c r="D45" s="16" t="s">
        <v>80</v>
      </c>
      <c r="E45" s="16" t="s">
        <v>7</v>
      </c>
      <c r="F45" s="71">
        <v>1</v>
      </c>
      <c r="G45" s="74">
        <v>10325700</v>
      </c>
      <c r="H45" s="44">
        <f t="shared" si="0"/>
        <v>1961883</v>
      </c>
      <c r="I45" s="45">
        <f t="shared" si="1"/>
        <v>12287583</v>
      </c>
      <c r="J45" s="42" t="s">
        <v>638</v>
      </c>
    </row>
    <row r="46" spans="2:10" ht="30">
      <c r="B46" s="16">
        <v>38</v>
      </c>
      <c r="C46" s="16" t="s">
        <v>487</v>
      </c>
      <c r="D46" s="16" t="s">
        <v>82</v>
      </c>
      <c r="E46" s="16" t="s">
        <v>7</v>
      </c>
      <c r="F46" s="71">
        <v>1</v>
      </c>
      <c r="G46" s="74">
        <v>9903700</v>
      </c>
      <c r="H46" s="44">
        <f t="shared" si="0"/>
        <v>1881703</v>
      </c>
      <c r="I46" s="45">
        <f t="shared" si="1"/>
        <v>11785403</v>
      </c>
      <c r="J46" s="42" t="s">
        <v>638</v>
      </c>
    </row>
    <row r="47" spans="2:10" ht="30">
      <c r="B47" s="16">
        <v>39</v>
      </c>
      <c r="C47" s="16" t="s">
        <v>84</v>
      </c>
      <c r="D47" s="16" t="s">
        <v>85</v>
      </c>
      <c r="E47" s="16" t="s">
        <v>7</v>
      </c>
      <c r="F47" s="71">
        <v>1</v>
      </c>
      <c r="G47" s="74">
        <v>5009400</v>
      </c>
      <c r="H47" s="44">
        <f t="shared" si="0"/>
        <v>951786</v>
      </c>
      <c r="I47" s="45">
        <f t="shared" si="1"/>
        <v>5961186</v>
      </c>
      <c r="J47" s="42" t="s">
        <v>638</v>
      </c>
    </row>
    <row r="48" spans="2:10" ht="30">
      <c r="B48" s="16">
        <v>40</v>
      </c>
      <c r="C48" s="16" t="s">
        <v>86</v>
      </c>
      <c r="D48" s="16" t="s">
        <v>87</v>
      </c>
      <c r="E48" s="16" t="s">
        <v>7</v>
      </c>
      <c r="F48" s="71">
        <v>1</v>
      </c>
      <c r="G48" s="74">
        <v>3390800</v>
      </c>
      <c r="H48" s="44">
        <f t="shared" si="0"/>
        <v>644252</v>
      </c>
      <c r="I48" s="45">
        <f t="shared" si="1"/>
        <v>4035052</v>
      </c>
      <c r="J48" s="42" t="s">
        <v>638</v>
      </c>
    </row>
    <row r="49" spans="2:15" ht="45">
      <c r="B49" s="16">
        <v>192</v>
      </c>
      <c r="C49" s="16" t="s">
        <v>488</v>
      </c>
      <c r="D49" s="16" t="s">
        <v>400</v>
      </c>
      <c r="E49" s="16" t="s">
        <v>7</v>
      </c>
      <c r="F49" s="71">
        <v>1</v>
      </c>
      <c r="G49" s="74">
        <v>54488700</v>
      </c>
      <c r="H49" s="44">
        <f t="shared" si="0"/>
        <v>10352853</v>
      </c>
      <c r="I49" s="45">
        <f t="shared" si="1"/>
        <v>64841553</v>
      </c>
      <c r="J49" s="42" t="s">
        <v>638</v>
      </c>
    </row>
    <row r="50" spans="2:15" ht="45">
      <c r="B50" s="16">
        <v>42</v>
      </c>
      <c r="C50" s="16" t="s">
        <v>90</v>
      </c>
      <c r="D50" s="16" t="s">
        <v>91</v>
      </c>
      <c r="E50" s="16" t="s">
        <v>7</v>
      </c>
      <c r="F50" s="71">
        <v>1</v>
      </c>
      <c r="G50" s="74">
        <v>45349200</v>
      </c>
      <c r="H50" s="44">
        <f t="shared" si="0"/>
        <v>8616348</v>
      </c>
      <c r="I50" s="45">
        <f t="shared" si="1"/>
        <v>53965548</v>
      </c>
      <c r="J50" s="42" t="s">
        <v>638</v>
      </c>
    </row>
    <row r="51" spans="2:15" ht="45">
      <c r="B51" s="16">
        <v>43</v>
      </c>
      <c r="C51" s="16" t="s">
        <v>489</v>
      </c>
      <c r="D51" s="16" t="s">
        <v>93</v>
      </c>
      <c r="E51" s="16" t="s">
        <v>7</v>
      </c>
      <c r="F51" s="71">
        <v>1</v>
      </c>
      <c r="G51" s="74">
        <v>12872300</v>
      </c>
      <c r="H51" s="44">
        <f t="shared" si="0"/>
        <v>2445737</v>
      </c>
      <c r="I51" s="45">
        <f t="shared" si="1"/>
        <v>15318037</v>
      </c>
      <c r="J51" s="42" t="s">
        <v>638</v>
      </c>
    </row>
    <row r="52" spans="2:15" ht="30">
      <c r="B52" s="16">
        <v>44</v>
      </c>
      <c r="C52" s="16" t="s">
        <v>94</v>
      </c>
      <c r="D52" s="16" t="s">
        <v>95</v>
      </c>
      <c r="E52" s="16" t="s">
        <v>7</v>
      </c>
      <c r="F52" s="71">
        <v>1</v>
      </c>
      <c r="G52" s="74">
        <v>6453600</v>
      </c>
      <c r="H52" s="44">
        <f t="shared" si="0"/>
        <v>1226184</v>
      </c>
      <c r="I52" s="45">
        <f t="shared" si="1"/>
        <v>7679784</v>
      </c>
      <c r="J52" s="42" t="s">
        <v>638</v>
      </c>
    </row>
    <row r="53" spans="2:15" ht="45">
      <c r="B53" s="16">
        <v>45</v>
      </c>
      <c r="C53" s="16" t="s">
        <v>490</v>
      </c>
      <c r="D53" s="16" t="s">
        <v>97</v>
      </c>
      <c r="E53" s="16" t="s">
        <v>7</v>
      </c>
      <c r="F53" s="71">
        <v>1</v>
      </c>
      <c r="G53" s="74">
        <v>31395600</v>
      </c>
      <c r="H53" s="44">
        <f t="shared" si="0"/>
        <v>5965164</v>
      </c>
      <c r="I53" s="45">
        <f t="shared" si="1"/>
        <v>37360764</v>
      </c>
      <c r="J53" s="42" t="s">
        <v>638</v>
      </c>
    </row>
    <row r="54" spans="2:15" ht="30">
      <c r="B54" s="16">
        <v>46</v>
      </c>
      <c r="C54" s="16" t="s">
        <v>491</v>
      </c>
      <c r="D54" s="16" t="s">
        <v>99</v>
      </c>
      <c r="E54" s="16" t="s">
        <v>7</v>
      </c>
      <c r="F54" s="71">
        <v>1</v>
      </c>
      <c r="G54" s="74">
        <v>7224600</v>
      </c>
      <c r="H54" s="44">
        <f t="shared" si="0"/>
        <v>1372674</v>
      </c>
      <c r="I54" s="45">
        <f t="shared" si="1"/>
        <v>8597274</v>
      </c>
      <c r="J54" s="42" t="s">
        <v>638</v>
      </c>
    </row>
    <row r="55" spans="2:15" ht="30">
      <c r="B55" s="16">
        <v>47</v>
      </c>
      <c r="C55" s="16" t="s">
        <v>492</v>
      </c>
      <c r="D55" s="16" t="s">
        <v>102</v>
      </c>
      <c r="E55" s="16" t="s">
        <v>7</v>
      </c>
      <c r="F55" s="71">
        <v>1</v>
      </c>
      <c r="G55" s="74">
        <v>22325800</v>
      </c>
      <c r="H55" s="44">
        <f t="shared" si="0"/>
        <v>4241902</v>
      </c>
      <c r="I55" s="45">
        <f t="shared" si="1"/>
        <v>26567702</v>
      </c>
      <c r="J55" s="42" t="s">
        <v>638</v>
      </c>
    </row>
    <row r="56" spans="2:15" ht="30">
      <c r="B56" s="16">
        <v>48</v>
      </c>
      <c r="C56" s="16" t="s">
        <v>104</v>
      </c>
      <c r="D56" s="16" t="s">
        <v>105</v>
      </c>
      <c r="E56" s="16" t="s">
        <v>7</v>
      </c>
      <c r="F56" s="71">
        <v>1</v>
      </c>
      <c r="G56" s="74">
        <v>7896500</v>
      </c>
      <c r="H56" s="44">
        <f t="shared" si="0"/>
        <v>1500335</v>
      </c>
      <c r="I56" s="45">
        <f t="shared" si="1"/>
        <v>9396835</v>
      </c>
      <c r="J56" s="42" t="s">
        <v>638</v>
      </c>
    </row>
    <row r="57" spans="2:15" ht="30">
      <c r="B57" s="16">
        <v>49</v>
      </c>
      <c r="C57" s="16" t="s">
        <v>106</v>
      </c>
      <c r="D57" s="16" t="s">
        <v>107</v>
      </c>
      <c r="E57" s="16" t="s">
        <v>7</v>
      </c>
      <c r="F57" s="71">
        <v>1</v>
      </c>
      <c r="G57" s="74">
        <v>21628100</v>
      </c>
      <c r="H57" s="44">
        <f t="shared" si="0"/>
        <v>4109339</v>
      </c>
      <c r="I57" s="45">
        <f t="shared" si="1"/>
        <v>25737439</v>
      </c>
      <c r="J57" s="42" t="s">
        <v>638</v>
      </c>
    </row>
    <row r="58" spans="2:15" ht="30">
      <c r="B58" s="16">
        <v>50</v>
      </c>
      <c r="C58" s="16" t="s">
        <v>108</v>
      </c>
      <c r="D58" s="16" t="s">
        <v>109</v>
      </c>
      <c r="E58" s="16" t="s">
        <v>7</v>
      </c>
      <c r="F58" s="71">
        <v>1</v>
      </c>
      <c r="G58" s="74">
        <v>3865300</v>
      </c>
      <c r="H58" s="44">
        <f t="shared" si="0"/>
        <v>734407</v>
      </c>
      <c r="I58" s="45">
        <f t="shared" si="1"/>
        <v>4599707</v>
      </c>
      <c r="J58" s="42" t="s">
        <v>638</v>
      </c>
      <c r="M58" s="70"/>
      <c r="N58" s="70"/>
      <c r="O58" s="70"/>
    </row>
    <row r="59" spans="2:15" ht="30">
      <c r="B59" s="16">
        <v>51</v>
      </c>
      <c r="C59" s="16" t="s">
        <v>110</v>
      </c>
      <c r="D59" s="16" t="s">
        <v>111</v>
      </c>
      <c r="E59" s="16" t="s">
        <v>7</v>
      </c>
      <c r="F59" s="71">
        <v>1</v>
      </c>
      <c r="G59" s="74">
        <v>4008400</v>
      </c>
      <c r="H59" s="44">
        <f t="shared" si="0"/>
        <v>761596</v>
      </c>
      <c r="I59" s="45">
        <f t="shared" si="1"/>
        <v>4769996</v>
      </c>
      <c r="J59" s="42" t="s">
        <v>638</v>
      </c>
    </row>
    <row r="60" spans="2:15" ht="30">
      <c r="B60" s="16">
        <v>52</v>
      </c>
      <c r="C60" s="16" t="s">
        <v>112</v>
      </c>
      <c r="D60" s="16" t="s">
        <v>113</v>
      </c>
      <c r="E60" s="16" t="s">
        <v>7</v>
      </c>
      <c r="F60" s="71">
        <v>1</v>
      </c>
      <c r="G60" s="74">
        <v>9907100</v>
      </c>
      <c r="H60" s="44">
        <f t="shared" si="0"/>
        <v>1882349</v>
      </c>
      <c r="I60" s="45">
        <f t="shared" si="1"/>
        <v>11789449</v>
      </c>
      <c r="J60" s="42" t="s">
        <v>638</v>
      </c>
    </row>
    <row r="61" spans="2:15" ht="45">
      <c r="B61" s="16">
        <v>53</v>
      </c>
      <c r="C61" s="16" t="s">
        <v>493</v>
      </c>
      <c r="D61" s="16" t="s">
        <v>115</v>
      </c>
      <c r="E61" s="16" t="s">
        <v>7</v>
      </c>
      <c r="F61" s="71">
        <v>1</v>
      </c>
      <c r="G61" s="74">
        <v>964000</v>
      </c>
      <c r="H61" s="44">
        <f t="shared" si="0"/>
        <v>183160</v>
      </c>
      <c r="I61" s="45">
        <f t="shared" si="1"/>
        <v>1147160</v>
      </c>
      <c r="J61" s="42" t="s">
        <v>638</v>
      </c>
    </row>
    <row r="62" spans="2:15" ht="30">
      <c r="B62" s="16">
        <v>54</v>
      </c>
      <c r="C62" s="16" t="s">
        <v>117</v>
      </c>
      <c r="D62" s="16" t="s">
        <v>118</v>
      </c>
      <c r="E62" s="16" t="s">
        <v>7</v>
      </c>
      <c r="F62" s="71">
        <v>1</v>
      </c>
      <c r="G62" s="74">
        <v>9076900</v>
      </c>
      <c r="H62" s="44">
        <f t="shared" si="0"/>
        <v>1724611</v>
      </c>
      <c r="I62" s="45">
        <f t="shared" si="1"/>
        <v>10801511</v>
      </c>
      <c r="J62" s="42" t="s">
        <v>638</v>
      </c>
    </row>
    <row r="63" spans="2:15" ht="45">
      <c r="B63" s="16">
        <v>55</v>
      </c>
      <c r="C63" s="16" t="s">
        <v>494</v>
      </c>
      <c r="D63" s="16" t="s">
        <v>120</v>
      </c>
      <c r="E63" s="16" t="s">
        <v>7</v>
      </c>
      <c r="F63" s="71">
        <v>1</v>
      </c>
      <c r="G63" s="74">
        <v>1028400</v>
      </c>
      <c r="H63" s="44">
        <f t="shared" si="0"/>
        <v>195396</v>
      </c>
      <c r="I63" s="45">
        <f t="shared" si="1"/>
        <v>1223796</v>
      </c>
      <c r="J63" s="42" t="s">
        <v>638</v>
      </c>
    </row>
    <row r="64" spans="2:15" ht="30">
      <c r="B64" s="16">
        <v>56</v>
      </c>
      <c r="C64" s="16" t="s">
        <v>121</v>
      </c>
      <c r="D64" s="16" t="s">
        <v>122</v>
      </c>
      <c r="E64" s="16" t="s">
        <v>7</v>
      </c>
      <c r="F64" s="71">
        <v>1</v>
      </c>
      <c r="G64" s="74">
        <v>25500200</v>
      </c>
      <c r="H64" s="44">
        <f t="shared" si="0"/>
        <v>4845038</v>
      </c>
      <c r="I64" s="45">
        <f t="shared" si="1"/>
        <v>30345238</v>
      </c>
      <c r="J64" s="42" t="s">
        <v>638</v>
      </c>
    </row>
    <row r="65" spans="2:10">
      <c r="B65" s="16">
        <v>57</v>
      </c>
      <c r="C65" s="16" t="s">
        <v>123</v>
      </c>
      <c r="D65" s="16" t="s">
        <v>124</v>
      </c>
      <c r="E65" s="16" t="s">
        <v>7</v>
      </c>
      <c r="F65" s="71">
        <v>1</v>
      </c>
      <c r="G65" s="74">
        <v>206200</v>
      </c>
      <c r="H65" s="44">
        <f t="shared" si="0"/>
        <v>39178</v>
      </c>
      <c r="I65" s="45">
        <f t="shared" si="1"/>
        <v>245378</v>
      </c>
      <c r="J65" s="42" t="s">
        <v>638</v>
      </c>
    </row>
    <row r="66" spans="2:10">
      <c r="B66" s="16">
        <v>58</v>
      </c>
      <c r="C66" s="16" t="s">
        <v>125</v>
      </c>
      <c r="D66" s="16" t="s">
        <v>126</v>
      </c>
      <c r="E66" s="16" t="s">
        <v>7</v>
      </c>
      <c r="F66" s="71">
        <v>1</v>
      </c>
      <c r="G66" s="74">
        <v>236800</v>
      </c>
      <c r="H66" s="44">
        <f t="shared" si="0"/>
        <v>44992</v>
      </c>
      <c r="I66" s="45">
        <f t="shared" si="1"/>
        <v>281792</v>
      </c>
      <c r="J66" s="42" t="s">
        <v>638</v>
      </c>
    </row>
    <row r="67" spans="2:10">
      <c r="B67" s="16">
        <v>59</v>
      </c>
      <c r="C67" s="16" t="s">
        <v>127</v>
      </c>
      <c r="D67" s="16" t="s">
        <v>128</v>
      </c>
      <c r="E67" s="16" t="s">
        <v>7</v>
      </c>
      <c r="F67" s="71">
        <v>1</v>
      </c>
      <c r="G67" s="74">
        <v>273000</v>
      </c>
      <c r="H67" s="44">
        <f t="shared" si="0"/>
        <v>51870</v>
      </c>
      <c r="I67" s="45">
        <f t="shared" si="1"/>
        <v>324870</v>
      </c>
      <c r="J67" s="42" t="s">
        <v>638</v>
      </c>
    </row>
    <row r="68" spans="2:10">
      <c r="B68" s="16">
        <v>60</v>
      </c>
      <c r="C68" s="16" t="s">
        <v>129</v>
      </c>
      <c r="D68" s="16" t="s">
        <v>130</v>
      </c>
      <c r="E68" s="16" t="s">
        <v>7</v>
      </c>
      <c r="F68" s="71">
        <v>1</v>
      </c>
      <c r="G68" s="74">
        <v>226400</v>
      </c>
      <c r="H68" s="44">
        <f t="shared" si="0"/>
        <v>43016</v>
      </c>
      <c r="I68" s="45">
        <f t="shared" si="1"/>
        <v>269416</v>
      </c>
      <c r="J68" s="42" t="s">
        <v>638</v>
      </c>
    </row>
    <row r="69" spans="2:10">
      <c r="B69" s="16">
        <v>61</v>
      </c>
      <c r="C69" s="16" t="s">
        <v>131</v>
      </c>
      <c r="D69" s="16" t="s">
        <v>132</v>
      </c>
      <c r="E69" s="16" t="s">
        <v>7</v>
      </c>
      <c r="F69" s="71">
        <v>1</v>
      </c>
      <c r="G69" s="74">
        <v>3757500</v>
      </c>
      <c r="H69" s="44">
        <f t="shared" si="0"/>
        <v>713925</v>
      </c>
      <c r="I69" s="45">
        <f t="shared" si="1"/>
        <v>4471425</v>
      </c>
      <c r="J69" s="42" t="s">
        <v>638</v>
      </c>
    </row>
    <row r="70" spans="2:10">
      <c r="B70" s="16">
        <v>62</v>
      </c>
      <c r="C70" s="16" t="s">
        <v>133</v>
      </c>
      <c r="D70" s="16" t="s">
        <v>134</v>
      </c>
      <c r="E70" s="16" t="s">
        <v>7</v>
      </c>
      <c r="F70" s="71">
        <v>1</v>
      </c>
      <c r="G70" s="74">
        <v>1358400</v>
      </c>
      <c r="H70" s="44">
        <f t="shared" si="0"/>
        <v>258096</v>
      </c>
      <c r="I70" s="45">
        <f t="shared" si="1"/>
        <v>1616496</v>
      </c>
      <c r="J70" s="42" t="s">
        <v>638</v>
      </c>
    </row>
    <row r="71" spans="2:10">
      <c r="B71" s="16">
        <v>63</v>
      </c>
      <c r="C71" s="16" t="s">
        <v>135</v>
      </c>
      <c r="D71" s="16" t="s">
        <v>136</v>
      </c>
      <c r="E71" s="16" t="s">
        <v>7</v>
      </c>
      <c r="F71" s="71">
        <v>1</v>
      </c>
      <c r="G71" s="74">
        <v>4378000</v>
      </c>
      <c r="H71" s="44">
        <f t="shared" si="0"/>
        <v>831820</v>
      </c>
      <c r="I71" s="45">
        <f t="shared" si="1"/>
        <v>5209820</v>
      </c>
      <c r="J71" s="42" t="s">
        <v>638</v>
      </c>
    </row>
    <row r="72" spans="2:10" ht="30">
      <c r="B72" s="16">
        <v>64</v>
      </c>
      <c r="C72" s="16" t="s">
        <v>137</v>
      </c>
      <c r="D72" s="16" t="s">
        <v>138</v>
      </c>
      <c r="E72" s="16" t="s">
        <v>7</v>
      </c>
      <c r="F72" s="71">
        <v>1</v>
      </c>
      <c r="G72" s="74">
        <v>14056900</v>
      </c>
      <c r="H72" s="44">
        <f t="shared" si="0"/>
        <v>2670811</v>
      </c>
      <c r="I72" s="45">
        <f t="shared" si="1"/>
        <v>16727711</v>
      </c>
      <c r="J72" s="42" t="s">
        <v>638</v>
      </c>
    </row>
    <row r="73" spans="2:10" ht="45">
      <c r="B73" s="16">
        <v>65</v>
      </c>
      <c r="C73" s="16" t="s">
        <v>495</v>
      </c>
      <c r="D73" s="16" t="s">
        <v>140</v>
      </c>
      <c r="E73" s="16" t="s">
        <v>7</v>
      </c>
      <c r="F73" s="71">
        <v>1</v>
      </c>
      <c r="G73" s="74">
        <v>9783000</v>
      </c>
      <c r="H73" s="44">
        <f t="shared" si="0"/>
        <v>1858770</v>
      </c>
      <c r="I73" s="45">
        <f t="shared" si="1"/>
        <v>11641770</v>
      </c>
      <c r="J73" s="42" t="s">
        <v>638</v>
      </c>
    </row>
    <row r="74" spans="2:10" ht="30">
      <c r="B74" s="16">
        <v>66</v>
      </c>
      <c r="C74" s="16" t="s">
        <v>496</v>
      </c>
      <c r="D74" s="16" t="s">
        <v>143</v>
      </c>
      <c r="E74" s="16" t="s">
        <v>7</v>
      </c>
      <c r="F74" s="71">
        <v>1</v>
      </c>
      <c r="G74" s="74">
        <v>3512200</v>
      </c>
      <c r="H74" s="44">
        <f t="shared" ref="H74:H137" si="2">+G74*19%</f>
        <v>667318</v>
      </c>
      <c r="I74" s="45">
        <f t="shared" ref="I74:I137" si="3">+G74+H74</f>
        <v>4179518</v>
      </c>
      <c r="J74" s="42" t="s">
        <v>638</v>
      </c>
    </row>
    <row r="75" spans="2:10">
      <c r="B75" s="16">
        <v>67</v>
      </c>
      <c r="C75" s="16" t="s">
        <v>144</v>
      </c>
      <c r="D75" s="16" t="s">
        <v>145</v>
      </c>
      <c r="E75" s="16" t="s">
        <v>7</v>
      </c>
      <c r="F75" s="71">
        <v>1</v>
      </c>
      <c r="G75" s="74">
        <v>10036000</v>
      </c>
      <c r="H75" s="44">
        <f t="shared" si="2"/>
        <v>1906840</v>
      </c>
      <c r="I75" s="45">
        <f t="shared" si="3"/>
        <v>11942840</v>
      </c>
      <c r="J75" s="42" t="s">
        <v>638</v>
      </c>
    </row>
    <row r="76" spans="2:10" ht="30">
      <c r="B76" s="16">
        <v>77</v>
      </c>
      <c r="C76" s="16" t="s">
        <v>164</v>
      </c>
      <c r="D76" s="16" t="s">
        <v>165</v>
      </c>
      <c r="E76" s="16" t="s">
        <v>7</v>
      </c>
      <c r="F76" s="71">
        <v>1</v>
      </c>
      <c r="G76" s="74">
        <v>73089500</v>
      </c>
      <c r="H76" s="44">
        <f t="shared" si="2"/>
        <v>13887005</v>
      </c>
      <c r="I76" s="45">
        <f t="shared" si="3"/>
        <v>86976505</v>
      </c>
      <c r="J76" s="42" t="s">
        <v>638</v>
      </c>
    </row>
    <row r="77" spans="2:10">
      <c r="B77" s="16">
        <v>69</v>
      </c>
      <c r="C77" s="16" t="s">
        <v>148</v>
      </c>
      <c r="D77" s="16" t="s">
        <v>149</v>
      </c>
      <c r="E77" s="16" t="s">
        <v>7</v>
      </c>
      <c r="F77" s="71">
        <v>1</v>
      </c>
      <c r="G77" s="74">
        <v>15994700</v>
      </c>
      <c r="H77" s="44">
        <f t="shared" si="2"/>
        <v>3038993</v>
      </c>
      <c r="I77" s="45">
        <f t="shared" si="3"/>
        <v>19033693</v>
      </c>
      <c r="J77" s="42" t="s">
        <v>638</v>
      </c>
    </row>
    <row r="78" spans="2:10" ht="30">
      <c r="B78" s="16">
        <v>70</v>
      </c>
      <c r="C78" s="16" t="s">
        <v>150</v>
      </c>
      <c r="D78" s="16" t="s">
        <v>151</v>
      </c>
      <c r="E78" s="16" t="s">
        <v>7</v>
      </c>
      <c r="F78" s="71">
        <v>1</v>
      </c>
      <c r="G78" s="74">
        <v>16781800</v>
      </c>
      <c r="H78" s="44">
        <f t="shared" si="2"/>
        <v>3188542</v>
      </c>
      <c r="I78" s="45">
        <f t="shared" si="3"/>
        <v>19970342</v>
      </c>
      <c r="J78" s="42" t="s">
        <v>638</v>
      </c>
    </row>
    <row r="79" spans="2:10">
      <c r="B79" s="16">
        <v>71</v>
      </c>
      <c r="C79" s="16" t="s">
        <v>152</v>
      </c>
      <c r="D79" s="16" t="s">
        <v>153</v>
      </c>
      <c r="E79" s="16" t="s">
        <v>7</v>
      </c>
      <c r="F79" s="71">
        <v>1</v>
      </c>
      <c r="G79" s="74">
        <v>30550800</v>
      </c>
      <c r="H79" s="44">
        <f t="shared" si="2"/>
        <v>5804652</v>
      </c>
      <c r="I79" s="45">
        <f t="shared" si="3"/>
        <v>36355452</v>
      </c>
      <c r="J79" s="42" t="s">
        <v>638</v>
      </c>
    </row>
    <row r="80" spans="2:10">
      <c r="B80" s="16">
        <v>72</v>
      </c>
      <c r="C80" s="16" t="s">
        <v>154</v>
      </c>
      <c r="D80" s="16" t="s">
        <v>155</v>
      </c>
      <c r="E80" s="16" t="s">
        <v>7</v>
      </c>
      <c r="F80" s="71">
        <v>1</v>
      </c>
      <c r="G80" s="74">
        <v>18680700</v>
      </c>
      <c r="H80" s="44">
        <f t="shared" si="2"/>
        <v>3549333</v>
      </c>
      <c r="I80" s="45">
        <f t="shared" si="3"/>
        <v>22230033</v>
      </c>
      <c r="J80" s="42" t="s">
        <v>638</v>
      </c>
    </row>
    <row r="81" spans="2:10">
      <c r="B81" s="16">
        <v>225</v>
      </c>
      <c r="C81" s="16" t="s">
        <v>461</v>
      </c>
      <c r="D81" s="16" t="s">
        <v>462</v>
      </c>
      <c r="E81" s="16" t="s">
        <v>7</v>
      </c>
      <c r="F81" s="71">
        <v>1</v>
      </c>
      <c r="G81" s="74">
        <v>72190200</v>
      </c>
      <c r="H81" s="44">
        <f t="shared" si="2"/>
        <v>13716138</v>
      </c>
      <c r="I81" s="45">
        <f t="shared" si="3"/>
        <v>85906338</v>
      </c>
      <c r="J81" s="42" t="s">
        <v>638</v>
      </c>
    </row>
    <row r="82" spans="2:10" ht="30">
      <c r="B82" s="16">
        <v>74</v>
      </c>
      <c r="C82" s="16" t="s">
        <v>497</v>
      </c>
      <c r="D82" s="16" t="s">
        <v>159</v>
      </c>
      <c r="E82" s="16" t="s">
        <v>7</v>
      </c>
      <c r="F82" s="71">
        <v>1</v>
      </c>
      <c r="G82" s="74">
        <v>15308100</v>
      </c>
      <c r="H82" s="44">
        <f t="shared" si="2"/>
        <v>2908539</v>
      </c>
      <c r="I82" s="45">
        <f t="shared" si="3"/>
        <v>18216639</v>
      </c>
      <c r="J82" s="42" t="s">
        <v>638</v>
      </c>
    </row>
    <row r="83" spans="2:10" ht="45">
      <c r="B83" s="16">
        <v>75</v>
      </c>
      <c r="C83" s="16" t="s">
        <v>498</v>
      </c>
      <c r="D83" s="16" t="s">
        <v>161</v>
      </c>
      <c r="E83" s="16" t="s">
        <v>7</v>
      </c>
      <c r="F83" s="71">
        <v>1</v>
      </c>
      <c r="G83" s="74">
        <v>18642400</v>
      </c>
      <c r="H83" s="44">
        <f t="shared" si="2"/>
        <v>3542056</v>
      </c>
      <c r="I83" s="45">
        <f t="shared" si="3"/>
        <v>22184456</v>
      </c>
      <c r="J83" s="42" t="s">
        <v>638</v>
      </c>
    </row>
    <row r="84" spans="2:10" ht="30">
      <c r="B84" s="16">
        <v>76</v>
      </c>
      <c r="C84" s="16" t="s">
        <v>162</v>
      </c>
      <c r="D84" s="16" t="s">
        <v>163</v>
      </c>
      <c r="E84" s="16" t="s">
        <v>7</v>
      </c>
      <c r="F84" s="71">
        <v>1</v>
      </c>
      <c r="G84" s="74">
        <v>14752400</v>
      </c>
      <c r="H84" s="44">
        <f t="shared" si="2"/>
        <v>2802956</v>
      </c>
      <c r="I84" s="45">
        <f t="shared" si="3"/>
        <v>17555356</v>
      </c>
      <c r="J84" s="42" t="s">
        <v>638</v>
      </c>
    </row>
    <row r="85" spans="2:10" ht="30">
      <c r="B85" s="16">
        <v>78</v>
      </c>
      <c r="C85" s="16" t="s">
        <v>166</v>
      </c>
      <c r="D85" s="16" t="s">
        <v>167</v>
      </c>
      <c r="E85" s="16" t="s">
        <v>7</v>
      </c>
      <c r="F85" s="71">
        <v>1</v>
      </c>
      <c r="G85" s="74">
        <v>189186500</v>
      </c>
      <c r="H85" s="44">
        <f t="shared" si="2"/>
        <v>35945435</v>
      </c>
      <c r="I85" s="45">
        <f t="shared" si="3"/>
        <v>225131935</v>
      </c>
      <c r="J85" s="42" t="s">
        <v>638</v>
      </c>
    </row>
    <row r="86" spans="2:10" ht="30">
      <c r="B86" s="16">
        <v>190</v>
      </c>
      <c r="C86" s="16" t="s">
        <v>395</v>
      </c>
      <c r="D86" s="16" t="s">
        <v>396</v>
      </c>
      <c r="E86" s="16" t="s">
        <v>7</v>
      </c>
      <c r="F86" s="71">
        <v>1</v>
      </c>
      <c r="G86" s="74">
        <v>118961900</v>
      </c>
      <c r="H86" s="44">
        <f t="shared" si="2"/>
        <v>22602761</v>
      </c>
      <c r="I86" s="45">
        <f t="shared" si="3"/>
        <v>141564661</v>
      </c>
      <c r="J86" s="42" t="s">
        <v>638</v>
      </c>
    </row>
    <row r="87" spans="2:10">
      <c r="B87" s="16">
        <v>181</v>
      </c>
      <c r="C87" s="16" t="s">
        <v>374</v>
      </c>
      <c r="D87" s="16" t="s">
        <v>375</v>
      </c>
      <c r="E87" s="16" t="s">
        <v>7</v>
      </c>
      <c r="F87" s="71">
        <v>1</v>
      </c>
      <c r="G87" s="74">
        <v>72753900</v>
      </c>
      <c r="H87" s="44">
        <f t="shared" si="2"/>
        <v>13823241</v>
      </c>
      <c r="I87" s="45">
        <f t="shared" si="3"/>
        <v>86577141</v>
      </c>
      <c r="J87" s="42" t="s">
        <v>638</v>
      </c>
    </row>
    <row r="88" spans="2:10" ht="30">
      <c r="B88" s="16">
        <v>80</v>
      </c>
      <c r="C88" s="16" t="s">
        <v>170</v>
      </c>
      <c r="D88" s="16" t="s">
        <v>171</v>
      </c>
      <c r="E88" s="16" t="s">
        <v>7</v>
      </c>
      <c r="F88" s="71">
        <v>1</v>
      </c>
      <c r="G88" s="74">
        <v>22521100</v>
      </c>
      <c r="H88" s="44">
        <f t="shared" si="2"/>
        <v>4279009</v>
      </c>
      <c r="I88" s="45">
        <f t="shared" si="3"/>
        <v>26800109</v>
      </c>
      <c r="J88" s="42" t="s">
        <v>638</v>
      </c>
    </row>
    <row r="89" spans="2:10">
      <c r="B89" s="16">
        <v>68</v>
      </c>
      <c r="C89" s="16" t="s">
        <v>146</v>
      </c>
      <c r="D89" s="16" t="s">
        <v>147</v>
      </c>
      <c r="E89" s="16" t="s">
        <v>7</v>
      </c>
      <c r="F89" s="71">
        <v>1</v>
      </c>
      <c r="G89" s="74">
        <v>56791100</v>
      </c>
      <c r="H89" s="44">
        <f t="shared" si="2"/>
        <v>10790309</v>
      </c>
      <c r="I89" s="45">
        <f t="shared" si="3"/>
        <v>67581409</v>
      </c>
      <c r="J89" s="42" t="s">
        <v>638</v>
      </c>
    </row>
    <row r="90" spans="2:10" ht="30">
      <c r="B90" s="16">
        <v>82</v>
      </c>
      <c r="C90" s="16" t="s">
        <v>174</v>
      </c>
      <c r="D90" s="16" t="s">
        <v>175</v>
      </c>
      <c r="E90" s="16" t="s">
        <v>7</v>
      </c>
      <c r="F90" s="71">
        <v>1</v>
      </c>
      <c r="G90" s="74">
        <v>621000</v>
      </c>
      <c r="H90" s="44">
        <f t="shared" si="2"/>
        <v>117990</v>
      </c>
      <c r="I90" s="45">
        <f t="shared" si="3"/>
        <v>738990</v>
      </c>
      <c r="J90" s="42" t="s">
        <v>638</v>
      </c>
    </row>
    <row r="91" spans="2:10" ht="30">
      <c r="B91" s="16">
        <v>83</v>
      </c>
      <c r="C91" s="16" t="s">
        <v>499</v>
      </c>
      <c r="D91" s="16" t="s">
        <v>177</v>
      </c>
      <c r="E91" s="16" t="s">
        <v>7</v>
      </c>
      <c r="F91" s="71">
        <v>1</v>
      </c>
      <c r="G91" s="74">
        <v>1727200</v>
      </c>
      <c r="H91" s="44">
        <f t="shared" si="2"/>
        <v>328168</v>
      </c>
      <c r="I91" s="45">
        <f t="shared" si="3"/>
        <v>2055368</v>
      </c>
      <c r="J91" s="42" t="s">
        <v>638</v>
      </c>
    </row>
    <row r="92" spans="2:10">
      <c r="B92" s="16">
        <v>84</v>
      </c>
      <c r="C92" s="16" t="s">
        <v>179</v>
      </c>
      <c r="D92" s="16" t="s">
        <v>180</v>
      </c>
      <c r="E92" s="16" t="s">
        <v>7</v>
      </c>
      <c r="F92" s="71">
        <v>1</v>
      </c>
      <c r="G92" s="74">
        <v>37521200</v>
      </c>
      <c r="H92" s="44">
        <f t="shared" si="2"/>
        <v>7129028</v>
      </c>
      <c r="I92" s="45">
        <f t="shared" si="3"/>
        <v>44650228</v>
      </c>
      <c r="J92" s="42" t="s">
        <v>638</v>
      </c>
    </row>
    <row r="93" spans="2:10" ht="30">
      <c r="B93" s="16">
        <v>85</v>
      </c>
      <c r="C93" s="16" t="s">
        <v>181</v>
      </c>
      <c r="D93" s="16" t="s">
        <v>182</v>
      </c>
      <c r="E93" s="16" t="s">
        <v>7</v>
      </c>
      <c r="F93" s="71">
        <v>1</v>
      </c>
      <c r="G93" s="74">
        <v>2192000</v>
      </c>
      <c r="H93" s="44">
        <f t="shared" si="2"/>
        <v>416480</v>
      </c>
      <c r="I93" s="45">
        <f t="shared" si="3"/>
        <v>2608480</v>
      </c>
      <c r="J93" s="42" t="s">
        <v>638</v>
      </c>
    </row>
    <row r="94" spans="2:10">
      <c r="B94" s="16">
        <v>86</v>
      </c>
      <c r="C94" s="16" t="s">
        <v>183</v>
      </c>
      <c r="D94" s="16" t="s">
        <v>184</v>
      </c>
      <c r="E94" s="16" t="s">
        <v>7</v>
      </c>
      <c r="F94" s="71">
        <v>1</v>
      </c>
      <c r="G94" s="74">
        <v>21734200</v>
      </c>
      <c r="H94" s="44">
        <f t="shared" si="2"/>
        <v>4129498</v>
      </c>
      <c r="I94" s="45">
        <f t="shared" si="3"/>
        <v>25863698</v>
      </c>
      <c r="J94" s="42" t="s">
        <v>638</v>
      </c>
    </row>
    <row r="95" spans="2:10" ht="45">
      <c r="B95" s="16">
        <v>87</v>
      </c>
      <c r="C95" s="16" t="s">
        <v>500</v>
      </c>
      <c r="D95" s="16" t="s">
        <v>186</v>
      </c>
      <c r="E95" s="16" t="s">
        <v>7</v>
      </c>
      <c r="F95" s="71">
        <v>1</v>
      </c>
      <c r="G95" s="74">
        <v>11327700</v>
      </c>
      <c r="H95" s="44">
        <f t="shared" si="2"/>
        <v>2152263</v>
      </c>
      <c r="I95" s="45">
        <f t="shared" si="3"/>
        <v>13479963</v>
      </c>
      <c r="J95" s="42" t="s">
        <v>638</v>
      </c>
    </row>
    <row r="96" spans="2:10" ht="30">
      <c r="B96" s="16">
        <v>88</v>
      </c>
      <c r="C96" s="16" t="s">
        <v>187</v>
      </c>
      <c r="D96" s="16" t="s">
        <v>188</v>
      </c>
      <c r="E96" s="16" t="s">
        <v>7</v>
      </c>
      <c r="F96" s="71">
        <v>1</v>
      </c>
      <c r="G96" s="74">
        <v>8097600</v>
      </c>
      <c r="H96" s="44">
        <f t="shared" si="2"/>
        <v>1538544</v>
      </c>
      <c r="I96" s="45">
        <f t="shared" si="3"/>
        <v>9636144</v>
      </c>
      <c r="J96" s="42" t="s">
        <v>638</v>
      </c>
    </row>
    <row r="97" spans="2:15">
      <c r="B97" s="16">
        <v>89</v>
      </c>
      <c r="C97" s="16" t="s">
        <v>189</v>
      </c>
      <c r="D97" s="16" t="s">
        <v>190</v>
      </c>
      <c r="E97" s="16" t="s">
        <v>7</v>
      </c>
      <c r="F97" s="71">
        <v>1</v>
      </c>
      <c r="G97" s="74">
        <v>11371400</v>
      </c>
      <c r="H97" s="44">
        <f t="shared" si="2"/>
        <v>2160566</v>
      </c>
      <c r="I97" s="45">
        <f t="shared" si="3"/>
        <v>13531966</v>
      </c>
      <c r="J97" s="42" t="s">
        <v>638</v>
      </c>
    </row>
    <row r="98" spans="2:15" ht="45">
      <c r="B98" s="16">
        <v>90</v>
      </c>
      <c r="C98" s="16" t="s">
        <v>501</v>
      </c>
      <c r="D98" s="16" t="s">
        <v>192</v>
      </c>
      <c r="E98" s="16" t="s">
        <v>7</v>
      </c>
      <c r="F98" s="71">
        <v>1</v>
      </c>
      <c r="G98" s="74">
        <v>14992300</v>
      </c>
      <c r="H98" s="44">
        <f t="shared" si="2"/>
        <v>2848537</v>
      </c>
      <c r="I98" s="45">
        <f t="shared" si="3"/>
        <v>17840837</v>
      </c>
      <c r="J98" s="42" t="s">
        <v>638</v>
      </c>
    </row>
    <row r="99" spans="2:15">
      <c r="B99" s="16">
        <v>91</v>
      </c>
      <c r="C99" s="16" t="s">
        <v>193</v>
      </c>
      <c r="D99" s="16" t="s">
        <v>194</v>
      </c>
      <c r="E99" s="16" t="s">
        <v>7</v>
      </c>
      <c r="F99" s="71">
        <v>1</v>
      </c>
      <c r="G99" s="74">
        <v>6879100</v>
      </c>
      <c r="H99" s="44">
        <f t="shared" si="2"/>
        <v>1307029</v>
      </c>
      <c r="I99" s="45">
        <f t="shared" si="3"/>
        <v>8186129</v>
      </c>
      <c r="J99" s="42" t="s">
        <v>638</v>
      </c>
    </row>
    <row r="100" spans="2:15" ht="30">
      <c r="B100" s="16">
        <v>92</v>
      </c>
      <c r="C100" s="16" t="s">
        <v>195</v>
      </c>
      <c r="D100" s="16" t="s">
        <v>196</v>
      </c>
      <c r="E100" s="16" t="s">
        <v>7</v>
      </c>
      <c r="F100" s="71">
        <v>1</v>
      </c>
      <c r="G100" s="74">
        <v>13936900</v>
      </c>
      <c r="H100" s="44">
        <f t="shared" si="2"/>
        <v>2648011</v>
      </c>
      <c r="I100" s="45">
        <f t="shared" si="3"/>
        <v>16584911</v>
      </c>
      <c r="J100" s="42" t="s">
        <v>638</v>
      </c>
    </row>
    <row r="101" spans="2:15" ht="30">
      <c r="B101" s="16">
        <v>93</v>
      </c>
      <c r="C101" s="16" t="s">
        <v>197</v>
      </c>
      <c r="D101" s="16" t="s">
        <v>198</v>
      </c>
      <c r="E101" s="16" t="s">
        <v>7</v>
      </c>
      <c r="F101" s="71">
        <v>1</v>
      </c>
      <c r="G101" s="74">
        <v>19841700</v>
      </c>
      <c r="H101" s="44">
        <f t="shared" si="2"/>
        <v>3769923</v>
      </c>
      <c r="I101" s="45">
        <f t="shared" si="3"/>
        <v>23611623</v>
      </c>
      <c r="J101" s="42" t="s">
        <v>638</v>
      </c>
    </row>
    <row r="102" spans="2:15" ht="30">
      <c r="B102" s="16">
        <v>94</v>
      </c>
      <c r="C102" s="16" t="s">
        <v>199</v>
      </c>
      <c r="D102" s="16" t="s">
        <v>200</v>
      </c>
      <c r="E102" s="16" t="s">
        <v>7</v>
      </c>
      <c r="F102" s="71">
        <v>1</v>
      </c>
      <c r="G102" s="74">
        <v>11993300</v>
      </c>
      <c r="H102" s="44">
        <f t="shared" si="2"/>
        <v>2278727</v>
      </c>
      <c r="I102" s="45">
        <f t="shared" si="3"/>
        <v>14272027</v>
      </c>
      <c r="J102" s="42" t="s">
        <v>638</v>
      </c>
    </row>
    <row r="103" spans="2:15" ht="30">
      <c r="B103" s="16">
        <v>95</v>
      </c>
      <c r="C103" s="16" t="s">
        <v>201</v>
      </c>
      <c r="D103" s="16" t="s">
        <v>202</v>
      </c>
      <c r="E103" s="16" t="s">
        <v>7</v>
      </c>
      <c r="F103" s="71">
        <v>1</v>
      </c>
      <c r="G103" s="74">
        <v>16263200</v>
      </c>
      <c r="H103" s="44">
        <f t="shared" si="2"/>
        <v>3090008</v>
      </c>
      <c r="I103" s="45">
        <f t="shared" si="3"/>
        <v>19353208</v>
      </c>
      <c r="J103" s="42" t="s">
        <v>638</v>
      </c>
    </row>
    <row r="104" spans="2:15" ht="30">
      <c r="B104" s="16">
        <v>96</v>
      </c>
      <c r="C104" s="16" t="s">
        <v>203</v>
      </c>
      <c r="D104" s="16" t="s">
        <v>204</v>
      </c>
      <c r="E104" s="16" t="s">
        <v>7</v>
      </c>
      <c r="F104" s="71">
        <v>1</v>
      </c>
      <c r="G104" s="74">
        <v>2450400</v>
      </c>
      <c r="H104" s="44">
        <f t="shared" si="2"/>
        <v>465576</v>
      </c>
      <c r="I104" s="45">
        <f t="shared" si="3"/>
        <v>2915976</v>
      </c>
      <c r="J104" s="42" t="s">
        <v>638</v>
      </c>
    </row>
    <row r="105" spans="2:15" ht="30">
      <c r="B105" s="16">
        <v>97</v>
      </c>
      <c r="C105" s="16" t="s">
        <v>205</v>
      </c>
      <c r="D105" s="16" t="s">
        <v>206</v>
      </c>
      <c r="E105" s="16" t="s">
        <v>7</v>
      </c>
      <c r="F105" s="71">
        <v>1</v>
      </c>
      <c r="G105" s="74">
        <v>4894600</v>
      </c>
      <c r="H105" s="44">
        <f t="shared" si="2"/>
        <v>929974</v>
      </c>
      <c r="I105" s="45">
        <f t="shared" si="3"/>
        <v>5824574</v>
      </c>
      <c r="J105" s="42" t="s">
        <v>638</v>
      </c>
    </row>
    <row r="106" spans="2:15" ht="30">
      <c r="B106" s="16">
        <v>98</v>
      </c>
      <c r="C106" s="16" t="s">
        <v>207</v>
      </c>
      <c r="D106" s="16" t="s">
        <v>208</v>
      </c>
      <c r="E106" s="16" t="s">
        <v>7</v>
      </c>
      <c r="F106" s="71">
        <v>1</v>
      </c>
      <c r="G106" s="74">
        <v>8403600</v>
      </c>
      <c r="H106" s="44">
        <f t="shared" si="2"/>
        <v>1596684</v>
      </c>
      <c r="I106" s="45">
        <f t="shared" si="3"/>
        <v>10000284</v>
      </c>
      <c r="J106" s="42" t="s">
        <v>638</v>
      </c>
    </row>
    <row r="107" spans="2:15">
      <c r="B107" s="16">
        <v>99</v>
      </c>
      <c r="C107" s="16" t="s">
        <v>209</v>
      </c>
      <c r="D107" s="16" t="s">
        <v>210</v>
      </c>
      <c r="E107" s="16" t="s">
        <v>7</v>
      </c>
      <c r="F107" s="71">
        <v>1</v>
      </c>
      <c r="G107" s="74">
        <v>4840500</v>
      </c>
      <c r="H107" s="44">
        <f t="shared" si="2"/>
        <v>919695</v>
      </c>
      <c r="I107" s="45">
        <f t="shared" si="3"/>
        <v>5760195</v>
      </c>
      <c r="J107" s="42" t="s">
        <v>638</v>
      </c>
    </row>
    <row r="108" spans="2:15">
      <c r="B108" s="16">
        <v>100</v>
      </c>
      <c r="C108" s="16" t="s">
        <v>211</v>
      </c>
      <c r="D108" s="16" t="s">
        <v>212</v>
      </c>
      <c r="E108" s="16" t="s">
        <v>7</v>
      </c>
      <c r="F108" s="71">
        <v>1</v>
      </c>
      <c r="G108" s="74">
        <v>3649500</v>
      </c>
      <c r="H108" s="44">
        <f t="shared" si="2"/>
        <v>693405</v>
      </c>
      <c r="I108" s="45">
        <f t="shared" si="3"/>
        <v>4342905</v>
      </c>
      <c r="J108" s="42" t="s">
        <v>638</v>
      </c>
      <c r="M108" s="70"/>
      <c r="N108" s="70"/>
      <c r="O108" s="70"/>
    </row>
    <row r="109" spans="2:15">
      <c r="B109" s="16">
        <v>101</v>
      </c>
      <c r="C109" s="16" t="s">
        <v>213</v>
      </c>
      <c r="D109" s="16" t="s">
        <v>214</v>
      </c>
      <c r="E109" s="16" t="s">
        <v>7</v>
      </c>
      <c r="F109" s="71">
        <v>1</v>
      </c>
      <c r="G109" s="74">
        <v>455900</v>
      </c>
      <c r="H109" s="44">
        <f t="shared" si="2"/>
        <v>86621</v>
      </c>
      <c r="I109" s="45">
        <f t="shared" si="3"/>
        <v>542521</v>
      </c>
      <c r="J109" s="42" t="s">
        <v>638</v>
      </c>
    </row>
    <row r="110" spans="2:15">
      <c r="B110" s="16">
        <v>102</v>
      </c>
      <c r="C110" s="16" t="s">
        <v>213</v>
      </c>
      <c r="D110" s="16" t="s">
        <v>215</v>
      </c>
      <c r="E110" s="16" t="s">
        <v>7</v>
      </c>
      <c r="F110" s="71">
        <v>1</v>
      </c>
      <c r="G110" s="74">
        <v>928000</v>
      </c>
      <c r="H110" s="44">
        <f t="shared" si="2"/>
        <v>176320</v>
      </c>
      <c r="I110" s="45">
        <f t="shared" si="3"/>
        <v>1104320</v>
      </c>
      <c r="J110" s="42" t="s">
        <v>638</v>
      </c>
    </row>
    <row r="111" spans="2:15">
      <c r="B111" s="16">
        <v>103</v>
      </c>
      <c r="C111" s="16" t="s">
        <v>216</v>
      </c>
      <c r="D111" s="16" t="s">
        <v>217</v>
      </c>
      <c r="E111" s="16" t="s">
        <v>7</v>
      </c>
      <c r="F111" s="71">
        <v>1</v>
      </c>
      <c r="G111" s="74">
        <v>18200</v>
      </c>
      <c r="H111" s="44">
        <f t="shared" si="2"/>
        <v>3458</v>
      </c>
      <c r="I111" s="45">
        <f t="shared" si="3"/>
        <v>21658</v>
      </c>
      <c r="J111" s="42" t="s">
        <v>638</v>
      </c>
    </row>
    <row r="112" spans="2:15">
      <c r="B112" s="16">
        <v>104</v>
      </c>
      <c r="C112" s="16" t="s">
        <v>218</v>
      </c>
      <c r="D112" s="16" t="s">
        <v>219</v>
      </c>
      <c r="E112" s="16" t="s">
        <v>7</v>
      </c>
      <c r="F112" s="71">
        <v>1</v>
      </c>
      <c r="G112" s="74">
        <v>25765400</v>
      </c>
      <c r="H112" s="44">
        <f t="shared" si="2"/>
        <v>4895426</v>
      </c>
      <c r="I112" s="45">
        <f t="shared" si="3"/>
        <v>30660826</v>
      </c>
      <c r="J112" s="42" t="s">
        <v>638</v>
      </c>
    </row>
    <row r="113" spans="2:10">
      <c r="B113" s="16">
        <v>105</v>
      </c>
      <c r="C113" s="16" t="s">
        <v>220</v>
      </c>
      <c r="D113" s="16" t="s">
        <v>221</v>
      </c>
      <c r="E113" s="16" t="s">
        <v>7</v>
      </c>
      <c r="F113" s="71">
        <v>1</v>
      </c>
      <c r="G113" s="74">
        <v>237200</v>
      </c>
      <c r="H113" s="44">
        <f t="shared" si="2"/>
        <v>45068</v>
      </c>
      <c r="I113" s="45">
        <f t="shared" si="3"/>
        <v>282268</v>
      </c>
      <c r="J113" s="42" t="s">
        <v>638</v>
      </c>
    </row>
    <row r="114" spans="2:10">
      <c r="B114" s="16">
        <v>106</v>
      </c>
      <c r="C114" s="16" t="s">
        <v>222</v>
      </c>
      <c r="D114" s="16" t="s">
        <v>223</v>
      </c>
      <c r="E114" s="16" t="s">
        <v>7</v>
      </c>
      <c r="F114" s="71">
        <v>1</v>
      </c>
      <c r="G114" s="74">
        <v>864900</v>
      </c>
      <c r="H114" s="44">
        <f t="shared" si="2"/>
        <v>164331</v>
      </c>
      <c r="I114" s="45">
        <f t="shared" si="3"/>
        <v>1029231</v>
      </c>
      <c r="J114" s="42" t="s">
        <v>638</v>
      </c>
    </row>
    <row r="115" spans="2:10">
      <c r="B115" s="16">
        <v>107</v>
      </c>
      <c r="C115" s="16" t="s">
        <v>224</v>
      </c>
      <c r="D115" s="16" t="s">
        <v>225</v>
      </c>
      <c r="E115" s="16" t="s">
        <v>7</v>
      </c>
      <c r="F115" s="71">
        <v>1</v>
      </c>
      <c r="G115" s="74">
        <v>59900</v>
      </c>
      <c r="H115" s="44">
        <f t="shared" si="2"/>
        <v>11381</v>
      </c>
      <c r="I115" s="45">
        <f t="shared" si="3"/>
        <v>71281</v>
      </c>
      <c r="J115" s="42" t="s">
        <v>638</v>
      </c>
    </row>
    <row r="116" spans="2:10">
      <c r="B116" s="16">
        <v>108</v>
      </c>
      <c r="C116" s="16" t="s">
        <v>224</v>
      </c>
      <c r="D116" s="16" t="s">
        <v>226</v>
      </c>
      <c r="E116" s="16" t="s">
        <v>7</v>
      </c>
      <c r="F116" s="71">
        <v>1</v>
      </c>
      <c r="G116" s="74">
        <v>317600</v>
      </c>
      <c r="H116" s="44">
        <f t="shared" si="2"/>
        <v>60344</v>
      </c>
      <c r="I116" s="45">
        <f t="shared" si="3"/>
        <v>377944</v>
      </c>
      <c r="J116" s="42" t="s">
        <v>638</v>
      </c>
    </row>
    <row r="117" spans="2:10">
      <c r="B117" s="16">
        <v>109</v>
      </c>
      <c r="C117" s="16" t="s">
        <v>227</v>
      </c>
      <c r="D117" s="16" t="s">
        <v>228</v>
      </c>
      <c r="E117" s="16" t="s">
        <v>7</v>
      </c>
      <c r="F117" s="71">
        <v>1</v>
      </c>
      <c r="G117" s="74">
        <v>342000</v>
      </c>
      <c r="H117" s="44">
        <f t="shared" si="2"/>
        <v>64980</v>
      </c>
      <c r="I117" s="45">
        <f t="shared" si="3"/>
        <v>406980</v>
      </c>
      <c r="J117" s="42" t="s">
        <v>638</v>
      </c>
    </row>
    <row r="118" spans="2:10">
      <c r="B118" s="16">
        <v>110</v>
      </c>
      <c r="C118" s="16" t="s">
        <v>229</v>
      </c>
      <c r="D118" s="16" t="s">
        <v>230</v>
      </c>
      <c r="E118" s="16" t="s">
        <v>7</v>
      </c>
      <c r="F118" s="71">
        <v>1</v>
      </c>
      <c r="G118" s="74">
        <v>428800</v>
      </c>
      <c r="H118" s="44">
        <f t="shared" si="2"/>
        <v>81472</v>
      </c>
      <c r="I118" s="45">
        <f t="shared" si="3"/>
        <v>510272</v>
      </c>
      <c r="J118" s="42" t="s">
        <v>638</v>
      </c>
    </row>
    <row r="119" spans="2:10" ht="30">
      <c r="B119" s="16">
        <v>111</v>
      </c>
      <c r="C119" s="16" t="s">
        <v>502</v>
      </c>
      <c r="D119" s="16" t="s">
        <v>232</v>
      </c>
      <c r="E119" s="16" t="s">
        <v>7</v>
      </c>
      <c r="F119" s="71">
        <v>1</v>
      </c>
      <c r="G119" s="74">
        <v>893100</v>
      </c>
      <c r="H119" s="44">
        <f t="shared" si="2"/>
        <v>169689</v>
      </c>
      <c r="I119" s="45">
        <f t="shared" si="3"/>
        <v>1062789</v>
      </c>
      <c r="J119" s="42" t="s">
        <v>638</v>
      </c>
    </row>
    <row r="120" spans="2:10">
      <c r="B120" s="16">
        <v>112</v>
      </c>
      <c r="C120" s="16" t="s">
        <v>234</v>
      </c>
      <c r="D120" s="16" t="s">
        <v>235</v>
      </c>
      <c r="E120" s="16" t="s">
        <v>7</v>
      </c>
      <c r="F120" s="71">
        <v>1</v>
      </c>
      <c r="G120" s="74">
        <v>3844100</v>
      </c>
      <c r="H120" s="44">
        <f t="shared" si="2"/>
        <v>730379</v>
      </c>
      <c r="I120" s="45">
        <f t="shared" si="3"/>
        <v>4574479</v>
      </c>
      <c r="J120" s="42" t="s">
        <v>638</v>
      </c>
    </row>
    <row r="121" spans="2:10">
      <c r="B121" s="16">
        <v>113</v>
      </c>
      <c r="C121" s="16" t="s">
        <v>236</v>
      </c>
      <c r="D121" s="16" t="s">
        <v>237</v>
      </c>
      <c r="E121" s="16" t="s">
        <v>7</v>
      </c>
      <c r="F121" s="71">
        <v>1</v>
      </c>
      <c r="G121" s="74">
        <v>593100</v>
      </c>
      <c r="H121" s="44">
        <f t="shared" si="2"/>
        <v>112689</v>
      </c>
      <c r="I121" s="45">
        <f t="shared" si="3"/>
        <v>705789</v>
      </c>
      <c r="J121" s="42" t="s">
        <v>638</v>
      </c>
    </row>
    <row r="122" spans="2:10">
      <c r="B122" s="16">
        <v>114</v>
      </c>
      <c r="C122" s="16" t="s">
        <v>238</v>
      </c>
      <c r="D122" s="16" t="s">
        <v>239</v>
      </c>
      <c r="E122" s="16" t="s">
        <v>7</v>
      </c>
      <c r="F122" s="71">
        <v>1</v>
      </c>
      <c r="G122" s="74">
        <v>589600</v>
      </c>
      <c r="H122" s="44">
        <f t="shared" si="2"/>
        <v>112024</v>
      </c>
      <c r="I122" s="45">
        <f t="shared" si="3"/>
        <v>701624</v>
      </c>
      <c r="J122" s="42" t="s">
        <v>638</v>
      </c>
    </row>
    <row r="123" spans="2:10">
      <c r="B123" s="16">
        <v>115</v>
      </c>
      <c r="C123" s="16" t="s">
        <v>240</v>
      </c>
      <c r="D123" s="16" t="s">
        <v>241</v>
      </c>
      <c r="E123" s="16" t="s">
        <v>7</v>
      </c>
      <c r="F123" s="71">
        <v>1</v>
      </c>
      <c r="G123" s="74">
        <v>1009800</v>
      </c>
      <c r="H123" s="44">
        <f t="shared" si="2"/>
        <v>191862</v>
      </c>
      <c r="I123" s="45">
        <f t="shared" si="3"/>
        <v>1201662</v>
      </c>
      <c r="J123" s="42" t="s">
        <v>638</v>
      </c>
    </row>
    <row r="124" spans="2:10">
      <c r="B124" s="16">
        <v>116</v>
      </c>
      <c r="C124" s="16" t="s">
        <v>242</v>
      </c>
      <c r="D124" s="16" t="s">
        <v>243</v>
      </c>
      <c r="E124" s="16" t="s">
        <v>7</v>
      </c>
      <c r="F124" s="71">
        <v>1</v>
      </c>
      <c r="G124" s="74">
        <v>1740500</v>
      </c>
      <c r="H124" s="44">
        <f t="shared" si="2"/>
        <v>330695</v>
      </c>
      <c r="I124" s="45">
        <f t="shared" si="3"/>
        <v>2071195</v>
      </c>
      <c r="J124" s="42" t="s">
        <v>638</v>
      </c>
    </row>
    <row r="125" spans="2:10">
      <c r="B125" s="16">
        <v>117</v>
      </c>
      <c r="C125" s="16" t="s">
        <v>244</v>
      </c>
      <c r="D125" s="16" t="s">
        <v>245</v>
      </c>
      <c r="E125" s="16" t="s">
        <v>7</v>
      </c>
      <c r="F125" s="71">
        <v>1</v>
      </c>
      <c r="G125" s="74">
        <v>1105500</v>
      </c>
      <c r="H125" s="44">
        <f t="shared" si="2"/>
        <v>210045</v>
      </c>
      <c r="I125" s="45">
        <f t="shared" si="3"/>
        <v>1315545</v>
      </c>
      <c r="J125" s="42" t="s">
        <v>638</v>
      </c>
    </row>
    <row r="126" spans="2:10">
      <c r="B126" s="16">
        <v>118</v>
      </c>
      <c r="C126" s="16" t="s">
        <v>246</v>
      </c>
      <c r="D126" s="16" t="s">
        <v>247</v>
      </c>
      <c r="E126" s="16" t="s">
        <v>7</v>
      </c>
      <c r="F126" s="71">
        <v>1</v>
      </c>
      <c r="G126" s="74">
        <v>877800</v>
      </c>
      <c r="H126" s="44">
        <f t="shared" si="2"/>
        <v>166782</v>
      </c>
      <c r="I126" s="45">
        <f t="shared" si="3"/>
        <v>1044582</v>
      </c>
      <c r="J126" s="42" t="s">
        <v>638</v>
      </c>
    </row>
    <row r="127" spans="2:10">
      <c r="B127" s="16">
        <v>119</v>
      </c>
      <c r="C127" s="16" t="s">
        <v>248</v>
      </c>
      <c r="D127" s="16" t="s">
        <v>249</v>
      </c>
      <c r="E127" s="16" t="s">
        <v>7</v>
      </c>
      <c r="F127" s="71">
        <v>1</v>
      </c>
      <c r="G127" s="74">
        <v>1010600</v>
      </c>
      <c r="H127" s="44">
        <f t="shared" si="2"/>
        <v>192014</v>
      </c>
      <c r="I127" s="45">
        <f t="shared" si="3"/>
        <v>1202614</v>
      </c>
      <c r="J127" s="42" t="s">
        <v>638</v>
      </c>
    </row>
    <row r="128" spans="2:10" ht="30">
      <c r="B128" s="16">
        <v>120</v>
      </c>
      <c r="C128" s="16" t="s">
        <v>250</v>
      </c>
      <c r="D128" s="16" t="s">
        <v>251</v>
      </c>
      <c r="E128" s="16" t="s">
        <v>7</v>
      </c>
      <c r="F128" s="71">
        <v>1</v>
      </c>
      <c r="G128" s="74">
        <v>2295500</v>
      </c>
      <c r="H128" s="44">
        <f t="shared" si="2"/>
        <v>436145</v>
      </c>
      <c r="I128" s="45">
        <f t="shared" si="3"/>
        <v>2731645</v>
      </c>
      <c r="J128" s="42" t="s">
        <v>638</v>
      </c>
    </row>
    <row r="129" spans="2:10">
      <c r="B129" s="16">
        <v>79</v>
      </c>
      <c r="C129" s="16" t="s">
        <v>168</v>
      </c>
      <c r="D129" s="16" t="s">
        <v>169</v>
      </c>
      <c r="E129" s="16" t="s">
        <v>7</v>
      </c>
      <c r="F129" s="71">
        <v>1</v>
      </c>
      <c r="G129" s="74">
        <v>58186400</v>
      </c>
      <c r="H129" s="44">
        <f t="shared" si="2"/>
        <v>11055416</v>
      </c>
      <c r="I129" s="45">
        <f t="shared" si="3"/>
        <v>69241816</v>
      </c>
      <c r="J129" s="42" t="s">
        <v>638</v>
      </c>
    </row>
    <row r="130" spans="2:10">
      <c r="B130" s="16">
        <v>122</v>
      </c>
      <c r="C130" s="16" t="s">
        <v>254</v>
      </c>
      <c r="D130" s="16" t="s">
        <v>255</v>
      </c>
      <c r="E130" s="16" t="s">
        <v>7</v>
      </c>
      <c r="F130" s="71">
        <v>1</v>
      </c>
      <c r="G130" s="74">
        <v>46360800</v>
      </c>
      <c r="H130" s="44">
        <f t="shared" si="2"/>
        <v>8808552</v>
      </c>
      <c r="I130" s="45">
        <f t="shared" si="3"/>
        <v>55169352</v>
      </c>
      <c r="J130" s="42" t="s">
        <v>638</v>
      </c>
    </row>
    <row r="131" spans="2:10" ht="30">
      <c r="B131" s="16">
        <v>123</v>
      </c>
      <c r="C131" s="16" t="s">
        <v>256</v>
      </c>
      <c r="D131" s="16" t="s">
        <v>257</v>
      </c>
      <c r="E131" s="16" t="s">
        <v>7</v>
      </c>
      <c r="F131" s="71">
        <v>1</v>
      </c>
      <c r="G131" s="74">
        <v>41791000</v>
      </c>
      <c r="H131" s="44">
        <f t="shared" si="2"/>
        <v>7940290</v>
      </c>
      <c r="I131" s="45">
        <f t="shared" si="3"/>
        <v>49731290</v>
      </c>
      <c r="J131" s="42" t="s">
        <v>638</v>
      </c>
    </row>
    <row r="132" spans="2:10" ht="30">
      <c r="B132" s="16">
        <v>124</v>
      </c>
      <c r="C132" s="16" t="s">
        <v>503</v>
      </c>
      <c r="D132" s="16" t="s">
        <v>259</v>
      </c>
      <c r="E132" s="16" t="s">
        <v>7</v>
      </c>
      <c r="F132" s="71">
        <v>1</v>
      </c>
      <c r="G132" s="74">
        <v>781500</v>
      </c>
      <c r="H132" s="44">
        <f t="shared" si="2"/>
        <v>148485</v>
      </c>
      <c r="I132" s="45">
        <f t="shared" si="3"/>
        <v>929985</v>
      </c>
      <c r="J132" s="42" t="s">
        <v>638</v>
      </c>
    </row>
    <row r="133" spans="2:10" ht="30">
      <c r="B133" s="16">
        <v>125</v>
      </c>
      <c r="C133" s="16" t="s">
        <v>504</v>
      </c>
      <c r="D133" s="16" t="s">
        <v>260</v>
      </c>
      <c r="E133" s="16" t="s">
        <v>7</v>
      </c>
      <c r="F133" s="71">
        <v>1</v>
      </c>
      <c r="G133" s="74">
        <v>781500</v>
      </c>
      <c r="H133" s="44">
        <f t="shared" si="2"/>
        <v>148485</v>
      </c>
      <c r="I133" s="45">
        <f t="shared" si="3"/>
        <v>929985</v>
      </c>
      <c r="J133" s="42" t="s">
        <v>638</v>
      </c>
    </row>
    <row r="134" spans="2:10" ht="30">
      <c r="B134" s="16">
        <v>126</v>
      </c>
      <c r="C134" s="16" t="s">
        <v>261</v>
      </c>
      <c r="D134" s="16" t="s">
        <v>262</v>
      </c>
      <c r="E134" s="16" t="s">
        <v>7</v>
      </c>
      <c r="F134" s="71">
        <v>1</v>
      </c>
      <c r="G134" s="74">
        <v>9419300</v>
      </c>
      <c r="H134" s="44">
        <f t="shared" si="2"/>
        <v>1789667</v>
      </c>
      <c r="I134" s="45">
        <f t="shared" si="3"/>
        <v>11208967</v>
      </c>
      <c r="J134" s="42" t="s">
        <v>638</v>
      </c>
    </row>
    <row r="135" spans="2:10" ht="30">
      <c r="B135" s="16">
        <v>127</v>
      </c>
      <c r="C135" s="16" t="s">
        <v>505</v>
      </c>
      <c r="D135" s="16" t="s">
        <v>264</v>
      </c>
      <c r="E135" s="16" t="s">
        <v>7</v>
      </c>
      <c r="F135" s="71">
        <v>1</v>
      </c>
      <c r="G135" s="74">
        <v>10295000</v>
      </c>
      <c r="H135" s="44">
        <f t="shared" si="2"/>
        <v>1956050</v>
      </c>
      <c r="I135" s="45">
        <f t="shared" si="3"/>
        <v>12251050</v>
      </c>
      <c r="J135" s="42" t="s">
        <v>638</v>
      </c>
    </row>
    <row r="136" spans="2:10" ht="30">
      <c r="B136" s="16">
        <v>128</v>
      </c>
      <c r="C136" s="16" t="s">
        <v>265</v>
      </c>
      <c r="D136" s="16" t="s">
        <v>266</v>
      </c>
      <c r="E136" s="16" t="s">
        <v>7</v>
      </c>
      <c r="F136" s="71">
        <v>1</v>
      </c>
      <c r="G136" s="74">
        <v>14156000</v>
      </c>
      <c r="H136" s="44">
        <f t="shared" si="2"/>
        <v>2689640</v>
      </c>
      <c r="I136" s="45">
        <f t="shared" si="3"/>
        <v>16845640</v>
      </c>
      <c r="J136" s="42" t="s">
        <v>638</v>
      </c>
    </row>
    <row r="137" spans="2:10" ht="30">
      <c r="B137" s="16">
        <v>129</v>
      </c>
      <c r="C137" s="16" t="s">
        <v>267</v>
      </c>
      <c r="D137" s="42">
        <v>4006610</v>
      </c>
      <c r="E137" s="16" t="s">
        <v>7</v>
      </c>
      <c r="F137" s="71">
        <v>1</v>
      </c>
      <c r="G137" s="74">
        <v>7325700</v>
      </c>
      <c r="H137" s="44">
        <f t="shared" si="2"/>
        <v>1391883</v>
      </c>
      <c r="I137" s="45">
        <f t="shared" si="3"/>
        <v>8717583</v>
      </c>
      <c r="J137" s="42" t="s">
        <v>638</v>
      </c>
    </row>
    <row r="138" spans="2:10" ht="45">
      <c r="B138" s="16">
        <v>130</v>
      </c>
      <c r="C138" s="16" t="s">
        <v>506</v>
      </c>
      <c r="D138" s="16" t="s">
        <v>269</v>
      </c>
      <c r="E138" s="16" t="s">
        <v>7</v>
      </c>
      <c r="F138" s="71">
        <v>1</v>
      </c>
      <c r="G138" s="74">
        <v>4151300</v>
      </c>
      <c r="H138" s="44">
        <f t="shared" ref="H138:H201" si="4">+G138*19%</f>
        <v>788747</v>
      </c>
      <c r="I138" s="45">
        <f t="shared" ref="I138:I201" si="5">+G138+H138</f>
        <v>4940047</v>
      </c>
      <c r="J138" s="42" t="s">
        <v>638</v>
      </c>
    </row>
    <row r="139" spans="2:10" ht="30">
      <c r="B139" s="16">
        <v>131</v>
      </c>
      <c r="C139" s="16" t="s">
        <v>271</v>
      </c>
      <c r="D139" s="16" t="s">
        <v>272</v>
      </c>
      <c r="E139" s="16" t="s">
        <v>7</v>
      </c>
      <c r="F139" s="71">
        <v>1</v>
      </c>
      <c r="G139" s="74">
        <v>20093200</v>
      </c>
      <c r="H139" s="44">
        <f t="shared" si="4"/>
        <v>3817708</v>
      </c>
      <c r="I139" s="45">
        <f t="shared" si="5"/>
        <v>23910908</v>
      </c>
      <c r="J139" s="42" t="s">
        <v>638</v>
      </c>
    </row>
    <row r="140" spans="2:10" ht="30">
      <c r="B140" s="16">
        <v>132</v>
      </c>
      <c r="C140" s="16" t="s">
        <v>273</v>
      </c>
      <c r="D140" s="16" t="s">
        <v>274</v>
      </c>
      <c r="E140" s="16" t="s">
        <v>7</v>
      </c>
      <c r="F140" s="71">
        <v>1</v>
      </c>
      <c r="G140" s="74">
        <v>935000</v>
      </c>
      <c r="H140" s="44">
        <f t="shared" si="4"/>
        <v>177650</v>
      </c>
      <c r="I140" s="45">
        <f t="shared" si="5"/>
        <v>1112650</v>
      </c>
      <c r="J140" s="42" t="s">
        <v>638</v>
      </c>
    </row>
    <row r="141" spans="2:10" ht="30">
      <c r="B141" s="16">
        <v>133</v>
      </c>
      <c r="C141" s="16" t="s">
        <v>275</v>
      </c>
      <c r="D141" s="16" t="s">
        <v>276</v>
      </c>
      <c r="E141" s="16" t="s">
        <v>7</v>
      </c>
      <c r="F141" s="71">
        <v>1</v>
      </c>
      <c r="G141" s="74">
        <v>4900500</v>
      </c>
      <c r="H141" s="44">
        <f t="shared" si="4"/>
        <v>931095</v>
      </c>
      <c r="I141" s="45">
        <f t="shared" si="5"/>
        <v>5831595</v>
      </c>
      <c r="J141" s="42" t="s">
        <v>638</v>
      </c>
    </row>
    <row r="142" spans="2:10" ht="30">
      <c r="B142" s="16">
        <v>134</v>
      </c>
      <c r="C142" s="16" t="s">
        <v>277</v>
      </c>
      <c r="D142" s="16" t="s">
        <v>278</v>
      </c>
      <c r="E142" s="16" t="s">
        <v>7</v>
      </c>
      <c r="F142" s="71">
        <v>1</v>
      </c>
      <c r="G142" s="74">
        <v>10152700</v>
      </c>
      <c r="H142" s="44">
        <f t="shared" si="4"/>
        <v>1929013</v>
      </c>
      <c r="I142" s="45">
        <f t="shared" si="5"/>
        <v>12081713</v>
      </c>
      <c r="J142" s="42" t="s">
        <v>638</v>
      </c>
    </row>
    <row r="143" spans="2:10" ht="45">
      <c r="B143" s="16">
        <v>135</v>
      </c>
      <c r="C143" s="16" t="s">
        <v>507</v>
      </c>
      <c r="D143" s="16" t="s">
        <v>508</v>
      </c>
      <c r="E143" s="16" t="s">
        <v>7</v>
      </c>
      <c r="F143" s="71">
        <v>1</v>
      </c>
      <c r="G143" s="74">
        <v>9036400</v>
      </c>
      <c r="H143" s="44">
        <f t="shared" si="4"/>
        <v>1716916</v>
      </c>
      <c r="I143" s="45">
        <f t="shared" si="5"/>
        <v>10753316</v>
      </c>
      <c r="J143" s="42" t="s">
        <v>638</v>
      </c>
    </row>
    <row r="144" spans="2:10">
      <c r="B144" s="16">
        <v>136</v>
      </c>
      <c r="C144" s="16" t="s">
        <v>283</v>
      </c>
      <c r="D144" s="16" t="s">
        <v>284</v>
      </c>
      <c r="E144" s="16" t="s">
        <v>7</v>
      </c>
      <c r="F144" s="71">
        <v>1</v>
      </c>
      <c r="G144" s="74">
        <v>5128100</v>
      </c>
      <c r="H144" s="44">
        <f t="shared" si="4"/>
        <v>974339</v>
      </c>
      <c r="I144" s="45">
        <f t="shared" si="5"/>
        <v>6102439</v>
      </c>
      <c r="J144" s="42" t="s">
        <v>638</v>
      </c>
    </row>
    <row r="145" spans="2:15">
      <c r="B145" s="16">
        <v>137</v>
      </c>
      <c r="C145" s="16" t="s">
        <v>285</v>
      </c>
      <c r="D145" s="16" t="s">
        <v>286</v>
      </c>
      <c r="E145" s="16" t="s">
        <v>7</v>
      </c>
      <c r="F145" s="71">
        <v>1</v>
      </c>
      <c r="G145" s="74">
        <v>2067200</v>
      </c>
      <c r="H145" s="44">
        <f t="shared" si="4"/>
        <v>392768</v>
      </c>
      <c r="I145" s="45">
        <f t="shared" si="5"/>
        <v>2459968</v>
      </c>
      <c r="J145" s="42" t="s">
        <v>638</v>
      </c>
    </row>
    <row r="146" spans="2:15">
      <c r="B146" s="16">
        <v>138</v>
      </c>
      <c r="C146" s="16" t="s">
        <v>287</v>
      </c>
      <c r="D146" s="42">
        <v>894277</v>
      </c>
      <c r="E146" s="16" t="s">
        <v>7</v>
      </c>
      <c r="F146" s="71">
        <v>1</v>
      </c>
      <c r="G146" s="74">
        <v>842500</v>
      </c>
      <c r="H146" s="44">
        <f t="shared" si="4"/>
        <v>160075</v>
      </c>
      <c r="I146" s="45">
        <f t="shared" si="5"/>
        <v>1002575</v>
      </c>
      <c r="J146" s="42" t="s">
        <v>638</v>
      </c>
    </row>
    <row r="147" spans="2:15">
      <c r="B147" s="16">
        <v>139</v>
      </c>
      <c r="C147" s="16" t="s">
        <v>288</v>
      </c>
      <c r="D147" s="16" t="s">
        <v>289</v>
      </c>
      <c r="E147" s="16" t="s">
        <v>7</v>
      </c>
      <c r="F147" s="71">
        <v>1</v>
      </c>
      <c r="G147" s="74">
        <v>311000</v>
      </c>
      <c r="H147" s="44">
        <f t="shared" si="4"/>
        <v>59090</v>
      </c>
      <c r="I147" s="45">
        <f t="shared" si="5"/>
        <v>370090</v>
      </c>
      <c r="J147" s="42" t="s">
        <v>638</v>
      </c>
    </row>
    <row r="148" spans="2:15">
      <c r="B148" s="16">
        <v>140</v>
      </c>
      <c r="C148" s="16" t="s">
        <v>290</v>
      </c>
      <c r="D148" s="16" t="s">
        <v>291</v>
      </c>
      <c r="E148" s="16" t="s">
        <v>7</v>
      </c>
      <c r="F148" s="71">
        <v>1</v>
      </c>
      <c r="G148" s="74">
        <v>125700</v>
      </c>
      <c r="H148" s="44">
        <f t="shared" si="4"/>
        <v>23883</v>
      </c>
      <c r="I148" s="45">
        <f t="shared" si="5"/>
        <v>149583</v>
      </c>
      <c r="J148" s="42" t="s">
        <v>638</v>
      </c>
    </row>
    <row r="149" spans="2:15">
      <c r="B149" s="16">
        <v>141</v>
      </c>
      <c r="C149" s="16" t="s">
        <v>292</v>
      </c>
      <c r="D149" s="16" t="s">
        <v>293</v>
      </c>
      <c r="E149" s="16" t="s">
        <v>7</v>
      </c>
      <c r="F149" s="71">
        <v>1</v>
      </c>
      <c r="G149" s="74">
        <v>123400</v>
      </c>
      <c r="H149" s="44">
        <f t="shared" si="4"/>
        <v>23446</v>
      </c>
      <c r="I149" s="45">
        <f t="shared" si="5"/>
        <v>146846</v>
      </c>
      <c r="J149" s="42" t="s">
        <v>638</v>
      </c>
    </row>
    <row r="150" spans="2:15">
      <c r="B150" s="16">
        <v>142</v>
      </c>
      <c r="C150" s="16" t="s">
        <v>294</v>
      </c>
      <c r="D150" s="16" t="s">
        <v>295</v>
      </c>
      <c r="E150" s="16" t="s">
        <v>7</v>
      </c>
      <c r="F150" s="71">
        <v>1</v>
      </c>
      <c r="G150" s="74">
        <v>5500</v>
      </c>
      <c r="H150" s="44">
        <f t="shared" si="4"/>
        <v>1045</v>
      </c>
      <c r="I150" s="45">
        <f t="shared" si="5"/>
        <v>6545</v>
      </c>
      <c r="J150" s="42" t="s">
        <v>638</v>
      </c>
    </row>
    <row r="151" spans="2:15">
      <c r="B151" s="16">
        <v>143</v>
      </c>
      <c r="C151" s="16" t="s">
        <v>296</v>
      </c>
      <c r="D151" s="16" t="s">
        <v>297</v>
      </c>
      <c r="E151" s="16" t="s">
        <v>7</v>
      </c>
      <c r="F151" s="71">
        <v>1</v>
      </c>
      <c r="G151" s="74">
        <v>46900</v>
      </c>
      <c r="H151" s="44">
        <f t="shared" si="4"/>
        <v>8911</v>
      </c>
      <c r="I151" s="45">
        <f t="shared" si="5"/>
        <v>55811</v>
      </c>
      <c r="J151" s="42" t="s">
        <v>638</v>
      </c>
    </row>
    <row r="152" spans="2:15">
      <c r="B152" s="16">
        <v>144</v>
      </c>
      <c r="C152" s="16" t="s">
        <v>298</v>
      </c>
      <c r="D152" s="16" t="s">
        <v>299</v>
      </c>
      <c r="E152" s="16" t="s">
        <v>7</v>
      </c>
      <c r="F152" s="71">
        <v>1</v>
      </c>
      <c r="G152" s="74">
        <v>172000</v>
      </c>
      <c r="H152" s="44">
        <f t="shared" si="4"/>
        <v>32680</v>
      </c>
      <c r="I152" s="45">
        <f t="shared" si="5"/>
        <v>204680</v>
      </c>
      <c r="J152" s="42" t="s">
        <v>638</v>
      </c>
    </row>
    <row r="153" spans="2:15">
      <c r="B153" s="16">
        <v>145</v>
      </c>
      <c r="C153" s="16" t="s">
        <v>300</v>
      </c>
      <c r="D153" s="42">
        <v>3038826</v>
      </c>
      <c r="E153" s="16" t="s">
        <v>7</v>
      </c>
      <c r="F153" s="71">
        <v>1</v>
      </c>
      <c r="G153" s="74">
        <v>10300</v>
      </c>
      <c r="H153" s="44">
        <f t="shared" si="4"/>
        <v>1957</v>
      </c>
      <c r="I153" s="45">
        <f t="shared" si="5"/>
        <v>12257</v>
      </c>
      <c r="J153" s="42" t="s">
        <v>638</v>
      </c>
    </row>
    <row r="154" spans="2:15">
      <c r="B154" s="16">
        <v>73</v>
      </c>
      <c r="C154" s="16" t="s">
        <v>156</v>
      </c>
      <c r="D154" s="16" t="s">
        <v>157</v>
      </c>
      <c r="E154" s="16" t="s">
        <v>7</v>
      </c>
      <c r="F154" s="71">
        <v>1</v>
      </c>
      <c r="G154" s="74">
        <v>52983600</v>
      </c>
      <c r="H154" s="44">
        <f t="shared" si="4"/>
        <v>10066884</v>
      </c>
      <c r="I154" s="45">
        <f t="shared" si="5"/>
        <v>63050484</v>
      </c>
      <c r="J154" s="42" t="s">
        <v>638</v>
      </c>
    </row>
    <row r="155" spans="2:15">
      <c r="B155" s="16">
        <v>147</v>
      </c>
      <c r="C155" s="16" t="s">
        <v>303</v>
      </c>
      <c r="D155" s="16" t="s">
        <v>304</v>
      </c>
      <c r="E155" s="16" t="s">
        <v>7</v>
      </c>
      <c r="F155" s="71">
        <v>1</v>
      </c>
      <c r="G155" s="74">
        <v>3042000</v>
      </c>
      <c r="H155" s="44">
        <f t="shared" si="4"/>
        <v>577980</v>
      </c>
      <c r="I155" s="45">
        <f t="shared" si="5"/>
        <v>3619980</v>
      </c>
      <c r="J155" s="42" t="s">
        <v>638</v>
      </c>
    </row>
    <row r="156" spans="2:15" ht="30.95" customHeight="1">
      <c r="B156" s="16">
        <v>148</v>
      </c>
      <c r="C156" s="16" t="s">
        <v>509</v>
      </c>
      <c r="D156" s="16" t="s">
        <v>306</v>
      </c>
      <c r="E156" s="16" t="s">
        <v>7</v>
      </c>
      <c r="F156" s="71">
        <v>1</v>
      </c>
      <c r="G156" s="74">
        <v>1879700</v>
      </c>
      <c r="H156" s="44">
        <f t="shared" si="4"/>
        <v>357143</v>
      </c>
      <c r="I156" s="45">
        <f t="shared" si="5"/>
        <v>2236843</v>
      </c>
      <c r="J156" s="42" t="s">
        <v>638</v>
      </c>
    </row>
    <row r="157" spans="2:15" ht="30">
      <c r="B157" s="16">
        <v>149</v>
      </c>
      <c r="C157" s="16" t="s">
        <v>307</v>
      </c>
      <c r="D157" s="16" t="s">
        <v>308</v>
      </c>
      <c r="E157" s="16" t="s">
        <v>7</v>
      </c>
      <c r="F157" s="71">
        <v>1</v>
      </c>
      <c r="G157" s="74">
        <v>1091000</v>
      </c>
      <c r="H157" s="44">
        <f t="shared" si="4"/>
        <v>207290</v>
      </c>
      <c r="I157" s="45">
        <f t="shared" si="5"/>
        <v>1298290</v>
      </c>
      <c r="J157" s="42" t="s">
        <v>638</v>
      </c>
    </row>
    <row r="158" spans="2:15">
      <c r="B158" s="16">
        <v>150</v>
      </c>
      <c r="C158" s="16" t="s">
        <v>309</v>
      </c>
      <c r="D158" s="16" t="s">
        <v>310</v>
      </c>
      <c r="E158" s="16" t="s">
        <v>7</v>
      </c>
      <c r="F158" s="71">
        <v>1</v>
      </c>
      <c r="G158" s="74">
        <v>183200</v>
      </c>
      <c r="H158" s="44">
        <f t="shared" si="4"/>
        <v>34808</v>
      </c>
      <c r="I158" s="45">
        <f t="shared" si="5"/>
        <v>218008</v>
      </c>
      <c r="J158" s="42" t="s">
        <v>638</v>
      </c>
      <c r="M158" s="70"/>
      <c r="N158" s="70"/>
      <c r="O158" s="70"/>
    </row>
    <row r="159" spans="2:15" ht="30">
      <c r="B159" s="16">
        <v>151</v>
      </c>
      <c r="C159" s="16" t="s">
        <v>311</v>
      </c>
      <c r="D159" s="16" t="s">
        <v>312</v>
      </c>
      <c r="E159" s="16" t="s">
        <v>7</v>
      </c>
      <c r="F159" s="71">
        <v>1</v>
      </c>
      <c r="G159" s="74">
        <v>5074800</v>
      </c>
      <c r="H159" s="44">
        <f t="shared" si="4"/>
        <v>964212</v>
      </c>
      <c r="I159" s="45">
        <f t="shared" si="5"/>
        <v>6039012</v>
      </c>
      <c r="J159" s="42" t="s">
        <v>638</v>
      </c>
    </row>
    <row r="160" spans="2:15">
      <c r="B160" s="16">
        <v>152</v>
      </c>
      <c r="C160" s="16" t="s">
        <v>313</v>
      </c>
      <c r="D160" s="16" t="s">
        <v>314</v>
      </c>
      <c r="E160" s="16" t="s">
        <v>7</v>
      </c>
      <c r="F160" s="71">
        <v>1</v>
      </c>
      <c r="G160" s="74">
        <v>114700</v>
      </c>
      <c r="H160" s="44">
        <f t="shared" si="4"/>
        <v>21793</v>
      </c>
      <c r="I160" s="45">
        <f t="shared" si="5"/>
        <v>136493</v>
      </c>
      <c r="J160" s="42" t="s">
        <v>638</v>
      </c>
    </row>
    <row r="161" spans="2:10" ht="30">
      <c r="B161" s="16">
        <v>153</v>
      </c>
      <c r="C161" s="16" t="s">
        <v>510</v>
      </c>
      <c r="D161" s="16" t="s">
        <v>316</v>
      </c>
      <c r="E161" s="16" t="s">
        <v>7</v>
      </c>
      <c r="F161" s="71">
        <v>1</v>
      </c>
      <c r="G161" s="74">
        <v>21628100</v>
      </c>
      <c r="H161" s="44">
        <f t="shared" si="4"/>
        <v>4109339</v>
      </c>
      <c r="I161" s="45">
        <f t="shared" si="5"/>
        <v>25737439</v>
      </c>
      <c r="J161" s="42" t="s">
        <v>638</v>
      </c>
    </row>
    <row r="162" spans="2:10" ht="30">
      <c r="B162" s="16">
        <v>154</v>
      </c>
      <c r="C162" s="16" t="s">
        <v>318</v>
      </c>
      <c r="D162" s="16" t="s">
        <v>319</v>
      </c>
      <c r="E162" s="16" t="s">
        <v>7</v>
      </c>
      <c r="F162" s="71">
        <v>1</v>
      </c>
      <c r="G162" s="74">
        <v>6942000</v>
      </c>
      <c r="H162" s="44">
        <f t="shared" si="4"/>
        <v>1318980</v>
      </c>
      <c r="I162" s="45">
        <f t="shared" si="5"/>
        <v>8260980</v>
      </c>
      <c r="J162" s="42" t="s">
        <v>638</v>
      </c>
    </row>
    <row r="163" spans="2:10" ht="30">
      <c r="B163" s="16">
        <v>191</v>
      </c>
      <c r="C163" s="16" t="s">
        <v>511</v>
      </c>
      <c r="D163" s="16" t="s">
        <v>398</v>
      </c>
      <c r="E163" s="16" t="s">
        <v>7</v>
      </c>
      <c r="F163" s="71">
        <v>1</v>
      </c>
      <c r="G163" s="74">
        <v>57567400</v>
      </c>
      <c r="H163" s="44">
        <f t="shared" si="4"/>
        <v>10937806</v>
      </c>
      <c r="I163" s="45">
        <f t="shared" si="5"/>
        <v>68505206</v>
      </c>
      <c r="J163" s="42" t="s">
        <v>638</v>
      </c>
    </row>
    <row r="164" spans="2:10">
      <c r="B164" s="16">
        <v>156</v>
      </c>
      <c r="C164" s="16" t="s">
        <v>322</v>
      </c>
      <c r="D164" s="16" t="s">
        <v>323</v>
      </c>
      <c r="E164" s="16" t="s">
        <v>7</v>
      </c>
      <c r="F164" s="71">
        <v>1</v>
      </c>
      <c r="G164" s="74">
        <v>244000</v>
      </c>
      <c r="H164" s="44">
        <f t="shared" si="4"/>
        <v>46360</v>
      </c>
      <c r="I164" s="45">
        <f t="shared" si="5"/>
        <v>290360</v>
      </c>
      <c r="J164" s="42" t="s">
        <v>638</v>
      </c>
    </row>
    <row r="165" spans="2:10" ht="30">
      <c r="B165" s="16">
        <v>157</v>
      </c>
      <c r="C165" s="16" t="s">
        <v>324</v>
      </c>
      <c r="D165" s="16" t="s">
        <v>325</v>
      </c>
      <c r="E165" s="16" t="s">
        <v>7</v>
      </c>
      <c r="F165" s="71">
        <v>1</v>
      </c>
      <c r="G165" s="74">
        <v>4709400</v>
      </c>
      <c r="H165" s="44">
        <f t="shared" si="4"/>
        <v>894786</v>
      </c>
      <c r="I165" s="45">
        <f t="shared" si="5"/>
        <v>5604186</v>
      </c>
      <c r="J165" s="42" t="s">
        <v>638</v>
      </c>
    </row>
    <row r="166" spans="2:10" ht="30">
      <c r="B166" s="16">
        <v>158</v>
      </c>
      <c r="C166" s="16" t="s">
        <v>326</v>
      </c>
      <c r="D166" s="16" t="s">
        <v>327</v>
      </c>
      <c r="E166" s="16" t="s">
        <v>7</v>
      </c>
      <c r="F166" s="71">
        <v>1</v>
      </c>
      <c r="G166" s="74">
        <v>1283800</v>
      </c>
      <c r="H166" s="44">
        <f t="shared" si="4"/>
        <v>243922</v>
      </c>
      <c r="I166" s="45">
        <f t="shared" si="5"/>
        <v>1527722</v>
      </c>
      <c r="J166" s="42" t="s">
        <v>638</v>
      </c>
    </row>
    <row r="167" spans="2:10" ht="30">
      <c r="B167" s="16">
        <v>159</v>
      </c>
      <c r="C167" s="16" t="s">
        <v>328</v>
      </c>
      <c r="D167" s="16" t="s">
        <v>329</v>
      </c>
      <c r="E167" s="16" t="s">
        <v>7</v>
      </c>
      <c r="F167" s="71">
        <v>1</v>
      </c>
      <c r="G167" s="74">
        <v>33977000</v>
      </c>
      <c r="H167" s="44">
        <f t="shared" si="4"/>
        <v>6455630</v>
      </c>
      <c r="I167" s="45">
        <f t="shared" si="5"/>
        <v>40432630</v>
      </c>
      <c r="J167" s="42" t="s">
        <v>638</v>
      </c>
    </row>
    <row r="168" spans="2:10" ht="30">
      <c r="B168" s="16">
        <v>160</v>
      </c>
      <c r="C168" s="16" t="s">
        <v>330</v>
      </c>
      <c r="D168" s="16" t="s">
        <v>331</v>
      </c>
      <c r="E168" s="16" t="s">
        <v>7</v>
      </c>
      <c r="F168" s="71">
        <v>1</v>
      </c>
      <c r="G168" s="74">
        <v>9767600</v>
      </c>
      <c r="H168" s="44">
        <f t="shared" si="4"/>
        <v>1855844</v>
      </c>
      <c r="I168" s="45">
        <f t="shared" si="5"/>
        <v>11623444</v>
      </c>
      <c r="J168" s="42" t="s">
        <v>638</v>
      </c>
    </row>
    <row r="169" spans="2:10" ht="30">
      <c r="B169" s="16">
        <v>161</v>
      </c>
      <c r="C169" s="16" t="s">
        <v>332</v>
      </c>
      <c r="D169" s="16" t="s">
        <v>333</v>
      </c>
      <c r="E169" s="16" t="s">
        <v>7</v>
      </c>
      <c r="F169" s="71">
        <v>1</v>
      </c>
      <c r="G169" s="74">
        <v>17442000</v>
      </c>
      <c r="H169" s="44">
        <f t="shared" si="4"/>
        <v>3313980</v>
      </c>
      <c r="I169" s="45">
        <f t="shared" si="5"/>
        <v>20755980</v>
      </c>
      <c r="J169" s="42" t="s">
        <v>638</v>
      </c>
    </row>
    <row r="170" spans="2:10" ht="30">
      <c r="B170" s="16">
        <v>162</v>
      </c>
      <c r="C170" s="16" t="s">
        <v>512</v>
      </c>
      <c r="D170" s="16" t="s">
        <v>335</v>
      </c>
      <c r="E170" s="16" t="s">
        <v>7</v>
      </c>
      <c r="F170" s="71">
        <v>1</v>
      </c>
      <c r="G170" s="74">
        <v>14023400</v>
      </c>
      <c r="H170" s="44">
        <f t="shared" si="4"/>
        <v>2664446</v>
      </c>
      <c r="I170" s="45">
        <f t="shared" si="5"/>
        <v>16687846</v>
      </c>
      <c r="J170" s="42" t="s">
        <v>638</v>
      </c>
    </row>
    <row r="171" spans="2:10">
      <c r="B171" s="16">
        <v>163</v>
      </c>
      <c r="C171" s="16" t="s">
        <v>337</v>
      </c>
      <c r="D171" s="16" t="s">
        <v>338</v>
      </c>
      <c r="E171" s="16" t="s">
        <v>7</v>
      </c>
      <c r="F171" s="71">
        <v>1</v>
      </c>
      <c r="G171" s="74">
        <v>5581500</v>
      </c>
      <c r="H171" s="44">
        <f t="shared" si="4"/>
        <v>1060485</v>
      </c>
      <c r="I171" s="45">
        <f t="shared" si="5"/>
        <v>6641985</v>
      </c>
      <c r="J171" s="42" t="s">
        <v>638</v>
      </c>
    </row>
    <row r="172" spans="2:10" ht="15.6" customHeight="1">
      <c r="B172" s="16">
        <v>164</v>
      </c>
      <c r="C172" s="16" t="s">
        <v>339</v>
      </c>
      <c r="D172" s="16" t="s">
        <v>340</v>
      </c>
      <c r="E172" s="16" t="s">
        <v>7</v>
      </c>
      <c r="F172" s="71">
        <v>1</v>
      </c>
      <c r="G172" s="74">
        <v>5930400</v>
      </c>
      <c r="H172" s="44">
        <f t="shared" si="4"/>
        <v>1126776</v>
      </c>
      <c r="I172" s="45">
        <f t="shared" si="5"/>
        <v>7057176</v>
      </c>
      <c r="J172" s="42" t="s">
        <v>638</v>
      </c>
    </row>
    <row r="173" spans="2:10" ht="30">
      <c r="B173" s="16">
        <v>165</v>
      </c>
      <c r="C173" s="16" t="s">
        <v>341</v>
      </c>
      <c r="D173" s="16" t="s">
        <v>342</v>
      </c>
      <c r="E173" s="16" t="s">
        <v>7</v>
      </c>
      <c r="F173" s="71">
        <v>1</v>
      </c>
      <c r="G173" s="74">
        <v>6802500</v>
      </c>
      <c r="H173" s="44">
        <f t="shared" si="4"/>
        <v>1292475</v>
      </c>
      <c r="I173" s="45">
        <f t="shared" si="5"/>
        <v>8094975</v>
      </c>
      <c r="J173" s="42" t="s">
        <v>638</v>
      </c>
    </row>
    <row r="174" spans="2:10" ht="45">
      <c r="B174" s="16">
        <v>166</v>
      </c>
      <c r="C174" s="16" t="s">
        <v>513</v>
      </c>
      <c r="D174" s="16" t="s">
        <v>344</v>
      </c>
      <c r="E174" s="16" t="s">
        <v>7</v>
      </c>
      <c r="F174" s="71">
        <v>1</v>
      </c>
      <c r="G174" s="74">
        <v>10814100</v>
      </c>
      <c r="H174" s="44">
        <f t="shared" si="4"/>
        <v>2054679</v>
      </c>
      <c r="I174" s="45">
        <f t="shared" si="5"/>
        <v>12868779</v>
      </c>
      <c r="J174" s="42" t="s">
        <v>638</v>
      </c>
    </row>
    <row r="175" spans="2:10" ht="30">
      <c r="B175" s="16">
        <v>167</v>
      </c>
      <c r="C175" s="16" t="s">
        <v>514</v>
      </c>
      <c r="D175" s="16" t="s">
        <v>346</v>
      </c>
      <c r="E175" s="16" t="s">
        <v>7</v>
      </c>
      <c r="F175" s="71">
        <v>1</v>
      </c>
      <c r="G175" s="74">
        <v>10814100</v>
      </c>
      <c r="H175" s="44">
        <f t="shared" si="4"/>
        <v>2054679</v>
      </c>
      <c r="I175" s="45">
        <f t="shared" si="5"/>
        <v>12868779</v>
      </c>
      <c r="J175" s="42" t="s">
        <v>638</v>
      </c>
    </row>
    <row r="176" spans="2:10" ht="30">
      <c r="B176" s="16">
        <v>168</v>
      </c>
      <c r="C176" s="16" t="s">
        <v>348</v>
      </c>
      <c r="D176" s="16" t="s">
        <v>349</v>
      </c>
      <c r="E176" s="16" t="s">
        <v>7</v>
      </c>
      <c r="F176" s="71">
        <v>1</v>
      </c>
      <c r="G176" s="74">
        <v>8372200</v>
      </c>
      <c r="H176" s="44">
        <f t="shared" si="4"/>
        <v>1590718</v>
      </c>
      <c r="I176" s="45">
        <f t="shared" si="5"/>
        <v>9962918</v>
      </c>
      <c r="J176" s="42" t="s">
        <v>638</v>
      </c>
    </row>
    <row r="177" spans="2:10">
      <c r="B177" s="16">
        <v>169</v>
      </c>
      <c r="C177" s="16" t="s">
        <v>350</v>
      </c>
      <c r="D177" s="16" t="s">
        <v>351</v>
      </c>
      <c r="E177" s="16" t="s">
        <v>7</v>
      </c>
      <c r="F177" s="71">
        <v>1</v>
      </c>
      <c r="G177" s="74">
        <v>47300</v>
      </c>
      <c r="H177" s="44">
        <f t="shared" si="4"/>
        <v>8987</v>
      </c>
      <c r="I177" s="45">
        <f t="shared" si="5"/>
        <v>56287</v>
      </c>
      <c r="J177" s="42" t="s">
        <v>638</v>
      </c>
    </row>
    <row r="178" spans="2:10">
      <c r="B178" s="16">
        <v>170</v>
      </c>
      <c r="C178" s="16" t="s">
        <v>352</v>
      </c>
      <c r="D178" s="16" t="s">
        <v>353</v>
      </c>
      <c r="E178" s="16" t="s">
        <v>7</v>
      </c>
      <c r="F178" s="71">
        <v>1</v>
      </c>
      <c r="G178" s="74">
        <v>2200</v>
      </c>
      <c r="H178" s="44">
        <f t="shared" si="4"/>
        <v>418</v>
      </c>
      <c r="I178" s="45">
        <f t="shared" si="5"/>
        <v>2618</v>
      </c>
      <c r="J178" s="42" t="s">
        <v>638</v>
      </c>
    </row>
    <row r="179" spans="2:10">
      <c r="B179" s="16">
        <v>171</v>
      </c>
      <c r="C179" s="16" t="s">
        <v>354</v>
      </c>
      <c r="D179" s="16" t="s">
        <v>355</v>
      </c>
      <c r="E179" s="16" t="s">
        <v>7</v>
      </c>
      <c r="F179" s="71">
        <v>1</v>
      </c>
      <c r="G179" s="74">
        <v>3700</v>
      </c>
      <c r="H179" s="44">
        <f t="shared" si="4"/>
        <v>703</v>
      </c>
      <c r="I179" s="45">
        <f t="shared" si="5"/>
        <v>4403</v>
      </c>
      <c r="J179" s="42" t="s">
        <v>638</v>
      </c>
    </row>
    <row r="180" spans="2:10">
      <c r="B180" s="16">
        <v>172</v>
      </c>
      <c r="C180" s="16" t="s">
        <v>356</v>
      </c>
      <c r="D180" s="16" t="s">
        <v>357</v>
      </c>
      <c r="E180" s="16" t="s">
        <v>7</v>
      </c>
      <c r="F180" s="71">
        <v>1</v>
      </c>
      <c r="G180" s="74">
        <v>1300</v>
      </c>
      <c r="H180" s="44">
        <f t="shared" si="4"/>
        <v>247</v>
      </c>
      <c r="I180" s="45">
        <f t="shared" si="5"/>
        <v>1547</v>
      </c>
      <c r="J180" s="42" t="s">
        <v>638</v>
      </c>
    </row>
    <row r="181" spans="2:10">
      <c r="B181" s="16">
        <v>173</v>
      </c>
      <c r="C181" s="16" t="s">
        <v>358</v>
      </c>
      <c r="D181" s="16" t="s">
        <v>359</v>
      </c>
      <c r="E181" s="16" t="s">
        <v>7</v>
      </c>
      <c r="F181" s="71">
        <v>1</v>
      </c>
      <c r="G181" s="74">
        <v>1200</v>
      </c>
      <c r="H181" s="44">
        <f t="shared" si="4"/>
        <v>228</v>
      </c>
      <c r="I181" s="45">
        <f t="shared" si="5"/>
        <v>1428</v>
      </c>
      <c r="J181" s="42" t="s">
        <v>638</v>
      </c>
    </row>
    <row r="182" spans="2:10">
      <c r="B182" s="16">
        <v>174</v>
      </c>
      <c r="C182" s="16" t="s">
        <v>360</v>
      </c>
      <c r="D182" s="16" t="s">
        <v>361</v>
      </c>
      <c r="E182" s="16" t="s">
        <v>7</v>
      </c>
      <c r="F182" s="71">
        <v>1</v>
      </c>
      <c r="G182" s="74">
        <v>53100</v>
      </c>
      <c r="H182" s="44">
        <f t="shared" si="4"/>
        <v>10089</v>
      </c>
      <c r="I182" s="45">
        <f t="shared" si="5"/>
        <v>63189</v>
      </c>
      <c r="J182" s="42" t="s">
        <v>638</v>
      </c>
    </row>
    <row r="183" spans="2:10">
      <c r="B183" s="16">
        <v>175</v>
      </c>
      <c r="C183" s="16" t="s">
        <v>362</v>
      </c>
      <c r="D183" s="16" t="s">
        <v>363</v>
      </c>
      <c r="E183" s="16" t="s">
        <v>7</v>
      </c>
      <c r="F183" s="71">
        <v>1</v>
      </c>
      <c r="G183" s="74">
        <v>54900</v>
      </c>
      <c r="H183" s="44">
        <f t="shared" si="4"/>
        <v>10431</v>
      </c>
      <c r="I183" s="45">
        <f t="shared" si="5"/>
        <v>65331</v>
      </c>
      <c r="J183" s="42" t="s">
        <v>638</v>
      </c>
    </row>
    <row r="184" spans="2:10" ht="30">
      <c r="B184" s="16">
        <v>176</v>
      </c>
      <c r="C184" s="16" t="s">
        <v>364</v>
      </c>
      <c r="D184" s="16" t="s">
        <v>365</v>
      </c>
      <c r="E184" s="16" t="s">
        <v>7</v>
      </c>
      <c r="F184" s="71">
        <v>1</v>
      </c>
      <c r="G184" s="74">
        <v>3432800</v>
      </c>
      <c r="H184" s="44">
        <f t="shared" si="4"/>
        <v>652232</v>
      </c>
      <c r="I184" s="45">
        <f t="shared" si="5"/>
        <v>4085032</v>
      </c>
      <c r="J184" s="42" t="s">
        <v>638</v>
      </c>
    </row>
    <row r="185" spans="2:10" ht="45">
      <c r="B185" s="16">
        <v>177</v>
      </c>
      <c r="C185" s="16" t="s">
        <v>515</v>
      </c>
      <c r="D185" s="16" t="s">
        <v>367</v>
      </c>
      <c r="E185" s="16" t="s">
        <v>7</v>
      </c>
      <c r="F185" s="71">
        <v>1</v>
      </c>
      <c r="G185" s="74">
        <v>3185000</v>
      </c>
      <c r="H185" s="44">
        <f t="shared" si="4"/>
        <v>605150</v>
      </c>
      <c r="I185" s="45">
        <f t="shared" si="5"/>
        <v>3790150</v>
      </c>
      <c r="J185" s="42" t="s">
        <v>638</v>
      </c>
    </row>
    <row r="186" spans="2:10" ht="30">
      <c r="B186" s="16">
        <v>178</v>
      </c>
      <c r="C186" s="16" t="s">
        <v>368</v>
      </c>
      <c r="D186" s="16" t="s">
        <v>369</v>
      </c>
      <c r="E186" s="16" t="s">
        <v>7</v>
      </c>
      <c r="F186" s="71">
        <v>1</v>
      </c>
      <c r="G186" s="74">
        <v>798500</v>
      </c>
      <c r="H186" s="44">
        <f t="shared" si="4"/>
        <v>151715</v>
      </c>
      <c r="I186" s="45">
        <f t="shared" si="5"/>
        <v>950215</v>
      </c>
      <c r="J186" s="42" t="s">
        <v>638</v>
      </c>
    </row>
    <row r="187" spans="2:10" ht="30">
      <c r="B187" s="16">
        <v>179</v>
      </c>
      <c r="C187" s="16" t="s">
        <v>516</v>
      </c>
      <c r="D187" s="16" t="s">
        <v>371</v>
      </c>
      <c r="E187" s="16" t="s">
        <v>7</v>
      </c>
      <c r="F187" s="71">
        <v>1</v>
      </c>
      <c r="G187" s="74">
        <v>19249800</v>
      </c>
      <c r="H187" s="44">
        <f t="shared" si="4"/>
        <v>3657462</v>
      </c>
      <c r="I187" s="45">
        <f t="shared" si="5"/>
        <v>22907262</v>
      </c>
      <c r="J187" s="42" t="s">
        <v>638</v>
      </c>
    </row>
    <row r="188" spans="2:10">
      <c r="B188" s="16">
        <v>180</v>
      </c>
      <c r="C188" s="16" t="s">
        <v>372</v>
      </c>
      <c r="D188" s="16" t="s">
        <v>373</v>
      </c>
      <c r="E188" s="16" t="s">
        <v>7</v>
      </c>
      <c r="F188" s="71">
        <v>1</v>
      </c>
      <c r="G188" s="74">
        <v>182900</v>
      </c>
      <c r="H188" s="44">
        <f t="shared" si="4"/>
        <v>34751</v>
      </c>
      <c r="I188" s="45">
        <f t="shared" si="5"/>
        <v>217651</v>
      </c>
      <c r="J188" s="42" t="s">
        <v>638</v>
      </c>
    </row>
    <row r="189" spans="2:10" ht="30">
      <c r="B189" s="16">
        <v>121</v>
      </c>
      <c r="C189" s="16" t="s">
        <v>252</v>
      </c>
      <c r="D189" s="16" t="s">
        <v>253</v>
      </c>
      <c r="E189" s="16" t="s">
        <v>7</v>
      </c>
      <c r="F189" s="71">
        <v>1</v>
      </c>
      <c r="G189" s="74">
        <v>76744700</v>
      </c>
      <c r="H189" s="44">
        <f t="shared" si="4"/>
        <v>14581493</v>
      </c>
      <c r="I189" s="45">
        <f t="shared" si="5"/>
        <v>91326193</v>
      </c>
      <c r="J189" s="42" t="s">
        <v>638</v>
      </c>
    </row>
    <row r="190" spans="2:10">
      <c r="B190" s="16">
        <v>182</v>
      </c>
      <c r="C190" s="16" t="s">
        <v>376</v>
      </c>
      <c r="D190" s="16" t="s">
        <v>377</v>
      </c>
      <c r="E190" s="16" t="s">
        <v>7</v>
      </c>
      <c r="F190" s="71">
        <v>1</v>
      </c>
      <c r="G190" s="74">
        <v>2165500</v>
      </c>
      <c r="H190" s="44">
        <f t="shared" si="4"/>
        <v>411445</v>
      </c>
      <c r="I190" s="45">
        <f t="shared" si="5"/>
        <v>2576945</v>
      </c>
      <c r="J190" s="42" t="s">
        <v>638</v>
      </c>
    </row>
    <row r="191" spans="2:10" ht="45">
      <c r="B191" s="16">
        <v>183</v>
      </c>
      <c r="C191" s="16" t="s">
        <v>517</v>
      </c>
      <c r="D191" s="16" t="s">
        <v>379</v>
      </c>
      <c r="E191" s="16" t="s">
        <v>7</v>
      </c>
      <c r="F191" s="71">
        <v>1</v>
      </c>
      <c r="G191" s="74">
        <v>8651300</v>
      </c>
      <c r="H191" s="44">
        <f t="shared" si="4"/>
        <v>1643747</v>
      </c>
      <c r="I191" s="45">
        <f t="shared" si="5"/>
        <v>10295047</v>
      </c>
      <c r="J191" s="42" t="s">
        <v>638</v>
      </c>
    </row>
    <row r="192" spans="2:10" ht="30">
      <c r="B192" s="16">
        <v>184</v>
      </c>
      <c r="C192" s="16" t="s">
        <v>518</v>
      </c>
      <c r="D192" s="16" t="s">
        <v>382</v>
      </c>
      <c r="E192" s="16" t="s">
        <v>7</v>
      </c>
      <c r="F192" s="71">
        <v>1</v>
      </c>
      <c r="G192" s="74">
        <v>21265800</v>
      </c>
      <c r="H192" s="44">
        <f t="shared" si="4"/>
        <v>4040502</v>
      </c>
      <c r="I192" s="45">
        <f t="shared" si="5"/>
        <v>25306302</v>
      </c>
      <c r="J192" s="42" t="s">
        <v>638</v>
      </c>
    </row>
    <row r="193" spans="2:15" ht="30">
      <c r="B193" s="16">
        <v>185</v>
      </c>
      <c r="C193" s="16" t="s">
        <v>383</v>
      </c>
      <c r="D193" s="16" t="s">
        <v>519</v>
      </c>
      <c r="E193" s="16" t="s">
        <v>7</v>
      </c>
      <c r="F193" s="71">
        <v>1</v>
      </c>
      <c r="G193" s="74">
        <v>1325600</v>
      </c>
      <c r="H193" s="44">
        <f t="shared" si="4"/>
        <v>251864</v>
      </c>
      <c r="I193" s="45">
        <f t="shared" si="5"/>
        <v>1577464</v>
      </c>
      <c r="J193" s="42" t="s">
        <v>638</v>
      </c>
    </row>
    <row r="194" spans="2:15" ht="30">
      <c r="B194" s="16">
        <v>186</v>
      </c>
      <c r="C194" s="16" t="s">
        <v>520</v>
      </c>
      <c r="D194" s="16" t="s">
        <v>387</v>
      </c>
      <c r="E194" s="16" t="s">
        <v>7</v>
      </c>
      <c r="F194" s="71">
        <v>1</v>
      </c>
      <c r="G194" s="74">
        <v>11829400</v>
      </c>
      <c r="H194" s="44">
        <f t="shared" si="4"/>
        <v>2247586</v>
      </c>
      <c r="I194" s="45">
        <f t="shared" si="5"/>
        <v>14076986</v>
      </c>
      <c r="J194" s="42" t="s">
        <v>638</v>
      </c>
    </row>
    <row r="195" spans="2:15" ht="30">
      <c r="B195" s="16">
        <v>187</v>
      </c>
      <c r="C195" s="16" t="s">
        <v>521</v>
      </c>
      <c r="D195" s="16" t="s">
        <v>389</v>
      </c>
      <c r="E195" s="16" t="s">
        <v>7</v>
      </c>
      <c r="F195" s="71">
        <v>1</v>
      </c>
      <c r="G195" s="74">
        <v>34704200</v>
      </c>
      <c r="H195" s="44">
        <f t="shared" si="4"/>
        <v>6593798</v>
      </c>
      <c r="I195" s="45">
        <f t="shared" si="5"/>
        <v>41297998</v>
      </c>
      <c r="J195" s="42" t="s">
        <v>638</v>
      </c>
    </row>
    <row r="196" spans="2:15" ht="30">
      <c r="B196" s="16">
        <v>188</v>
      </c>
      <c r="C196" s="16" t="s">
        <v>522</v>
      </c>
      <c r="D196" s="16" t="s">
        <v>391</v>
      </c>
      <c r="E196" s="16" t="s">
        <v>7</v>
      </c>
      <c r="F196" s="71">
        <v>1</v>
      </c>
      <c r="G196" s="74">
        <v>9600100</v>
      </c>
      <c r="H196" s="44">
        <f t="shared" si="4"/>
        <v>1824019</v>
      </c>
      <c r="I196" s="45">
        <f t="shared" si="5"/>
        <v>11424119</v>
      </c>
      <c r="J196" s="42" t="s">
        <v>638</v>
      </c>
    </row>
    <row r="197" spans="2:15" ht="30">
      <c r="B197" s="16">
        <v>189</v>
      </c>
      <c r="C197" s="16" t="s">
        <v>393</v>
      </c>
      <c r="D197" s="16" t="s">
        <v>394</v>
      </c>
      <c r="E197" s="16" t="s">
        <v>7</v>
      </c>
      <c r="F197" s="71">
        <v>1</v>
      </c>
      <c r="G197" s="74">
        <v>29839800</v>
      </c>
      <c r="H197" s="44">
        <f t="shared" si="4"/>
        <v>5669562</v>
      </c>
      <c r="I197" s="45">
        <f t="shared" si="5"/>
        <v>35509362</v>
      </c>
      <c r="J197" s="42" t="s">
        <v>638</v>
      </c>
    </row>
    <row r="198" spans="2:15" ht="30">
      <c r="B198" s="16">
        <v>155</v>
      </c>
      <c r="C198" s="16" t="s">
        <v>320</v>
      </c>
      <c r="D198" s="16" t="s">
        <v>321</v>
      </c>
      <c r="E198" s="16" t="s">
        <v>7</v>
      </c>
      <c r="F198" s="71">
        <v>1</v>
      </c>
      <c r="G198" s="74">
        <v>90593600</v>
      </c>
      <c r="H198" s="44">
        <f t="shared" si="4"/>
        <v>17212784</v>
      </c>
      <c r="I198" s="45">
        <f t="shared" si="5"/>
        <v>107806384</v>
      </c>
      <c r="J198" s="42" t="s">
        <v>638</v>
      </c>
    </row>
    <row r="199" spans="2:15" ht="45">
      <c r="B199" s="16">
        <v>81</v>
      </c>
      <c r="C199" s="16" t="s">
        <v>523</v>
      </c>
      <c r="D199" s="16" t="s">
        <v>173</v>
      </c>
      <c r="E199" s="16" t="s">
        <v>7</v>
      </c>
      <c r="F199" s="71">
        <v>1</v>
      </c>
      <c r="G199" s="74">
        <v>67432800</v>
      </c>
      <c r="H199" s="44">
        <f t="shared" si="4"/>
        <v>12812232</v>
      </c>
      <c r="I199" s="45">
        <f t="shared" si="5"/>
        <v>80245032</v>
      </c>
      <c r="J199" s="42" t="s">
        <v>638</v>
      </c>
    </row>
    <row r="200" spans="2:15" ht="49.5" customHeight="1">
      <c r="B200" s="16">
        <v>41</v>
      </c>
      <c r="C200" s="16" t="s">
        <v>88</v>
      </c>
      <c r="D200" s="16" t="s">
        <v>89</v>
      </c>
      <c r="E200" s="16" t="s">
        <v>7</v>
      </c>
      <c r="F200" s="71">
        <v>1</v>
      </c>
      <c r="G200" s="74">
        <v>596560700</v>
      </c>
      <c r="H200" s="44">
        <f t="shared" si="4"/>
        <v>113346533</v>
      </c>
      <c r="I200" s="45">
        <f t="shared" si="5"/>
        <v>709907233</v>
      </c>
      <c r="J200" s="42" t="s">
        <v>638</v>
      </c>
    </row>
    <row r="201" spans="2:15">
      <c r="B201" s="16">
        <v>193</v>
      </c>
      <c r="C201" s="16" t="s">
        <v>401</v>
      </c>
      <c r="D201" s="42">
        <v>19049</v>
      </c>
      <c r="E201" s="16" t="s">
        <v>7</v>
      </c>
      <c r="F201" s="71">
        <v>1</v>
      </c>
      <c r="G201" s="74">
        <v>5600</v>
      </c>
      <c r="H201" s="44">
        <f t="shared" si="4"/>
        <v>1064</v>
      </c>
      <c r="I201" s="45">
        <f t="shared" si="5"/>
        <v>6664</v>
      </c>
      <c r="J201" s="42" t="s">
        <v>638</v>
      </c>
    </row>
    <row r="202" spans="2:15">
      <c r="B202" s="16">
        <v>194</v>
      </c>
      <c r="C202" s="16" t="s">
        <v>402</v>
      </c>
      <c r="D202" s="16" t="s">
        <v>403</v>
      </c>
      <c r="E202" s="16" t="s">
        <v>7</v>
      </c>
      <c r="F202" s="71">
        <v>1</v>
      </c>
      <c r="G202" s="74">
        <v>5600</v>
      </c>
      <c r="H202" s="44">
        <f t="shared" ref="H202:H237" si="6">+G202*19%</f>
        <v>1064</v>
      </c>
      <c r="I202" s="45">
        <f t="shared" ref="I202:I237" si="7">+G202+H202</f>
        <v>6664</v>
      </c>
      <c r="J202" s="42" t="s">
        <v>638</v>
      </c>
    </row>
    <row r="203" spans="2:15" ht="30">
      <c r="B203" s="16">
        <v>195</v>
      </c>
      <c r="C203" s="16" t="s">
        <v>404</v>
      </c>
      <c r="D203" s="16" t="s">
        <v>405</v>
      </c>
      <c r="E203" s="16" t="s">
        <v>7</v>
      </c>
      <c r="F203" s="71">
        <v>1</v>
      </c>
      <c r="G203" s="74">
        <v>22676900</v>
      </c>
      <c r="H203" s="44">
        <f t="shared" si="6"/>
        <v>4308611</v>
      </c>
      <c r="I203" s="45">
        <f t="shared" si="7"/>
        <v>26985511</v>
      </c>
      <c r="J203" s="42" t="s">
        <v>638</v>
      </c>
    </row>
    <row r="204" spans="2:15">
      <c r="B204" s="16">
        <v>196</v>
      </c>
      <c r="C204" s="16" t="s">
        <v>406</v>
      </c>
      <c r="D204" s="16" t="s">
        <v>407</v>
      </c>
      <c r="E204" s="16" t="s">
        <v>7</v>
      </c>
      <c r="F204" s="71">
        <v>1</v>
      </c>
      <c r="G204" s="74">
        <v>3048100</v>
      </c>
      <c r="H204" s="44">
        <f t="shared" si="6"/>
        <v>579139</v>
      </c>
      <c r="I204" s="45">
        <f t="shared" si="7"/>
        <v>3627239</v>
      </c>
      <c r="J204" s="42" t="s">
        <v>638</v>
      </c>
    </row>
    <row r="205" spans="2:15">
      <c r="B205" s="16">
        <v>197</v>
      </c>
      <c r="C205" s="16" t="s">
        <v>408</v>
      </c>
      <c r="D205" s="16" t="s">
        <v>409</v>
      </c>
      <c r="E205" s="16" t="s">
        <v>7</v>
      </c>
      <c r="F205" s="71">
        <v>1</v>
      </c>
      <c r="G205" s="74">
        <v>8923400</v>
      </c>
      <c r="H205" s="44">
        <f t="shared" si="6"/>
        <v>1695446</v>
      </c>
      <c r="I205" s="45">
        <f t="shared" si="7"/>
        <v>10618846</v>
      </c>
      <c r="J205" s="42" t="s">
        <v>638</v>
      </c>
    </row>
    <row r="206" spans="2:15">
      <c r="B206" s="16">
        <v>198</v>
      </c>
      <c r="C206" s="16" t="s">
        <v>410</v>
      </c>
      <c r="D206" s="16" t="s">
        <v>411</v>
      </c>
      <c r="E206" s="16" t="s">
        <v>7</v>
      </c>
      <c r="F206" s="71">
        <v>1</v>
      </c>
      <c r="G206" s="74">
        <v>17200</v>
      </c>
      <c r="H206" s="44">
        <f t="shared" si="6"/>
        <v>3268</v>
      </c>
      <c r="I206" s="45">
        <f t="shared" si="7"/>
        <v>20468</v>
      </c>
      <c r="J206" s="42" t="s">
        <v>638</v>
      </c>
    </row>
    <row r="207" spans="2:15">
      <c r="B207" s="16">
        <v>199</v>
      </c>
      <c r="C207" s="16" t="s">
        <v>412</v>
      </c>
      <c r="D207" s="16" t="s">
        <v>413</v>
      </c>
      <c r="E207" s="16" t="s">
        <v>7</v>
      </c>
      <c r="F207" s="71">
        <v>1</v>
      </c>
      <c r="G207" s="74">
        <v>20100</v>
      </c>
      <c r="H207" s="44">
        <f t="shared" si="6"/>
        <v>3819</v>
      </c>
      <c r="I207" s="45">
        <f t="shared" si="7"/>
        <v>23919</v>
      </c>
      <c r="J207" s="42" t="s">
        <v>638</v>
      </c>
    </row>
    <row r="208" spans="2:15">
      <c r="B208" s="16">
        <v>200</v>
      </c>
      <c r="C208" s="16" t="s">
        <v>414</v>
      </c>
      <c r="D208" s="16" t="s">
        <v>415</v>
      </c>
      <c r="E208" s="16" t="s">
        <v>7</v>
      </c>
      <c r="F208" s="71">
        <v>1</v>
      </c>
      <c r="G208" s="74">
        <v>20100</v>
      </c>
      <c r="H208" s="44">
        <f t="shared" si="6"/>
        <v>3819</v>
      </c>
      <c r="I208" s="45">
        <f t="shared" si="7"/>
        <v>23919</v>
      </c>
      <c r="J208" s="42" t="s">
        <v>638</v>
      </c>
      <c r="M208" s="70"/>
      <c r="N208" s="70"/>
      <c r="O208" s="70"/>
    </row>
    <row r="209" spans="2:10">
      <c r="B209" s="16">
        <v>201</v>
      </c>
      <c r="C209" s="16" t="s">
        <v>416</v>
      </c>
      <c r="D209" s="16" t="s">
        <v>417</v>
      </c>
      <c r="E209" s="16" t="s">
        <v>7</v>
      </c>
      <c r="F209" s="71">
        <v>1</v>
      </c>
      <c r="G209" s="74">
        <v>79100</v>
      </c>
      <c r="H209" s="44">
        <f t="shared" si="6"/>
        <v>15029</v>
      </c>
      <c r="I209" s="45">
        <f t="shared" si="7"/>
        <v>94129</v>
      </c>
      <c r="J209" s="42" t="s">
        <v>638</v>
      </c>
    </row>
    <row r="210" spans="2:10">
      <c r="B210" s="16">
        <v>202</v>
      </c>
      <c r="C210" s="16" t="s">
        <v>418</v>
      </c>
      <c r="D210" s="16" t="s">
        <v>419</v>
      </c>
      <c r="E210" s="16" t="s">
        <v>7</v>
      </c>
      <c r="F210" s="71">
        <v>1</v>
      </c>
      <c r="G210" s="74">
        <v>26000</v>
      </c>
      <c r="H210" s="44">
        <f t="shared" si="6"/>
        <v>4940</v>
      </c>
      <c r="I210" s="45">
        <f t="shared" si="7"/>
        <v>30940</v>
      </c>
      <c r="J210" s="42" t="s">
        <v>638</v>
      </c>
    </row>
    <row r="211" spans="2:10">
      <c r="B211" s="16">
        <v>203</v>
      </c>
      <c r="C211" s="16" t="s">
        <v>420</v>
      </c>
      <c r="D211" s="16" t="s">
        <v>421</v>
      </c>
      <c r="E211" s="16" t="s">
        <v>7</v>
      </c>
      <c r="F211" s="71">
        <v>1</v>
      </c>
      <c r="G211" s="74">
        <v>20100</v>
      </c>
      <c r="H211" s="44">
        <f t="shared" si="6"/>
        <v>3819</v>
      </c>
      <c r="I211" s="45">
        <f t="shared" si="7"/>
        <v>23919</v>
      </c>
      <c r="J211" s="42" t="s">
        <v>638</v>
      </c>
    </row>
    <row r="212" spans="2:10">
      <c r="B212" s="16">
        <v>204</v>
      </c>
      <c r="C212" s="16" t="s">
        <v>422</v>
      </c>
      <c r="D212" s="16" t="s">
        <v>423</v>
      </c>
      <c r="E212" s="16" t="s">
        <v>7</v>
      </c>
      <c r="F212" s="71">
        <v>1</v>
      </c>
      <c r="G212" s="74">
        <v>31700</v>
      </c>
      <c r="H212" s="44">
        <f t="shared" si="6"/>
        <v>6023</v>
      </c>
      <c r="I212" s="45">
        <f t="shared" si="7"/>
        <v>37723</v>
      </c>
      <c r="J212" s="42" t="s">
        <v>638</v>
      </c>
    </row>
    <row r="213" spans="2:10">
      <c r="B213" s="16">
        <v>205</v>
      </c>
      <c r="C213" s="16" t="s">
        <v>424</v>
      </c>
      <c r="D213" s="16" t="s">
        <v>425</v>
      </c>
      <c r="E213" s="16" t="s">
        <v>7</v>
      </c>
      <c r="F213" s="71">
        <v>1</v>
      </c>
      <c r="G213" s="74">
        <v>6400</v>
      </c>
      <c r="H213" s="44">
        <f t="shared" si="6"/>
        <v>1216</v>
      </c>
      <c r="I213" s="45">
        <f t="shared" si="7"/>
        <v>7616</v>
      </c>
      <c r="J213" s="42" t="s">
        <v>638</v>
      </c>
    </row>
    <row r="214" spans="2:10">
      <c r="B214" s="16">
        <v>206</v>
      </c>
      <c r="C214" s="16" t="s">
        <v>426</v>
      </c>
      <c r="D214" s="16" t="s">
        <v>427</v>
      </c>
      <c r="E214" s="16" t="s">
        <v>7</v>
      </c>
      <c r="F214" s="71">
        <v>1</v>
      </c>
      <c r="G214" s="74">
        <v>6400</v>
      </c>
      <c r="H214" s="44">
        <f t="shared" si="6"/>
        <v>1216</v>
      </c>
      <c r="I214" s="45">
        <f t="shared" si="7"/>
        <v>7616</v>
      </c>
      <c r="J214" s="42" t="s">
        <v>638</v>
      </c>
    </row>
    <row r="215" spans="2:10">
      <c r="B215" s="16">
        <v>207</v>
      </c>
      <c r="C215" s="16" t="s">
        <v>428</v>
      </c>
      <c r="D215" s="16" t="s">
        <v>429</v>
      </c>
      <c r="E215" s="16" t="s">
        <v>7</v>
      </c>
      <c r="F215" s="71">
        <v>1</v>
      </c>
      <c r="G215" s="74">
        <v>31700</v>
      </c>
      <c r="H215" s="44">
        <f t="shared" si="6"/>
        <v>6023</v>
      </c>
      <c r="I215" s="45">
        <f t="shared" si="7"/>
        <v>37723</v>
      </c>
      <c r="J215" s="42" t="s">
        <v>638</v>
      </c>
    </row>
    <row r="216" spans="2:10">
      <c r="B216" s="16">
        <v>208</v>
      </c>
      <c r="C216" s="16" t="s">
        <v>430</v>
      </c>
      <c r="D216" s="16" t="s">
        <v>431</v>
      </c>
      <c r="E216" s="16" t="s">
        <v>7</v>
      </c>
      <c r="F216" s="71">
        <v>1</v>
      </c>
      <c r="G216" s="74">
        <v>9800</v>
      </c>
      <c r="H216" s="44">
        <f t="shared" si="6"/>
        <v>1862</v>
      </c>
      <c r="I216" s="45">
        <f t="shared" si="7"/>
        <v>11662</v>
      </c>
      <c r="J216" s="42" t="s">
        <v>638</v>
      </c>
    </row>
    <row r="217" spans="2:10">
      <c r="B217" s="16">
        <v>209</v>
      </c>
      <c r="C217" s="16" t="s">
        <v>432</v>
      </c>
      <c r="D217" s="42">
        <v>5227</v>
      </c>
      <c r="E217" s="16" t="s">
        <v>7</v>
      </c>
      <c r="F217" s="71">
        <v>1</v>
      </c>
      <c r="G217" s="74">
        <v>9800</v>
      </c>
      <c r="H217" s="44">
        <f t="shared" si="6"/>
        <v>1862</v>
      </c>
      <c r="I217" s="45">
        <f t="shared" si="7"/>
        <v>11662</v>
      </c>
      <c r="J217" s="42" t="s">
        <v>638</v>
      </c>
    </row>
    <row r="218" spans="2:10">
      <c r="B218" s="16">
        <v>210</v>
      </c>
      <c r="C218" s="16" t="s">
        <v>433</v>
      </c>
      <c r="D218" s="16" t="s">
        <v>434</v>
      </c>
      <c r="E218" s="16" t="s">
        <v>7</v>
      </c>
      <c r="F218" s="71">
        <v>1</v>
      </c>
      <c r="G218" s="74">
        <v>9800</v>
      </c>
      <c r="H218" s="44">
        <f t="shared" si="6"/>
        <v>1862</v>
      </c>
      <c r="I218" s="45">
        <f t="shared" si="7"/>
        <v>11662</v>
      </c>
      <c r="J218" s="42" t="s">
        <v>638</v>
      </c>
    </row>
    <row r="219" spans="2:10">
      <c r="B219" s="16">
        <v>211</v>
      </c>
      <c r="C219" s="16" t="s">
        <v>435</v>
      </c>
      <c r="D219" s="16" t="s">
        <v>436</v>
      </c>
      <c r="E219" s="16" t="s">
        <v>7</v>
      </c>
      <c r="F219" s="71">
        <v>1</v>
      </c>
      <c r="G219" s="74">
        <v>2032100</v>
      </c>
      <c r="H219" s="44">
        <f t="shared" si="6"/>
        <v>386099</v>
      </c>
      <c r="I219" s="45">
        <f t="shared" si="7"/>
        <v>2418199</v>
      </c>
      <c r="J219" s="42" t="s">
        <v>638</v>
      </c>
    </row>
    <row r="220" spans="2:10">
      <c r="B220" s="16">
        <v>212</v>
      </c>
      <c r="C220" s="16" t="s">
        <v>437</v>
      </c>
      <c r="D220" s="16" t="s">
        <v>438</v>
      </c>
      <c r="E220" s="16" t="s">
        <v>7</v>
      </c>
      <c r="F220" s="71">
        <v>1</v>
      </c>
      <c r="G220" s="74">
        <v>17500</v>
      </c>
      <c r="H220" s="44">
        <f t="shared" si="6"/>
        <v>3325</v>
      </c>
      <c r="I220" s="45">
        <f t="shared" si="7"/>
        <v>20825</v>
      </c>
      <c r="J220" s="42" t="s">
        <v>638</v>
      </c>
    </row>
    <row r="221" spans="2:10">
      <c r="B221" s="16">
        <v>213</v>
      </c>
      <c r="C221" s="16" t="s">
        <v>439</v>
      </c>
      <c r="D221" s="16" t="s">
        <v>440</v>
      </c>
      <c r="E221" s="16" t="s">
        <v>7</v>
      </c>
      <c r="F221" s="71">
        <v>1</v>
      </c>
      <c r="G221" s="74">
        <v>2857200</v>
      </c>
      <c r="H221" s="44">
        <f t="shared" si="6"/>
        <v>542868</v>
      </c>
      <c r="I221" s="45">
        <f t="shared" si="7"/>
        <v>3400068</v>
      </c>
      <c r="J221" s="42" t="s">
        <v>638</v>
      </c>
    </row>
    <row r="222" spans="2:10">
      <c r="B222" s="16">
        <v>214</v>
      </c>
      <c r="C222" s="16" t="s">
        <v>441</v>
      </c>
      <c r="D222" s="16" t="s">
        <v>442</v>
      </c>
      <c r="E222" s="16" t="s">
        <v>7</v>
      </c>
      <c r="F222" s="71">
        <v>1</v>
      </c>
      <c r="G222" s="74">
        <v>2565700</v>
      </c>
      <c r="H222" s="44">
        <f t="shared" si="6"/>
        <v>487483</v>
      </c>
      <c r="I222" s="45">
        <f t="shared" si="7"/>
        <v>3053183</v>
      </c>
      <c r="J222" s="42" t="s">
        <v>638</v>
      </c>
    </row>
    <row r="223" spans="2:10">
      <c r="B223" s="16">
        <v>215</v>
      </c>
      <c r="C223" s="16" t="s">
        <v>443</v>
      </c>
      <c r="D223" s="16" t="s">
        <v>444</v>
      </c>
      <c r="E223" s="16" t="s">
        <v>7</v>
      </c>
      <c r="F223" s="71">
        <v>1</v>
      </c>
      <c r="G223" s="74">
        <v>2826600</v>
      </c>
      <c r="H223" s="44">
        <f t="shared" si="6"/>
        <v>537054</v>
      </c>
      <c r="I223" s="45">
        <f t="shared" si="7"/>
        <v>3363654</v>
      </c>
      <c r="J223" s="42" t="s">
        <v>638</v>
      </c>
    </row>
    <row r="224" spans="2:10">
      <c r="B224" s="16">
        <v>216</v>
      </c>
      <c r="C224" s="16" t="s">
        <v>445</v>
      </c>
      <c r="D224" s="16" t="s">
        <v>446</v>
      </c>
      <c r="E224" s="16" t="s">
        <v>7</v>
      </c>
      <c r="F224" s="71">
        <v>1</v>
      </c>
      <c r="G224" s="74">
        <v>730600</v>
      </c>
      <c r="H224" s="44">
        <f t="shared" si="6"/>
        <v>138814</v>
      </c>
      <c r="I224" s="45">
        <f t="shared" si="7"/>
        <v>869414</v>
      </c>
      <c r="J224" s="42" t="s">
        <v>638</v>
      </c>
    </row>
    <row r="225" spans="2:15">
      <c r="B225" s="16">
        <v>217</v>
      </c>
      <c r="C225" s="16" t="s">
        <v>447</v>
      </c>
      <c r="D225" s="16" t="s">
        <v>448</v>
      </c>
      <c r="E225" s="16" t="s">
        <v>7</v>
      </c>
      <c r="F225" s="71">
        <v>1</v>
      </c>
      <c r="G225" s="74">
        <v>5900</v>
      </c>
      <c r="H225" s="44">
        <f t="shared" si="6"/>
        <v>1121</v>
      </c>
      <c r="I225" s="45">
        <f t="shared" si="7"/>
        <v>7021</v>
      </c>
      <c r="J225" s="42" t="s">
        <v>638</v>
      </c>
    </row>
    <row r="226" spans="2:15">
      <c r="B226" s="16">
        <v>218</v>
      </c>
      <c r="C226" s="16" t="s">
        <v>449</v>
      </c>
      <c r="D226" s="16" t="s">
        <v>450</v>
      </c>
      <c r="E226" s="16" t="s">
        <v>7</v>
      </c>
      <c r="F226" s="71">
        <v>1</v>
      </c>
      <c r="G226" s="74">
        <v>5000</v>
      </c>
      <c r="H226" s="44">
        <f t="shared" si="6"/>
        <v>950</v>
      </c>
      <c r="I226" s="45">
        <f t="shared" si="7"/>
        <v>5950</v>
      </c>
      <c r="J226" s="42" t="s">
        <v>638</v>
      </c>
    </row>
    <row r="227" spans="2:15">
      <c r="B227" s="16">
        <v>219</v>
      </c>
      <c r="C227" s="16" t="s">
        <v>451</v>
      </c>
      <c r="D227" s="16" t="s">
        <v>452</v>
      </c>
      <c r="E227" s="16" t="s">
        <v>7</v>
      </c>
      <c r="F227" s="71">
        <v>1</v>
      </c>
      <c r="G227" s="74">
        <v>5900</v>
      </c>
      <c r="H227" s="44">
        <f t="shared" si="6"/>
        <v>1121</v>
      </c>
      <c r="I227" s="45">
        <f t="shared" si="7"/>
        <v>7021</v>
      </c>
      <c r="J227" s="42" t="s">
        <v>638</v>
      </c>
    </row>
    <row r="228" spans="2:15">
      <c r="B228" s="16">
        <v>220</v>
      </c>
      <c r="C228" s="16" t="s">
        <v>453</v>
      </c>
      <c r="D228" s="16" t="s">
        <v>454</v>
      </c>
      <c r="E228" s="16" t="s">
        <v>7</v>
      </c>
      <c r="F228" s="71">
        <v>1</v>
      </c>
      <c r="G228" s="74">
        <v>23300</v>
      </c>
      <c r="H228" s="44">
        <f t="shared" si="6"/>
        <v>4427</v>
      </c>
      <c r="I228" s="45">
        <f t="shared" si="7"/>
        <v>27727</v>
      </c>
      <c r="J228" s="42" t="s">
        <v>638</v>
      </c>
    </row>
    <row r="229" spans="2:15">
      <c r="B229" s="16">
        <v>221</v>
      </c>
      <c r="C229" s="16" t="s">
        <v>455</v>
      </c>
      <c r="D229" s="42">
        <v>387</v>
      </c>
      <c r="E229" s="16" t="s">
        <v>7</v>
      </c>
      <c r="F229" s="71">
        <v>1</v>
      </c>
      <c r="G229" s="74">
        <v>29000</v>
      </c>
      <c r="H229" s="44">
        <f t="shared" si="6"/>
        <v>5510</v>
      </c>
      <c r="I229" s="45">
        <f t="shared" si="7"/>
        <v>34510</v>
      </c>
      <c r="J229" s="42" t="s">
        <v>638</v>
      </c>
    </row>
    <row r="230" spans="2:15">
      <c r="B230" s="16">
        <v>222</v>
      </c>
      <c r="C230" s="16" t="s">
        <v>456</v>
      </c>
      <c r="D230" s="42">
        <v>327</v>
      </c>
      <c r="E230" s="16" t="s">
        <v>7</v>
      </c>
      <c r="F230" s="71">
        <v>1</v>
      </c>
      <c r="G230" s="74">
        <v>12800</v>
      </c>
      <c r="H230" s="44">
        <f t="shared" si="6"/>
        <v>2432</v>
      </c>
      <c r="I230" s="45">
        <f t="shared" si="7"/>
        <v>15232</v>
      </c>
      <c r="J230" s="42" t="s">
        <v>638</v>
      </c>
    </row>
    <row r="231" spans="2:15">
      <c r="B231" s="16">
        <v>223</v>
      </c>
      <c r="C231" s="16" t="s">
        <v>457</v>
      </c>
      <c r="D231" s="42">
        <v>328</v>
      </c>
      <c r="E231" s="16" t="s">
        <v>7</v>
      </c>
      <c r="F231" s="71">
        <v>1</v>
      </c>
      <c r="G231" s="74">
        <v>12800</v>
      </c>
      <c r="H231" s="44">
        <f t="shared" si="6"/>
        <v>2432</v>
      </c>
      <c r="I231" s="45">
        <f t="shared" si="7"/>
        <v>15232</v>
      </c>
      <c r="J231" s="42" t="s">
        <v>638</v>
      </c>
    </row>
    <row r="232" spans="2:15" ht="30">
      <c r="B232" s="16">
        <v>224</v>
      </c>
      <c r="C232" s="16" t="s">
        <v>524</v>
      </c>
      <c r="D232" s="16" t="s">
        <v>459</v>
      </c>
      <c r="E232" s="16" t="s">
        <v>7</v>
      </c>
      <c r="F232" s="71">
        <v>1</v>
      </c>
      <c r="G232" s="74">
        <v>35200</v>
      </c>
      <c r="H232" s="44">
        <f t="shared" si="6"/>
        <v>6688</v>
      </c>
      <c r="I232" s="45">
        <f t="shared" si="7"/>
        <v>41888</v>
      </c>
      <c r="J232" s="42" t="s">
        <v>638</v>
      </c>
    </row>
    <row r="233" spans="2:15" ht="30">
      <c r="B233" s="16">
        <v>146</v>
      </c>
      <c r="C233" s="16" t="s">
        <v>301</v>
      </c>
      <c r="D233" s="16" t="s">
        <v>302</v>
      </c>
      <c r="E233" s="16" t="s">
        <v>7</v>
      </c>
      <c r="F233" s="71">
        <v>1</v>
      </c>
      <c r="G233" s="74">
        <v>140165000</v>
      </c>
      <c r="H233" s="44">
        <f t="shared" si="6"/>
        <v>26631350</v>
      </c>
      <c r="I233" s="45">
        <f t="shared" si="7"/>
        <v>166796350</v>
      </c>
      <c r="J233" s="42" t="s">
        <v>638</v>
      </c>
    </row>
    <row r="234" spans="2:15">
      <c r="B234" s="16">
        <v>226</v>
      </c>
      <c r="C234" s="16" t="s">
        <v>463</v>
      </c>
      <c r="D234" s="16" t="s">
        <v>464</v>
      </c>
      <c r="E234" s="16" t="s">
        <v>7</v>
      </c>
      <c r="F234" s="71">
        <v>1</v>
      </c>
      <c r="G234" s="74">
        <v>2119200</v>
      </c>
      <c r="H234" s="44">
        <f t="shared" si="6"/>
        <v>402648</v>
      </c>
      <c r="I234" s="45">
        <f t="shared" si="7"/>
        <v>2521848</v>
      </c>
      <c r="J234" s="42" t="s">
        <v>638</v>
      </c>
    </row>
    <row r="235" spans="2:15">
      <c r="B235" s="16">
        <v>227</v>
      </c>
      <c r="C235" s="16" t="s">
        <v>465</v>
      </c>
      <c r="D235" s="16" t="s">
        <v>466</v>
      </c>
      <c r="E235" s="16" t="s">
        <v>7</v>
      </c>
      <c r="F235" s="71">
        <v>1</v>
      </c>
      <c r="G235" s="74">
        <v>11368100</v>
      </c>
      <c r="H235" s="44">
        <f t="shared" si="6"/>
        <v>2159939</v>
      </c>
      <c r="I235" s="45">
        <f t="shared" si="7"/>
        <v>13528039</v>
      </c>
      <c r="J235" s="42" t="s">
        <v>638</v>
      </c>
    </row>
    <row r="236" spans="2:15">
      <c r="B236" s="16">
        <v>228</v>
      </c>
      <c r="C236" s="16" t="s">
        <v>467</v>
      </c>
      <c r="D236" s="42">
        <v>940802</v>
      </c>
      <c r="E236" s="16" t="s">
        <v>7</v>
      </c>
      <c r="F236" s="71">
        <v>1</v>
      </c>
      <c r="G236" s="75">
        <v>1974000</v>
      </c>
      <c r="H236" s="44">
        <f t="shared" si="6"/>
        <v>375060</v>
      </c>
      <c r="I236" s="45">
        <f t="shared" si="7"/>
        <v>2349060</v>
      </c>
      <c r="J236" s="42" t="s">
        <v>638</v>
      </c>
    </row>
    <row r="237" spans="2:15">
      <c r="B237" s="16">
        <v>229</v>
      </c>
      <c r="C237" s="16" t="s">
        <v>468</v>
      </c>
      <c r="D237" s="16" t="s">
        <v>469</v>
      </c>
      <c r="E237" s="16" t="s">
        <v>7</v>
      </c>
      <c r="F237" s="71">
        <v>1</v>
      </c>
      <c r="G237" s="74">
        <v>3483500</v>
      </c>
      <c r="H237" s="44">
        <f t="shared" si="6"/>
        <v>661865</v>
      </c>
      <c r="I237" s="45">
        <f t="shared" si="7"/>
        <v>4145365</v>
      </c>
      <c r="J237" s="42" t="s">
        <v>638</v>
      </c>
    </row>
    <row r="238" spans="2:15" ht="24">
      <c r="D238" s="46"/>
      <c r="H238" s="47" t="s">
        <v>525</v>
      </c>
      <c r="I238" s="76">
        <f>SUM(G9:G237)</f>
        <v>3159459800</v>
      </c>
      <c r="O238" s="70"/>
    </row>
    <row r="239" spans="2:15" ht="24">
      <c r="D239" s="46"/>
      <c r="H239" s="47" t="s">
        <v>526</v>
      </c>
      <c r="I239" s="47">
        <f>I238*19%</f>
        <v>600297362</v>
      </c>
      <c r="O239" s="70"/>
    </row>
    <row r="240" spans="2:15" ht="24">
      <c r="D240" s="46"/>
      <c r="H240" s="47" t="s">
        <v>527</v>
      </c>
      <c r="I240" s="47">
        <f>I238+I239</f>
        <v>3759757162</v>
      </c>
      <c r="O240" s="70"/>
    </row>
    <row r="241" spans="2:15">
      <c r="D241" s="46"/>
      <c r="O241" s="70"/>
    </row>
    <row r="242" spans="2:15">
      <c r="B242" t="s">
        <v>528</v>
      </c>
      <c r="D242" s="46"/>
      <c r="O242" s="70"/>
    </row>
    <row r="243" spans="2:15">
      <c r="B243" s="88"/>
      <c r="C243" s="20"/>
      <c r="D243" s="46"/>
      <c r="O243" s="70"/>
    </row>
    <row r="244" spans="2:15" ht="18.75">
      <c r="B244" s="86" t="s">
        <v>642</v>
      </c>
      <c r="C244" s="20"/>
      <c r="D244" s="46"/>
      <c r="O244" s="70"/>
    </row>
    <row r="245" spans="2:15" ht="18.75">
      <c r="B245" s="149" t="s">
        <v>645</v>
      </c>
      <c r="C245" s="149"/>
      <c r="D245" s="149"/>
      <c r="E245" s="149"/>
      <c r="F245" s="149"/>
      <c r="G245" s="149"/>
      <c r="O245" s="70"/>
    </row>
    <row r="246" spans="2:15" ht="18.75">
      <c r="B246" s="86" t="s">
        <v>639</v>
      </c>
      <c r="C246" s="89"/>
      <c r="D246" s="46"/>
      <c r="O246" s="70"/>
    </row>
    <row r="247" spans="2:15" ht="18.75">
      <c r="B247" s="86" t="s">
        <v>640</v>
      </c>
      <c r="C247" s="20"/>
      <c r="D247" s="46"/>
      <c r="O247" s="70"/>
    </row>
    <row r="248" spans="2:15" ht="23.25">
      <c r="B248" s="86" t="s">
        <v>641</v>
      </c>
      <c r="C248" s="85"/>
      <c r="D248" s="46"/>
      <c r="O248" s="70"/>
    </row>
    <row r="249" spans="2:15">
      <c r="B249" s="88"/>
      <c r="C249" s="20"/>
      <c r="D249" s="48"/>
      <c r="O249" s="70"/>
    </row>
    <row r="250" spans="2:15" ht="18.75">
      <c r="B250" s="86" t="s">
        <v>644</v>
      </c>
      <c r="C250" s="20"/>
      <c r="D250" s="46"/>
      <c r="O250" s="70"/>
    </row>
    <row r="251" spans="2:15">
      <c r="B251" s="88"/>
      <c r="C251" s="20"/>
      <c r="D251" s="46"/>
      <c r="O251" s="70"/>
    </row>
    <row r="252" spans="2:15">
      <c r="D252" s="46"/>
      <c r="O252" s="70"/>
    </row>
    <row r="253" spans="2:15">
      <c r="D253" s="46"/>
      <c r="O253" s="70"/>
    </row>
    <row r="254" spans="2:15">
      <c r="D254" s="46"/>
      <c r="O254" s="70"/>
    </row>
    <row r="255" spans="2:15">
      <c r="D255" s="46"/>
      <c r="O255" s="70"/>
    </row>
    <row r="256" spans="2:15">
      <c r="D256" s="46"/>
      <c r="O256" s="70"/>
    </row>
    <row r="257" spans="4:15">
      <c r="D257" s="46"/>
      <c r="O257" s="70"/>
    </row>
    <row r="258" spans="4:15">
      <c r="D258" s="46"/>
    </row>
    <row r="259" spans="4:15">
      <c r="D259" s="46"/>
    </row>
    <row r="260" spans="4:15">
      <c r="D260" s="46"/>
    </row>
    <row r="261" spans="4:15">
      <c r="D261" s="46"/>
    </row>
    <row r="262" spans="4:15">
      <c r="D262" s="46"/>
    </row>
    <row r="263" spans="4:15">
      <c r="D263" s="46"/>
    </row>
    <row r="264" spans="4:15">
      <c r="D264" s="46"/>
    </row>
    <row r="265" spans="4:15">
      <c r="D265" s="46"/>
    </row>
    <row r="266" spans="4:15">
      <c r="D266" s="46"/>
    </row>
    <row r="267" spans="4:15">
      <c r="D267" s="46"/>
    </row>
    <row r="268" spans="4:15">
      <c r="D268" s="46"/>
    </row>
    <row r="269" spans="4:15">
      <c r="D269" s="46"/>
    </row>
    <row r="270" spans="4:15">
      <c r="D270" s="46"/>
    </row>
    <row r="271" spans="4:15">
      <c r="D271" s="46"/>
    </row>
    <row r="272" spans="4:15">
      <c r="D272" s="46"/>
    </row>
    <row r="273" spans="4:4">
      <c r="D273" s="46"/>
    </row>
    <row r="274" spans="4:4">
      <c r="D274" s="46"/>
    </row>
    <row r="275" spans="4:4">
      <c r="D275" s="46"/>
    </row>
    <row r="276" spans="4:4">
      <c r="D276" s="46"/>
    </row>
    <row r="277" spans="4:4">
      <c r="D277" s="49"/>
    </row>
    <row r="278" spans="4:4">
      <c r="D278" s="49"/>
    </row>
    <row r="279" spans="4:4">
      <c r="D279" s="46"/>
    </row>
    <row r="280" spans="4:4">
      <c r="D280" s="50"/>
    </row>
    <row r="281" spans="4:4">
      <c r="D281" s="50"/>
    </row>
    <row r="282" spans="4:4">
      <c r="D282" s="50"/>
    </row>
    <row r="283" spans="4:4">
      <c r="D283" s="50"/>
    </row>
    <row r="284" spans="4:4">
      <c r="D284" s="50"/>
    </row>
    <row r="285" spans="4:4">
      <c r="D285" s="50"/>
    </row>
    <row r="286" spans="4:4">
      <c r="D286" s="50"/>
    </row>
    <row r="287" spans="4:4">
      <c r="D287" s="50"/>
    </row>
    <row r="288" spans="4:4">
      <c r="D288" s="50"/>
    </row>
    <row r="289" spans="4:4">
      <c r="D289" s="50"/>
    </row>
    <row r="290" spans="4:4">
      <c r="D290" s="50"/>
    </row>
  </sheetData>
  <mergeCells count="4">
    <mergeCell ref="A6:J6"/>
    <mergeCell ref="A4:J4"/>
    <mergeCell ref="A2:J2"/>
    <mergeCell ref="B245:G245"/>
  </mergeCells>
  <conditionalFormatting sqref="D238:D244 D246:D279">
    <cfRule type="duplicateValues" dxfId="1" priority="3"/>
  </conditionalFormatting>
  <pageMargins left="0.7" right="0.7" top="0.75" bottom="0.75" header="0.3" footer="0.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AF087-5DA1-4068-9A1A-0E331455CF9B}">
  <dimension ref="B2:N144"/>
  <sheetViews>
    <sheetView tabSelected="1" zoomScale="70" zoomScaleNormal="70" workbookViewId="0">
      <selection activeCell="O102" sqref="O102"/>
    </sheetView>
  </sheetViews>
  <sheetFormatPr defaultColWidth="11.42578125" defaultRowHeight="15"/>
  <cols>
    <col min="1" max="1" width="2.28515625" customWidth="1"/>
    <col min="2" max="2" width="7" style="20" customWidth="1"/>
    <col min="3" max="3" width="13.5703125" style="20" customWidth="1"/>
    <col min="4" max="4" width="58.42578125" style="21" customWidth="1"/>
    <col min="5" max="5" width="14.140625" style="21" customWidth="1"/>
    <col min="6" max="6" width="12.7109375" style="21" bestFit="1" customWidth="1"/>
    <col min="7" max="7" width="20.28515625" style="51" customWidth="1"/>
    <col min="8" max="8" width="14.5703125" style="51" bestFit="1" customWidth="1"/>
    <col min="9" max="9" width="18.5703125" style="51" customWidth="1"/>
    <col min="10" max="10" width="22.42578125" style="51" customWidth="1"/>
    <col min="12" max="12" width="17.42578125" bestFit="1" customWidth="1"/>
    <col min="14" max="14" width="16.28515625" bestFit="1" customWidth="1"/>
  </cols>
  <sheetData>
    <row r="2" spans="2:12" s="26" customFormat="1" ht="27.75">
      <c r="B2" s="119" t="s">
        <v>529</v>
      </c>
      <c r="C2" s="119"/>
      <c r="D2" s="119"/>
      <c r="E2" s="119"/>
      <c r="F2" s="119"/>
      <c r="G2" s="119"/>
      <c r="H2" s="119"/>
      <c r="I2" s="119"/>
      <c r="J2" s="119"/>
    </row>
    <row r="4" spans="2:12" ht="19.5">
      <c r="B4" s="28" t="s">
        <v>530</v>
      </c>
      <c r="C4" s="22"/>
      <c r="D4" s="23"/>
      <c r="E4" s="23"/>
      <c r="F4" s="23"/>
    </row>
    <row r="5" spans="2:12" ht="15.75">
      <c r="B5" s="18"/>
      <c r="C5" s="22"/>
      <c r="D5" s="23"/>
      <c r="E5" s="23"/>
      <c r="F5" s="23"/>
    </row>
    <row r="6" spans="2:12" ht="79.5">
      <c r="B6" s="15" t="s">
        <v>1</v>
      </c>
      <c r="C6" s="15" t="s">
        <v>531</v>
      </c>
      <c r="D6" s="24" t="s">
        <v>473</v>
      </c>
      <c r="E6" s="15" t="s">
        <v>532</v>
      </c>
      <c r="F6" s="24" t="s">
        <v>633</v>
      </c>
      <c r="G6" s="15" t="s">
        <v>533</v>
      </c>
      <c r="H6" s="15" t="s">
        <v>476</v>
      </c>
      <c r="I6" s="15" t="s">
        <v>534</v>
      </c>
      <c r="J6" s="15" t="s">
        <v>535</v>
      </c>
    </row>
    <row r="7" spans="2:12">
      <c r="B7" s="41">
        <v>1</v>
      </c>
      <c r="C7" s="31">
        <v>100.001</v>
      </c>
      <c r="D7" s="32" t="s">
        <v>536</v>
      </c>
      <c r="E7" s="107" t="s">
        <v>632</v>
      </c>
      <c r="F7" s="107">
        <v>8</v>
      </c>
      <c r="G7" s="104">
        <v>8003250</v>
      </c>
      <c r="H7" s="113">
        <f>+G7*19%</f>
        <v>1520617.5</v>
      </c>
      <c r="I7" s="113">
        <f>+G7+H7</f>
        <v>9523867.5</v>
      </c>
      <c r="J7" s="104">
        <f>I7*F7</f>
        <v>76190940</v>
      </c>
    </row>
    <row r="8" spans="2:12">
      <c r="B8" s="41">
        <v>2</v>
      </c>
      <c r="C8" s="31">
        <v>101.001</v>
      </c>
      <c r="D8" s="32" t="s">
        <v>537</v>
      </c>
      <c r="E8" s="108"/>
      <c r="F8" s="108"/>
      <c r="G8" s="105"/>
      <c r="H8" s="114"/>
      <c r="I8" s="114"/>
      <c r="J8" s="105"/>
    </row>
    <row r="9" spans="2:12" ht="30">
      <c r="B9" s="41">
        <v>3</v>
      </c>
      <c r="C9" s="31">
        <v>102.001</v>
      </c>
      <c r="D9" s="32" t="s">
        <v>538</v>
      </c>
      <c r="E9" s="108"/>
      <c r="F9" s="108"/>
      <c r="G9" s="105"/>
      <c r="H9" s="114"/>
      <c r="I9" s="114"/>
      <c r="J9" s="105"/>
    </row>
    <row r="10" spans="2:12">
      <c r="B10" s="41">
        <v>4</v>
      </c>
      <c r="C10" s="31">
        <v>103.001</v>
      </c>
      <c r="D10" s="32" t="s">
        <v>539</v>
      </c>
      <c r="E10" s="108"/>
      <c r="F10" s="108"/>
      <c r="G10" s="105"/>
      <c r="H10" s="114"/>
      <c r="I10" s="114"/>
      <c r="J10" s="105"/>
    </row>
    <row r="11" spans="2:12">
      <c r="B11" s="41">
        <v>5</v>
      </c>
      <c r="C11" s="31">
        <v>104.001</v>
      </c>
      <c r="D11" s="32" t="s">
        <v>540</v>
      </c>
      <c r="E11" s="108"/>
      <c r="F11" s="108"/>
      <c r="G11" s="105"/>
      <c r="H11" s="114"/>
      <c r="I11" s="114"/>
      <c r="J11" s="105"/>
    </row>
    <row r="12" spans="2:12">
      <c r="B12" s="41">
        <v>6</v>
      </c>
      <c r="C12" s="31">
        <v>105.001</v>
      </c>
      <c r="D12" s="32" t="s">
        <v>541</v>
      </c>
      <c r="E12" s="108"/>
      <c r="F12" s="108"/>
      <c r="G12" s="105"/>
      <c r="H12" s="114"/>
      <c r="I12" s="114"/>
      <c r="J12" s="105"/>
    </row>
    <row r="13" spans="2:12">
      <c r="B13" s="41">
        <v>7</v>
      </c>
      <c r="C13" s="31">
        <v>106.001</v>
      </c>
      <c r="D13" s="32" t="s">
        <v>542</v>
      </c>
      <c r="E13" s="108"/>
      <c r="F13" s="108"/>
      <c r="G13" s="105"/>
      <c r="H13" s="114"/>
      <c r="I13" s="114"/>
      <c r="J13" s="105"/>
    </row>
    <row r="14" spans="2:12" ht="30">
      <c r="B14" s="41">
        <v>8</v>
      </c>
      <c r="C14" s="31">
        <v>107.001</v>
      </c>
      <c r="D14" s="32" t="s">
        <v>543</v>
      </c>
      <c r="E14" s="108"/>
      <c r="F14" s="108"/>
      <c r="G14" s="105"/>
      <c r="H14" s="114"/>
      <c r="I14" s="114"/>
      <c r="J14" s="105"/>
      <c r="L14" s="90"/>
    </row>
    <row r="15" spans="2:12">
      <c r="B15" s="41">
        <v>9</v>
      </c>
      <c r="C15" s="31">
        <v>108.001</v>
      </c>
      <c r="D15" s="32" t="s">
        <v>544</v>
      </c>
      <c r="E15" s="108"/>
      <c r="F15" s="108"/>
      <c r="G15" s="105"/>
      <c r="H15" s="114"/>
      <c r="I15" s="114"/>
      <c r="J15" s="105"/>
    </row>
    <row r="16" spans="2:12">
      <c r="B16" s="41">
        <v>10</v>
      </c>
      <c r="C16" s="31">
        <v>200.001</v>
      </c>
      <c r="D16" s="32" t="s">
        <v>545</v>
      </c>
      <c r="E16" s="108"/>
      <c r="F16" s="108"/>
      <c r="G16" s="105"/>
      <c r="H16" s="114"/>
      <c r="I16" s="114"/>
      <c r="J16" s="105"/>
    </row>
    <row r="17" spans="2:10" ht="30">
      <c r="B17" s="41">
        <v>11</v>
      </c>
      <c r="C17" s="31">
        <v>500.00099999999998</v>
      </c>
      <c r="D17" s="32" t="s">
        <v>546</v>
      </c>
      <c r="E17" s="109"/>
      <c r="F17" s="109"/>
      <c r="G17" s="106"/>
      <c r="H17" s="115"/>
      <c r="I17" s="115"/>
      <c r="J17" s="106"/>
    </row>
    <row r="18" spans="2:10" ht="15.75">
      <c r="B18" s="18"/>
      <c r="C18" s="22"/>
      <c r="D18" s="23"/>
      <c r="E18" s="23"/>
      <c r="F18" s="23"/>
    </row>
    <row r="19" spans="2:10" ht="19.5">
      <c r="B19" s="28" t="s">
        <v>547</v>
      </c>
      <c r="C19" s="22"/>
      <c r="D19" s="23"/>
      <c r="E19" s="23"/>
      <c r="F19" s="23"/>
    </row>
    <row r="20" spans="2:10" ht="15.75">
      <c r="B20" s="19"/>
      <c r="C20" s="22"/>
      <c r="D20" s="23"/>
      <c r="E20" s="23"/>
      <c r="F20" s="23"/>
    </row>
    <row r="21" spans="2:10" ht="47.25">
      <c r="B21" s="24" t="s">
        <v>1</v>
      </c>
      <c r="C21" s="24" t="s">
        <v>548</v>
      </c>
      <c r="D21" s="24" t="s">
        <v>549</v>
      </c>
      <c r="E21" s="15" t="s">
        <v>532</v>
      </c>
      <c r="F21" s="24" t="s">
        <v>633</v>
      </c>
      <c r="G21" s="15" t="s">
        <v>533</v>
      </c>
      <c r="H21" s="15" t="s">
        <v>476</v>
      </c>
      <c r="I21" s="15" t="s">
        <v>534</v>
      </c>
      <c r="J21" s="15" t="s">
        <v>535</v>
      </c>
    </row>
    <row r="22" spans="2:10">
      <c r="B22" s="41">
        <v>1</v>
      </c>
      <c r="C22" s="29">
        <v>100007</v>
      </c>
      <c r="D22" s="32" t="s">
        <v>550</v>
      </c>
      <c r="E22" s="107" t="s">
        <v>632</v>
      </c>
      <c r="F22" s="116">
        <v>8</v>
      </c>
      <c r="G22" s="104">
        <v>8670188</v>
      </c>
      <c r="H22" s="113">
        <f>+G22*19%</f>
        <v>1647335.72</v>
      </c>
      <c r="I22" s="113">
        <f>+G22+H22</f>
        <v>10317523.720000001</v>
      </c>
      <c r="J22" s="104">
        <f>I22*F22</f>
        <v>82540189.760000005</v>
      </c>
    </row>
    <row r="23" spans="2:10">
      <c r="B23" s="41">
        <v>2</v>
      </c>
      <c r="C23" s="29">
        <v>101007</v>
      </c>
      <c r="D23" s="32" t="s">
        <v>551</v>
      </c>
      <c r="E23" s="108"/>
      <c r="F23" s="117"/>
      <c r="G23" s="105"/>
      <c r="H23" s="114"/>
      <c r="I23" s="114"/>
      <c r="J23" s="105"/>
    </row>
    <row r="24" spans="2:10" ht="30">
      <c r="B24" s="41">
        <v>3</v>
      </c>
      <c r="C24" s="29">
        <v>102007</v>
      </c>
      <c r="D24" s="33" t="s">
        <v>552</v>
      </c>
      <c r="E24" s="108"/>
      <c r="F24" s="117"/>
      <c r="G24" s="105"/>
      <c r="H24" s="114"/>
      <c r="I24" s="114"/>
      <c r="J24" s="105"/>
    </row>
    <row r="25" spans="2:10">
      <c r="B25" s="41">
        <v>4</v>
      </c>
      <c r="C25" s="29">
        <v>103007</v>
      </c>
      <c r="D25" s="32" t="s">
        <v>553</v>
      </c>
      <c r="E25" s="108"/>
      <c r="F25" s="117"/>
      <c r="G25" s="105"/>
      <c r="H25" s="114"/>
      <c r="I25" s="114"/>
      <c r="J25" s="105"/>
    </row>
    <row r="26" spans="2:10" ht="30">
      <c r="B26" s="41">
        <v>5</v>
      </c>
      <c r="C26" s="29">
        <v>104007</v>
      </c>
      <c r="D26" s="32" t="s">
        <v>554</v>
      </c>
      <c r="E26" s="108"/>
      <c r="F26" s="117"/>
      <c r="G26" s="105"/>
      <c r="H26" s="114"/>
      <c r="I26" s="114"/>
      <c r="J26" s="105"/>
    </row>
    <row r="27" spans="2:10">
      <c r="B27" s="41">
        <v>6</v>
      </c>
      <c r="C27" s="30">
        <v>105007</v>
      </c>
      <c r="D27" s="32" t="s">
        <v>555</v>
      </c>
      <c r="E27" s="108"/>
      <c r="F27" s="117"/>
      <c r="G27" s="105"/>
      <c r="H27" s="114"/>
      <c r="I27" s="114"/>
      <c r="J27" s="105"/>
    </row>
    <row r="28" spans="2:10">
      <c r="B28" s="41">
        <v>7</v>
      </c>
      <c r="C28" s="30">
        <v>106007</v>
      </c>
      <c r="D28" s="32" t="s">
        <v>556</v>
      </c>
      <c r="E28" s="108"/>
      <c r="F28" s="117"/>
      <c r="G28" s="105"/>
      <c r="H28" s="114"/>
      <c r="I28" s="114"/>
      <c r="J28" s="105"/>
    </row>
    <row r="29" spans="2:10">
      <c r="B29" s="41">
        <v>8</v>
      </c>
      <c r="C29" s="30">
        <v>108007</v>
      </c>
      <c r="D29" s="32" t="s">
        <v>557</v>
      </c>
      <c r="E29" s="108"/>
      <c r="F29" s="117"/>
      <c r="G29" s="105"/>
      <c r="H29" s="114"/>
      <c r="I29" s="114"/>
      <c r="J29" s="105"/>
    </row>
    <row r="30" spans="2:10" ht="30">
      <c r="B30" s="41">
        <v>9</v>
      </c>
      <c r="C30" s="30">
        <v>113007</v>
      </c>
      <c r="D30" s="32" t="s">
        <v>558</v>
      </c>
      <c r="E30" s="108"/>
      <c r="F30" s="117"/>
      <c r="G30" s="105"/>
      <c r="H30" s="114"/>
      <c r="I30" s="114"/>
      <c r="J30" s="105"/>
    </row>
    <row r="31" spans="2:10">
      <c r="B31" s="41">
        <v>10</v>
      </c>
      <c r="C31" s="30">
        <v>117007</v>
      </c>
      <c r="D31" s="25" t="s">
        <v>559</v>
      </c>
      <c r="E31" s="108"/>
      <c r="F31" s="117"/>
      <c r="G31" s="105"/>
      <c r="H31" s="114"/>
      <c r="I31" s="114"/>
      <c r="J31" s="105"/>
    </row>
    <row r="32" spans="2:10" ht="30">
      <c r="B32" s="41">
        <v>11</v>
      </c>
      <c r="C32" s="29">
        <v>203007</v>
      </c>
      <c r="D32" s="32" t="s">
        <v>560</v>
      </c>
      <c r="E32" s="108"/>
      <c r="F32" s="117"/>
      <c r="G32" s="105"/>
      <c r="H32" s="114"/>
      <c r="I32" s="114"/>
      <c r="J32" s="105"/>
    </row>
    <row r="33" spans="2:10">
      <c r="B33" s="41">
        <v>12</v>
      </c>
      <c r="C33" s="30">
        <v>314007</v>
      </c>
      <c r="D33" s="32" t="s">
        <v>561</v>
      </c>
      <c r="E33" s="108"/>
      <c r="F33" s="117"/>
      <c r="G33" s="105"/>
      <c r="H33" s="114"/>
      <c r="I33" s="114"/>
      <c r="J33" s="105"/>
    </row>
    <row r="34" spans="2:10" ht="30">
      <c r="B34" s="41">
        <v>13</v>
      </c>
      <c r="C34" s="30">
        <v>500007</v>
      </c>
      <c r="D34" s="32" t="s">
        <v>562</v>
      </c>
      <c r="E34" s="109"/>
      <c r="F34" s="118"/>
      <c r="G34" s="106"/>
      <c r="H34" s="115"/>
      <c r="I34" s="115"/>
      <c r="J34" s="106"/>
    </row>
    <row r="35" spans="2:10" ht="15.75">
      <c r="C35" s="19"/>
      <c r="D35" s="22"/>
      <c r="E35" s="22"/>
      <c r="F35" s="22"/>
    </row>
    <row r="36" spans="2:10" ht="19.5">
      <c r="B36" s="28" t="s">
        <v>563</v>
      </c>
      <c r="D36" s="22"/>
      <c r="E36" s="22"/>
      <c r="F36" s="22"/>
    </row>
    <row r="37" spans="2:10" ht="15.75">
      <c r="C37" s="19"/>
      <c r="D37" s="22"/>
      <c r="E37" s="22"/>
      <c r="F37" s="22"/>
    </row>
    <row r="38" spans="2:10" ht="47.25">
      <c r="B38" s="24" t="s">
        <v>1</v>
      </c>
      <c r="C38" s="24" t="s">
        <v>548</v>
      </c>
      <c r="D38" s="24" t="s">
        <v>549</v>
      </c>
      <c r="E38" s="15" t="s">
        <v>532</v>
      </c>
      <c r="F38" s="24" t="s">
        <v>633</v>
      </c>
      <c r="G38" s="15" t="s">
        <v>533</v>
      </c>
      <c r="H38" s="15" t="s">
        <v>476</v>
      </c>
      <c r="I38" s="15" t="s">
        <v>534</v>
      </c>
      <c r="J38" s="15" t="s">
        <v>535</v>
      </c>
    </row>
    <row r="39" spans="2:10" ht="30">
      <c r="B39" s="41">
        <v>1</v>
      </c>
      <c r="C39" s="30">
        <v>500014</v>
      </c>
      <c r="D39" s="32" t="s">
        <v>564</v>
      </c>
      <c r="E39" s="40" t="s">
        <v>632</v>
      </c>
      <c r="F39" s="40">
        <v>8</v>
      </c>
      <c r="G39" s="78">
        <v>666938</v>
      </c>
      <c r="H39" s="78">
        <f>+G39*19%</f>
        <v>126718.22</v>
      </c>
      <c r="I39" s="79">
        <f>+G39+H39</f>
        <v>793656.22</v>
      </c>
      <c r="J39" s="78">
        <f>I39*F39</f>
        <v>6349249.7599999998</v>
      </c>
    </row>
    <row r="40" spans="2:10" ht="15.75">
      <c r="C40" s="19"/>
      <c r="D40" s="22"/>
      <c r="E40" s="22"/>
      <c r="F40" s="22"/>
    </row>
    <row r="41" spans="2:10" ht="19.5">
      <c r="B41" s="28" t="s">
        <v>565</v>
      </c>
      <c r="C41" s="19"/>
      <c r="D41" s="22"/>
      <c r="E41" s="22"/>
      <c r="F41" s="22"/>
    </row>
    <row r="42" spans="2:10" ht="15.75">
      <c r="C42" s="19"/>
      <c r="D42" s="22"/>
      <c r="E42" s="22"/>
      <c r="F42" s="22"/>
    </row>
    <row r="43" spans="2:10" ht="47.25">
      <c r="B43" s="15" t="s">
        <v>1</v>
      </c>
      <c r="C43" s="15" t="s">
        <v>548</v>
      </c>
      <c r="D43" s="15" t="s">
        <v>549</v>
      </c>
      <c r="E43" s="15" t="s">
        <v>532</v>
      </c>
      <c r="F43" s="24" t="s">
        <v>633</v>
      </c>
      <c r="G43" s="15" t="s">
        <v>533</v>
      </c>
      <c r="H43" s="15" t="s">
        <v>476</v>
      </c>
      <c r="I43" s="15" t="s">
        <v>534</v>
      </c>
      <c r="J43" s="15" t="s">
        <v>535</v>
      </c>
    </row>
    <row r="44" spans="2:10">
      <c r="B44" s="41">
        <v>1</v>
      </c>
      <c r="C44" s="30">
        <v>100028</v>
      </c>
      <c r="D44" s="32" t="s">
        <v>566</v>
      </c>
      <c r="E44" s="107" t="s">
        <v>632</v>
      </c>
      <c r="F44" s="116">
        <v>8</v>
      </c>
      <c r="G44" s="104">
        <v>14005688</v>
      </c>
      <c r="H44" s="113">
        <f>+G44*19%</f>
        <v>2661080.7200000002</v>
      </c>
      <c r="I44" s="113">
        <f>+G44+H44</f>
        <v>16666768.720000001</v>
      </c>
      <c r="J44" s="104">
        <f>I44*F44</f>
        <v>133334149.76000001</v>
      </c>
    </row>
    <row r="45" spans="2:10">
      <c r="B45" s="41">
        <v>2</v>
      </c>
      <c r="C45" s="30">
        <v>101028</v>
      </c>
      <c r="D45" s="32" t="s">
        <v>567</v>
      </c>
      <c r="E45" s="108"/>
      <c r="F45" s="117"/>
      <c r="G45" s="105"/>
      <c r="H45" s="114"/>
      <c r="I45" s="114"/>
      <c r="J45" s="105"/>
    </row>
    <row r="46" spans="2:10" ht="30">
      <c r="B46" s="41">
        <v>3</v>
      </c>
      <c r="C46" s="30">
        <v>102028</v>
      </c>
      <c r="D46" s="32" t="s">
        <v>568</v>
      </c>
      <c r="E46" s="108"/>
      <c r="F46" s="117"/>
      <c r="G46" s="105"/>
      <c r="H46" s="114"/>
      <c r="I46" s="114"/>
      <c r="J46" s="105"/>
    </row>
    <row r="47" spans="2:10">
      <c r="B47" s="41">
        <v>4</v>
      </c>
      <c r="C47" s="30">
        <v>103028</v>
      </c>
      <c r="D47" s="32" t="s">
        <v>569</v>
      </c>
      <c r="E47" s="108"/>
      <c r="F47" s="117"/>
      <c r="G47" s="105"/>
      <c r="H47" s="114"/>
      <c r="I47" s="114"/>
      <c r="J47" s="105"/>
    </row>
    <row r="48" spans="2:10" ht="30">
      <c r="B48" s="41">
        <v>5</v>
      </c>
      <c r="C48" s="30">
        <v>104028</v>
      </c>
      <c r="D48" s="32" t="s">
        <v>570</v>
      </c>
      <c r="E48" s="108"/>
      <c r="F48" s="117"/>
      <c r="G48" s="105"/>
      <c r="H48" s="114"/>
      <c r="I48" s="114"/>
      <c r="J48" s="105"/>
    </row>
    <row r="49" spans="2:10">
      <c r="B49" s="41">
        <v>6</v>
      </c>
      <c r="C49" s="30">
        <v>105028</v>
      </c>
      <c r="D49" s="32" t="s">
        <v>571</v>
      </c>
      <c r="E49" s="108"/>
      <c r="F49" s="117"/>
      <c r="G49" s="105"/>
      <c r="H49" s="114"/>
      <c r="I49" s="114"/>
      <c r="J49" s="105"/>
    </row>
    <row r="50" spans="2:10" ht="30">
      <c r="B50" s="41">
        <v>7</v>
      </c>
      <c r="C50" s="30">
        <v>107028</v>
      </c>
      <c r="D50" s="32" t="s">
        <v>572</v>
      </c>
      <c r="E50" s="108"/>
      <c r="F50" s="117"/>
      <c r="G50" s="105"/>
      <c r="H50" s="114"/>
      <c r="I50" s="114"/>
      <c r="J50" s="105"/>
    </row>
    <row r="51" spans="2:10">
      <c r="B51" s="41">
        <v>8</v>
      </c>
      <c r="C51" s="30">
        <v>108028</v>
      </c>
      <c r="D51" s="32" t="s">
        <v>573</v>
      </c>
      <c r="E51" s="108"/>
      <c r="F51" s="117"/>
      <c r="G51" s="105"/>
      <c r="H51" s="114"/>
      <c r="I51" s="114"/>
      <c r="J51" s="105"/>
    </row>
    <row r="52" spans="2:10" ht="30">
      <c r="B52" s="41">
        <v>9</v>
      </c>
      <c r="C52" s="30">
        <v>109028</v>
      </c>
      <c r="D52" s="32" t="s">
        <v>574</v>
      </c>
      <c r="E52" s="108"/>
      <c r="F52" s="117"/>
      <c r="G52" s="105"/>
      <c r="H52" s="114"/>
      <c r="I52" s="114"/>
      <c r="J52" s="105"/>
    </row>
    <row r="53" spans="2:10">
      <c r="B53" s="41">
        <v>10</v>
      </c>
      <c r="C53" s="30">
        <v>110028</v>
      </c>
      <c r="D53" s="32" t="s">
        <v>575</v>
      </c>
      <c r="E53" s="108"/>
      <c r="F53" s="117"/>
      <c r="G53" s="105"/>
      <c r="H53" s="114"/>
      <c r="I53" s="114"/>
      <c r="J53" s="105"/>
    </row>
    <row r="54" spans="2:10">
      <c r="B54" s="41">
        <v>11</v>
      </c>
      <c r="C54" s="30">
        <v>111028</v>
      </c>
      <c r="D54" s="32" t="s">
        <v>576</v>
      </c>
      <c r="E54" s="108"/>
      <c r="F54" s="117"/>
      <c r="G54" s="105"/>
      <c r="H54" s="114"/>
      <c r="I54" s="114"/>
      <c r="J54" s="105"/>
    </row>
    <row r="55" spans="2:10" ht="30">
      <c r="B55" s="41">
        <v>12</v>
      </c>
      <c r="C55" s="30">
        <v>115028</v>
      </c>
      <c r="D55" s="32" t="s">
        <v>577</v>
      </c>
      <c r="E55" s="108"/>
      <c r="F55" s="117"/>
      <c r="G55" s="105"/>
      <c r="H55" s="114"/>
      <c r="I55" s="114"/>
      <c r="J55" s="105"/>
    </row>
    <row r="56" spans="2:10">
      <c r="B56" s="41">
        <v>13</v>
      </c>
      <c r="C56" s="30">
        <v>117028</v>
      </c>
      <c r="D56" s="32" t="s">
        <v>578</v>
      </c>
      <c r="E56" s="108"/>
      <c r="F56" s="117"/>
      <c r="G56" s="105"/>
      <c r="H56" s="114"/>
      <c r="I56" s="114"/>
      <c r="J56" s="105"/>
    </row>
    <row r="57" spans="2:10" ht="30">
      <c r="B57" s="41">
        <v>14</v>
      </c>
      <c r="C57" s="30">
        <v>202028</v>
      </c>
      <c r="D57" s="33" t="s">
        <v>579</v>
      </c>
      <c r="E57" s="108"/>
      <c r="F57" s="117"/>
      <c r="G57" s="105"/>
      <c r="H57" s="114"/>
      <c r="I57" s="114"/>
      <c r="J57" s="105"/>
    </row>
    <row r="58" spans="2:10" ht="30">
      <c r="B58" s="41">
        <v>15</v>
      </c>
      <c r="C58" s="30">
        <v>203028</v>
      </c>
      <c r="D58" s="32" t="s">
        <v>580</v>
      </c>
      <c r="E58" s="108"/>
      <c r="F58" s="117"/>
      <c r="G58" s="105"/>
      <c r="H58" s="114"/>
      <c r="I58" s="114"/>
      <c r="J58" s="105"/>
    </row>
    <row r="59" spans="2:10" s="54" customFormat="1" ht="30">
      <c r="B59" s="52">
        <v>16</v>
      </c>
      <c r="C59" s="30">
        <v>206028</v>
      </c>
      <c r="D59" s="53" t="s">
        <v>581</v>
      </c>
      <c r="E59" s="108"/>
      <c r="F59" s="117"/>
      <c r="G59" s="105"/>
      <c r="H59" s="114"/>
      <c r="I59" s="114"/>
      <c r="J59" s="105"/>
    </row>
    <row r="60" spans="2:10" ht="30">
      <c r="B60" s="41">
        <v>17</v>
      </c>
      <c r="C60" s="30">
        <v>300028</v>
      </c>
      <c r="D60" s="32" t="s">
        <v>582</v>
      </c>
      <c r="E60" s="108"/>
      <c r="F60" s="117"/>
      <c r="G60" s="105"/>
      <c r="H60" s="114"/>
      <c r="I60" s="114"/>
      <c r="J60" s="105"/>
    </row>
    <row r="61" spans="2:10" ht="30">
      <c r="B61" s="41">
        <v>18</v>
      </c>
      <c r="C61" s="30">
        <v>301028</v>
      </c>
      <c r="D61" s="32" t="s">
        <v>583</v>
      </c>
      <c r="E61" s="108"/>
      <c r="F61" s="117"/>
      <c r="G61" s="105"/>
      <c r="H61" s="114"/>
      <c r="I61" s="114"/>
      <c r="J61" s="105"/>
    </row>
    <row r="62" spans="2:10">
      <c r="B62" s="41">
        <v>19</v>
      </c>
      <c r="C62" s="30">
        <v>303028</v>
      </c>
      <c r="D62" s="32" t="s">
        <v>584</v>
      </c>
      <c r="E62" s="108"/>
      <c r="F62" s="117"/>
      <c r="G62" s="105"/>
      <c r="H62" s="114"/>
      <c r="I62" s="114"/>
      <c r="J62" s="105"/>
    </row>
    <row r="63" spans="2:10">
      <c r="B63" s="41">
        <v>20</v>
      </c>
      <c r="C63" s="30">
        <v>304028</v>
      </c>
      <c r="D63" s="32" t="s">
        <v>585</v>
      </c>
      <c r="E63" s="108"/>
      <c r="F63" s="117"/>
      <c r="G63" s="105"/>
      <c r="H63" s="114"/>
      <c r="I63" s="114"/>
      <c r="J63" s="105"/>
    </row>
    <row r="64" spans="2:10">
      <c r="B64" s="41">
        <v>21</v>
      </c>
      <c r="C64" s="30">
        <v>317028</v>
      </c>
      <c r="D64" s="32" t="s">
        <v>586</v>
      </c>
      <c r="E64" s="109"/>
      <c r="F64" s="118"/>
      <c r="G64" s="106"/>
      <c r="H64" s="115"/>
      <c r="I64" s="115"/>
      <c r="J64" s="106"/>
    </row>
    <row r="65" spans="2:10" ht="15.75">
      <c r="C65" s="19"/>
      <c r="D65" s="22"/>
      <c r="E65" s="22"/>
      <c r="F65" s="22"/>
    </row>
    <row r="66" spans="2:10" ht="19.5">
      <c r="B66" s="34" t="s">
        <v>587</v>
      </c>
      <c r="D66" s="22"/>
      <c r="E66" s="22"/>
      <c r="F66" s="22"/>
    </row>
    <row r="67" spans="2:10" ht="15.75">
      <c r="C67" s="19"/>
      <c r="D67" s="22"/>
      <c r="E67" s="22"/>
      <c r="F67" s="22"/>
    </row>
    <row r="68" spans="2:10" ht="47.25">
      <c r="B68" s="15" t="s">
        <v>1</v>
      </c>
      <c r="C68" s="15" t="s">
        <v>548</v>
      </c>
      <c r="D68" s="15" t="s">
        <v>549</v>
      </c>
      <c r="E68" s="15" t="s">
        <v>532</v>
      </c>
      <c r="F68" s="15" t="s">
        <v>633</v>
      </c>
      <c r="G68" s="15" t="s">
        <v>624</v>
      </c>
      <c r="H68" s="72" t="s">
        <v>476</v>
      </c>
      <c r="I68" s="72" t="s">
        <v>625</v>
      </c>
      <c r="J68" s="15" t="s">
        <v>643</v>
      </c>
    </row>
    <row r="69" spans="2:10" ht="30">
      <c r="B69" s="41">
        <v>1</v>
      </c>
      <c r="C69" s="30">
        <v>104084</v>
      </c>
      <c r="D69" s="32" t="s">
        <v>589</v>
      </c>
      <c r="E69" s="107" t="s">
        <v>632</v>
      </c>
      <c r="F69" s="107">
        <v>2</v>
      </c>
      <c r="G69" s="110">
        <v>10671000</v>
      </c>
      <c r="H69" s="110">
        <f>+G69*19%</f>
        <v>2027490</v>
      </c>
      <c r="I69" s="110">
        <f>+G69+H69</f>
        <v>12698490</v>
      </c>
      <c r="J69" s="110">
        <f>I69*F69</f>
        <v>25396980</v>
      </c>
    </row>
    <row r="70" spans="2:10" ht="30">
      <c r="B70" s="41">
        <v>2</v>
      </c>
      <c r="C70" s="30">
        <v>107084</v>
      </c>
      <c r="D70" s="32" t="s">
        <v>590</v>
      </c>
      <c r="E70" s="108"/>
      <c r="F70" s="108"/>
      <c r="G70" s="111"/>
      <c r="H70" s="111"/>
      <c r="I70" s="111"/>
      <c r="J70" s="111"/>
    </row>
    <row r="71" spans="2:10">
      <c r="B71" s="41">
        <v>3</v>
      </c>
      <c r="C71" s="30">
        <v>108084</v>
      </c>
      <c r="D71" s="32" t="s">
        <v>591</v>
      </c>
      <c r="E71" s="108"/>
      <c r="F71" s="108"/>
      <c r="G71" s="111"/>
      <c r="H71" s="111"/>
      <c r="I71" s="111"/>
      <c r="J71" s="111"/>
    </row>
    <row r="72" spans="2:10" ht="30">
      <c r="B72" s="41">
        <v>4</v>
      </c>
      <c r="C72" s="30">
        <v>112084</v>
      </c>
      <c r="D72" s="32" t="s">
        <v>592</v>
      </c>
      <c r="E72" s="109"/>
      <c r="F72" s="109"/>
      <c r="G72" s="112"/>
      <c r="H72" s="112"/>
      <c r="I72" s="112"/>
      <c r="J72" s="112"/>
    </row>
    <row r="73" spans="2:10" ht="15.75">
      <c r="B73" s="27"/>
      <c r="C73" s="19"/>
      <c r="D73" s="22"/>
      <c r="E73" s="22"/>
      <c r="F73" s="22"/>
    </row>
    <row r="74" spans="2:10" ht="19.5">
      <c r="B74" s="34" t="s">
        <v>593</v>
      </c>
      <c r="D74" s="22"/>
      <c r="E74" s="22"/>
      <c r="F74" s="22"/>
    </row>
    <row r="75" spans="2:10" ht="15.75">
      <c r="B75" s="27"/>
      <c r="C75" s="19"/>
      <c r="D75" s="22"/>
      <c r="E75" s="22"/>
      <c r="F75" s="22"/>
    </row>
    <row r="76" spans="2:10" ht="47.25">
      <c r="B76" s="15" t="s">
        <v>1</v>
      </c>
      <c r="C76" s="15" t="s">
        <v>548</v>
      </c>
      <c r="D76" s="15" t="s">
        <v>549</v>
      </c>
      <c r="E76" s="15" t="s">
        <v>532</v>
      </c>
      <c r="F76" s="15" t="s">
        <v>633</v>
      </c>
      <c r="G76" s="15" t="s">
        <v>626</v>
      </c>
      <c r="H76" s="72" t="s">
        <v>476</v>
      </c>
      <c r="I76" s="72" t="s">
        <v>627</v>
      </c>
      <c r="J76" s="15" t="s">
        <v>643</v>
      </c>
    </row>
    <row r="77" spans="2:10" ht="30">
      <c r="B77" s="41">
        <v>1</v>
      </c>
      <c r="C77" s="29">
        <v>102168</v>
      </c>
      <c r="D77" s="33" t="s">
        <v>594</v>
      </c>
      <c r="E77" s="122" t="s">
        <v>632</v>
      </c>
      <c r="F77" s="122">
        <v>1</v>
      </c>
      <c r="G77" s="125">
        <v>26677500</v>
      </c>
      <c r="H77" s="128">
        <f>+G77*19%</f>
        <v>5068725</v>
      </c>
      <c r="I77" s="128">
        <f>+G77+H77</f>
        <v>31746225</v>
      </c>
      <c r="J77" s="110">
        <f>I77*F77</f>
        <v>31746225</v>
      </c>
    </row>
    <row r="78" spans="2:10">
      <c r="B78" s="41">
        <v>2</v>
      </c>
      <c r="C78" s="30">
        <v>104168</v>
      </c>
      <c r="D78" s="32" t="s">
        <v>595</v>
      </c>
      <c r="E78" s="123"/>
      <c r="F78" s="123"/>
      <c r="G78" s="126"/>
      <c r="H78" s="129"/>
      <c r="I78" s="129"/>
      <c r="J78" s="111"/>
    </row>
    <row r="79" spans="2:10" ht="30">
      <c r="B79" s="41">
        <v>3</v>
      </c>
      <c r="C79" s="30">
        <v>107168</v>
      </c>
      <c r="D79" s="32" t="s">
        <v>596</v>
      </c>
      <c r="E79" s="123"/>
      <c r="F79" s="123"/>
      <c r="G79" s="126"/>
      <c r="H79" s="129"/>
      <c r="I79" s="129"/>
      <c r="J79" s="111"/>
    </row>
    <row r="80" spans="2:10">
      <c r="B80" s="41">
        <v>4</v>
      </c>
      <c r="C80" s="30">
        <v>114168</v>
      </c>
      <c r="D80" s="32" t="s">
        <v>597</v>
      </c>
      <c r="E80" s="123"/>
      <c r="F80" s="123"/>
      <c r="G80" s="126"/>
      <c r="H80" s="129"/>
      <c r="I80" s="129"/>
      <c r="J80" s="111"/>
    </row>
    <row r="81" spans="2:10" ht="30">
      <c r="B81" s="41">
        <v>5</v>
      </c>
      <c r="C81" s="30">
        <v>304168</v>
      </c>
      <c r="D81" s="33" t="s">
        <v>598</v>
      </c>
      <c r="E81" s="124"/>
      <c r="F81" s="124"/>
      <c r="G81" s="127"/>
      <c r="H81" s="130"/>
      <c r="I81" s="130"/>
      <c r="J81" s="112"/>
    </row>
    <row r="82" spans="2:10" ht="15.75">
      <c r="C82" s="19"/>
      <c r="D82" s="22"/>
      <c r="E82" s="22"/>
      <c r="F82" s="22"/>
    </row>
    <row r="83" spans="2:10" ht="19.5">
      <c r="B83" s="34" t="s">
        <v>599</v>
      </c>
      <c r="C83" s="34"/>
      <c r="D83" s="22"/>
      <c r="E83" s="22"/>
      <c r="F83" s="22"/>
    </row>
    <row r="84" spans="2:10" ht="15.75">
      <c r="C84" s="18"/>
      <c r="D84" s="22"/>
      <c r="E84" s="22"/>
      <c r="F84" s="22"/>
    </row>
    <row r="85" spans="2:10" ht="31.5">
      <c r="B85" s="15" t="s">
        <v>1</v>
      </c>
      <c r="C85" s="15" t="s">
        <v>548</v>
      </c>
      <c r="D85" s="15" t="s">
        <v>549</v>
      </c>
      <c r="E85" s="15" t="s">
        <v>532</v>
      </c>
      <c r="F85" s="15" t="s">
        <v>633</v>
      </c>
      <c r="G85" s="15" t="s">
        <v>588</v>
      </c>
      <c r="H85" s="72" t="s">
        <v>476</v>
      </c>
      <c r="I85" s="72" t="s">
        <v>628</v>
      </c>
      <c r="J85" s="15" t="s">
        <v>643</v>
      </c>
    </row>
    <row r="86" spans="2:10" ht="45">
      <c r="B86" s="41">
        <v>1</v>
      </c>
      <c r="C86" s="30">
        <v>104336</v>
      </c>
      <c r="D86" s="32" t="s">
        <v>600</v>
      </c>
      <c r="E86" s="107" t="s">
        <v>632</v>
      </c>
      <c r="F86" s="116">
        <v>1</v>
      </c>
      <c r="G86" s="104">
        <v>21342000</v>
      </c>
      <c r="H86" s="128">
        <f>+G86*19%</f>
        <v>4054980</v>
      </c>
      <c r="I86" s="128">
        <f>+G86+H86</f>
        <v>25396980</v>
      </c>
      <c r="J86" s="146">
        <f>I86*F86</f>
        <v>25396980</v>
      </c>
    </row>
    <row r="87" spans="2:10" ht="30">
      <c r="B87" s="41">
        <v>2</v>
      </c>
      <c r="C87" s="30">
        <v>107336</v>
      </c>
      <c r="D87" s="32" t="s">
        <v>601</v>
      </c>
      <c r="E87" s="108"/>
      <c r="F87" s="117"/>
      <c r="G87" s="105"/>
      <c r="H87" s="129"/>
      <c r="I87" s="129"/>
      <c r="J87" s="147"/>
    </row>
    <row r="88" spans="2:10">
      <c r="B88" s="41">
        <v>3</v>
      </c>
      <c r="C88" s="30">
        <v>108336</v>
      </c>
      <c r="D88" s="32" t="s">
        <v>602</v>
      </c>
      <c r="E88" s="108"/>
      <c r="F88" s="117"/>
      <c r="G88" s="105"/>
      <c r="H88" s="129"/>
      <c r="I88" s="129"/>
      <c r="J88" s="147"/>
    </row>
    <row r="89" spans="2:10">
      <c r="B89" s="41">
        <v>4</v>
      </c>
      <c r="C89" s="30">
        <v>116336</v>
      </c>
      <c r="D89" s="25" t="s">
        <v>603</v>
      </c>
      <c r="E89" s="109"/>
      <c r="F89" s="118"/>
      <c r="G89" s="106"/>
      <c r="H89" s="130"/>
      <c r="I89" s="130"/>
      <c r="J89" s="148"/>
    </row>
    <row r="90" spans="2:10" ht="15.75">
      <c r="B90" s="27"/>
      <c r="C90" s="18"/>
      <c r="D90" s="22"/>
      <c r="E90" s="22"/>
      <c r="F90" s="22"/>
    </row>
    <row r="91" spans="2:10" ht="19.5">
      <c r="B91" s="34" t="s">
        <v>604</v>
      </c>
      <c r="C91" s="34"/>
      <c r="D91" s="22"/>
      <c r="E91" s="22"/>
      <c r="F91" s="22"/>
    </row>
    <row r="92" spans="2:10" ht="15.75">
      <c r="C92" s="18"/>
      <c r="D92" s="22"/>
      <c r="E92" s="22"/>
      <c r="F92" s="22"/>
    </row>
    <row r="93" spans="2:10" ht="31.5">
      <c r="B93" s="15" t="s">
        <v>1</v>
      </c>
      <c r="C93" s="15" t="s">
        <v>548</v>
      </c>
      <c r="D93" s="15" t="s">
        <v>549</v>
      </c>
      <c r="E93" s="15" t="s">
        <v>532</v>
      </c>
      <c r="F93" s="15" t="s">
        <v>633</v>
      </c>
      <c r="G93" s="15" t="s">
        <v>588</v>
      </c>
      <c r="H93" s="72" t="s">
        <v>476</v>
      </c>
      <c r="I93" s="72" t="s">
        <v>628</v>
      </c>
      <c r="J93" s="15" t="s">
        <v>643</v>
      </c>
    </row>
    <row r="94" spans="2:10">
      <c r="B94" s="41">
        <v>1</v>
      </c>
      <c r="C94" s="30">
        <v>105672</v>
      </c>
      <c r="D94" s="35" t="s">
        <v>605</v>
      </c>
      <c r="E94" s="40" t="s">
        <v>632</v>
      </c>
      <c r="F94" s="40">
        <v>1</v>
      </c>
      <c r="G94" s="80">
        <v>5335500</v>
      </c>
      <c r="H94" s="81">
        <f>+G94*19%</f>
        <v>1013745</v>
      </c>
      <c r="I94" s="81">
        <f>+G94+H94</f>
        <v>6349245</v>
      </c>
      <c r="J94" s="83">
        <f>I94*F94</f>
        <v>6349245</v>
      </c>
    </row>
    <row r="95" spans="2:10" ht="15.75">
      <c r="C95" s="18"/>
      <c r="D95" s="22"/>
      <c r="E95" s="22"/>
      <c r="F95" s="22"/>
    </row>
    <row r="96" spans="2:10" ht="19.5">
      <c r="B96" s="34" t="s">
        <v>606</v>
      </c>
      <c r="D96" s="22"/>
      <c r="E96" s="22"/>
      <c r="F96" s="22"/>
    </row>
    <row r="97" spans="2:14" ht="15.75">
      <c r="B97" s="19"/>
      <c r="D97" s="22"/>
      <c r="E97" s="22"/>
      <c r="F97" s="22"/>
    </row>
    <row r="98" spans="2:14" ht="31.5">
      <c r="B98" s="15" t="s">
        <v>1</v>
      </c>
      <c r="C98" s="15" t="s">
        <v>548</v>
      </c>
      <c r="D98" s="15" t="s">
        <v>549</v>
      </c>
      <c r="E98" s="15" t="s">
        <v>532</v>
      </c>
      <c r="F98" s="15" t="s">
        <v>633</v>
      </c>
      <c r="G98" s="15" t="s">
        <v>588</v>
      </c>
      <c r="H98" s="72" t="s">
        <v>476</v>
      </c>
      <c r="I98" s="72" t="s">
        <v>628</v>
      </c>
      <c r="J98" s="15" t="s">
        <v>643</v>
      </c>
    </row>
    <row r="99" spans="2:14" s="54" customFormat="1" ht="30">
      <c r="B99" s="52">
        <v>1</v>
      </c>
      <c r="C99" s="55" t="s">
        <v>607</v>
      </c>
      <c r="D99" s="56" t="s">
        <v>608</v>
      </c>
      <c r="E99" s="107" t="s">
        <v>632</v>
      </c>
      <c r="F99" s="116">
        <v>1</v>
      </c>
      <c r="G99" s="132">
        <v>10671000</v>
      </c>
      <c r="H99" s="120">
        <f>+G99*19%</f>
        <v>2027490</v>
      </c>
      <c r="I99" s="120">
        <f>+G99+H99</f>
        <v>12698490</v>
      </c>
      <c r="J99" s="132">
        <f>I99*F99</f>
        <v>12698490</v>
      </c>
    </row>
    <row r="100" spans="2:14" ht="30">
      <c r="B100" s="41">
        <v>2</v>
      </c>
      <c r="C100" s="42" t="s">
        <v>609</v>
      </c>
      <c r="D100" s="35" t="s">
        <v>610</v>
      </c>
      <c r="E100" s="109"/>
      <c r="F100" s="118"/>
      <c r="G100" s="133"/>
      <c r="H100" s="121"/>
      <c r="I100" s="121"/>
      <c r="J100" s="133"/>
    </row>
    <row r="101" spans="2:14">
      <c r="B101" s="27"/>
      <c r="C101" s="57"/>
      <c r="D101" s="58"/>
      <c r="E101" s="59"/>
      <c r="F101" s="59"/>
      <c r="G101" s="65"/>
      <c r="H101" s="65"/>
      <c r="I101" s="66"/>
      <c r="J101" s="65"/>
    </row>
    <row r="102" spans="2:14" ht="26.25">
      <c r="B102" s="136" t="s">
        <v>635</v>
      </c>
      <c r="C102" s="137"/>
      <c r="D102" s="137"/>
      <c r="E102" s="137"/>
      <c r="F102" s="138"/>
      <c r="G102" s="143">
        <f>J7+J22+J39+J44+J69+J77+J86+J94+J99</f>
        <v>400002449.27999997</v>
      </c>
      <c r="H102" s="144"/>
      <c r="I102" s="144"/>
      <c r="J102" s="145"/>
      <c r="N102" s="90"/>
    </row>
    <row r="103" spans="2:14" ht="26.25">
      <c r="B103" s="150"/>
      <c r="C103" s="150"/>
      <c r="D103" s="150"/>
      <c r="E103" s="150"/>
      <c r="F103" s="150"/>
      <c r="G103" s="151"/>
      <c r="I103" s="157">
        <f>I7+I22+I39+I44+I69+I77+I86+I94+I99</f>
        <v>126191246.16</v>
      </c>
      <c r="J103" s="157">
        <f>J7+J22+J39+J44+J69+J77+J86+J94+J99</f>
        <v>400002449.27999997</v>
      </c>
      <c r="N103" s="90"/>
    </row>
    <row r="104" spans="2:14">
      <c r="B104" s="27"/>
      <c r="C104" s="57"/>
      <c r="D104" s="58"/>
      <c r="E104" s="59"/>
      <c r="F104" s="59"/>
      <c r="G104" s="60"/>
      <c r="H104" s="60"/>
      <c r="I104" s="152"/>
      <c r="J104" s="60"/>
    </row>
    <row r="105" spans="2:14" ht="26.25">
      <c r="B105" s="142" t="s">
        <v>629</v>
      </c>
      <c r="C105" s="142"/>
      <c r="D105" s="142"/>
      <c r="E105" s="142"/>
      <c r="F105" s="142"/>
      <c r="G105" s="142"/>
      <c r="H105" s="142"/>
      <c r="I105" s="142"/>
      <c r="J105" s="142"/>
    </row>
    <row r="106" spans="2:14" ht="19.5">
      <c r="B106" s="134" t="s">
        <v>611</v>
      </c>
      <c r="C106" s="134"/>
      <c r="D106" s="134"/>
      <c r="E106" s="134"/>
      <c r="F106" s="134"/>
      <c r="G106" s="134"/>
      <c r="H106" s="134"/>
      <c r="I106" s="134"/>
      <c r="J106" s="134"/>
    </row>
    <row r="107" spans="2:14">
      <c r="B107" s="27"/>
      <c r="C107" s="57"/>
      <c r="D107" s="58"/>
      <c r="E107" s="59"/>
      <c r="F107" s="59"/>
      <c r="G107" s="60"/>
      <c r="H107" s="60"/>
      <c r="I107" s="61"/>
      <c r="J107" s="60"/>
    </row>
    <row r="108" spans="2:14" ht="47.25">
      <c r="B108" s="15" t="s">
        <v>1</v>
      </c>
      <c r="C108" s="15" t="s">
        <v>548</v>
      </c>
      <c r="D108" s="15" t="s">
        <v>549</v>
      </c>
      <c r="E108" s="15" t="s">
        <v>532</v>
      </c>
      <c r="F108" s="15" t="s">
        <v>633</v>
      </c>
      <c r="G108" s="15" t="s">
        <v>631</v>
      </c>
      <c r="H108" s="72" t="s">
        <v>476</v>
      </c>
      <c r="I108" s="72" t="s">
        <v>534</v>
      </c>
      <c r="J108" s="15" t="s">
        <v>535</v>
      </c>
    </row>
    <row r="109" spans="2:14">
      <c r="B109" s="41">
        <v>1</v>
      </c>
      <c r="C109" s="30" t="s">
        <v>612</v>
      </c>
      <c r="D109" s="35" t="s">
        <v>630</v>
      </c>
      <c r="E109" s="40" t="s">
        <v>632</v>
      </c>
      <c r="F109" s="17">
        <v>8</v>
      </c>
      <c r="G109" s="80">
        <v>6036118.75</v>
      </c>
      <c r="H109" s="80">
        <f>+G109*19%</f>
        <v>1146862.5625</v>
      </c>
      <c r="I109" s="81">
        <f>+G109+H109</f>
        <v>7182981.3125</v>
      </c>
      <c r="J109" s="82">
        <f>I109*F109</f>
        <v>57463850.5</v>
      </c>
    </row>
    <row r="110" spans="2:14">
      <c r="B110" s="27"/>
      <c r="C110" s="62"/>
      <c r="D110" s="58"/>
      <c r="E110" s="59"/>
      <c r="F110" s="59"/>
      <c r="G110" s="63"/>
      <c r="H110" s="63"/>
      <c r="I110" s="64"/>
      <c r="J110" s="64"/>
    </row>
    <row r="111" spans="2:14" ht="19.5">
      <c r="B111" s="134" t="s">
        <v>613</v>
      </c>
      <c r="C111" s="134"/>
      <c r="D111" s="134"/>
      <c r="E111" s="134"/>
      <c r="F111" s="134"/>
      <c r="G111" s="134"/>
      <c r="H111" s="134"/>
      <c r="I111" s="134"/>
      <c r="J111" s="134"/>
    </row>
    <row r="112" spans="2:14">
      <c r="B112" s="27"/>
      <c r="C112" s="57"/>
      <c r="D112" s="58"/>
      <c r="E112" s="59"/>
      <c r="F112" s="59"/>
      <c r="G112" s="60"/>
      <c r="H112" s="60"/>
      <c r="I112" s="61"/>
      <c r="J112" s="60"/>
    </row>
    <row r="113" spans="2:10" ht="47.25">
      <c r="B113" s="15" t="s">
        <v>1</v>
      </c>
      <c r="C113" s="15" t="s">
        <v>548</v>
      </c>
      <c r="D113" s="15" t="s">
        <v>549</v>
      </c>
      <c r="E113" s="15" t="s">
        <v>532</v>
      </c>
      <c r="F113" s="15" t="s">
        <v>634</v>
      </c>
      <c r="G113" s="15" t="s">
        <v>631</v>
      </c>
      <c r="H113" s="72" t="s">
        <v>476</v>
      </c>
      <c r="I113" s="72" t="s">
        <v>534</v>
      </c>
      <c r="J113" s="15" t="s">
        <v>535</v>
      </c>
    </row>
    <row r="114" spans="2:10" ht="30">
      <c r="B114" s="41">
        <v>1</v>
      </c>
      <c r="C114" s="30" t="s">
        <v>612</v>
      </c>
      <c r="D114" s="35" t="s">
        <v>614</v>
      </c>
      <c r="E114" s="40" t="s">
        <v>632</v>
      </c>
      <c r="F114" s="17">
        <v>8</v>
      </c>
      <c r="G114" s="80">
        <v>33198653.129999999</v>
      </c>
      <c r="H114" s="81">
        <f>+G114*19%</f>
        <v>6307744.0947000002</v>
      </c>
      <c r="I114" s="81">
        <f>+G114+H114</f>
        <v>39506397.224699996</v>
      </c>
      <c r="J114" s="82">
        <f>I114*F114</f>
        <v>316051177.79759997</v>
      </c>
    </row>
    <row r="115" spans="2:10">
      <c r="B115" s="27"/>
      <c r="C115" s="57"/>
      <c r="D115" s="58"/>
      <c r="E115" s="59"/>
      <c r="F115" s="59"/>
      <c r="G115" s="60"/>
      <c r="H115" s="60"/>
      <c r="I115" s="61"/>
      <c r="J115" s="60"/>
    </row>
    <row r="116" spans="2:10" ht="19.5">
      <c r="B116" s="134" t="s">
        <v>615</v>
      </c>
      <c r="C116" s="134"/>
      <c r="D116" s="134"/>
      <c r="E116" s="134"/>
      <c r="F116" s="134"/>
      <c r="G116" s="134"/>
      <c r="H116" s="134"/>
      <c r="I116" s="134"/>
      <c r="J116" s="134"/>
    </row>
    <row r="117" spans="2:10">
      <c r="B117" s="27"/>
      <c r="C117" s="57"/>
      <c r="D117" s="58"/>
      <c r="E117" s="59"/>
      <c r="F117" s="59"/>
      <c r="G117" s="60"/>
      <c r="H117" s="60"/>
      <c r="I117" s="61"/>
      <c r="J117" s="60"/>
    </row>
    <row r="118" spans="2:10" ht="47.25">
      <c r="B118" s="15" t="s">
        <v>1</v>
      </c>
      <c r="C118" s="15" t="s">
        <v>548</v>
      </c>
      <c r="D118" s="15" t="s">
        <v>549</v>
      </c>
      <c r="E118" s="15" t="s">
        <v>532</v>
      </c>
      <c r="F118" s="15" t="s">
        <v>633</v>
      </c>
      <c r="G118" s="15" t="s">
        <v>631</v>
      </c>
      <c r="H118" s="72" t="s">
        <v>476</v>
      </c>
      <c r="I118" s="72" t="s">
        <v>534</v>
      </c>
      <c r="J118" s="15" t="s">
        <v>535</v>
      </c>
    </row>
    <row r="119" spans="2:10">
      <c r="B119" s="41">
        <v>1</v>
      </c>
      <c r="C119" s="30" t="s">
        <v>612</v>
      </c>
      <c r="D119" s="35" t="s">
        <v>616</v>
      </c>
      <c r="E119" s="40" t="s">
        <v>632</v>
      </c>
      <c r="F119" s="17">
        <v>8</v>
      </c>
      <c r="G119" s="80">
        <v>9054178.1300000008</v>
      </c>
      <c r="H119" s="81">
        <f>+G119*19%</f>
        <v>1720293.8447000002</v>
      </c>
      <c r="I119" s="81">
        <f>+G119+H119</f>
        <v>10774471.9747</v>
      </c>
      <c r="J119" s="82">
        <f>I119*F119</f>
        <v>86195775.797600001</v>
      </c>
    </row>
    <row r="120" spans="2:10">
      <c r="B120" s="27"/>
      <c r="C120" s="62"/>
      <c r="D120" s="58"/>
      <c r="E120" s="59"/>
      <c r="F120" s="59"/>
      <c r="G120" s="63"/>
      <c r="H120" s="63"/>
      <c r="I120" s="64"/>
      <c r="J120" s="64"/>
    </row>
    <row r="121" spans="2:10" ht="18">
      <c r="B121" s="135" t="s">
        <v>617</v>
      </c>
      <c r="C121" s="135"/>
      <c r="D121" s="135"/>
      <c r="E121" s="135"/>
      <c r="F121" s="135"/>
      <c r="G121" s="135"/>
      <c r="H121" s="135"/>
      <c r="I121" s="135"/>
      <c r="J121" s="135"/>
    </row>
    <row r="122" spans="2:10">
      <c r="B122" s="27"/>
      <c r="C122" s="57"/>
      <c r="D122" s="58"/>
      <c r="E122" s="59"/>
      <c r="F122" s="59"/>
      <c r="G122" s="65"/>
      <c r="H122" s="65"/>
      <c r="I122" s="66"/>
      <c r="J122" s="65"/>
    </row>
    <row r="123" spans="2:10" ht="47.25">
      <c r="B123" s="15" t="s">
        <v>1</v>
      </c>
      <c r="C123" s="15" t="s">
        <v>548</v>
      </c>
      <c r="D123" s="15" t="s">
        <v>549</v>
      </c>
      <c r="E123" s="15" t="s">
        <v>532</v>
      </c>
      <c r="F123" s="15" t="s">
        <v>633</v>
      </c>
      <c r="G123" s="15" t="s">
        <v>631</v>
      </c>
      <c r="H123" s="72" t="s">
        <v>476</v>
      </c>
      <c r="I123" s="72" t="s">
        <v>534</v>
      </c>
      <c r="J123" s="15" t="s">
        <v>643</v>
      </c>
    </row>
    <row r="124" spans="2:10" ht="30">
      <c r="B124" s="41">
        <v>1</v>
      </c>
      <c r="C124" s="30" t="s">
        <v>612</v>
      </c>
      <c r="D124" s="35" t="s">
        <v>618</v>
      </c>
      <c r="E124" s="40" t="s">
        <v>632</v>
      </c>
      <c r="F124" s="40">
        <v>8</v>
      </c>
      <c r="G124" s="80">
        <v>6036118.75</v>
      </c>
      <c r="H124" s="84">
        <f>+G124*19%</f>
        <v>1146862.5625</v>
      </c>
      <c r="I124" s="81">
        <f>+G124+H124</f>
        <v>7182981.3125</v>
      </c>
      <c r="J124" s="82">
        <f>I124*F124</f>
        <v>57463850.5</v>
      </c>
    </row>
    <row r="125" spans="2:10">
      <c r="B125" s="27"/>
      <c r="C125" s="62"/>
      <c r="D125" s="58"/>
      <c r="E125" s="59"/>
      <c r="F125" s="59"/>
      <c r="G125" s="67"/>
      <c r="H125" s="67"/>
      <c r="I125" s="68"/>
      <c r="J125" s="68"/>
    </row>
    <row r="126" spans="2:10" ht="19.5">
      <c r="B126" s="134" t="s">
        <v>619</v>
      </c>
      <c r="C126" s="134"/>
      <c r="D126" s="134"/>
      <c r="E126" s="134"/>
      <c r="F126" s="134"/>
      <c r="G126" s="134"/>
      <c r="H126" s="134"/>
      <c r="I126" s="134"/>
      <c r="J126" s="134"/>
    </row>
    <row r="127" spans="2:10">
      <c r="B127" s="27"/>
      <c r="C127" s="57"/>
      <c r="D127" s="58"/>
      <c r="E127" s="59"/>
      <c r="F127" s="59"/>
      <c r="G127" s="65"/>
      <c r="H127" s="65"/>
      <c r="I127" s="66"/>
      <c r="J127" s="65"/>
    </row>
    <row r="128" spans="2:10" ht="47.25">
      <c r="B128" s="15" t="s">
        <v>1</v>
      </c>
      <c r="C128" s="15" t="s">
        <v>548</v>
      </c>
      <c r="D128" s="15" t="s">
        <v>549</v>
      </c>
      <c r="E128" s="15" t="s">
        <v>532</v>
      </c>
      <c r="F128" s="15" t="s">
        <v>633</v>
      </c>
      <c r="G128" s="15" t="s">
        <v>631</v>
      </c>
      <c r="H128" s="72" t="s">
        <v>476</v>
      </c>
      <c r="I128" s="72" t="s">
        <v>534</v>
      </c>
      <c r="J128" s="15" t="s">
        <v>643</v>
      </c>
    </row>
    <row r="129" spans="2:14" ht="30">
      <c r="B129" s="41">
        <v>1</v>
      </c>
      <c r="C129" s="30" t="s">
        <v>612</v>
      </c>
      <c r="D129" s="35" t="s">
        <v>620</v>
      </c>
      <c r="E129" s="40" t="s">
        <v>632</v>
      </c>
      <c r="F129" s="40">
        <v>8</v>
      </c>
      <c r="G129" s="80">
        <v>6036118.75</v>
      </c>
      <c r="H129" s="84">
        <f>+G129*19%</f>
        <v>1146862.5625</v>
      </c>
      <c r="I129" s="81">
        <f>+G129+H129</f>
        <v>7182981.3125</v>
      </c>
      <c r="J129" s="82">
        <f>I129*F129</f>
        <v>57463850.5</v>
      </c>
    </row>
    <row r="130" spans="2:14">
      <c r="B130" s="27"/>
      <c r="C130" s="57"/>
      <c r="D130" s="58"/>
      <c r="E130" s="59"/>
      <c r="F130" s="59"/>
      <c r="G130" s="60"/>
      <c r="H130" s="60"/>
      <c r="I130" s="61"/>
      <c r="J130" s="60"/>
    </row>
    <row r="131" spans="2:14" ht="26.25">
      <c r="B131" s="136" t="s">
        <v>636</v>
      </c>
      <c r="C131" s="137"/>
      <c r="D131" s="137"/>
      <c r="E131" s="137"/>
      <c r="F131" s="138"/>
      <c r="G131" s="143">
        <f>J109+J114+J119+J124+J129</f>
        <v>574638505.09519994</v>
      </c>
      <c r="H131" s="144"/>
      <c r="I131" s="144"/>
      <c r="J131" s="145"/>
      <c r="N131" s="90"/>
    </row>
    <row r="133" spans="2:14" ht="26.25">
      <c r="B133" s="136" t="s">
        <v>621</v>
      </c>
      <c r="C133" s="137"/>
      <c r="D133" s="137"/>
      <c r="E133" s="138"/>
      <c r="F133" s="73"/>
      <c r="G133" s="139">
        <f>G102+G131</f>
        <v>974640954.37519991</v>
      </c>
      <c r="H133" s="140"/>
      <c r="I133" s="140"/>
      <c r="J133" s="141"/>
      <c r="L133" s="90"/>
    </row>
    <row r="134" spans="2:14" ht="26.25">
      <c r="B134" s="150"/>
      <c r="C134" s="150"/>
      <c r="D134" s="150"/>
      <c r="E134" s="150"/>
      <c r="F134" s="150"/>
      <c r="G134" s="153"/>
      <c r="H134" s="153"/>
      <c r="I134" s="153"/>
      <c r="J134" s="153"/>
      <c r="L134" s="90"/>
    </row>
    <row r="135" spans="2:14" ht="26.25">
      <c r="B135" s="150"/>
      <c r="C135" s="150"/>
      <c r="D135" s="150"/>
      <c r="E135" s="150"/>
      <c r="F135" s="150"/>
      <c r="G135" s="153"/>
      <c r="H135" s="153"/>
      <c r="I135" s="154">
        <f>I109+I114+I119+I124+I129</f>
        <v>71829813.136899993</v>
      </c>
      <c r="J135" s="154">
        <f>J109+J114+J119+J124+J129</f>
        <v>574638505.09519994</v>
      </c>
      <c r="K135" s="155"/>
      <c r="L135" s="156">
        <f>J103+J135</f>
        <v>974640954.37519991</v>
      </c>
      <c r="M135" s="156">
        <f>G133-L135</f>
        <v>0</v>
      </c>
    </row>
    <row r="137" spans="2:14" ht="43.5" customHeight="1">
      <c r="B137" s="37" t="s">
        <v>622</v>
      </c>
      <c r="C137" s="131" t="s">
        <v>623</v>
      </c>
      <c r="D137" s="131"/>
      <c r="E137" s="131"/>
      <c r="F137" s="131"/>
      <c r="G137" s="131"/>
      <c r="H137" s="131"/>
      <c r="I137" s="131"/>
      <c r="J137" s="131"/>
    </row>
    <row r="139" spans="2:14" ht="18.75">
      <c r="B139" s="86" t="s">
        <v>642</v>
      </c>
      <c r="C139" s="87"/>
    </row>
    <row r="140" spans="2:14" ht="18.75">
      <c r="B140" s="149" t="s">
        <v>645</v>
      </c>
      <c r="C140" s="149"/>
      <c r="D140" s="149"/>
      <c r="E140" s="149"/>
      <c r="F140" s="149"/>
      <c r="G140" s="149"/>
    </row>
    <row r="141" spans="2:14" ht="18.75">
      <c r="B141" s="86" t="s">
        <v>639</v>
      </c>
      <c r="C141" s="87"/>
    </row>
    <row r="142" spans="2:14" ht="18.75">
      <c r="B142" s="86" t="s">
        <v>640</v>
      </c>
      <c r="C142" s="87"/>
    </row>
    <row r="143" spans="2:14" ht="18.75">
      <c r="B143" s="86" t="s">
        <v>641</v>
      </c>
      <c r="C143" s="87"/>
      <c r="D143" s="9"/>
      <c r="E143"/>
      <c r="F143"/>
      <c r="G143" s="69"/>
      <c r="H143" s="69"/>
    </row>
    <row r="144" spans="2:14" ht="18.75">
      <c r="B144" s="86" t="s">
        <v>644</v>
      </c>
      <c r="C144" s="9"/>
      <c r="D144" s="9"/>
      <c r="E144"/>
      <c r="F144"/>
      <c r="G144" s="69"/>
      <c r="H144" s="69"/>
    </row>
  </sheetData>
  <mergeCells count="57">
    <mergeCell ref="B140:G140"/>
    <mergeCell ref="J77:J81"/>
    <mergeCell ref="E86:E89"/>
    <mergeCell ref="G86:G89"/>
    <mergeCell ref="J86:J89"/>
    <mergeCell ref="F86:F89"/>
    <mergeCell ref="H77:H81"/>
    <mergeCell ref="I77:I81"/>
    <mergeCell ref="I86:I89"/>
    <mergeCell ref="C137:J137"/>
    <mergeCell ref="E99:E100"/>
    <mergeCell ref="G99:G100"/>
    <mergeCell ref="J99:J100"/>
    <mergeCell ref="B106:J106"/>
    <mergeCell ref="B111:J111"/>
    <mergeCell ref="B116:J116"/>
    <mergeCell ref="B121:J121"/>
    <mergeCell ref="B126:J126"/>
    <mergeCell ref="B133:E133"/>
    <mergeCell ref="G133:J133"/>
    <mergeCell ref="B105:J105"/>
    <mergeCell ref="B102:F102"/>
    <mergeCell ref="G102:J102"/>
    <mergeCell ref="B131:F131"/>
    <mergeCell ref="G131:J131"/>
    <mergeCell ref="I99:I100"/>
    <mergeCell ref="E77:E81"/>
    <mergeCell ref="G77:G81"/>
    <mergeCell ref="F99:F100"/>
    <mergeCell ref="H86:H89"/>
    <mergeCell ref="H99:H100"/>
    <mergeCell ref="F77:F81"/>
    <mergeCell ref="E22:E34"/>
    <mergeCell ref="G22:G34"/>
    <mergeCell ref="J22:J34"/>
    <mergeCell ref="B2:J2"/>
    <mergeCell ref="E7:E17"/>
    <mergeCell ref="G7:G17"/>
    <mergeCell ref="J7:J17"/>
    <mergeCell ref="I7:I17"/>
    <mergeCell ref="I22:I34"/>
    <mergeCell ref="F7:F17"/>
    <mergeCell ref="F22:F34"/>
    <mergeCell ref="H7:H17"/>
    <mergeCell ref="H22:H34"/>
    <mergeCell ref="J44:J64"/>
    <mergeCell ref="E69:E72"/>
    <mergeCell ref="G69:G72"/>
    <mergeCell ref="J69:J72"/>
    <mergeCell ref="I44:I64"/>
    <mergeCell ref="I69:I72"/>
    <mergeCell ref="F44:F64"/>
    <mergeCell ref="F69:F72"/>
    <mergeCell ref="E44:E64"/>
    <mergeCell ref="G44:G64"/>
    <mergeCell ref="H44:H64"/>
    <mergeCell ref="H69:H72"/>
  </mergeCells>
  <conditionalFormatting sqref="D143:D144">
    <cfRule type="duplicateValues" dxfId="0" priority="5"/>
  </conditionalFormatting>
  <pageMargins left="0.7" right="0.7" top="0.75" bottom="0.75" header="0.3" footer="0.3"/>
  <pageSetup paperSize="9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A89CEBB54C6941B547F62149BCEAE1" ma:contentTypeVersion="18" ma:contentTypeDescription="Crear nuevo documento." ma:contentTypeScope="" ma:versionID="242158f15af32092479d4f798a115581">
  <xsd:schema xmlns:xsd="http://www.w3.org/2001/XMLSchema" xmlns:xs="http://www.w3.org/2001/XMLSchema" xmlns:p="http://schemas.microsoft.com/office/2006/metadata/properties" xmlns:ns1="http://schemas.microsoft.com/sharepoint/v3" xmlns:ns2="e43c1c5e-18d0-441c-b1af-77c2ca57b261" xmlns:ns3="54406bb5-70f9-4893-bb05-a0a5e35666ce" targetNamespace="http://schemas.microsoft.com/office/2006/metadata/properties" ma:root="true" ma:fieldsID="7fdc97defd644ed19077a5d139abfb3a" ns1:_="" ns2:_="" ns3:_="">
    <xsd:import namespace="http://schemas.microsoft.com/sharepoint/v3"/>
    <xsd:import namespace="e43c1c5e-18d0-441c-b1af-77c2ca57b261"/>
    <xsd:import namespace="54406bb5-70f9-4893-bb05-a0a5e35666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3c1c5e-18d0-441c-b1af-77c2ca57b2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06f7c4c8-5b4a-46e0-9ab6-71df709eeb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406bb5-70f9-4893-bb05-a0a5e35666c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44bfce9-d968-44fe-a394-27f6d6feadb7}" ma:internalName="TaxCatchAll" ma:showField="CatchAllData" ma:web="54406bb5-70f9-4893-bb05-a0a5e35666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4406bb5-70f9-4893-bb05-a0a5e35666ce" xsi:nil="true"/>
    <lcf76f155ced4ddcb4097134ff3c332f xmlns="e43c1c5e-18d0-441c-b1af-77c2ca57b261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71E979E-5ADB-4F74-BC17-C8FB94EFA8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A44270-048B-48C6-A1FF-4193B73C72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43c1c5e-18d0-441c-b1af-77c2ca57b261"/>
    <ds:schemaRef ds:uri="54406bb5-70f9-4893-bb05-a0a5e35666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2F3277-C568-4162-8572-A0B3D243F9A9}">
  <ds:schemaRefs>
    <ds:schemaRef ds:uri="5f1d8d79-4eb6-4d53-a7ad-de0fef48f0f9"/>
    <ds:schemaRef ds:uri="d49547de-59d1-4661-b7c3-ef07bbbd31c2"/>
    <ds:schemaRef ds:uri="http://purl.org/dc/terms/"/>
    <ds:schemaRef ds:uri="http://schemas.microsoft.com/office/2006/documentManagement/types"/>
    <ds:schemaRef ds:uri="http://purl.org/dc/dcmitype/"/>
    <ds:schemaRef ds:uri="http://www.w3.org/XML/1998/namespace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54406bb5-70f9-4893-bb05-a0a5e35666ce"/>
    <ds:schemaRef ds:uri="e43c1c5e-18d0-441c-b1af-77c2ca57b261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Hoja1</vt:lpstr>
      <vt:lpstr>1. REPUESTOS</vt:lpstr>
      <vt:lpstr>2. MANTTO Y 3. SOPORTE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T1. CRISTIAN CAMILO RODRIGUEZ TORRES</dc:creator>
  <cp:keywords/>
  <dc:description/>
  <cp:lastModifiedBy>Lizeth Estefany Rojas Castiblanco</cp:lastModifiedBy>
  <cp:revision/>
  <cp:lastPrinted>2025-10-31T16:43:53Z</cp:lastPrinted>
  <dcterms:created xsi:type="dcterms:W3CDTF">2025-08-14T12:44:03Z</dcterms:created>
  <dcterms:modified xsi:type="dcterms:W3CDTF">2025-11-28T14:36:37Z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0x0101007AA89CEBB54C6941B547F62149BCEAE1</vt:lpwstr>
  </property>
  <property fmtid="{D5CDD505-2E9C-101B-9397-08002B2CF9AE}" pid="3" name="Order">
    <vt:r8>420200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  <property fmtid="{D5CDD505-2E9C-101B-9397-08002B2CF9AE}" pid="8" name="MSIP_Label_4515af83-fefe-41dd-9b86-a141cb2a4047_Enabled">
    <vt:lpwstr>true</vt:lpwstr>
  </property>
  <property fmtid="{D5CDD505-2E9C-101B-9397-08002B2CF9AE}" pid="9" name="MSIP_Label_4515af83-fefe-41dd-9b86-a141cb2a4047_SetDate">
    <vt:lpwstr>2025-10-31T16:43:40Z</vt:lpwstr>
  </property>
  <property fmtid="{D5CDD505-2E9C-101B-9397-08002B2CF9AE}" pid="10" name="MSIP_Label_4515af83-fefe-41dd-9b86-a141cb2a4047_Method">
    <vt:lpwstr>Standard</vt:lpwstr>
  </property>
  <property fmtid="{D5CDD505-2E9C-101B-9397-08002B2CF9AE}" pid="11" name="MSIP_Label_4515af83-fefe-41dd-9b86-a141cb2a4047_Name">
    <vt:lpwstr>defa4170-0d19-0005-0004-bc88714345d2</vt:lpwstr>
  </property>
  <property fmtid="{D5CDD505-2E9C-101B-9397-08002B2CF9AE}" pid="12" name="MSIP_Label_4515af83-fefe-41dd-9b86-a141cb2a4047_SiteId">
    <vt:lpwstr>59314b26-12f2-4439-8d64-0f92073067a3</vt:lpwstr>
  </property>
  <property fmtid="{D5CDD505-2E9C-101B-9397-08002B2CF9AE}" pid="13" name="MSIP_Label_4515af83-fefe-41dd-9b86-a141cb2a4047_ActionId">
    <vt:lpwstr>06d25ccf-e205-461a-a6f8-aed6a97abc4b</vt:lpwstr>
  </property>
  <property fmtid="{D5CDD505-2E9C-101B-9397-08002B2CF9AE}" pid="14" name="MSIP_Label_4515af83-fefe-41dd-9b86-a141cb2a4047_ContentBits">
    <vt:lpwstr>0</vt:lpwstr>
  </property>
  <property fmtid="{D5CDD505-2E9C-101B-9397-08002B2CF9AE}" pid="15" name="MSIP_Label_4515af83-fefe-41dd-9b86-a141cb2a4047_Tag">
    <vt:lpwstr>10, 3, 0, 1</vt:lpwstr>
  </property>
</Properties>
</file>