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5\1. ESTUDIOS DE MERCADO 2025\1. GENERAL\20. PAPELERIA                                         En cotizacion 1\"/>
    </mc:Choice>
  </mc:AlternateContent>
  <xr:revisionPtr revIDLastSave="0" documentId="13_ncr:1_{7D7A0712-BFDE-411E-BBBE-75F4C07C8220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Papeleria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O5" i="1"/>
  <c r="O6" i="1"/>
  <c r="O7" i="1"/>
  <c r="P7" i="1" s="1"/>
  <c r="Q7" i="1" s="1"/>
  <c r="O8" i="1"/>
  <c r="O9" i="1"/>
  <c r="O10" i="1"/>
  <c r="O11" i="1"/>
  <c r="O12" i="1"/>
  <c r="O13" i="1"/>
  <c r="O14" i="1"/>
  <c r="O15" i="1"/>
  <c r="P15" i="1" s="1"/>
  <c r="Q15" i="1" s="1"/>
  <c r="J4" i="1"/>
  <c r="G5" i="1"/>
  <c r="H5" i="1" s="1"/>
  <c r="I5" i="1" s="1"/>
  <c r="J5" i="1"/>
  <c r="K5" i="1"/>
  <c r="L5" i="1"/>
  <c r="M5" i="1"/>
  <c r="G6" i="1"/>
  <c r="H6" i="1" s="1"/>
  <c r="I6" i="1" s="1"/>
  <c r="J6" i="1"/>
  <c r="K6" i="1"/>
  <c r="L6" i="1"/>
  <c r="M6" i="1"/>
  <c r="G7" i="1"/>
  <c r="H7" i="1" s="1"/>
  <c r="I7" i="1" s="1"/>
  <c r="J7" i="1"/>
  <c r="K7" i="1"/>
  <c r="L7" i="1"/>
  <c r="M7" i="1"/>
  <c r="G8" i="1"/>
  <c r="H8" i="1" s="1"/>
  <c r="I8" i="1" s="1"/>
  <c r="J8" i="1"/>
  <c r="K8" i="1"/>
  <c r="L8" i="1"/>
  <c r="M8" i="1"/>
  <c r="G9" i="1"/>
  <c r="H9" i="1" s="1"/>
  <c r="I9" i="1" s="1"/>
  <c r="J9" i="1"/>
  <c r="K9" i="1"/>
  <c r="L9" i="1"/>
  <c r="M9" i="1"/>
  <c r="P9" i="1"/>
  <c r="G10" i="1"/>
  <c r="H10" i="1" s="1"/>
  <c r="I10" i="1" s="1"/>
  <c r="J10" i="1"/>
  <c r="K10" i="1"/>
  <c r="L10" i="1"/>
  <c r="M10" i="1"/>
  <c r="G11" i="1"/>
  <c r="H11" i="1" s="1"/>
  <c r="I11" i="1" s="1"/>
  <c r="J11" i="1"/>
  <c r="K11" i="1"/>
  <c r="L11" i="1"/>
  <c r="M11" i="1"/>
  <c r="P11" i="1"/>
  <c r="Q11" i="1" s="1"/>
  <c r="G12" i="1"/>
  <c r="H12" i="1" s="1"/>
  <c r="I12" i="1" s="1"/>
  <c r="J12" i="1"/>
  <c r="K12" i="1"/>
  <c r="L12" i="1"/>
  <c r="M12" i="1"/>
  <c r="G13" i="1"/>
  <c r="H13" i="1" s="1"/>
  <c r="I13" i="1" s="1"/>
  <c r="J13" i="1"/>
  <c r="K13" i="1"/>
  <c r="L13" i="1"/>
  <c r="M13" i="1"/>
  <c r="P13" i="1"/>
  <c r="G14" i="1"/>
  <c r="H14" i="1" s="1"/>
  <c r="I14" i="1" s="1"/>
  <c r="J14" i="1"/>
  <c r="K14" i="1"/>
  <c r="L14" i="1"/>
  <c r="M14" i="1"/>
  <c r="G15" i="1"/>
  <c r="H15" i="1" s="1"/>
  <c r="I15" i="1" s="1"/>
  <c r="J15" i="1"/>
  <c r="K15" i="1"/>
  <c r="L15" i="1"/>
  <c r="M15" i="1"/>
  <c r="P5" i="1" l="1"/>
  <c r="Q5" i="1" s="1"/>
  <c r="R5" i="1" s="1"/>
  <c r="R11" i="1"/>
  <c r="R15" i="1"/>
  <c r="R7" i="1"/>
  <c r="P10" i="1"/>
  <c r="Q10" i="1" s="1"/>
  <c r="R10" i="1" s="1"/>
  <c r="P8" i="1"/>
  <c r="Q8" i="1" s="1"/>
  <c r="R8" i="1" s="1"/>
  <c r="P12" i="1"/>
  <c r="Q12" i="1"/>
  <c r="R12" i="1" s="1"/>
  <c r="P14" i="1"/>
  <c r="Q14" i="1" s="1"/>
  <c r="R14" i="1" s="1"/>
  <c r="P6" i="1"/>
  <c r="Q6" i="1" s="1"/>
  <c r="R6" i="1" s="1"/>
  <c r="Q13" i="1"/>
  <c r="R13" i="1" s="1"/>
  <c r="Q9" i="1"/>
  <c r="R9" i="1" s="1"/>
  <c r="I16" i="1"/>
  <c r="R16" i="1" l="1"/>
</calcChain>
</file>

<file path=xl/sharedStrings.xml><?xml version="1.0" encoding="utf-8"?>
<sst xmlns="http://schemas.openxmlformats.org/spreadsheetml/2006/main" count="48" uniqueCount="30">
  <si>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</si>
  <si>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</si>
  <si>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</si>
  <si>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</si>
  <si>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</si>
  <si>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</si>
  <si>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</si>
  <si>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</si>
  <si>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</si>
  <si>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</si>
  <si>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</si>
  <si>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</si>
  <si>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</si>
  <si>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</si>
  <si>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</si>
  <si>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</si>
  <si>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TONERS O CARTUCHOS IMPRESORAS</t>
  </si>
  <si>
    <t>HP 85A,  CE285A HP</t>
  </si>
  <si>
    <t>TK-3102</t>
  </si>
  <si>
    <t>Ricoh IM 430</t>
  </si>
  <si>
    <t>T 504, negro, cian magenta, amarillo</t>
  </si>
  <si>
    <t>toner 83A</t>
  </si>
  <si>
    <t>CE 278A,  78A</t>
  </si>
  <si>
    <t>Ricoh MP2554</t>
  </si>
  <si>
    <t>Ricoh MP402</t>
  </si>
  <si>
    <t>Ricoh MP501</t>
  </si>
  <si>
    <t>Ricoh SP3710X</t>
  </si>
  <si>
    <t>CF 217A,  17A</t>
  </si>
  <si>
    <t>Unidad</t>
  </si>
  <si>
    <t>Cotización DESARROLLAMOS IDEAS CONSTRUIMOS BIENESTAR COLOMBIA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</si>
</sst>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15</xdr:col>
      <xdr:colOff>0</xdr:colOff>
      <xdr:row>0</xdr:row>
      <xdr:rowOff>0</xdr:rowOff>
    </xdr:from>
    <xdr:to>
      <xdr:col>15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R21"/>
  <sheetViews>
    <sheetView tabSelected="1" zoomScaleNormal="100" workbookViewId="0">
      <selection activeCell="I16" sqref="I16"/>
    </sheetView>
  </sheetViews>
  <sheetFormatPr baseColWidth="10" defaultColWidth="11.5703125" defaultRowHeight="12.75" x14ac:dyDescent="0.2"/>
  <cols>
    <col min="1" max="1" width="4.28515625" style="4" customWidth="1"/>
    <col min="2" max="2" width="33.140625" style="4" customWidth="1"/>
    <col min="3" max="3" width="15.85546875" style="8" customWidth="1"/>
    <col min="4" max="4" width="4.7109375" style="8" customWidth="1"/>
    <col min="5" max="5" width="11.28515625" style="9" customWidth="1"/>
    <col min="6" max="6" width="5.28515625" style="8" customWidth="1"/>
    <col min="7" max="7" width="9.7109375" style="8" customWidth="1"/>
    <col min="8" max="8" width="11.42578125" style="8" customWidth="1"/>
    <col min="9" max="9" width="14" style="8" customWidth="1"/>
    <col min="10" max="10" width="6.28515625" style="10" customWidth="1"/>
    <col min="11" max="11" width="23.5703125" style="10" customWidth="1"/>
    <col min="12" max="12" width="11.5703125" style="10"/>
    <col min="13" max="13" width="5.5703125" style="4" customWidth="1"/>
    <col min="14" max="14" width="11.5703125" style="4" customWidth="1"/>
    <col min="15" max="15" width="5.5703125" style="4" customWidth="1"/>
    <col min="16" max="16" width="13.140625" style="4" customWidth="1"/>
    <col min="17" max="17" width="11.28515625" style="4" customWidth="1"/>
    <col min="18" max="18" width="15.42578125" style="4" customWidth="1"/>
    <col min="19" max="16384" width="11.5703125" style="4"/>
  </cols>
  <sheetData>
    <row r="1" spans="1:18" ht="49.5" customHeight="1" thickBot="1" x14ac:dyDescent="0.25">
      <c r="C1" s="40" t="s">
        <v>12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10"/>
      <c r="P1" s="10"/>
      <c r="Q1" s="10"/>
      <c r="R1" s="10"/>
    </row>
    <row r="2" spans="1:18" ht="26.25" customHeight="1" x14ac:dyDescent="0.2">
      <c r="A2" s="50" t="s">
        <v>0</v>
      </c>
      <c r="B2" s="50" t="s">
        <v>5</v>
      </c>
      <c r="C2" s="51" t="s">
        <v>1</v>
      </c>
      <c r="D2" s="52" t="s">
        <v>2</v>
      </c>
      <c r="E2" s="31" t="s">
        <v>29</v>
      </c>
      <c r="F2" s="32"/>
      <c r="G2" s="32"/>
      <c r="H2" s="32"/>
      <c r="I2" s="33"/>
      <c r="J2" s="42" t="s">
        <v>15</v>
      </c>
      <c r="K2" s="43"/>
      <c r="L2" s="43"/>
      <c r="M2" s="43"/>
      <c r="N2" s="43"/>
      <c r="O2" s="43"/>
      <c r="P2" s="43"/>
      <c r="Q2" s="43"/>
      <c r="R2" s="44"/>
    </row>
    <row r="3" spans="1:18" s="5" customFormat="1" ht="25.5" x14ac:dyDescent="0.2">
      <c r="A3" s="50"/>
      <c r="B3" s="50"/>
      <c r="C3" s="51"/>
      <c r="D3" s="52"/>
      <c r="E3" s="19" t="s">
        <v>3</v>
      </c>
      <c r="F3" s="20" t="s">
        <v>8</v>
      </c>
      <c r="G3" s="20" t="s">
        <v>4</v>
      </c>
      <c r="H3" s="20" t="s">
        <v>9</v>
      </c>
      <c r="I3" s="21" t="s">
        <v>10</v>
      </c>
      <c r="J3" s="11" t="s">
        <v>0</v>
      </c>
      <c r="K3" s="12" t="s">
        <v>5</v>
      </c>
      <c r="L3" s="12" t="s">
        <v>6</v>
      </c>
      <c r="M3" s="12" t="s">
        <v>2</v>
      </c>
      <c r="N3" s="27" t="s">
        <v>3</v>
      </c>
      <c r="O3" s="13" t="s">
        <v>8</v>
      </c>
      <c r="P3" s="13" t="s">
        <v>4</v>
      </c>
      <c r="Q3" s="13" t="s">
        <v>9</v>
      </c>
      <c r="R3" s="14" t="s">
        <v>10</v>
      </c>
    </row>
    <row r="4" spans="1:18" ht="12" customHeight="1" x14ac:dyDescent="0.2">
      <c r="A4" s="34" t="s">
        <v>16</v>
      </c>
      <c r="B4" s="35"/>
      <c r="C4" s="35"/>
      <c r="D4" s="36"/>
      <c r="E4" s="23"/>
      <c r="F4" s="22"/>
      <c r="G4" s="24"/>
      <c r="H4" s="24"/>
      <c r="I4" s="25"/>
      <c r="J4" s="37" t="str">
        <f t="shared" ref="J4:J15" si="0">+A4</f>
        <v>TONERS O CARTUCHOS IMPRESORAS</v>
      </c>
      <c r="K4" s="38"/>
      <c r="L4" s="38"/>
      <c r="M4" s="39"/>
      <c r="N4" s="28"/>
      <c r="O4" s="18"/>
      <c r="P4" s="28"/>
      <c r="Q4" s="28"/>
      <c r="R4" s="29"/>
    </row>
    <row r="5" spans="1:18" ht="12" customHeight="1" x14ac:dyDescent="0.2">
      <c r="A5" s="1">
        <v>1</v>
      </c>
      <c r="B5" s="6" t="s">
        <v>17</v>
      </c>
      <c r="C5" s="2" t="s">
        <v>28</v>
      </c>
      <c r="D5" s="3">
        <v>7</v>
      </c>
      <c r="E5" s="23">
        <v>683474</v>
      </c>
      <c r="F5" s="22">
        <v>0.19</v>
      </c>
      <c r="G5" s="24">
        <f t="shared" ref="G5:G15" si="1">E5*F5</f>
        <v>129860.06</v>
      </c>
      <c r="H5" s="24">
        <f t="shared" ref="H5:H15" si="2">E5+G5</f>
        <v>813334.06</v>
      </c>
      <c r="I5" s="25">
        <f t="shared" ref="I5:I15" si="3">H5*D5</f>
        <v>5693338.4199999999</v>
      </c>
      <c r="J5" s="15">
        <f t="shared" si="0"/>
        <v>1</v>
      </c>
      <c r="K5" s="16" t="str">
        <f t="shared" ref="K5:K15" si="4">+B5</f>
        <v>HP 85A,  CE285A HP</v>
      </c>
      <c r="L5" s="17" t="str">
        <f t="shared" ref="L5:L15" si="5">+C5</f>
        <v>Unidad</v>
      </c>
      <c r="M5" s="17">
        <f t="shared" ref="M5:M15" si="6">+D5</f>
        <v>7</v>
      </c>
      <c r="N5" s="28">
        <f t="shared" ref="N5:N15" si="7">+E5</f>
        <v>683474</v>
      </c>
      <c r="O5" s="18">
        <f t="shared" ref="O5:O15" si="8">+F5</f>
        <v>0.19</v>
      </c>
      <c r="P5" s="28">
        <f t="shared" ref="P5:P15" si="9">SUM(N5*O5)</f>
        <v>129860.06</v>
      </c>
      <c r="Q5" s="28">
        <f t="shared" ref="Q5:Q15" si="10">SUM(N5+P5)</f>
        <v>813334.06</v>
      </c>
      <c r="R5" s="29">
        <f t="shared" ref="R5:R15" si="11">SUM(M5*Q5)</f>
        <v>5693338.4199999999</v>
      </c>
    </row>
    <row r="6" spans="1:18" ht="12" customHeight="1" x14ac:dyDescent="0.2">
      <c r="A6" s="1">
        <v>2</v>
      </c>
      <c r="B6" s="6" t="s">
        <v>18</v>
      </c>
      <c r="C6" s="2" t="s">
        <v>28</v>
      </c>
      <c r="D6" s="3">
        <v>8</v>
      </c>
      <c r="E6" s="23">
        <v>474880</v>
      </c>
      <c r="F6" s="22">
        <v>0.19</v>
      </c>
      <c r="G6" s="24">
        <f t="shared" si="1"/>
        <v>90227.199999999997</v>
      </c>
      <c r="H6" s="24">
        <f t="shared" si="2"/>
        <v>565107.19999999995</v>
      </c>
      <c r="I6" s="25">
        <f t="shared" si="3"/>
        <v>4520857.5999999996</v>
      </c>
      <c r="J6" s="15">
        <f t="shared" si="0"/>
        <v>2</v>
      </c>
      <c r="K6" s="16" t="str">
        <f t="shared" si="4"/>
        <v>TK-3102</v>
      </c>
      <c r="L6" s="17" t="str">
        <f t="shared" si="5"/>
        <v>Unidad</v>
      </c>
      <c r="M6" s="17">
        <f t="shared" si="6"/>
        <v>8</v>
      </c>
      <c r="N6" s="28">
        <f t="shared" si="7"/>
        <v>474880</v>
      </c>
      <c r="O6" s="18">
        <f t="shared" si="8"/>
        <v>0.19</v>
      </c>
      <c r="P6" s="28">
        <f t="shared" si="9"/>
        <v>90227.199999999997</v>
      </c>
      <c r="Q6" s="28">
        <f t="shared" si="10"/>
        <v>565107.19999999995</v>
      </c>
      <c r="R6" s="29">
        <f t="shared" si="11"/>
        <v>4520857.5999999996</v>
      </c>
    </row>
    <row r="7" spans="1:18" ht="12" customHeight="1" x14ac:dyDescent="0.2">
      <c r="A7" s="1">
        <v>3</v>
      </c>
      <c r="B7" s="6" t="s">
        <v>19</v>
      </c>
      <c r="C7" s="2" t="s">
        <v>28</v>
      </c>
      <c r="D7" s="3">
        <v>10</v>
      </c>
      <c r="E7" s="23">
        <v>330947</v>
      </c>
      <c r="F7" s="22">
        <v>0.19</v>
      </c>
      <c r="G7" s="24">
        <f t="shared" si="1"/>
        <v>62879.93</v>
      </c>
      <c r="H7" s="24">
        <f t="shared" si="2"/>
        <v>393826.93</v>
      </c>
      <c r="I7" s="25">
        <f t="shared" si="3"/>
        <v>3938269.3</v>
      </c>
      <c r="J7" s="15">
        <f t="shared" si="0"/>
        <v>3</v>
      </c>
      <c r="K7" s="16" t="str">
        <f t="shared" si="4"/>
        <v>Ricoh IM 430</v>
      </c>
      <c r="L7" s="17" t="str">
        <f t="shared" si="5"/>
        <v>Unidad</v>
      </c>
      <c r="M7" s="17">
        <f t="shared" si="6"/>
        <v>10</v>
      </c>
      <c r="N7" s="28">
        <f t="shared" si="7"/>
        <v>330947</v>
      </c>
      <c r="O7" s="18">
        <f t="shared" si="8"/>
        <v>0.19</v>
      </c>
      <c r="P7" s="28">
        <f t="shared" si="9"/>
        <v>62879.93</v>
      </c>
      <c r="Q7" s="28">
        <f t="shared" si="10"/>
        <v>393826.93</v>
      </c>
      <c r="R7" s="29">
        <f t="shared" si="11"/>
        <v>3938269.3</v>
      </c>
    </row>
    <row r="8" spans="1:18" ht="12" customHeight="1" x14ac:dyDescent="0.2">
      <c r="A8" s="1">
        <v>4</v>
      </c>
      <c r="B8" s="6" t="s">
        <v>20</v>
      </c>
      <c r="C8" s="2" t="s">
        <v>28</v>
      </c>
      <c r="D8" s="3">
        <v>10</v>
      </c>
      <c r="E8" s="23">
        <v>83130</v>
      </c>
      <c r="F8" s="22">
        <v>0.19</v>
      </c>
      <c r="G8" s="24">
        <f t="shared" si="1"/>
        <v>15794.7</v>
      </c>
      <c r="H8" s="24">
        <f t="shared" si="2"/>
        <v>98924.7</v>
      </c>
      <c r="I8" s="25">
        <f t="shared" si="3"/>
        <v>989247</v>
      </c>
      <c r="J8" s="15">
        <f t="shared" si="0"/>
        <v>4</v>
      </c>
      <c r="K8" s="16" t="str">
        <f t="shared" si="4"/>
        <v>T 504, negro, cian magenta, amarillo</v>
      </c>
      <c r="L8" s="17" t="str">
        <f t="shared" si="5"/>
        <v>Unidad</v>
      </c>
      <c r="M8" s="17">
        <f t="shared" si="6"/>
        <v>10</v>
      </c>
      <c r="N8" s="28">
        <f t="shared" si="7"/>
        <v>83130</v>
      </c>
      <c r="O8" s="18">
        <f t="shared" si="8"/>
        <v>0.19</v>
      </c>
      <c r="P8" s="28">
        <f t="shared" si="9"/>
        <v>15794.7</v>
      </c>
      <c r="Q8" s="28">
        <f t="shared" si="10"/>
        <v>98924.7</v>
      </c>
      <c r="R8" s="29">
        <f t="shared" si="11"/>
        <v>989247</v>
      </c>
    </row>
    <row r="9" spans="1:18" ht="12" customHeight="1" x14ac:dyDescent="0.2">
      <c r="A9" s="1">
        <v>5</v>
      </c>
      <c r="B9" s="6" t="s">
        <v>21</v>
      </c>
      <c r="C9" s="2" t="s">
        <v>28</v>
      </c>
      <c r="D9" s="3">
        <v>10</v>
      </c>
      <c r="E9" s="23">
        <v>620482</v>
      </c>
      <c r="F9" s="22">
        <v>0.19</v>
      </c>
      <c r="G9" s="24">
        <f t="shared" si="1"/>
        <v>117891.58</v>
      </c>
      <c r="H9" s="24">
        <f t="shared" si="2"/>
        <v>738373.58</v>
      </c>
      <c r="I9" s="25">
        <f t="shared" si="3"/>
        <v>7383735.7999999998</v>
      </c>
      <c r="J9" s="15">
        <f t="shared" si="0"/>
        <v>5</v>
      </c>
      <c r="K9" s="16" t="str">
        <f t="shared" si="4"/>
        <v>toner 83A</v>
      </c>
      <c r="L9" s="17" t="str">
        <f t="shared" si="5"/>
        <v>Unidad</v>
      </c>
      <c r="M9" s="17">
        <f t="shared" si="6"/>
        <v>10</v>
      </c>
      <c r="N9" s="28">
        <f t="shared" si="7"/>
        <v>620482</v>
      </c>
      <c r="O9" s="18">
        <f t="shared" si="8"/>
        <v>0.19</v>
      </c>
      <c r="P9" s="28">
        <f t="shared" si="9"/>
        <v>117891.58</v>
      </c>
      <c r="Q9" s="28">
        <f t="shared" si="10"/>
        <v>738373.58</v>
      </c>
      <c r="R9" s="29">
        <f t="shared" si="11"/>
        <v>7383735.7999999998</v>
      </c>
    </row>
    <row r="10" spans="1:18" ht="12" customHeight="1" x14ac:dyDescent="0.2">
      <c r="A10" s="1">
        <v>6</v>
      </c>
      <c r="B10" s="6" t="s">
        <v>22</v>
      </c>
      <c r="C10" s="2" t="s">
        <v>28</v>
      </c>
      <c r="D10" s="3">
        <v>6</v>
      </c>
      <c r="E10" s="23">
        <v>807926</v>
      </c>
      <c r="F10" s="22">
        <v>0.19</v>
      </c>
      <c r="G10" s="24">
        <f t="shared" si="1"/>
        <v>153505.94</v>
      </c>
      <c r="H10" s="24">
        <f t="shared" si="2"/>
        <v>961431.94</v>
      </c>
      <c r="I10" s="25">
        <f t="shared" si="3"/>
        <v>5768591.6399999997</v>
      </c>
      <c r="J10" s="15">
        <f t="shared" si="0"/>
        <v>6</v>
      </c>
      <c r="K10" s="16" t="str">
        <f t="shared" si="4"/>
        <v>CE 278A,  78A</v>
      </c>
      <c r="L10" s="17" t="str">
        <f t="shared" si="5"/>
        <v>Unidad</v>
      </c>
      <c r="M10" s="17">
        <f t="shared" si="6"/>
        <v>6</v>
      </c>
      <c r="N10" s="28">
        <f t="shared" si="7"/>
        <v>807926</v>
      </c>
      <c r="O10" s="18">
        <f t="shared" si="8"/>
        <v>0.19</v>
      </c>
      <c r="P10" s="28">
        <f t="shared" si="9"/>
        <v>153505.94</v>
      </c>
      <c r="Q10" s="28">
        <f t="shared" si="10"/>
        <v>961431.94</v>
      </c>
      <c r="R10" s="29">
        <f t="shared" si="11"/>
        <v>5768591.6399999997</v>
      </c>
    </row>
    <row r="11" spans="1:18" ht="12" customHeight="1" x14ac:dyDescent="0.2">
      <c r="A11" s="1">
        <v>7</v>
      </c>
      <c r="B11" s="6" t="s">
        <v>23</v>
      </c>
      <c r="C11" s="2" t="s">
        <v>28</v>
      </c>
      <c r="D11" s="3">
        <v>3</v>
      </c>
      <c r="E11" s="23">
        <v>465115</v>
      </c>
      <c r="F11" s="22">
        <v>0.19</v>
      </c>
      <c r="G11" s="24">
        <f t="shared" si="1"/>
        <v>88371.85</v>
      </c>
      <c r="H11" s="24">
        <f t="shared" si="2"/>
        <v>553486.85</v>
      </c>
      <c r="I11" s="25">
        <f t="shared" si="3"/>
        <v>1660460.5499999998</v>
      </c>
      <c r="J11" s="15">
        <f t="shared" si="0"/>
        <v>7</v>
      </c>
      <c r="K11" s="16" t="str">
        <f t="shared" si="4"/>
        <v>Ricoh MP2554</v>
      </c>
      <c r="L11" s="17" t="str">
        <f t="shared" si="5"/>
        <v>Unidad</v>
      </c>
      <c r="M11" s="17">
        <f t="shared" si="6"/>
        <v>3</v>
      </c>
      <c r="N11" s="28">
        <f t="shared" si="7"/>
        <v>465115</v>
      </c>
      <c r="O11" s="18">
        <f t="shared" si="8"/>
        <v>0.19</v>
      </c>
      <c r="P11" s="28">
        <f t="shared" si="9"/>
        <v>88371.85</v>
      </c>
      <c r="Q11" s="28">
        <f t="shared" si="10"/>
        <v>553486.85</v>
      </c>
      <c r="R11" s="29">
        <f t="shared" si="11"/>
        <v>1660460.5499999998</v>
      </c>
    </row>
    <row r="12" spans="1:18" ht="12" customHeight="1" x14ac:dyDescent="0.2">
      <c r="A12" s="1">
        <v>8</v>
      </c>
      <c r="B12" s="6" t="s">
        <v>24</v>
      </c>
      <c r="C12" s="2" t="s">
        <v>28</v>
      </c>
      <c r="D12" s="3">
        <v>3</v>
      </c>
      <c r="E12" s="23">
        <v>205723</v>
      </c>
      <c r="F12" s="22">
        <v>0.19</v>
      </c>
      <c r="G12" s="24">
        <f t="shared" si="1"/>
        <v>39087.370000000003</v>
      </c>
      <c r="H12" s="24">
        <f t="shared" si="2"/>
        <v>244810.37</v>
      </c>
      <c r="I12" s="25">
        <f t="shared" si="3"/>
        <v>734431.11</v>
      </c>
      <c r="J12" s="15">
        <f t="shared" si="0"/>
        <v>8</v>
      </c>
      <c r="K12" s="16" t="str">
        <f t="shared" si="4"/>
        <v>Ricoh MP402</v>
      </c>
      <c r="L12" s="17" t="str">
        <f t="shared" si="5"/>
        <v>Unidad</v>
      </c>
      <c r="M12" s="17">
        <f t="shared" si="6"/>
        <v>3</v>
      </c>
      <c r="N12" s="28">
        <f t="shared" si="7"/>
        <v>205723</v>
      </c>
      <c r="O12" s="18">
        <f t="shared" si="8"/>
        <v>0.19</v>
      </c>
      <c r="P12" s="28">
        <f t="shared" si="9"/>
        <v>39087.370000000003</v>
      </c>
      <c r="Q12" s="28">
        <f t="shared" si="10"/>
        <v>244810.37</v>
      </c>
      <c r="R12" s="29">
        <f t="shared" si="11"/>
        <v>734431.11</v>
      </c>
    </row>
    <row r="13" spans="1:18" ht="12" customHeight="1" x14ac:dyDescent="0.2">
      <c r="A13" s="1">
        <v>9</v>
      </c>
      <c r="B13" s="6" t="s">
        <v>25</v>
      </c>
      <c r="C13" s="2" t="s">
        <v>28</v>
      </c>
      <c r="D13" s="3">
        <v>5</v>
      </c>
      <c r="E13" s="23">
        <v>742395</v>
      </c>
      <c r="F13" s="22">
        <v>0.19</v>
      </c>
      <c r="G13" s="24">
        <f t="shared" si="1"/>
        <v>141055.04999999999</v>
      </c>
      <c r="H13" s="24">
        <f t="shared" si="2"/>
        <v>883450.05</v>
      </c>
      <c r="I13" s="25">
        <f t="shared" si="3"/>
        <v>4417250.25</v>
      </c>
      <c r="J13" s="15">
        <f t="shared" si="0"/>
        <v>9</v>
      </c>
      <c r="K13" s="16" t="str">
        <f t="shared" si="4"/>
        <v>Ricoh MP501</v>
      </c>
      <c r="L13" s="17" t="str">
        <f t="shared" si="5"/>
        <v>Unidad</v>
      </c>
      <c r="M13" s="17">
        <f t="shared" si="6"/>
        <v>5</v>
      </c>
      <c r="N13" s="28">
        <f t="shared" si="7"/>
        <v>742395</v>
      </c>
      <c r="O13" s="18">
        <f t="shared" si="8"/>
        <v>0.19</v>
      </c>
      <c r="P13" s="28">
        <f t="shared" si="9"/>
        <v>141055.04999999999</v>
      </c>
      <c r="Q13" s="28">
        <f t="shared" si="10"/>
        <v>883450.05</v>
      </c>
      <c r="R13" s="29">
        <f t="shared" si="11"/>
        <v>4417250.25</v>
      </c>
    </row>
    <row r="14" spans="1:18" ht="12" customHeight="1" x14ac:dyDescent="0.2">
      <c r="A14" s="1">
        <v>10</v>
      </c>
      <c r="B14" s="6" t="s">
        <v>26</v>
      </c>
      <c r="C14" s="2" t="s">
        <v>28</v>
      </c>
      <c r="D14" s="3">
        <v>3</v>
      </c>
      <c r="E14" s="23">
        <v>509838</v>
      </c>
      <c r="F14" s="22">
        <v>0.19</v>
      </c>
      <c r="G14" s="24">
        <f t="shared" si="1"/>
        <v>96869.22</v>
      </c>
      <c r="H14" s="24">
        <f t="shared" si="2"/>
        <v>606707.22</v>
      </c>
      <c r="I14" s="25">
        <f t="shared" si="3"/>
        <v>1820121.66</v>
      </c>
      <c r="J14" s="15">
        <f t="shared" si="0"/>
        <v>10</v>
      </c>
      <c r="K14" s="16" t="str">
        <f t="shared" si="4"/>
        <v>Ricoh SP3710X</v>
      </c>
      <c r="L14" s="17" t="str">
        <f t="shared" si="5"/>
        <v>Unidad</v>
      </c>
      <c r="M14" s="17">
        <f t="shared" si="6"/>
        <v>3</v>
      </c>
      <c r="N14" s="28">
        <f t="shared" si="7"/>
        <v>509838</v>
      </c>
      <c r="O14" s="18">
        <f t="shared" si="8"/>
        <v>0.19</v>
      </c>
      <c r="P14" s="28">
        <f t="shared" si="9"/>
        <v>96869.22</v>
      </c>
      <c r="Q14" s="28">
        <f t="shared" si="10"/>
        <v>606707.22</v>
      </c>
      <c r="R14" s="29">
        <f t="shared" si="11"/>
        <v>1820121.66</v>
      </c>
    </row>
    <row r="15" spans="1:18" ht="12" customHeight="1" x14ac:dyDescent="0.2">
      <c r="A15" s="1">
        <v>11</v>
      </c>
      <c r="B15" s="6" t="s">
        <v>27</v>
      </c>
      <c r="C15" s="2" t="s">
        <v>28</v>
      </c>
      <c r="D15" s="3">
        <v>4</v>
      </c>
      <c r="E15" s="23">
        <v>614936</v>
      </c>
      <c r="F15" s="22">
        <v>0.19</v>
      </c>
      <c r="G15" s="24">
        <f t="shared" si="1"/>
        <v>116837.84</v>
      </c>
      <c r="H15" s="24">
        <f t="shared" si="2"/>
        <v>731773.84</v>
      </c>
      <c r="I15" s="25">
        <f t="shared" si="3"/>
        <v>2927095.36</v>
      </c>
      <c r="J15" s="15">
        <f t="shared" si="0"/>
        <v>11</v>
      </c>
      <c r="K15" s="16" t="str">
        <f t="shared" si="4"/>
        <v>CF 217A,  17A</v>
      </c>
      <c r="L15" s="17" t="str">
        <f t="shared" si="5"/>
        <v>Unidad</v>
      </c>
      <c r="M15" s="17">
        <f t="shared" si="6"/>
        <v>4</v>
      </c>
      <c r="N15" s="28">
        <f t="shared" si="7"/>
        <v>614936</v>
      </c>
      <c r="O15" s="18">
        <f t="shared" si="8"/>
        <v>0.19</v>
      </c>
      <c r="P15" s="28">
        <f t="shared" si="9"/>
        <v>116837.84</v>
      </c>
      <c r="Q15" s="28">
        <f t="shared" si="10"/>
        <v>731773.84</v>
      </c>
      <c r="R15" s="29">
        <f t="shared" si="11"/>
        <v>2927095.36</v>
      </c>
    </row>
    <row r="16" spans="1:18" s="7" customFormat="1" ht="15.75" customHeight="1" thickBot="1" x14ac:dyDescent="0.25">
      <c r="A16" s="49"/>
      <c r="B16" s="49"/>
      <c r="C16" s="49"/>
      <c r="D16" s="49"/>
      <c r="E16" s="47" t="s">
        <v>11</v>
      </c>
      <c r="F16" s="48"/>
      <c r="G16" s="48"/>
      <c r="H16" s="48"/>
      <c r="I16" s="26">
        <f>SUM(I4:I15)</f>
        <v>39853398.689999998</v>
      </c>
      <c r="J16" s="45" t="s">
        <v>7</v>
      </c>
      <c r="K16" s="46"/>
      <c r="L16" s="46"/>
      <c r="M16" s="46"/>
      <c r="N16" s="46"/>
      <c r="O16" s="46"/>
      <c r="P16" s="46"/>
      <c r="Q16" s="46"/>
      <c r="R16" s="30">
        <f>SUM(R4:R15)</f>
        <v>39853398.689999998</v>
      </c>
    </row>
    <row r="20" spans="10:18" x14ac:dyDescent="0.2">
      <c r="J20" s="41" t="s">
        <v>13</v>
      </c>
      <c r="K20" s="41"/>
      <c r="L20" s="41"/>
      <c r="M20" s="41"/>
      <c r="N20" s="41"/>
      <c r="O20" s="41"/>
      <c r="P20" s="41"/>
      <c r="Q20" s="41"/>
      <c r="R20" s="41"/>
    </row>
    <row r="21" spans="10:18" x14ac:dyDescent="0.2">
      <c r="J21" s="41" t="s">
        <v>14</v>
      </c>
      <c r="K21" s="41"/>
      <c r="L21" s="41"/>
      <c r="M21" s="41"/>
      <c r="N21" s="41"/>
      <c r="O21" s="41"/>
      <c r="P21" s="41"/>
      <c r="Q21" s="41"/>
      <c r="R21" s="41"/>
    </row>
  </sheetData>
  <mergeCells count="14">
    <mergeCell ref="J21:R21"/>
    <mergeCell ref="J2:R2"/>
    <mergeCell ref="J16:Q16"/>
    <mergeCell ref="E16:H16"/>
    <mergeCell ref="A16:D16"/>
    <mergeCell ref="A2:A3"/>
    <mergeCell ref="B2:B3"/>
    <mergeCell ref="C2:C3"/>
    <mergeCell ref="D2:D3"/>
    <mergeCell ref="E2:I2"/>
    <mergeCell ref="A4:D4"/>
    <mergeCell ref="J4:M4"/>
    <mergeCell ref="C1:N1"/>
    <mergeCell ref="J20:R20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Papeleria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2025-11-19T12:57:11Z</dcterms:modified>
</cp:coreProperties>
</file>