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TOSHIBA EXT/Seguridad 26-04-2021/4. BIF/2025/1. Contratación/Mínima Cuantía/16. Mantenimiento Aires/"/>
    </mc:Choice>
  </mc:AlternateContent>
  <xr:revisionPtr revIDLastSave="0" documentId="13_ncr:1_{4FFD8A4C-ED02-3F48-BF4A-8E5D64D2A665}" xr6:coauthVersionLast="47" xr6:coauthVersionMax="47" xr10:uidLastSave="{00000000-0000-0000-0000-000000000000}"/>
  <bookViews>
    <workbookView xWindow="0" yWindow="0" windowWidth="28800" windowHeight="18000" activeTab="1" xr2:uid="{3ABAE9B3-54A1-3945-B4D0-225DAD7E9E89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4" i="1" l="1"/>
  <c r="G22" i="2"/>
  <c r="G23" i="2" s="1"/>
  <c r="G19" i="2"/>
  <c r="G20" i="2" s="1"/>
  <c r="G16" i="2"/>
  <c r="G17" i="2" s="1"/>
  <c r="G13" i="2"/>
  <c r="G12" i="2"/>
  <c r="G11" i="2"/>
  <c r="G10" i="2"/>
  <c r="G9" i="2"/>
  <c r="G8" i="2"/>
  <c r="G7" i="2"/>
  <c r="G6" i="2"/>
  <c r="G5" i="2"/>
  <c r="H31" i="1"/>
  <c r="H32" i="1"/>
  <c r="H33" i="1"/>
  <c r="H34" i="1"/>
  <c r="H35" i="1"/>
  <c r="H30" i="1"/>
  <c r="H19" i="1"/>
  <c r="K19" i="1"/>
  <c r="K20" i="1"/>
  <c r="J16" i="1"/>
  <c r="J17" i="1" s="1"/>
  <c r="J24" i="1" s="1"/>
  <c r="I16" i="1"/>
  <c r="I17" i="1" s="1"/>
  <c r="I24" i="1" s="1"/>
  <c r="H16" i="1"/>
  <c r="K16" i="1" s="1"/>
  <c r="K17" i="1" s="1"/>
  <c r="K9" i="1"/>
  <c r="J6" i="1"/>
  <c r="J7" i="1"/>
  <c r="J14" i="1" s="1"/>
  <c r="J8" i="1"/>
  <c r="J9" i="1"/>
  <c r="J10" i="1"/>
  <c r="J11" i="1"/>
  <c r="J12" i="1"/>
  <c r="J13" i="1"/>
  <c r="J5" i="1"/>
  <c r="I6" i="1"/>
  <c r="I7" i="1"/>
  <c r="I8" i="1"/>
  <c r="I9" i="1"/>
  <c r="I10" i="1"/>
  <c r="I11" i="1"/>
  <c r="I12" i="1"/>
  <c r="I13" i="1"/>
  <c r="I5" i="1"/>
  <c r="I14" i="1" s="1"/>
  <c r="H6" i="1"/>
  <c r="K6" i="1" s="1"/>
  <c r="H7" i="1"/>
  <c r="K7" i="1" s="1"/>
  <c r="H8" i="1"/>
  <c r="K8" i="1" s="1"/>
  <c r="H9" i="1"/>
  <c r="H10" i="1"/>
  <c r="K10" i="1" s="1"/>
  <c r="H11" i="1"/>
  <c r="K11" i="1" s="1"/>
  <c r="H12" i="1"/>
  <c r="K12" i="1" s="1"/>
  <c r="H13" i="1"/>
  <c r="K13" i="1" s="1"/>
  <c r="H5" i="1"/>
  <c r="K5" i="1" s="1"/>
  <c r="G14" i="2" l="1"/>
  <c r="G24" i="2" s="1"/>
  <c r="O25" i="1" s="1"/>
  <c r="P25" i="1" s="1"/>
  <c r="P26" i="1" s="1"/>
  <c r="K14" i="1"/>
  <c r="K24" i="1" s="1"/>
</calcChain>
</file>

<file path=xl/sharedStrings.xml><?xml version="1.0" encoding="utf-8"?>
<sst xmlns="http://schemas.openxmlformats.org/spreadsheetml/2006/main" count="122" uniqueCount="40">
  <si>
    <t>ITEM</t>
  </si>
  <si>
    <t>CANTIDAD</t>
  </si>
  <si>
    <t>DESCRIPCIÓN</t>
  </si>
  <si>
    <t>COTIZACIÓN 1</t>
  </si>
  <si>
    <t>VR. PROM. UNITARIO</t>
  </si>
  <si>
    <t>VR. TOTAL 1</t>
  </si>
  <si>
    <t>VR TOTAL 2</t>
  </si>
  <si>
    <t>VR TOTAL PROMEDIO</t>
  </si>
  <si>
    <t>SUBTOTAL</t>
  </si>
  <si>
    <t>MANTENIMIENTO PREVENTIVO DEPENDENCIAS BIF</t>
  </si>
  <si>
    <t>MANTENIMIENTO PREVENTIVO PARQUE INTERNACIONAL PARAPENTE</t>
  </si>
  <si>
    <t>COTIZACIÓN 2</t>
  </si>
  <si>
    <t>Dirección General - Aire acondicionado tipo minisplit de 18.000 BTU</t>
  </si>
  <si>
    <t>Secretaria general - - Aire acondicionado tipo minisplit de 18.000 BTU</t>
  </si>
  <si>
    <t>Área Técnica - - Aire acondicionado tipo minisplit de 18.000 BTU</t>
  </si>
  <si>
    <t>Área administrativa y Financiera - - Aire acondicionado tipo minisplit de 18.000 BTU</t>
  </si>
  <si>
    <t>Sala de Juntas - - Aire acondicionado tipo minisplit de 18.000 BTU</t>
  </si>
  <si>
    <t>Ventanilla única - - Aire acondicionado tipo minisplit de 18.000 BTU</t>
  </si>
  <si>
    <t>Archivo de Gestión - Aire acondicionado tipo minisplit de 18.000 BTU</t>
  </si>
  <si>
    <t>Archivo Central - Aire acondicionado tipo minisplit de 18.000 BTU</t>
  </si>
  <si>
    <t>Bodega - Aire acondicionado tipo minisplit de 18.000 BTU</t>
  </si>
  <si>
    <t>Oficinas Parque Internacional Parapente - Aire acondicionado tipo cassette de 3 toneladas</t>
  </si>
  <si>
    <t>INSTALACIÓN DE AIRE ACONDICIONADO PARA EL ÁREA DE SISTEMAS</t>
  </si>
  <si>
    <t>Instalación aire acondicionado para el área de sistemas - aire acondicionado tipo mini Split de pared
El servicio incluye
* Instalación de condensadora
* Instalación de consola
* Instalación de tubería de cobre
* Instalación de aislamiento térmico
* Instalación de cinta vinilo
* Instalación de cable de señal
* Instalación de cable de poder
* Instalación de base de condensadora</t>
  </si>
  <si>
    <t>BOLSA DE PRODUCTOS</t>
  </si>
  <si>
    <t>Glb</t>
  </si>
  <si>
    <t>UNIDAD</t>
  </si>
  <si>
    <t xml:space="preserve"> Und.</t>
  </si>
  <si>
    <t>Und.</t>
  </si>
  <si>
    <t>*El valor total de este item no debe modificarse.  Los valores que se observarán serán los ofertados en el anexo de costo unitario de cada repuesto</t>
  </si>
  <si>
    <t>TOTAL (Este valor incluye IVA y todos los demás costos indirectos como estampillas y tasas departamentales y municipales</t>
  </si>
  <si>
    <t>ANEXO 1 - BOLSA DE REPUESTOS</t>
  </si>
  <si>
    <t>Corrección de fuga y cargad de gas refrigerante R410</t>
  </si>
  <si>
    <t>Capacitores y contactores</t>
  </si>
  <si>
    <t>Motores - ventiladores de las evaporadoras</t>
  </si>
  <si>
    <t>Tarjetas electrónicas</t>
  </si>
  <si>
    <t>Compresor de 1 y 1,5 toneladas</t>
  </si>
  <si>
    <t>Kit de arranque para aires de 1 y 1,5 toneladas</t>
  </si>
  <si>
    <t>Und</t>
  </si>
  <si>
    <t>Bolsa de repuestos para mantenimiento correctivo de los aires acondicionados. (Incluye mano de obra , suministro e instalación)*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</si>
</sst>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&quot;$&quot;\ #,##0"/>
  </numFmts>
  <fonts count="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/>
    <xf numFmtId="0" fontId="3" fillId="2" borderId="1" xfId="0" applyFont="1" applyFill="1" applyBorder="1" applyAlignment="1">
      <alignment horizontal="center" vertical="center" wrapText="1"/>
    </xf>
    <xf numFmtId="6" fontId="5" fillId="2" borderId="1" xfId="0" applyNumberFormat="1" applyFont="1" applyFill="1" applyBorder="1"/>
    <xf numFmtId="6" fontId="4" fillId="2" borderId="1" xfId="0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6" fontId="4" fillId="3" borderId="1" xfId="0" applyNumberFormat="1" applyFont="1" applyFill="1" applyBorder="1" applyAlignment="1">
      <alignment horizontal="center" vertical="center"/>
    </xf>
    <xf numFmtId="164" fontId="5" fillId="3" borderId="1" xfId="1" applyNumberFormat="1" applyFont="1" applyFill="1" applyBorder="1" applyAlignment="1">
      <alignment horizontal="center" vertical="center"/>
    </xf>
    <xf numFmtId="6" fontId="5" fillId="3" borderId="1" xfId="0" applyNumberFormat="1" applyFont="1" applyFill="1" applyBorder="1"/>
    <xf numFmtId="6" fontId="4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6" fontId="5" fillId="5" borderId="1" xfId="0" applyNumberFormat="1" applyFont="1" applyFill="1" applyBorder="1"/>
    <xf numFmtId="164" fontId="5" fillId="5" borderId="1" xfId="1" applyNumberFormat="1" applyFont="1" applyFill="1" applyBorder="1" applyAlignment="1">
      <alignment horizontal="center" vertical="center"/>
    </xf>
    <xf numFmtId="0" fontId="2" fillId="0" borderId="1" xfId="0" applyFont="1" applyBorder="1"/>
    <xf numFmtId="164" fontId="6" fillId="2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vertical="center"/>
    </xf>
    <xf numFmtId="0" fontId="6" fillId="5" borderId="1" xfId="0" applyFont="1" applyFill="1" applyBorder="1" applyAlignment="1">
      <alignment horizontal="justify" vertical="center"/>
    </xf>
    <xf numFmtId="164" fontId="5" fillId="5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justify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6" fontId="4" fillId="0" borderId="1" xfId="0" applyNumberFormat="1" applyFont="1" applyFill="1" applyBorder="1" applyAlignment="1">
      <alignment horizontal="center" vertical="center"/>
    </xf>
    <xf numFmtId="6" fontId="5" fillId="0" borderId="1" xfId="0" applyNumberFormat="1" applyFont="1" applyFill="1" applyBorder="1"/>
    <xf numFmtId="0" fontId="4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justify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5" fillId="0" borderId="2" xfId="0" applyFont="1" applyFill="1" applyBorder="1"/>
    <xf numFmtId="0" fontId="7" fillId="0" borderId="0" xfId="0" applyFont="1" applyFill="1"/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/>
    <xf numFmtId="164" fontId="5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1" xfId="0" applyFont="1" applyFill="1" applyBorder="1" applyAlignment="1">
      <alignment horizontal="justify" vertical="justify"/>
    </xf>
    <xf numFmtId="6" fontId="5" fillId="0" borderId="1" xfId="0" applyNumberFormat="1" applyFont="1" applyFill="1" applyBorder="1" applyAlignment="1">
      <alignment vertical="center"/>
    </xf>
    <xf numFmtId="42" fontId="0" fillId="0" borderId="0" xfId="1" applyFont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5C9D-3AD2-A140-A69E-9F07C260DE72}">
  <dimension ref="B3:P35"/>
  <sheetViews>
    <sheetView workbookViewId="0">
      <selection activeCell="O26" sqref="O26"/>
    </sheetView>
  </sheetViews>
  <sheetFormatPr baseColWidth="10" defaultRowHeight="16" x14ac:dyDescent="0.2"/>
  <cols>
    <col min="2" max="2" width="4.83203125" bestFit="1" customWidth="1"/>
    <col min="3" max="3" width="61.5" bestFit="1" customWidth="1"/>
    <col min="4" max="4" width="7" bestFit="1" customWidth="1"/>
    <col min="6" max="8" width="11" bestFit="1" customWidth="1"/>
    <col min="9" max="9" width="10.6640625" bestFit="1" customWidth="1"/>
    <col min="10" max="11" width="11.1640625" bestFit="1" customWidth="1"/>
    <col min="15" max="15" width="11.83203125" bestFit="1" customWidth="1"/>
  </cols>
  <sheetData>
    <row r="3" spans="2:11" x14ac:dyDescent="0.2">
      <c r="B3" s="36" t="s">
        <v>9</v>
      </c>
      <c r="C3" s="36"/>
      <c r="D3" s="36"/>
      <c r="E3" s="36"/>
      <c r="F3" s="36"/>
      <c r="G3" s="36"/>
      <c r="H3" s="36"/>
      <c r="I3" s="36"/>
      <c r="J3" s="36"/>
      <c r="K3" s="36"/>
    </row>
    <row r="4" spans="2:11" ht="30" x14ac:dyDescent="0.2">
      <c r="B4" s="1" t="s">
        <v>0</v>
      </c>
      <c r="C4" s="2" t="s">
        <v>2</v>
      </c>
      <c r="D4" s="2" t="s">
        <v>26</v>
      </c>
      <c r="E4" s="1" t="s">
        <v>1</v>
      </c>
      <c r="F4" s="11" t="s">
        <v>3</v>
      </c>
      <c r="G4" s="15" t="s">
        <v>11</v>
      </c>
      <c r="H4" s="20" t="s">
        <v>4</v>
      </c>
      <c r="I4" s="11" t="s">
        <v>5</v>
      </c>
      <c r="J4" s="15" t="s">
        <v>6</v>
      </c>
      <c r="K4" s="20" t="s">
        <v>7</v>
      </c>
    </row>
    <row r="5" spans="2:11" x14ac:dyDescent="0.2">
      <c r="B5" s="3">
        <v>1</v>
      </c>
      <c r="C5" s="4" t="s">
        <v>12</v>
      </c>
      <c r="D5" s="3" t="s">
        <v>27</v>
      </c>
      <c r="E5" s="3">
        <v>1</v>
      </c>
      <c r="F5" s="13">
        <v>246966</v>
      </c>
      <c r="G5" s="16">
        <v>240500</v>
      </c>
      <c r="H5" s="21">
        <f>AVERAGE(F5:G5)</f>
        <v>243733</v>
      </c>
      <c r="I5" s="12">
        <f>E5*F5</f>
        <v>246966</v>
      </c>
      <c r="J5" s="18">
        <f>G5*E5</f>
        <v>240500</v>
      </c>
      <c r="K5" s="21">
        <f>H5*E5</f>
        <v>243733</v>
      </c>
    </row>
    <row r="6" spans="2:11" x14ac:dyDescent="0.2">
      <c r="B6" s="3">
        <v>2</v>
      </c>
      <c r="C6" s="4" t="s">
        <v>13</v>
      </c>
      <c r="D6" s="3" t="s">
        <v>27</v>
      </c>
      <c r="E6" s="3">
        <v>2</v>
      </c>
      <c r="F6" s="13">
        <v>246966</v>
      </c>
      <c r="G6" s="16">
        <v>240500</v>
      </c>
      <c r="H6" s="21">
        <f t="shared" ref="H6:H13" si="0">AVERAGE(F6:G6)</f>
        <v>243733</v>
      </c>
      <c r="I6" s="12">
        <f t="shared" ref="I6:I13" si="1">E6*F6</f>
        <v>493932</v>
      </c>
      <c r="J6" s="18">
        <f t="shared" ref="J6:J13" si="2">G6*E6</f>
        <v>481000</v>
      </c>
      <c r="K6" s="21">
        <f t="shared" ref="K6:K13" si="3">H6*E6</f>
        <v>487466</v>
      </c>
    </row>
    <row r="7" spans="2:11" x14ac:dyDescent="0.2">
      <c r="B7" s="3">
        <v>3</v>
      </c>
      <c r="C7" s="4" t="s">
        <v>14</v>
      </c>
      <c r="D7" s="3" t="s">
        <v>27</v>
      </c>
      <c r="E7" s="3">
        <v>2</v>
      </c>
      <c r="F7" s="13">
        <v>246966</v>
      </c>
      <c r="G7" s="16">
        <v>240500</v>
      </c>
      <c r="H7" s="21">
        <f t="shared" si="0"/>
        <v>243733</v>
      </c>
      <c r="I7" s="12">
        <f t="shared" si="1"/>
        <v>493932</v>
      </c>
      <c r="J7" s="18">
        <f t="shared" si="2"/>
        <v>481000</v>
      </c>
      <c r="K7" s="21">
        <f t="shared" si="3"/>
        <v>487466</v>
      </c>
    </row>
    <row r="8" spans="2:11" x14ac:dyDescent="0.2">
      <c r="B8" s="3">
        <v>4</v>
      </c>
      <c r="C8" s="5" t="s">
        <v>15</v>
      </c>
      <c r="D8" s="3" t="s">
        <v>27</v>
      </c>
      <c r="E8" s="3">
        <v>2</v>
      </c>
      <c r="F8" s="13">
        <v>246966</v>
      </c>
      <c r="G8" s="16">
        <v>240500</v>
      </c>
      <c r="H8" s="21">
        <f t="shared" si="0"/>
        <v>243733</v>
      </c>
      <c r="I8" s="12">
        <f t="shared" si="1"/>
        <v>493932</v>
      </c>
      <c r="J8" s="18">
        <f t="shared" si="2"/>
        <v>481000</v>
      </c>
      <c r="K8" s="21">
        <f t="shared" si="3"/>
        <v>487466</v>
      </c>
    </row>
    <row r="9" spans="2:11" x14ac:dyDescent="0.2">
      <c r="B9" s="3">
        <v>5</v>
      </c>
      <c r="C9" s="4" t="s">
        <v>16</v>
      </c>
      <c r="D9" s="3" t="s">
        <v>27</v>
      </c>
      <c r="E9" s="3">
        <v>1</v>
      </c>
      <c r="F9" s="13">
        <v>246966</v>
      </c>
      <c r="G9" s="16">
        <v>240500</v>
      </c>
      <c r="H9" s="21">
        <f t="shared" si="0"/>
        <v>243733</v>
      </c>
      <c r="I9" s="12">
        <f t="shared" si="1"/>
        <v>246966</v>
      </c>
      <c r="J9" s="18">
        <f t="shared" si="2"/>
        <v>240500</v>
      </c>
      <c r="K9" s="21">
        <f t="shared" si="3"/>
        <v>243733</v>
      </c>
    </row>
    <row r="10" spans="2:11" x14ac:dyDescent="0.2">
      <c r="B10" s="3">
        <v>6</v>
      </c>
      <c r="C10" s="4" t="s">
        <v>17</v>
      </c>
      <c r="D10" s="3" t="s">
        <v>27</v>
      </c>
      <c r="E10" s="3">
        <v>1</v>
      </c>
      <c r="F10" s="13">
        <v>246966</v>
      </c>
      <c r="G10" s="16">
        <v>240500</v>
      </c>
      <c r="H10" s="21">
        <f t="shared" si="0"/>
        <v>243733</v>
      </c>
      <c r="I10" s="12">
        <f t="shared" si="1"/>
        <v>246966</v>
      </c>
      <c r="J10" s="18">
        <f t="shared" si="2"/>
        <v>240500</v>
      </c>
      <c r="K10" s="21">
        <f t="shared" si="3"/>
        <v>243733</v>
      </c>
    </row>
    <row r="11" spans="2:11" x14ac:dyDescent="0.2">
      <c r="B11" s="3">
        <v>7</v>
      </c>
      <c r="C11" s="4" t="s">
        <v>18</v>
      </c>
      <c r="D11" s="3" t="s">
        <v>27</v>
      </c>
      <c r="E11" s="3">
        <v>1</v>
      </c>
      <c r="F11" s="13">
        <v>246966</v>
      </c>
      <c r="G11" s="16">
        <v>240500</v>
      </c>
      <c r="H11" s="21">
        <f t="shared" si="0"/>
        <v>243733</v>
      </c>
      <c r="I11" s="12">
        <f t="shared" si="1"/>
        <v>246966</v>
      </c>
      <c r="J11" s="18">
        <f t="shared" si="2"/>
        <v>240500</v>
      </c>
      <c r="K11" s="21">
        <f t="shared" si="3"/>
        <v>243733</v>
      </c>
    </row>
    <row r="12" spans="2:11" x14ac:dyDescent="0.2">
      <c r="B12" s="3">
        <v>8</v>
      </c>
      <c r="C12" s="4" t="s">
        <v>19</v>
      </c>
      <c r="D12" s="3" t="s">
        <v>27</v>
      </c>
      <c r="E12" s="3">
        <v>1</v>
      </c>
      <c r="F12" s="13">
        <v>246966</v>
      </c>
      <c r="G12" s="16">
        <v>240500</v>
      </c>
      <c r="H12" s="21">
        <f t="shared" si="0"/>
        <v>243733</v>
      </c>
      <c r="I12" s="12">
        <f t="shared" si="1"/>
        <v>246966</v>
      </c>
      <c r="J12" s="18">
        <f t="shared" si="2"/>
        <v>240500</v>
      </c>
      <c r="K12" s="21">
        <f t="shared" si="3"/>
        <v>243733</v>
      </c>
    </row>
    <row r="13" spans="2:11" x14ac:dyDescent="0.2">
      <c r="B13" s="3">
        <v>9</v>
      </c>
      <c r="C13" s="4" t="s">
        <v>20</v>
      </c>
      <c r="D13" s="3" t="s">
        <v>27</v>
      </c>
      <c r="E13" s="3">
        <v>1</v>
      </c>
      <c r="F13" s="13">
        <v>246966</v>
      </c>
      <c r="G13" s="16">
        <v>240500</v>
      </c>
      <c r="H13" s="21">
        <f t="shared" si="0"/>
        <v>243733</v>
      </c>
      <c r="I13" s="12">
        <f t="shared" si="1"/>
        <v>246966</v>
      </c>
      <c r="J13" s="18">
        <f t="shared" si="2"/>
        <v>240500</v>
      </c>
      <c r="K13" s="21">
        <f t="shared" si="3"/>
        <v>243733</v>
      </c>
    </row>
    <row r="14" spans="2:11" x14ac:dyDescent="0.2">
      <c r="B14" s="6"/>
      <c r="C14" s="41" t="s">
        <v>8</v>
      </c>
      <c r="D14" s="42"/>
      <c r="E14" s="42"/>
      <c r="F14" s="42"/>
      <c r="G14" s="42"/>
      <c r="H14" s="43"/>
      <c r="I14" s="12">
        <f>SUM(I5:I13)</f>
        <v>2963592</v>
      </c>
      <c r="J14" s="18">
        <f t="shared" ref="J14:K14" si="4">SUM(J5:J13)</f>
        <v>2886000</v>
      </c>
      <c r="K14" s="21">
        <f t="shared" si="4"/>
        <v>2924796</v>
      </c>
    </row>
    <row r="15" spans="2:11" x14ac:dyDescent="0.2">
      <c r="B15" s="36" t="s">
        <v>10</v>
      </c>
      <c r="C15" s="36"/>
      <c r="D15" s="36"/>
      <c r="E15" s="36"/>
      <c r="F15" s="36"/>
      <c r="G15" s="36"/>
      <c r="H15" s="36"/>
      <c r="I15" s="36"/>
      <c r="J15" s="36"/>
      <c r="K15" s="36"/>
    </row>
    <row r="16" spans="2:11" x14ac:dyDescent="0.2">
      <c r="B16" s="3">
        <v>10</v>
      </c>
      <c r="C16" s="4" t="s">
        <v>21</v>
      </c>
      <c r="D16" s="3" t="s">
        <v>28</v>
      </c>
      <c r="E16" s="3">
        <v>4</v>
      </c>
      <c r="F16" s="13">
        <v>357000</v>
      </c>
      <c r="G16" s="19">
        <v>297500</v>
      </c>
      <c r="H16" s="21">
        <f>AVERAGE(F16:G16)</f>
        <v>327250</v>
      </c>
      <c r="I16" s="12">
        <f>F16*E16</f>
        <v>1428000</v>
      </c>
      <c r="J16" s="18">
        <f>G16*E16</f>
        <v>1190000</v>
      </c>
      <c r="K16" s="21">
        <f>H16*E16</f>
        <v>1309000</v>
      </c>
    </row>
    <row r="17" spans="2:16" x14ac:dyDescent="0.2">
      <c r="B17" s="3"/>
      <c r="C17" s="41" t="s">
        <v>8</v>
      </c>
      <c r="D17" s="42"/>
      <c r="E17" s="42"/>
      <c r="F17" s="42"/>
      <c r="G17" s="42"/>
      <c r="H17" s="43"/>
      <c r="I17" s="12">
        <f>I16</f>
        <v>1428000</v>
      </c>
      <c r="J17" s="18">
        <f t="shared" ref="J17:K17" si="5">J16</f>
        <v>1190000</v>
      </c>
      <c r="K17" s="21">
        <f t="shared" si="5"/>
        <v>1309000</v>
      </c>
    </row>
    <row r="18" spans="2:16" x14ac:dyDescent="0.2">
      <c r="B18" s="36" t="s">
        <v>22</v>
      </c>
      <c r="C18" s="36"/>
      <c r="D18" s="36"/>
      <c r="E18" s="36"/>
      <c r="F18" s="36"/>
      <c r="G18" s="36"/>
      <c r="H18" s="36"/>
      <c r="I18" s="36"/>
      <c r="J18" s="36"/>
      <c r="K18" s="36"/>
    </row>
    <row r="19" spans="2:16" ht="165" x14ac:dyDescent="0.2">
      <c r="B19" s="7">
        <v>11</v>
      </c>
      <c r="C19" s="8" t="s">
        <v>23</v>
      </c>
      <c r="D19" s="9" t="s">
        <v>28</v>
      </c>
      <c r="E19" s="7">
        <v>1</v>
      </c>
      <c r="F19" s="14">
        <v>380000</v>
      </c>
      <c r="G19" s="17">
        <v>416500</v>
      </c>
      <c r="H19" s="22">
        <f>AVERAGE(F19:G19)</f>
        <v>398250</v>
      </c>
      <c r="I19" s="14">
        <v>380000</v>
      </c>
      <c r="J19" s="17">
        <v>416500</v>
      </c>
      <c r="K19" s="22">
        <f>AVERAGE(I19:J19)</f>
        <v>398250</v>
      </c>
    </row>
    <row r="20" spans="2:16" x14ac:dyDescent="0.2">
      <c r="B20" s="6"/>
      <c r="C20" s="38" t="s">
        <v>8</v>
      </c>
      <c r="D20" s="39"/>
      <c r="E20" s="39"/>
      <c r="F20" s="39"/>
      <c r="G20" s="39"/>
      <c r="H20" s="40"/>
      <c r="I20" s="14">
        <v>380000</v>
      </c>
      <c r="J20" s="17">
        <v>416500</v>
      </c>
      <c r="K20" s="22">
        <f>AVERAGE(I20:J20)</f>
        <v>398250</v>
      </c>
    </row>
    <row r="21" spans="2:16" x14ac:dyDescent="0.2">
      <c r="B21" s="36" t="s">
        <v>24</v>
      </c>
      <c r="C21" s="36"/>
      <c r="D21" s="36"/>
      <c r="E21" s="36"/>
      <c r="F21" s="36"/>
      <c r="G21" s="36"/>
      <c r="H21" s="36"/>
      <c r="I21" s="36"/>
      <c r="J21" s="36"/>
      <c r="K21" s="36"/>
    </row>
    <row r="22" spans="2:16" ht="27" customHeight="1" x14ac:dyDescent="0.2">
      <c r="B22" s="7">
        <v>12</v>
      </c>
      <c r="C22" s="35" t="s">
        <v>39</v>
      </c>
      <c r="D22" s="7" t="s">
        <v>25</v>
      </c>
      <c r="E22" s="7">
        <v>1</v>
      </c>
      <c r="F22" s="14">
        <v>4500000</v>
      </c>
      <c r="G22" s="17">
        <v>4500000</v>
      </c>
      <c r="H22" s="22">
        <v>4500000</v>
      </c>
      <c r="I22" s="14">
        <v>4500000</v>
      </c>
      <c r="J22" s="17">
        <v>4500000</v>
      </c>
      <c r="K22" s="22">
        <v>4500000</v>
      </c>
    </row>
    <row r="23" spans="2:16" x14ac:dyDescent="0.2">
      <c r="B23" s="6"/>
      <c r="C23" s="38" t="s">
        <v>8</v>
      </c>
      <c r="D23" s="39"/>
      <c r="E23" s="39"/>
      <c r="F23" s="39"/>
      <c r="G23" s="39"/>
      <c r="H23" s="40"/>
      <c r="I23" s="14">
        <v>4500000</v>
      </c>
      <c r="J23" s="17">
        <v>4500000</v>
      </c>
      <c r="K23" s="22">
        <v>4500000</v>
      </c>
    </row>
    <row r="24" spans="2:16" x14ac:dyDescent="0.2">
      <c r="B24" s="23"/>
      <c r="C24" s="38" t="s">
        <v>30</v>
      </c>
      <c r="D24" s="39"/>
      <c r="E24" s="39"/>
      <c r="F24" s="39"/>
      <c r="G24" s="39"/>
      <c r="H24" s="40"/>
      <c r="I24" s="24">
        <f t="shared" ref="I24:J24" si="6">I23+I20+I17+I14</f>
        <v>9271592</v>
      </c>
      <c r="J24" s="25">
        <f t="shared" si="6"/>
        <v>8992500</v>
      </c>
      <c r="K24" s="26">
        <f>K23+K20+K17+K14</f>
        <v>9132046</v>
      </c>
      <c r="O24" s="76">
        <f>J24</f>
        <v>8992500</v>
      </c>
      <c r="P24">
        <v>100</v>
      </c>
    </row>
    <row r="25" spans="2:16" x14ac:dyDescent="0.2">
      <c r="O25" s="76">
        <f>Hoja2!G24</f>
        <v>8427079</v>
      </c>
      <c r="P25">
        <f>(O25*P24)/O24</f>
        <v>93.712304698359745</v>
      </c>
    </row>
    <row r="26" spans="2:16" x14ac:dyDescent="0.2">
      <c r="C26" s="10" t="s">
        <v>29</v>
      </c>
      <c r="P26">
        <f>100-P25</f>
        <v>6.2876953016402553</v>
      </c>
    </row>
    <row r="28" spans="2:16" x14ac:dyDescent="0.2">
      <c r="B28" s="37" t="s">
        <v>31</v>
      </c>
      <c r="C28" s="37"/>
      <c r="D28" s="37"/>
      <c r="E28" s="37"/>
      <c r="F28" s="37"/>
      <c r="G28" s="37"/>
      <c r="H28" s="37"/>
      <c r="I28" s="27"/>
      <c r="J28" s="27"/>
      <c r="K28" s="27"/>
    </row>
    <row r="29" spans="2:16" ht="25" customHeight="1" x14ac:dyDescent="0.2">
      <c r="B29" s="28" t="s">
        <v>0</v>
      </c>
      <c r="C29" s="28" t="s">
        <v>2</v>
      </c>
      <c r="D29" s="28" t="s">
        <v>26</v>
      </c>
      <c r="E29" s="28" t="s">
        <v>1</v>
      </c>
      <c r="F29" s="33" t="s">
        <v>3</v>
      </c>
      <c r="G29" s="31" t="s">
        <v>11</v>
      </c>
      <c r="H29" s="29" t="s">
        <v>4</v>
      </c>
    </row>
    <row r="30" spans="2:16" x14ac:dyDescent="0.2">
      <c r="B30" s="7">
        <v>1</v>
      </c>
      <c r="C30" s="6" t="s">
        <v>32</v>
      </c>
      <c r="D30" s="7" t="s">
        <v>38</v>
      </c>
      <c r="E30" s="7">
        <v>1</v>
      </c>
      <c r="F30" s="34">
        <v>450000</v>
      </c>
      <c r="G30" s="32">
        <v>440000</v>
      </c>
      <c r="H30" s="30">
        <f>AVERAGE(F30:G30)</f>
        <v>445000</v>
      </c>
    </row>
    <row r="31" spans="2:16" x14ac:dyDescent="0.2">
      <c r="B31" s="7">
        <v>2</v>
      </c>
      <c r="C31" s="6" t="s">
        <v>33</v>
      </c>
      <c r="D31" s="7" t="s">
        <v>38</v>
      </c>
      <c r="E31" s="7">
        <v>1</v>
      </c>
      <c r="F31" s="34">
        <v>120000</v>
      </c>
      <c r="G31" s="32">
        <v>110000</v>
      </c>
      <c r="H31" s="30">
        <f t="shared" ref="H31:H35" si="7">AVERAGE(F31:G31)</f>
        <v>115000</v>
      </c>
    </row>
    <row r="32" spans="2:16" x14ac:dyDescent="0.2">
      <c r="B32" s="7">
        <v>3</v>
      </c>
      <c r="C32" s="6" t="s">
        <v>34</v>
      </c>
      <c r="D32" s="7" t="s">
        <v>38</v>
      </c>
      <c r="E32" s="7">
        <v>1</v>
      </c>
      <c r="F32" s="34">
        <v>650000</v>
      </c>
      <c r="G32" s="32">
        <v>640000</v>
      </c>
      <c r="H32" s="30">
        <f t="shared" si="7"/>
        <v>645000</v>
      </c>
    </row>
    <row r="33" spans="2:8" x14ac:dyDescent="0.2">
      <c r="B33" s="7">
        <v>4</v>
      </c>
      <c r="C33" s="6" t="s">
        <v>35</v>
      </c>
      <c r="D33" s="7" t="s">
        <v>38</v>
      </c>
      <c r="E33" s="7">
        <v>1</v>
      </c>
      <c r="F33" s="34">
        <v>500000</v>
      </c>
      <c r="G33" s="32">
        <v>490000</v>
      </c>
      <c r="H33" s="30">
        <f t="shared" si="7"/>
        <v>495000</v>
      </c>
    </row>
    <row r="34" spans="2:8" x14ac:dyDescent="0.2">
      <c r="B34" s="7">
        <v>5</v>
      </c>
      <c r="C34" s="6" t="s">
        <v>36</v>
      </c>
      <c r="D34" s="7" t="s">
        <v>38</v>
      </c>
      <c r="E34" s="7">
        <v>1</v>
      </c>
      <c r="F34" s="34">
        <v>1200000</v>
      </c>
      <c r="G34" s="32">
        <v>1190000</v>
      </c>
      <c r="H34" s="30">
        <f t="shared" si="7"/>
        <v>1195000</v>
      </c>
    </row>
    <row r="35" spans="2:8" x14ac:dyDescent="0.2">
      <c r="B35" s="7">
        <v>6</v>
      </c>
      <c r="C35" s="6" t="s">
        <v>37</v>
      </c>
      <c r="D35" s="7" t="s">
        <v>38</v>
      </c>
      <c r="E35" s="7">
        <v>1</v>
      </c>
      <c r="F35" s="34">
        <v>180000</v>
      </c>
      <c r="G35" s="32">
        <v>170000</v>
      </c>
      <c r="H35" s="30">
        <f t="shared" si="7"/>
        <v>175000</v>
      </c>
    </row>
  </sheetData>
  <mergeCells count="10">
    <mergeCell ref="B3:K3"/>
    <mergeCell ref="B15:K15"/>
    <mergeCell ref="B18:K18"/>
    <mergeCell ref="B21:K21"/>
    <mergeCell ref="B28:H28"/>
    <mergeCell ref="C24:H24"/>
    <mergeCell ref="C14:H14"/>
    <mergeCell ref="C17:H17"/>
    <mergeCell ref="C20:H20"/>
    <mergeCell ref="C23:H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9DDC-F44A-214C-8526-A866BD41032C}">
  <dimension ref="B3:G36"/>
  <sheetViews>
    <sheetView tabSelected="1" topLeftCell="A19" workbookViewId="0">
      <selection activeCell="K41" sqref="K41"/>
    </sheetView>
  </sheetViews>
  <sheetFormatPr baseColWidth="10" defaultRowHeight="16" x14ac:dyDescent="0.2"/>
  <cols>
    <col min="2" max="2" width="4.83203125" bestFit="1" customWidth="1"/>
    <col min="3" max="3" width="48.33203125" customWidth="1"/>
  </cols>
  <sheetData>
    <row r="3" spans="2:7" x14ac:dyDescent="0.2">
      <c r="B3" s="38" t="s">
        <v>9</v>
      </c>
      <c r="C3" s="39"/>
      <c r="D3" s="39"/>
      <c r="E3" s="39"/>
      <c r="F3" s="39"/>
      <c r="G3" s="40"/>
    </row>
    <row r="4" spans="2:7" ht="30" x14ac:dyDescent="0.2">
      <c r="B4" s="1" t="s">
        <v>0</v>
      </c>
      <c r="C4" s="44" t="s">
        <v>2</v>
      </c>
      <c r="D4" s="44" t="s">
        <v>26</v>
      </c>
      <c r="E4" s="45" t="s">
        <v>1</v>
      </c>
      <c r="F4" s="44" t="s">
        <v>11</v>
      </c>
      <c r="G4" s="44" t="s">
        <v>6</v>
      </c>
    </row>
    <row r="5" spans="2:7" x14ac:dyDescent="0.2">
      <c r="B5" s="3">
        <v>1</v>
      </c>
      <c r="C5" s="46" t="s">
        <v>12</v>
      </c>
      <c r="D5" s="47" t="s">
        <v>27</v>
      </c>
      <c r="E5" s="47">
        <v>1</v>
      </c>
      <c r="F5" s="48">
        <v>180362</v>
      </c>
      <c r="G5" s="49">
        <f>F5*E5</f>
        <v>180362</v>
      </c>
    </row>
    <row r="6" spans="2:7" x14ac:dyDescent="0.2">
      <c r="B6" s="3">
        <v>2</v>
      </c>
      <c r="C6" s="46" t="s">
        <v>13</v>
      </c>
      <c r="D6" s="47" t="s">
        <v>27</v>
      </c>
      <c r="E6" s="47">
        <v>2</v>
      </c>
      <c r="F6" s="48">
        <v>180362</v>
      </c>
      <c r="G6" s="49">
        <f>F6*E6</f>
        <v>360724</v>
      </c>
    </row>
    <row r="7" spans="2:7" x14ac:dyDescent="0.2">
      <c r="B7" s="3">
        <v>3</v>
      </c>
      <c r="C7" s="46" t="s">
        <v>14</v>
      </c>
      <c r="D7" s="47" t="s">
        <v>27</v>
      </c>
      <c r="E7" s="47">
        <v>2</v>
      </c>
      <c r="F7" s="48">
        <v>180362</v>
      </c>
      <c r="G7" s="49">
        <f>F7*E7</f>
        <v>360724</v>
      </c>
    </row>
    <row r="8" spans="2:7" ht="30" x14ac:dyDescent="0.2">
      <c r="B8" s="3">
        <v>4</v>
      </c>
      <c r="C8" s="50" t="s">
        <v>15</v>
      </c>
      <c r="D8" s="47" t="s">
        <v>27</v>
      </c>
      <c r="E8" s="47">
        <v>2</v>
      </c>
      <c r="F8" s="48">
        <v>180362</v>
      </c>
      <c r="G8" s="49">
        <f>F8*E8</f>
        <v>360724</v>
      </c>
    </row>
    <row r="9" spans="2:7" x14ac:dyDescent="0.2">
      <c r="B9" s="3">
        <v>5</v>
      </c>
      <c r="C9" s="46" t="s">
        <v>16</v>
      </c>
      <c r="D9" s="47" t="s">
        <v>27</v>
      </c>
      <c r="E9" s="47">
        <v>1</v>
      </c>
      <c r="F9" s="48">
        <v>180362</v>
      </c>
      <c r="G9" s="49">
        <f>F9*E9</f>
        <v>180362</v>
      </c>
    </row>
    <row r="10" spans="2:7" x14ac:dyDescent="0.2">
      <c r="B10" s="3">
        <v>6</v>
      </c>
      <c r="C10" s="46" t="s">
        <v>17</v>
      </c>
      <c r="D10" s="47" t="s">
        <v>27</v>
      </c>
      <c r="E10" s="47">
        <v>1</v>
      </c>
      <c r="F10" s="48">
        <v>180362</v>
      </c>
      <c r="G10" s="49">
        <f>F10*E10</f>
        <v>180362</v>
      </c>
    </row>
    <row r="11" spans="2:7" x14ac:dyDescent="0.2">
      <c r="B11" s="3">
        <v>7</v>
      </c>
      <c r="C11" s="46" t="s">
        <v>18</v>
      </c>
      <c r="D11" s="47" t="s">
        <v>27</v>
      </c>
      <c r="E11" s="47">
        <v>1</v>
      </c>
      <c r="F11" s="48">
        <v>180362</v>
      </c>
      <c r="G11" s="49">
        <f>F11*E11</f>
        <v>180362</v>
      </c>
    </row>
    <row r="12" spans="2:7" x14ac:dyDescent="0.2">
      <c r="B12" s="3">
        <v>8</v>
      </c>
      <c r="C12" s="46" t="s">
        <v>19</v>
      </c>
      <c r="D12" s="47" t="s">
        <v>27</v>
      </c>
      <c r="E12" s="47">
        <v>1</v>
      </c>
      <c r="F12" s="48">
        <v>180362</v>
      </c>
      <c r="G12" s="49">
        <f>F12*E12</f>
        <v>180362</v>
      </c>
    </row>
    <row r="13" spans="2:7" x14ac:dyDescent="0.2">
      <c r="B13" s="3">
        <v>9</v>
      </c>
      <c r="C13" s="46" t="s">
        <v>20</v>
      </c>
      <c r="D13" s="47" t="s">
        <v>27</v>
      </c>
      <c r="E13" s="47">
        <v>1</v>
      </c>
      <c r="F13" s="48">
        <v>180362</v>
      </c>
      <c r="G13" s="49">
        <f>F13*E13</f>
        <v>180362</v>
      </c>
    </row>
    <row r="14" spans="2:7" x14ac:dyDescent="0.2">
      <c r="B14" s="6"/>
      <c r="C14" s="51" t="s">
        <v>8</v>
      </c>
      <c r="D14" s="52"/>
      <c r="E14" s="52"/>
      <c r="F14" s="52"/>
      <c r="G14" s="49">
        <f t="shared" ref="G14" si="0">SUM(G5:G13)</f>
        <v>2164344</v>
      </c>
    </row>
    <row r="15" spans="2:7" x14ac:dyDescent="0.2">
      <c r="B15" s="38" t="s">
        <v>10</v>
      </c>
      <c r="C15" s="39"/>
      <c r="D15" s="39"/>
      <c r="E15" s="39"/>
      <c r="F15" s="39"/>
      <c r="G15" s="40"/>
    </row>
    <row r="16" spans="2:7" ht="28" customHeight="1" x14ac:dyDescent="0.2">
      <c r="B16" s="3">
        <v>10</v>
      </c>
      <c r="C16" s="74" t="s">
        <v>21</v>
      </c>
      <c r="D16" s="47" t="s">
        <v>28</v>
      </c>
      <c r="E16" s="47">
        <v>4</v>
      </c>
      <c r="F16" s="48">
        <v>242165</v>
      </c>
      <c r="G16" s="75">
        <f>F16*E16</f>
        <v>968660</v>
      </c>
    </row>
    <row r="17" spans="2:7" x14ac:dyDescent="0.2">
      <c r="B17" s="68" t="s">
        <v>8</v>
      </c>
      <c r="C17" s="69"/>
      <c r="D17" s="69"/>
      <c r="E17" s="69"/>
      <c r="F17" s="70"/>
      <c r="G17" s="49">
        <f t="shared" ref="G17" si="1">G16</f>
        <v>968660</v>
      </c>
    </row>
    <row r="18" spans="2:7" x14ac:dyDescent="0.2">
      <c r="B18" s="38" t="s">
        <v>22</v>
      </c>
      <c r="C18" s="39"/>
      <c r="D18" s="39"/>
      <c r="E18" s="39"/>
      <c r="F18" s="39"/>
      <c r="G18" s="40"/>
    </row>
    <row r="19" spans="2:7" ht="159" customHeight="1" x14ac:dyDescent="0.2">
      <c r="B19" s="7">
        <v>11</v>
      </c>
      <c r="C19" s="53" t="s">
        <v>23</v>
      </c>
      <c r="D19" s="54" t="s">
        <v>28</v>
      </c>
      <c r="E19" s="55">
        <v>1</v>
      </c>
      <c r="F19" s="56">
        <v>294075</v>
      </c>
      <c r="G19" s="56">
        <f>E19*F19</f>
        <v>294075</v>
      </c>
    </row>
    <row r="20" spans="2:7" x14ac:dyDescent="0.2">
      <c r="B20" s="65" t="s">
        <v>8</v>
      </c>
      <c r="C20" s="66"/>
      <c r="D20" s="66"/>
      <c r="E20" s="66"/>
      <c r="F20" s="67"/>
      <c r="G20" s="56">
        <f>G19</f>
        <v>294075</v>
      </c>
    </row>
    <row r="21" spans="2:7" x14ac:dyDescent="0.2">
      <c r="B21" s="38" t="s">
        <v>24</v>
      </c>
      <c r="C21" s="39"/>
      <c r="D21" s="39"/>
      <c r="E21" s="39"/>
      <c r="F21" s="39"/>
      <c r="G21" s="40"/>
    </row>
    <row r="22" spans="2:7" ht="30" x14ac:dyDescent="0.2">
      <c r="B22" s="7">
        <v>12</v>
      </c>
      <c r="C22" s="57" t="s">
        <v>39</v>
      </c>
      <c r="D22" s="55" t="s">
        <v>25</v>
      </c>
      <c r="E22" s="55">
        <v>1</v>
      </c>
      <c r="F22" s="56">
        <v>5000000</v>
      </c>
      <c r="G22" s="56">
        <f>F22*E22</f>
        <v>5000000</v>
      </c>
    </row>
    <row r="23" spans="2:7" x14ac:dyDescent="0.2">
      <c r="B23" s="65" t="s">
        <v>8</v>
      </c>
      <c r="C23" s="66"/>
      <c r="D23" s="66"/>
      <c r="E23" s="66"/>
      <c r="F23" s="67"/>
      <c r="G23" s="56">
        <f t="shared" ref="G23" si="2">G22</f>
        <v>5000000</v>
      </c>
    </row>
    <row r="24" spans="2:7" x14ac:dyDescent="0.2">
      <c r="B24" s="65" t="s">
        <v>30</v>
      </c>
      <c r="C24" s="66"/>
      <c r="D24" s="66"/>
      <c r="E24" s="66"/>
      <c r="F24" s="67"/>
      <c r="G24" s="58">
        <f t="shared" ref="G24" si="3">G23+G20+G17+G14</f>
        <v>8427079</v>
      </c>
    </row>
    <row r="25" spans="2:7" x14ac:dyDescent="0.2">
      <c r="C25" s="59"/>
      <c r="D25" s="59"/>
      <c r="E25" s="59"/>
      <c r="F25" s="59"/>
      <c r="G25" s="59"/>
    </row>
    <row r="26" spans="2:7" x14ac:dyDescent="0.2">
      <c r="C26" s="60" t="s">
        <v>29</v>
      </c>
      <c r="D26" s="59"/>
      <c r="E26" s="59"/>
      <c r="F26" s="59"/>
      <c r="G26" s="59"/>
    </row>
    <row r="27" spans="2:7" x14ac:dyDescent="0.2">
      <c r="C27" s="59"/>
      <c r="D27" s="59"/>
      <c r="E27" s="59"/>
      <c r="F27" s="59"/>
      <c r="G27" s="59"/>
    </row>
    <row r="28" spans="2:7" x14ac:dyDescent="0.2">
      <c r="B28" s="71" t="s">
        <v>31</v>
      </c>
      <c r="C28" s="72"/>
      <c r="D28" s="72"/>
      <c r="E28" s="72"/>
      <c r="F28" s="73"/>
      <c r="G28" s="61"/>
    </row>
    <row r="29" spans="2:7" x14ac:dyDescent="0.2">
      <c r="B29" s="28" t="s">
        <v>0</v>
      </c>
      <c r="C29" s="62" t="s">
        <v>2</v>
      </c>
      <c r="D29" s="62" t="s">
        <v>26</v>
      </c>
      <c r="E29" s="62" t="s">
        <v>1</v>
      </c>
      <c r="F29" s="62" t="s">
        <v>11</v>
      </c>
      <c r="G29" s="59"/>
    </row>
    <row r="30" spans="2:7" x14ac:dyDescent="0.2">
      <c r="B30" s="7">
        <v>1</v>
      </c>
      <c r="C30" s="63" t="s">
        <v>32</v>
      </c>
      <c r="D30" s="55" t="s">
        <v>38</v>
      </c>
      <c r="E30" s="55">
        <v>1</v>
      </c>
      <c r="F30" s="64">
        <v>329300</v>
      </c>
      <c r="G30" s="59"/>
    </row>
    <row r="31" spans="2:7" x14ac:dyDescent="0.2">
      <c r="B31" s="7">
        <v>2</v>
      </c>
      <c r="C31" s="63" t="s">
        <v>33</v>
      </c>
      <c r="D31" s="55" t="s">
        <v>38</v>
      </c>
      <c r="E31" s="55">
        <v>1</v>
      </c>
      <c r="F31" s="64">
        <v>85100</v>
      </c>
      <c r="G31" s="59"/>
    </row>
    <row r="32" spans="2:7" x14ac:dyDescent="0.2">
      <c r="B32" s="7">
        <v>3</v>
      </c>
      <c r="C32" s="63" t="s">
        <v>34</v>
      </c>
      <c r="D32" s="55" t="s">
        <v>38</v>
      </c>
      <c r="E32" s="55">
        <v>1</v>
      </c>
      <c r="F32" s="64">
        <v>477300</v>
      </c>
      <c r="G32" s="59"/>
    </row>
    <row r="33" spans="2:7" x14ac:dyDescent="0.2">
      <c r="B33" s="7">
        <v>4</v>
      </c>
      <c r="C33" s="63" t="s">
        <v>35</v>
      </c>
      <c r="D33" s="55" t="s">
        <v>38</v>
      </c>
      <c r="E33" s="55">
        <v>1</v>
      </c>
      <c r="F33" s="64">
        <v>366300</v>
      </c>
      <c r="G33" s="59"/>
    </row>
    <row r="34" spans="2:7" x14ac:dyDescent="0.2">
      <c r="B34" s="7">
        <v>5</v>
      </c>
      <c r="C34" s="63" t="s">
        <v>36</v>
      </c>
      <c r="D34" s="55" t="s">
        <v>38</v>
      </c>
      <c r="E34" s="55">
        <v>1</v>
      </c>
      <c r="F34" s="64">
        <v>884300</v>
      </c>
      <c r="G34" s="59"/>
    </row>
    <row r="35" spans="2:7" x14ac:dyDescent="0.2">
      <c r="B35" s="7">
        <v>6</v>
      </c>
      <c r="C35" s="63" t="s">
        <v>37</v>
      </c>
      <c r="D35" s="55" t="s">
        <v>38</v>
      </c>
      <c r="E35" s="55">
        <v>1</v>
      </c>
      <c r="F35" s="64">
        <v>129500</v>
      </c>
      <c r="G35" s="59"/>
    </row>
    <row r="36" spans="2:7" x14ac:dyDescent="0.2">
      <c r="C36" s="59"/>
      <c r="D36" s="59"/>
      <c r="E36" s="59"/>
      <c r="F36" s="59"/>
      <c r="G36" s="59"/>
    </row>
  </sheetData>
  <mergeCells count="9">
    <mergeCell ref="B21:G21"/>
    <mergeCell ref="B23:F23"/>
    <mergeCell ref="B24:F24"/>
    <mergeCell ref="B28:F28"/>
    <mergeCell ref="B3:G3"/>
    <mergeCell ref="B15:G15"/>
    <mergeCell ref="B17:F17"/>
    <mergeCell ref="B18:G18"/>
    <mergeCell ref="B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Fernando Quesada León</dc:creator>
  <cp:lastModifiedBy>Carlos Fernando Quesada León</cp:lastModifiedBy>
  <dcterms:created xsi:type="dcterms:W3CDTF">2025-10-23T20:14:39Z</dcterms:created>
  <dcterms:modified xsi:type="dcterms:W3CDTF">2025-11-25T17:37:06Z</dcterms:modified>
</cp:coreProperties>
</file>