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SJ\OneDrive - Consejo Superior de la Judicatura\ESTUDIOS\2025\PISO 8\"/>
    </mc:Choice>
  </mc:AlternateContent>
  <xr:revisionPtr revIDLastSave="1" documentId="8_{580144D6-2F3B-4573-9CFF-444B4CEA95FC}" xr6:coauthVersionLast="36" xr6:coauthVersionMax="36" xr10:uidLastSave="{903D3701-5301-406C-A7C4-2409C051DB21}"/>
  <bookViews>
    <workbookView xWindow="0" yWindow="0" windowWidth="28800" windowHeight="12105" xr2:uid="{B3D1A14C-7C8B-406C-9578-F5DE3ED02479}"/>
  </bookViews>
  <sheets>
    <sheet name="COTIZAC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1" i="1" l="1"/>
  <c r="A102" i="1" s="1"/>
  <c r="A103" i="1" s="1"/>
  <c r="A104" i="1" s="1"/>
  <c r="A105" i="1" s="1"/>
  <c r="A106" i="1" s="1"/>
  <c r="D96" i="1"/>
  <c r="D92" i="1"/>
  <c r="A92" i="1"/>
  <c r="A93" i="1" s="1"/>
  <c r="A94" i="1" s="1"/>
  <c r="A95" i="1" s="1"/>
  <c r="A96" i="1" s="1"/>
  <c r="A97" i="1" s="1"/>
  <c r="A98" i="1" s="1"/>
  <c r="A88" i="1"/>
  <c r="A89" i="1" s="1"/>
  <c r="A83" i="1"/>
  <c r="A84" i="1" s="1"/>
  <c r="A85" i="1" s="1"/>
  <c r="A80" i="1"/>
  <c r="A76" i="1"/>
  <c r="A77" i="1" s="1"/>
  <c r="D70" i="1"/>
  <c r="A70" i="1"/>
  <c r="A71" i="1" s="1"/>
  <c r="A72" i="1" s="1"/>
  <c r="A73" i="1" s="1"/>
  <c r="A65" i="1"/>
  <c r="A66" i="1" s="1"/>
  <c r="A67" i="1" s="1"/>
  <c r="A58" i="1"/>
  <c r="A59" i="1" s="1"/>
  <c r="A60" i="1" s="1"/>
  <c r="A61" i="1" s="1"/>
  <c r="A62" i="1" s="1"/>
  <c r="D40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30" i="1"/>
  <c r="A31" i="1" s="1"/>
  <c r="A32" i="1" s="1"/>
  <c r="A33" i="1" s="1"/>
  <c r="A34" i="1" s="1"/>
  <c r="A35" i="1" s="1"/>
  <c r="A26" i="1"/>
  <c r="A27" i="1" s="1"/>
  <c r="D23" i="1"/>
  <c r="D20" i="1"/>
  <c r="D19" i="1"/>
  <c r="A18" i="1"/>
  <c r="A19" i="1" s="1"/>
  <c r="A20" i="1" s="1"/>
  <c r="A21" i="1" s="1"/>
  <c r="A22" i="1" s="1"/>
  <c r="A23" i="1" s="1"/>
  <c r="D14" i="1"/>
  <c r="D13" i="1"/>
  <c r="D7" i="1"/>
  <c r="D4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</calcChain>
</file>

<file path=xl/sharedStrings.xml><?xml version="1.0" encoding="utf-8"?>
<sst xmlns="http://schemas.openxmlformats.org/spreadsheetml/2006/main" count="195" uniqueCount="105">
  <si>
    <t xml:space="preserve">PRESUPUESTO DE OBRA </t>
  </si>
  <si>
    <t>ITEM</t>
  </si>
  <si>
    <t>ACTIVIDADES</t>
  </si>
  <si>
    <t>UND</t>
  </si>
  <si>
    <t>CANT.</t>
  </si>
  <si>
    <t>VR. UNIT.</t>
  </si>
  <si>
    <t>VR.  TOTAL</t>
  </si>
  <si>
    <t>PRELIMINARES</t>
  </si>
  <si>
    <t>Cerramiento provisional en yeso cartón para la construccion de la obra. Incluye puerta de acceso y posterior desmonte</t>
  </si>
  <si>
    <t>M2</t>
  </si>
  <si>
    <t>Desmonte y retiro del zócalo perimetral existente, incluyendo el corte, desprendimiento, limpieza de residuos adheridos al muro o piso</t>
  </si>
  <si>
    <t>ML</t>
  </si>
  <si>
    <t>Retiro manual o mecánico de estuco deteriorado, agrietado o con desprendimientos parciales o totales, en muros, cielos rasos o columnas, hasta alcanzar superficie firme y sana</t>
  </si>
  <si>
    <t>Ejecución de cortes con pulidora en plantilla de concreto o mortero de nivelación</t>
  </si>
  <si>
    <t xml:space="preserve">Demolición de plantilla de concreto o mortero de  nivelación </t>
  </si>
  <si>
    <t>Desmonte de puertas</t>
  </si>
  <si>
    <t>Desmonte de ventanas</t>
  </si>
  <si>
    <t>Desmonte de rejillas de AA</t>
  </si>
  <si>
    <t>Desmonte de lamparas y aparatos electricos</t>
  </si>
  <si>
    <t>GB</t>
  </si>
  <si>
    <t>Demolición de muros con enchape sin recuperacion</t>
  </si>
  <si>
    <t xml:space="preserve">Demolición de muros </t>
  </si>
  <si>
    <t>Demolición de cielo raso</t>
  </si>
  <si>
    <t>SUBTOTAL:</t>
  </si>
  <si>
    <t>MAMPOSTERIA</t>
  </si>
  <si>
    <t>Ejecución del trazado y replanteo de muros, realizado a partir de los ejes y niveles definidos en los planos arquitectónicos, mediante el uso de instrumentos de precisión como cinta métrica, nivel, plomada, hilo y escuadra</t>
  </si>
  <si>
    <t>Suministro e instalación de muro liviano en sistema drywall, conformado por estructura metálica en perfilería galvanizada, tipo canal y parales, separados a máximo 0,60 m entre ejes, anclados a piso y/o muro mediante tornillería autoperforante. Incluye pintura de fondeo y andamios requeridos</t>
  </si>
  <si>
    <t>Construcción, conformación y acabado de filos o aristas en muros, realizados en encuentros entre paños de mampostería, muros en yeso cartón o superficies en estuco, con el fin de garantizar alineación, rigidez y acabado uniforme</t>
  </si>
  <si>
    <t>Suministro e instalación de refuerzo estructural en madera inmunizada, colocado en la parte interna del contorno de vanos para puertas y ventanas, con el fin de garantizar una adecuada fijación de marcos, chapas o herrajes</t>
  </si>
  <si>
    <t>Suministro e instalación de aislamiento termoacústico en muros interiores de yeso cartón. Incluye el suministro, transporte, corte y colocación de paneles de densidad no mayor a 40 kg/m³ y espesor maximo de 2"</t>
  </si>
  <si>
    <t>PAÑETES</t>
  </si>
  <si>
    <t>Ejecución de resane de pañete en muros interiores existentes, en superficies deterioradas, fisuradas o con desprendimientos parciales, utilizando mortero de cemento y arena en proporción 1:4, con espesor máximo de 2.5 cm, aplicado hasta una altura de 3.0 m sobre nivel de piso terminado</t>
  </si>
  <si>
    <t>DETECCION DE HUMO Y SISTEMA CONTRAINCENDIO</t>
  </si>
  <si>
    <t>Suministro e instalación de detector de humo, diseñado para detección temprana de humo en ambientes interiores. Incluye base y bateria</t>
  </si>
  <si>
    <t>Suministro e instalación de tubería SCH 40 con costura 1 "</t>
  </si>
  <si>
    <t>Suministro e Instalación de Soporte Tipo Pera 1</t>
  </si>
  <si>
    <t xml:space="preserve">Suministro e instalación de Rociador Pendent  </t>
  </si>
  <si>
    <t>Empalme a red existente</t>
  </si>
  <si>
    <t>Regatas en muro para instalaciones. Incluye resanes</t>
  </si>
  <si>
    <t>INSTALACIONES ELECTRICAS</t>
  </si>
  <si>
    <t>Ejecución de cancelación, desconexión y retiro seguro de puntos eléctricos, tomas, interruptores, luminarias localizados en las áreas donde se realizarán demoliciones</t>
  </si>
  <si>
    <t>Desmonte controlado de tableros eléctricos existentes, incluyendo la desenergización previa del circuito, identificación y rotulación de conductores, desconexión ordenada de alimentadores, breakers, protecciones y accesorios, y retiro completo del tablero junto con su soporte o estructura de anclaje</t>
  </si>
  <si>
    <t>Suministro e instalación de acometida eléctrica en conductor calibre #6 AWG, en cobre, aislamiento bajo en halogeno, sobre bandeja existente</t>
  </si>
  <si>
    <t xml:space="preserve">Suministro e instalación de tablero de distribución trifasico de 18 circuitos de iluminación </t>
  </si>
  <si>
    <t>Suministro e instalación de tablero de distribución trifasico de 18 circuitos de tomas</t>
  </si>
  <si>
    <t>Suministro e instalación de tablero de distribución trifasico de 18 circuitos de tomas regulados</t>
  </si>
  <si>
    <t>Suministro e instalación de circuito de alimentación en 3x12AWG  THHN y tuberia emt 3/4" para tomas y luces</t>
  </si>
  <si>
    <t>Salida de Iluminación 3x12THHN en tuberia emt 1/2"-3/4" según planos. Incluye caja octagonal con prensaestopa y tapa, terminales tipo resortes y accesorios para tubería EMT</t>
  </si>
  <si>
    <t>Salida de Iluminación de Emergencia 3x12THHN en tuberia emt 1/2"-3/4" según planos. Incluye caja octagonal con prensaestopa y tapa, terminales tipo resortes y accesorios para tubería EMT</t>
  </si>
  <si>
    <t>Salida de Interruptor Sencillo 3x12THNN en tuberia emt 1/2"-3/4" según planos. Incluye caja octagonal con prensaestopa y tapa, terminales tipo resortes y accesorios para tubería EMT</t>
  </si>
  <si>
    <t>Suministro e instalación de salida de tomacorriente con polo a tierra no aislado COLOR BLANCO. Incluye aparato electrico 15A a 120V y salida electrica en 3x12THNN tuberia emt 3/4" y/o canaleta</t>
  </si>
  <si>
    <t>Suministro e instalación de salida de tomacorriente con polo a tierra aislado COLOR NARANJA. Incluye aparato electrico 15A a 120V y salida electrica en 3x12THNN tuberia emt 3/4" y/o canaleta</t>
  </si>
  <si>
    <t>Suministro e instalación de panel led 60x60cm de incrustar (Incluye marco)</t>
  </si>
  <si>
    <t xml:space="preserve">Suministro e instalación de lámpara led 18W de incrustar </t>
  </si>
  <si>
    <t>Suministro e instalación de lámpara de emergencia de sobreponer con doble via de iluminación</t>
  </si>
  <si>
    <t xml:space="preserve">Suministro e instalación de aviso de salida luminoso </t>
  </si>
  <si>
    <t>Suministro e instalación de acometida para UPS en 4x6+1x8 AWG THNN y tuberia emt 1"</t>
  </si>
  <si>
    <t>Ejecución de regatas en muros existentes para el paso de instalaciones eléctricas</t>
  </si>
  <si>
    <t>INSTALACIONES VOZ Y DATOS</t>
  </si>
  <si>
    <t>Suministro e instalación de punto de salida para red de datos, conformado caja octagonal, toma modular RJ45 categoría 6 UTP y faceplate de una salida en material termoplástico de alto impacto, color blanco</t>
  </si>
  <si>
    <t xml:space="preserve">Suministro e instalación de salida (solo ducto) para sistema de cámaras </t>
  </si>
  <si>
    <t>Suministro e instalación de cable UTP, 100% cobre, para la interconexión de puntos de datos desde el switch de fibra optica hasta las salidas finales</t>
  </si>
  <si>
    <t>Suministro e instalación de tubería eléctrica metálica tipo EMT de 3/4” de diámetro, para conducción y protección de conductores de redes en instalaciones empotradas</t>
  </si>
  <si>
    <t xml:space="preserve">Suministro e instalación de canaleta PVC con tapa de 40cm, para conducción y protección de conductores de redes en instalaciones visibles </t>
  </si>
  <si>
    <t xml:space="preserve">CIELO RASO </t>
  </si>
  <si>
    <t>Suministro e instalación de cielo raso en placas de yeso-cartón de 1/2” de espesor, fijadas sobre una estructura metálica galvanizada conformada por perfiles tipo canal y omega</t>
  </si>
  <si>
    <t>Trazado y Apertura de vano para instalación de luminarias y rejillas de AA (Cantidad aproximada)</t>
  </si>
  <si>
    <t xml:space="preserve">PISOS </t>
  </si>
  <si>
    <t>Ejecución de mantenimiento general a pisos de granito existentes, consistente en la limpieza profunda, pulido y brillo final para mejorar el aspecto del acabado</t>
  </si>
  <si>
    <t>Reparación de plantilla de concreto en áreas afectadas por la demolición de muros o divisiones, mediante el retiro de material suelto, limpieza de la superficie, humedecimiento y colocación de mortero de reparación, con espesor variable hasta igualar el nivel del piso existente</t>
  </si>
  <si>
    <t>Reparación de piso en granito existente en zonas afectadas por la demolición de muros o divisiones, mediante la reposición parcial de piezas dañadas, relleno y nivelación de la base, y pulido final para igualar textura y brillo con las áreas contiguas</t>
  </si>
  <si>
    <t>Instalación de zócalo recto en porcelanato, con altura estándar entre 7 y 10 cm, colocado con adhesivo cementicio tipo porcelánico</t>
  </si>
  <si>
    <t>ENCHAPES</t>
  </si>
  <si>
    <t>Enchape en cerámica de color gris 60x120cms ó similar acabado en muro principal de cada juzgado</t>
  </si>
  <si>
    <t>CARPINTERIA EN MADERA</t>
  </si>
  <si>
    <t>Suministro e instalación de puerta maciza, de hasta 1.00m x 2.00m, de aglomerado MDP RH (Incluye marco, jambas, elementos de fijación y transporte)</t>
  </si>
  <si>
    <t>CARPINTERIA METÁLICA</t>
  </si>
  <si>
    <t>Suministro e instalación de puerta batiente  de  aluminio  una  hoja,  marco  en  3x1" hoja  en  3x1,1/2"  con  un  divisorio horizontal.  Persiana superior, persiana inferior. Incluye pivotes, cerradura con manija, tornilleria inox. Aluminio Natural (2.00x2.00 mts).</t>
  </si>
  <si>
    <t>Suministro e instalación de puerta batiente  de  vidrio templado  una  hoja.  Vidrio incoloro templado 8mm. Incluye pivotes, cerradura con manija, tornilleria inox. (1.00x2.00 mts).</t>
  </si>
  <si>
    <t>Cuerpo   fijo   de   aluminio   en   perfil   de   1 1/2"x1 1/2" y vidrio templado incoloro 6mm. Incluye tornilleria inox. Aluminio Natural (1.20x1.00mts).</t>
  </si>
  <si>
    <t>SISTEMA DE CLIMATIZACION</t>
  </si>
  <si>
    <t xml:space="preserve">Suministro e instalación de ductos para suministro de AA, en lámina polisocianurato con doble foil de aluminio (Incluye cinta, soportes en galvanizados) </t>
  </si>
  <si>
    <t>Suministro e instalación de rejilla difusor de suministro AA de 10” x 10” aluminio natural</t>
  </si>
  <si>
    <t>ACABADOS</t>
  </si>
  <si>
    <t>Ejecución de resanes con estuco plástico o base cemento sobre muros interiores en superficies con imperfecciones, grietas o reparaciones previas, con el fin de nivelar y alisar antes del acabado final</t>
  </si>
  <si>
    <t>Ejecución de estuco plástico o base cemento sobre muros interiores en superficies con imperfecciones, grietas o reparaciones previas, con el fin de nivelar y alisar antes del acabado final</t>
  </si>
  <si>
    <t>Suministro y aplicación de pintura tipo 1 en muros interiores, en tres (3) manos</t>
  </si>
  <si>
    <t>Suministro y aplicación de pintura tipo 1 en cielo raso, en tres (3) manos</t>
  </si>
  <si>
    <t>Suministro e instalación de superficie tipo pasa papeles en granito natural color gris, de espesor aproximado de 2 cm, con cantos pulidos y aristas redondeadas, instalada sobre estructura de soporte metálica</t>
  </si>
  <si>
    <t>Estructura metalica para soporte de superficies de granito</t>
  </si>
  <si>
    <t>OTROS</t>
  </si>
  <si>
    <t>Aseo y limpieza en áreas a intervenir permanente y final de obra</t>
  </si>
  <si>
    <t xml:space="preserve">Servicio de subida nocturna de materiales de construccion. Desde area de acopio primer piso hasta punto de acopio dentro del piso 7 </t>
  </si>
  <si>
    <t>JR</t>
  </si>
  <si>
    <t>Servicio de empaque en sacos de polipropileno y bajada de material sobrante de obra y demoliciones para posterior traslado al punto de acopio en el exterior</t>
  </si>
  <si>
    <t xml:space="preserve">Servicio de bajada nocturna de materiales de construccion. Desde el piso 7 hasta el area de acopio primer piso </t>
  </si>
  <si>
    <t>Cargue de material proveniente de remanentes de materiales de obra y demoliciones</t>
  </si>
  <si>
    <t>M3</t>
  </si>
  <si>
    <t>Retiro en botadero, proveniente de remanentes de materiales de obra y demoliciones; en volquetas</t>
  </si>
  <si>
    <t>COSTO DIRECTO:</t>
  </si>
  <si>
    <t>Administración:</t>
  </si>
  <si>
    <t>Imprevistos:</t>
  </si>
  <si>
    <t>Utilidad:</t>
  </si>
  <si>
    <t>IVA sobre Utilidad: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</si>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</sst>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.00_);_(* \(#,##0.00\);_(* &quot;-&quot;??_);_(@_)"/>
    <numFmt numFmtId="165" formatCode="&quot;$&quot;\ #,##0"/>
    <numFmt numFmtId="166" formatCode="_(* #,##0_);_(* \(#,##0\);_(* &quot; &quot;??_);_(@_)"/>
    <numFmt numFmtId="167" formatCode="#,##0.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raphite Light ATT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indexed="64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indexed="64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73">
    <xf numFmtId="0" fontId="0" fillId="0" borderId="0" xfId="0"/>
    <xf numFmtId="0" fontId="5" fillId="0" borderId="0" xfId="0" applyFont="1"/>
    <xf numFmtId="2" fontId="3" fillId="2" borderId="5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" fontId="3" fillId="2" borderId="6" xfId="1" applyNumberFormat="1" applyFont="1" applyFill="1" applyBorder="1" applyAlignment="1">
      <alignment horizontal="center" vertical="center" wrapText="1"/>
    </xf>
    <xf numFmtId="165" fontId="3" fillId="2" borderId="6" xfId="1" applyNumberFormat="1" applyFont="1" applyFill="1" applyBorder="1" applyAlignment="1">
      <alignment horizontal="center" vertical="center" wrapText="1"/>
    </xf>
    <xf numFmtId="165" fontId="3" fillId="2" borderId="7" xfId="1" applyNumberFormat="1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49" fontId="3" fillId="0" borderId="41" xfId="4" applyNumberFormat="1" applyFont="1" applyFill="1" applyBorder="1" applyAlignment="1">
      <alignment horizontal="justify" vertical="center"/>
    </xf>
    <xf numFmtId="0" fontId="4" fillId="0" borderId="9" xfId="0" applyFont="1" applyFill="1" applyBorder="1" applyAlignment="1">
      <alignment horizontal="center" vertical="center" wrapText="1"/>
    </xf>
    <xf numFmtId="4" fontId="4" fillId="0" borderId="9" xfId="1" applyNumberFormat="1" applyFont="1" applyFill="1" applyBorder="1" applyAlignment="1">
      <alignment horizontal="center" vertical="center" wrapText="1"/>
    </xf>
    <xf numFmtId="3" fontId="4" fillId="0" borderId="9" xfId="1" applyNumberFormat="1" applyFont="1" applyFill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/>
    </xf>
    <xf numFmtId="2" fontId="4" fillId="0" borderId="11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left" vertical="center" wrapText="1"/>
    </xf>
    <xf numFmtId="166" fontId="4" fillId="0" borderId="13" xfId="0" applyNumberFormat="1" applyFont="1" applyFill="1" applyBorder="1" applyAlignment="1">
      <alignment horizontal="center" vertical="center" wrapText="1"/>
    </xf>
    <xf numFmtId="4" fontId="4" fillId="0" borderId="12" xfId="1" applyNumberFormat="1" applyFont="1" applyFill="1" applyBorder="1" applyAlignment="1">
      <alignment horizontal="center" vertical="center" wrapText="1"/>
    </xf>
    <xf numFmtId="3" fontId="4" fillId="0" borderId="12" xfId="2" applyNumberFormat="1" applyFont="1" applyFill="1" applyBorder="1" applyAlignment="1">
      <alignment horizontal="right" vertical="center" wrapText="1"/>
    </xf>
    <xf numFmtId="3" fontId="4" fillId="0" borderId="14" xfId="2" applyNumberFormat="1" applyFont="1" applyFill="1" applyBorder="1" applyAlignment="1">
      <alignment horizontal="right" vertical="center" wrapText="1"/>
    </xf>
    <xf numFmtId="166" fontId="4" fillId="0" borderId="13" xfId="0" applyNumberFormat="1" applyFont="1" applyBorder="1" applyAlignment="1">
      <alignment horizontal="center" vertical="center" wrapText="1"/>
    </xf>
    <xf numFmtId="2" fontId="4" fillId="0" borderId="11" xfId="5" applyNumberFormat="1" applyFont="1" applyFill="1" applyBorder="1" applyAlignment="1">
      <alignment wrapText="1"/>
    </xf>
    <xf numFmtId="166" fontId="3" fillId="0" borderId="12" xfId="5" applyNumberFormat="1" applyFont="1" applyFill="1" applyBorder="1" applyAlignment="1">
      <alignment vertical="center" wrapText="1"/>
    </xf>
    <xf numFmtId="3" fontId="3" fillId="0" borderId="12" xfId="5" applyNumberFormat="1" applyFont="1" applyFill="1" applyBorder="1" applyAlignment="1">
      <alignment horizontal="right" vertical="center" wrapText="1"/>
    </xf>
    <xf numFmtId="3" fontId="3" fillId="0" borderId="14" xfId="1" applyNumberFormat="1" applyFont="1" applyFill="1" applyBorder="1" applyAlignment="1">
      <alignment horizontal="right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NumberFormat="1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center" vertical="center" wrapText="1"/>
    </xf>
    <xf numFmtId="3" fontId="4" fillId="0" borderId="12" xfId="1" applyNumberFormat="1" applyFont="1" applyFill="1" applyBorder="1" applyAlignment="1">
      <alignment horizontal="right" vertical="center" wrapText="1"/>
    </xf>
    <xf numFmtId="3" fontId="4" fillId="0" borderId="14" xfId="1" applyNumberFormat="1" applyFont="1" applyFill="1" applyBorder="1" applyAlignment="1">
      <alignment horizontal="right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2" fontId="3" fillId="0" borderId="11" xfId="5" applyNumberFormat="1" applyFont="1" applyFill="1" applyBorder="1" applyAlignment="1">
      <alignment horizontal="center" vertical="center" wrapText="1"/>
    </xf>
    <xf numFmtId="166" fontId="4" fillId="0" borderId="12" xfId="0" applyNumberFormat="1" applyFont="1" applyFill="1" applyBorder="1" applyAlignment="1">
      <alignment horizontal="center" vertical="center" wrapText="1"/>
    </xf>
    <xf numFmtId="2" fontId="4" fillId="0" borderId="11" xfId="0" applyNumberFormat="1" applyFont="1" applyFill="1" applyBorder="1" applyAlignment="1">
      <alignment vertical="center" wrapText="1"/>
    </xf>
    <xf numFmtId="4" fontId="4" fillId="0" borderId="12" xfId="7" applyNumberFormat="1" applyFont="1" applyFill="1" applyBorder="1" applyAlignment="1">
      <alignment horizontal="center" vertical="center" wrapText="1"/>
    </xf>
    <xf numFmtId="3" fontId="6" fillId="0" borderId="9" xfId="0" applyNumberFormat="1" applyFont="1" applyFill="1" applyBorder="1" applyAlignment="1" applyProtection="1">
      <alignment horizontal="right" vertical="center" wrapText="1"/>
    </xf>
    <xf numFmtId="166" fontId="3" fillId="0" borderId="17" xfId="5" applyNumberFormat="1" applyFont="1" applyFill="1" applyBorder="1" applyAlignment="1">
      <alignment vertical="center" wrapText="1"/>
    </xf>
    <xf numFmtId="3" fontId="3" fillId="0" borderId="18" xfId="1" applyNumberFormat="1" applyFont="1" applyFill="1" applyBorder="1" applyAlignment="1">
      <alignment horizontal="right" vertical="center" wrapText="1"/>
    </xf>
    <xf numFmtId="2" fontId="4" fillId="0" borderId="19" xfId="0" applyNumberFormat="1" applyFont="1" applyFill="1" applyBorder="1" applyAlignment="1">
      <alignment horizontal="center" vertical="center" wrapText="1"/>
    </xf>
    <xf numFmtId="49" fontId="4" fillId="0" borderId="35" xfId="6" applyNumberFormat="1" applyFont="1" applyFill="1" applyBorder="1" applyAlignment="1">
      <alignment horizontal="center" vertical="center" wrapText="1"/>
    </xf>
    <xf numFmtId="3" fontId="3" fillId="0" borderId="20" xfId="5" applyNumberFormat="1" applyFont="1" applyFill="1" applyBorder="1" applyAlignment="1">
      <alignment horizontal="right" vertical="center" wrapText="1"/>
    </xf>
    <xf numFmtId="2" fontId="4" fillId="0" borderId="21" xfId="0" applyNumberFormat="1" applyFont="1" applyFill="1" applyBorder="1" applyAlignment="1">
      <alignment horizontal="center" vertical="center" wrapText="1"/>
    </xf>
    <xf numFmtId="49" fontId="4" fillId="0" borderId="22" xfId="6" applyNumberFormat="1" applyFont="1" applyFill="1" applyBorder="1" applyAlignment="1">
      <alignment horizontal="center" vertical="center" wrapText="1"/>
    </xf>
    <xf numFmtId="166" fontId="3" fillId="0" borderId="23" xfId="5" applyNumberFormat="1" applyFont="1" applyFill="1" applyBorder="1" applyAlignment="1">
      <alignment vertical="center" wrapText="1"/>
    </xf>
    <xf numFmtId="3" fontId="3" fillId="0" borderId="22" xfId="5" applyNumberFormat="1" applyFont="1" applyFill="1" applyBorder="1" applyAlignment="1">
      <alignment horizontal="right" vertical="center" wrapText="1"/>
    </xf>
    <xf numFmtId="3" fontId="3" fillId="0" borderId="24" xfId="1" applyNumberFormat="1" applyFont="1" applyFill="1" applyBorder="1" applyAlignment="1">
      <alignment horizontal="right" vertical="center" wrapText="1"/>
    </xf>
    <xf numFmtId="9" fontId="3" fillId="0" borderId="29" xfId="3" applyFont="1" applyFill="1" applyBorder="1" applyAlignment="1">
      <alignment horizontal="center" vertical="center" wrapText="1"/>
    </xf>
    <xf numFmtId="9" fontId="3" fillId="0" borderId="34" xfId="3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right" vertical="center" wrapText="1"/>
    </xf>
    <xf numFmtId="0" fontId="3" fillId="0" borderId="28" xfId="0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right" vertical="center" wrapText="1"/>
    </xf>
    <xf numFmtId="3" fontId="3" fillId="0" borderId="13" xfId="1" applyNumberFormat="1" applyFont="1" applyFill="1" applyBorder="1" applyAlignment="1">
      <alignment horizontal="right" vertical="center" wrapText="1"/>
    </xf>
    <xf numFmtId="3" fontId="3" fillId="0" borderId="30" xfId="1" applyNumberFormat="1" applyFont="1" applyFill="1" applyBorder="1" applyAlignment="1">
      <alignment horizontal="right" vertical="center" wrapText="1"/>
    </xf>
    <xf numFmtId="0" fontId="3" fillId="0" borderId="31" xfId="0" applyFont="1" applyFill="1" applyBorder="1" applyAlignment="1">
      <alignment horizontal="right" vertical="center" wrapText="1"/>
    </xf>
    <xf numFmtId="0" fontId="3" fillId="0" borderId="32" xfId="0" applyFont="1" applyFill="1" applyBorder="1" applyAlignment="1">
      <alignment horizontal="right" vertical="center" wrapText="1"/>
    </xf>
    <xf numFmtId="0" fontId="3" fillId="0" borderId="33" xfId="0" applyFont="1" applyFill="1" applyBorder="1" applyAlignment="1">
      <alignment horizontal="right" vertical="center" wrapText="1"/>
    </xf>
    <xf numFmtId="3" fontId="3" fillId="0" borderId="35" xfId="1" applyNumberFormat="1" applyFont="1" applyFill="1" applyBorder="1" applyAlignment="1">
      <alignment horizontal="right" vertical="center" wrapText="1"/>
    </xf>
    <xf numFmtId="3" fontId="3" fillId="0" borderId="36" xfId="1" applyNumberFormat="1" applyFont="1" applyFill="1" applyBorder="1" applyAlignment="1">
      <alignment horizontal="right" vertical="center" wrapText="1"/>
    </xf>
    <xf numFmtId="0" fontId="3" fillId="0" borderId="37" xfId="0" applyFont="1" applyFill="1" applyBorder="1" applyAlignment="1">
      <alignment horizontal="right" vertical="center" wrapText="1"/>
    </xf>
    <xf numFmtId="0" fontId="3" fillId="0" borderId="38" xfId="0" applyFont="1" applyFill="1" applyBorder="1" applyAlignment="1">
      <alignment horizontal="right" vertical="center" wrapText="1"/>
    </xf>
    <xf numFmtId="0" fontId="3" fillId="0" borderId="45" xfId="0" applyFont="1" applyFill="1" applyBorder="1" applyAlignment="1">
      <alignment horizontal="right" vertical="center" wrapText="1"/>
    </xf>
    <xf numFmtId="167" fontId="3" fillId="0" borderId="39" xfId="1" applyNumberFormat="1" applyFont="1" applyFill="1" applyBorder="1" applyAlignment="1">
      <alignment horizontal="right" vertical="center" wrapText="1"/>
    </xf>
    <xf numFmtId="167" fontId="3" fillId="0" borderId="40" xfId="1" applyNumberFormat="1" applyFont="1" applyFill="1" applyBorder="1" applyAlignment="1">
      <alignment horizontal="right" vertical="center" wrapText="1"/>
    </xf>
    <xf numFmtId="0" fontId="3" fillId="0" borderId="42" xfId="0" applyFont="1" applyFill="1" applyBorder="1" applyAlignment="1">
      <alignment horizontal="right" vertical="center" wrapText="1"/>
    </xf>
    <xf numFmtId="0" fontId="3" fillId="0" borderId="43" xfId="0" applyFont="1" applyFill="1" applyBorder="1" applyAlignment="1">
      <alignment horizontal="right" vertical="center" wrapText="1"/>
    </xf>
    <xf numFmtId="0" fontId="3" fillId="0" borderId="44" xfId="0" applyFont="1" applyFill="1" applyBorder="1" applyAlignment="1">
      <alignment horizontal="right" vertical="center" wrapText="1"/>
    </xf>
    <xf numFmtId="3" fontId="3" fillId="0" borderId="25" xfId="1" applyNumberFormat="1" applyFont="1" applyFill="1" applyBorder="1" applyAlignment="1">
      <alignment horizontal="right" vertical="center" wrapText="1"/>
    </xf>
    <xf numFmtId="3" fontId="3" fillId="0" borderId="26" xfId="1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8">
    <cellStyle name="Millares" xfId="1" builtinId="3"/>
    <cellStyle name="Millares 2 2" xfId="4" xr:uid="{7CF677B7-7B09-45FF-9B64-F9A1B0FADDD9}"/>
    <cellStyle name="Millares 3" xfId="7" xr:uid="{7A230090-BC8C-4043-836B-B25F18AD8B87}"/>
    <cellStyle name="Millares_PRESUPUESTO IMAGENES dic 12 op 7DE 2006" xfId="6" xr:uid="{F9FCAA10-10E7-4668-9C5D-D8A4CC233561}"/>
    <cellStyle name="Moneda [0]" xfId="2" builtinId="7"/>
    <cellStyle name="Normal" xfId="0" builtinId="0"/>
    <cellStyle name="Normal_PRESUPUESTO IMAGENES dic 12 op 7DE 2006" xfId="5" xr:uid="{A8DDB67C-5A61-45A7-A493-424A2D38B2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FC06F-678D-480E-B010-051F62115EC1}">
  <dimension ref="A1:F114"/>
  <sheetViews>
    <sheetView tabSelected="1" topLeftCell="A91" workbookViewId="0">
      <selection activeCell="E111" sqref="E111:F111"/>
    </sheetView>
  </sheetViews>
  <sheetFormatPr baseColWidth="10" defaultRowHeight="15"/>
  <cols>
    <col min="1" max="1" width="11.42578125" style="1"/>
    <col min="2" max="2" width="45.85546875" style="1" customWidth="1"/>
    <col min="3" max="3" width="5.5703125" style="1" bestFit="1" customWidth="1"/>
    <col min="4" max="4" width="9.28515625" style="1" bestFit="1" customWidth="1"/>
    <col min="5" max="5" width="10.42578125" style="1" bestFit="1" customWidth="1"/>
    <col min="6" max="6" width="12.42578125" style="1" bestFit="1" customWidth="1"/>
    <col min="7" max="16384" width="11.42578125" style="1"/>
  </cols>
  <sheetData>
    <row r="1" spans="1:6" ht="15.75" customHeight="1" thickBot="1">
      <c r="A1" s="70" t="s">
        <v>0</v>
      </c>
      <c r="B1" s="71"/>
      <c r="C1" s="71"/>
      <c r="D1" s="71"/>
      <c r="E1" s="71"/>
      <c r="F1" s="72"/>
    </row>
    <row r="2" spans="1:6" ht="15.75" customHeight="1" thickBot="1">
      <c r="A2" s="2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7" t="s">
        <v>6</v>
      </c>
    </row>
    <row r="3" spans="1:6" ht="15" customHeight="1">
      <c r="A3" s="8">
        <v>1</v>
      </c>
      <c r="B3" s="9" t="s">
        <v>7</v>
      </c>
      <c r="C3" s="10"/>
      <c r="D3" s="11"/>
      <c r="E3" s="12"/>
      <c r="F3" s="13"/>
    </row>
    <row r="4" spans="1:6" ht="38.25">
      <c r="A4" s="14">
        <f>A3+0.01</f>
        <v>1.01</v>
      </c>
      <c r="B4" s="15" t="s">
        <v>8</v>
      </c>
      <c r="C4" s="16" t="s">
        <v>9</v>
      </c>
      <c r="D4" s="17">
        <f>2.9*2.6*2</f>
        <v>15.08</v>
      </c>
      <c r="E4" s="18"/>
      <c r="F4" s="19"/>
    </row>
    <row r="5" spans="1:6" ht="38.25">
      <c r="A5" s="14">
        <f t="shared" ref="A5:A15" si="0">A4+0.01</f>
        <v>1.02</v>
      </c>
      <c r="B5" s="15" t="s">
        <v>10</v>
      </c>
      <c r="C5" s="16" t="s">
        <v>11</v>
      </c>
      <c r="D5" s="17">
        <v>73</v>
      </c>
      <c r="E5" s="18"/>
      <c r="F5" s="19"/>
    </row>
    <row r="6" spans="1:6" ht="51">
      <c r="A6" s="14">
        <f t="shared" si="0"/>
        <v>1.03</v>
      </c>
      <c r="B6" s="15" t="s">
        <v>12</v>
      </c>
      <c r="C6" s="16" t="s">
        <v>9</v>
      </c>
      <c r="D6" s="17">
        <v>68.3</v>
      </c>
      <c r="E6" s="18"/>
      <c r="F6" s="19"/>
    </row>
    <row r="7" spans="1:6" ht="25.5">
      <c r="A7" s="14">
        <f t="shared" si="0"/>
        <v>1.04</v>
      </c>
      <c r="B7" s="15" t="s">
        <v>13</v>
      </c>
      <c r="C7" s="16" t="s">
        <v>11</v>
      </c>
      <c r="D7" s="17">
        <f>+(118*2)+56</f>
        <v>292</v>
      </c>
      <c r="E7" s="18"/>
      <c r="F7" s="19"/>
    </row>
    <row r="8" spans="1:6" ht="25.5">
      <c r="A8" s="14">
        <f t="shared" si="0"/>
        <v>1.05</v>
      </c>
      <c r="B8" s="15" t="s">
        <v>14</v>
      </c>
      <c r="C8" s="16" t="s">
        <v>11</v>
      </c>
      <c r="D8" s="17">
        <v>118</v>
      </c>
      <c r="E8" s="18"/>
      <c r="F8" s="19"/>
    </row>
    <row r="9" spans="1:6">
      <c r="A9" s="14">
        <f t="shared" si="0"/>
        <v>1.06</v>
      </c>
      <c r="B9" s="15" t="s">
        <v>15</v>
      </c>
      <c r="C9" s="20" t="s">
        <v>3</v>
      </c>
      <c r="D9" s="17">
        <v>18</v>
      </c>
      <c r="E9" s="18"/>
      <c r="F9" s="19"/>
    </row>
    <row r="10" spans="1:6" ht="15" customHeight="1">
      <c r="A10" s="14">
        <f t="shared" si="0"/>
        <v>1.07</v>
      </c>
      <c r="B10" s="15" t="s">
        <v>16</v>
      </c>
      <c r="C10" s="20" t="s">
        <v>3</v>
      </c>
      <c r="D10" s="17">
        <v>3</v>
      </c>
      <c r="E10" s="18"/>
      <c r="F10" s="19"/>
    </row>
    <row r="11" spans="1:6" ht="15" customHeight="1">
      <c r="A11" s="14">
        <f t="shared" si="0"/>
        <v>1.08</v>
      </c>
      <c r="B11" s="15" t="s">
        <v>17</v>
      </c>
      <c r="C11" s="20" t="s">
        <v>3</v>
      </c>
      <c r="D11" s="17">
        <v>12</v>
      </c>
      <c r="E11" s="18"/>
      <c r="F11" s="19"/>
    </row>
    <row r="12" spans="1:6" ht="15" customHeight="1">
      <c r="A12" s="14">
        <f t="shared" si="0"/>
        <v>1.0900000000000001</v>
      </c>
      <c r="B12" s="15" t="s">
        <v>18</v>
      </c>
      <c r="C12" s="20" t="s">
        <v>19</v>
      </c>
      <c r="D12" s="17">
        <v>1</v>
      </c>
      <c r="E12" s="18"/>
      <c r="F12" s="19"/>
    </row>
    <row r="13" spans="1:6">
      <c r="A13" s="14">
        <f t="shared" si="0"/>
        <v>1.1000000000000001</v>
      </c>
      <c r="B13" s="15" t="s">
        <v>20</v>
      </c>
      <c r="C13" s="20" t="s">
        <v>9</v>
      </c>
      <c r="D13" s="17">
        <f>16*2.7</f>
        <v>43.2</v>
      </c>
      <c r="E13" s="18"/>
      <c r="F13" s="19"/>
    </row>
    <row r="14" spans="1:6" ht="15" customHeight="1">
      <c r="A14" s="14">
        <f t="shared" si="0"/>
        <v>1.1100000000000001</v>
      </c>
      <c r="B14" s="15" t="s">
        <v>21</v>
      </c>
      <c r="C14" s="20" t="s">
        <v>9</v>
      </c>
      <c r="D14" s="17">
        <f>118*2.7</f>
        <v>318.60000000000002</v>
      </c>
      <c r="E14" s="18"/>
      <c r="F14" s="19"/>
    </row>
    <row r="15" spans="1:6" ht="15" customHeight="1">
      <c r="A15" s="14">
        <f t="shared" si="0"/>
        <v>1.1200000000000001</v>
      </c>
      <c r="B15" s="15" t="s">
        <v>22</v>
      </c>
      <c r="C15" s="20" t="s">
        <v>9</v>
      </c>
      <c r="D15" s="17">
        <v>509</v>
      </c>
      <c r="E15" s="18"/>
      <c r="F15" s="19"/>
    </row>
    <row r="16" spans="1:6">
      <c r="A16" s="21"/>
      <c r="B16" s="15"/>
      <c r="C16" s="22"/>
      <c r="D16" s="22"/>
      <c r="E16" s="23" t="s">
        <v>23</v>
      </c>
      <c r="F16" s="24"/>
    </row>
    <row r="17" spans="1:6" ht="15" customHeight="1">
      <c r="A17" s="25">
        <v>2</v>
      </c>
      <c r="B17" s="26" t="s">
        <v>24</v>
      </c>
      <c r="C17" s="27"/>
      <c r="D17" s="17"/>
      <c r="E17" s="28"/>
      <c r="F17" s="29"/>
    </row>
    <row r="18" spans="1:6" ht="63.75">
      <c r="A18" s="14">
        <f t="shared" ref="A18:A23" si="1">+A17+0.01</f>
        <v>2.0099999999999998</v>
      </c>
      <c r="B18" s="15" t="s">
        <v>25</v>
      </c>
      <c r="C18" s="30" t="s">
        <v>9</v>
      </c>
      <c r="D18" s="17">
        <v>463.1</v>
      </c>
      <c r="E18" s="18"/>
      <c r="F18" s="19"/>
    </row>
    <row r="19" spans="1:6" ht="76.5">
      <c r="A19" s="14">
        <f t="shared" si="1"/>
        <v>2.0199999999999996</v>
      </c>
      <c r="B19" s="15" t="s">
        <v>26</v>
      </c>
      <c r="C19" s="30" t="s">
        <v>9</v>
      </c>
      <c r="D19" s="17">
        <f>122*2.4</f>
        <v>292.8</v>
      </c>
      <c r="E19" s="18"/>
      <c r="F19" s="19"/>
    </row>
    <row r="20" spans="1:6" ht="76.5">
      <c r="A20" s="14">
        <f t="shared" si="1"/>
        <v>2.0299999999999994</v>
      </c>
      <c r="B20" s="15" t="s">
        <v>26</v>
      </c>
      <c r="C20" s="30" t="s">
        <v>11</v>
      </c>
      <c r="D20" s="17">
        <f>28+10</f>
        <v>38</v>
      </c>
      <c r="E20" s="18"/>
      <c r="F20" s="19"/>
    </row>
    <row r="21" spans="1:6" ht="63.75">
      <c r="A21" s="14">
        <f t="shared" si="1"/>
        <v>2.0399999999999991</v>
      </c>
      <c r="B21" s="15" t="s">
        <v>27</v>
      </c>
      <c r="C21" s="30" t="s">
        <v>11</v>
      </c>
      <c r="D21" s="17">
        <v>79.599999999999994</v>
      </c>
      <c r="E21" s="18"/>
      <c r="F21" s="19"/>
    </row>
    <row r="22" spans="1:6" ht="51">
      <c r="A22" s="14">
        <f t="shared" si="1"/>
        <v>2.0499999999999989</v>
      </c>
      <c r="B22" s="15" t="s">
        <v>28</v>
      </c>
      <c r="C22" s="30" t="s">
        <v>11</v>
      </c>
      <c r="D22" s="17">
        <v>60</v>
      </c>
      <c r="E22" s="18"/>
      <c r="F22" s="19"/>
    </row>
    <row r="23" spans="1:6" ht="51">
      <c r="A23" s="14">
        <f t="shared" si="1"/>
        <v>2.0599999999999987</v>
      </c>
      <c r="B23" s="15" t="s">
        <v>29</v>
      </c>
      <c r="C23" s="30" t="s">
        <v>9</v>
      </c>
      <c r="D23" s="17">
        <f>189+84</f>
        <v>273</v>
      </c>
      <c r="E23" s="18"/>
      <c r="F23" s="19"/>
    </row>
    <row r="24" spans="1:6">
      <c r="A24" s="21"/>
      <c r="B24" s="15"/>
      <c r="C24" s="22"/>
      <c r="D24" s="22"/>
      <c r="E24" s="23" t="s">
        <v>23</v>
      </c>
      <c r="F24" s="24"/>
    </row>
    <row r="25" spans="1:6">
      <c r="A25" s="25">
        <v>3</v>
      </c>
      <c r="B25" s="26" t="s">
        <v>30</v>
      </c>
      <c r="C25" s="27"/>
      <c r="D25" s="17"/>
      <c r="E25" s="28"/>
      <c r="F25" s="29"/>
    </row>
    <row r="26" spans="1:6" ht="76.5">
      <c r="A26" s="14">
        <f>A25+0.01</f>
        <v>3.01</v>
      </c>
      <c r="B26" s="15" t="s">
        <v>31</v>
      </c>
      <c r="C26" s="31" t="s">
        <v>9</v>
      </c>
      <c r="D26" s="17">
        <v>94.9</v>
      </c>
      <c r="E26" s="18"/>
      <c r="F26" s="19"/>
    </row>
    <row r="27" spans="1:6" ht="76.5">
      <c r="A27" s="14">
        <f t="shared" ref="A27" si="2">A26+0.01</f>
        <v>3.0199999999999996</v>
      </c>
      <c r="B27" s="15" t="s">
        <v>31</v>
      </c>
      <c r="C27" s="31" t="s">
        <v>11</v>
      </c>
      <c r="D27" s="17">
        <v>73</v>
      </c>
      <c r="E27" s="18"/>
      <c r="F27" s="19"/>
    </row>
    <row r="28" spans="1:6">
      <c r="A28" s="21"/>
      <c r="B28" s="15"/>
      <c r="C28" s="22"/>
      <c r="D28" s="22"/>
      <c r="E28" s="23" t="s">
        <v>23</v>
      </c>
      <c r="F28" s="24"/>
    </row>
    <row r="29" spans="1:6" ht="25.5">
      <c r="A29" s="25">
        <v>4</v>
      </c>
      <c r="B29" s="26" t="s">
        <v>32</v>
      </c>
      <c r="C29" s="27"/>
      <c r="D29" s="17"/>
      <c r="E29" s="28"/>
      <c r="F29" s="29"/>
    </row>
    <row r="30" spans="1:6" ht="38.25">
      <c r="A30" s="14">
        <f>A29+0.01</f>
        <v>4.01</v>
      </c>
      <c r="B30" s="15" t="s">
        <v>33</v>
      </c>
      <c r="C30" s="30" t="s">
        <v>3</v>
      </c>
      <c r="D30" s="17">
        <v>21</v>
      </c>
      <c r="E30" s="18"/>
      <c r="F30" s="19"/>
    </row>
    <row r="31" spans="1:6">
      <c r="A31" s="14">
        <f t="shared" ref="A31:A35" si="3">A30+0.01</f>
        <v>4.0199999999999996</v>
      </c>
      <c r="B31" s="15" t="s">
        <v>34</v>
      </c>
      <c r="C31" s="32" t="s">
        <v>11</v>
      </c>
      <c r="D31" s="17">
        <v>115</v>
      </c>
      <c r="E31" s="18"/>
      <c r="F31" s="19"/>
    </row>
    <row r="32" spans="1:6">
      <c r="A32" s="14">
        <f t="shared" si="3"/>
        <v>4.0299999999999994</v>
      </c>
      <c r="B32" s="15" t="s">
        <v>35</v>
      </c>
      <c r="C32" s="32" t="s">
        <v>3</v>
      </c>
      <c r="D32" s="17">
        <v>85</v>
      </c>
      <c r="E32" s="18"/>
      <c r="F32" s="19"/>
    </row>
    <row r="33" spans="1:6">
      <c r="A33" s="14">
        <f t="shared" si="3"/>
        <v>4.0399999999999991</v>
      </c>
      <c r="B33" s="15" t="s">
        <v>36</v>
      </c>
      <c r="C33" s="32" t="s">
        <v>3</v>
      </c>
      <c r="D33" s="17">
        <v>30</v>
      </c>
      <c r="E33" s="18"/>
      <c r="F33" s="19"/>
    </row>
    <row r="34" spans="1:6">
      <c r="A34" s="14">
        <f t="shared" si="3"/>
        <v>4.0499999999999989</v>
      </c>
      <c r="B34" s="15" t="s">
        <v>37</v>
      </c>
      <c r="C34" s="32" t="s">
        <v>3</v>
      </c>
      <c r="D34" s="17">
        <v>1</v>
      </c>
      <c r="E34" s="18"/>
      <c r="F34" s="19"/>
    </row>
    <row r="35" spans="1:6">
      <c r="A35" s="14">
        <f t="shared" si="3"/>
        <v>4.0599999999999987</v>
      </c>
      <c r="B35" s="15" t="s">
        <v>38</v>
      </c>
      <c r="C35" s="32" t="s">
        <v>11</v>
      </c>
      <c r="D35" s="17">
        <v>16</v>
      </c>
      <c r="E35" s="18"/>
      <c r="F35" s="19"/>
    </row>
    <row r="36" spans="1:6">
      <c r="A36" s="21"/>
      <c r="B36" s="15"/>
      <c r="C36" s="22"/>
      <c r="D36" s="22"/>
      <c r="E36" s="23" t="s">
        <v>23</v>
      </c>
      <c r="F36" s="24"/>
    </row>
    <row r="37" spans="1:6" ht="15" customHeight="1">
      <c r="A37" s="25">
        <v>5</v>
      </c>
      <c r="B37" s="26" t="s">
        <v>39</v>
      </c>
      <c r="C37" s="27"/>
      <c r="D37" s="17"/>
      <c r="E37" s="28"/>
      <c r="F37" s="29"/>
    </row>
    <row r="38" spans="1:6" ht="38.25">
      <c r="A38" s="14">
        <f t="shared" ref="A38:A55" si="4">+A37+0.01</f>
        <v>5.01</v>
      </c>
      <c r="B38" s="15" t="s">
        <v>40</v>
      </c>
      <c r="C38" s="30" t="s">
        <v>19</v>
      </c>
      <c r="D38" s="17">
        <v>1</v>
      </c>
      <c r="E38" s="18"/>
      <c r="F38" s="19"/>
    </row>
    <row r="39" spans="1:6" ht="76.5">
      <c r="A39" s="14">
        <f t="shared" si="4"/>
        <v>5.0199999999999996</v>
      </c>
      <c r="B39" s="15" t="s">
        <v>41</v>
      </c>
      <c r="C39" s="30" t="s">
        <v>3</v>
      </c>
      <c r="D39" s="17">
        <v>3</v>
      </c>
      <c r="E39" s="18"/>
      <c r="F39" s="19"/>
    </row>
    <row r="40" spans="1:6" ht="38.25">
      <c r="A40" s="14">
        <f t="shared" si="4"/>
        <v>5.0299999999999994</v>
      </c>
      <c r="B40" s="15" t="s">
        <v>42</v>
      </c>
      <c r="C40" s="30" t="s">
        <v>11</v>
      </c>
      <c r="D40" s="17">
        <f>65*15</f>
        <v>975</v>
      </c>
      <c r="E40" s="18"/>
      <c r="F40" s="19"/>
    </row>
    <row r="41" spans="1:6" ht="25.5">
      <c r="A41" s="14">
        <f t="shared" si="4"/>
        <v>5.0399999999999991</v>
      </c>
      <c r="B41" s="15" t="s">
        <v>43</v>
      </c>
      <c r="C41" s="30" t="s">
        <v>3</v>
      </c>
      <c r="D41" s="17">
        <v>1</v>
      </c>
      <c r="E41" s="18"/>
      <c r="F41" s="19"/>
    </row>
    <row r="42" spans="1:6" ht="25.5">
      <c r="A42" s="14">
        <f t="shared" si="4"/>
        <v>5.0499999999999989</v>
      </c>
      <c r="B42" s="15" t="s">
        <v>44</v>
      </c>
      <c r="C42" s="30" t="s">
        <v>3</v>
      </c>
      <c r="D42" s="17">
        <v>1</v>
      </c>
      <c r="E42" s="18"/>
      <c r="F42" s="19"/>
    </row>
    <row r="43" spans="1:6" ht="25.5">
      <c r="A43" s="14">
        <f t="shared" si="4"/>
        <v>5.0599999999999987</v>
      </c>
      <c r="B43" s="15" t="s">
        <v>45</v>
      </c>
      <c r="C43" s="30" t="s">
        <v>3</v>
      </c>
      <c r="D43" s="17">
        <v>1</v>
      </c>
      <c r="E43" s="18"/>
      <c r="F43" s="19"/>
    </row>
    <row r="44" spans="1:6" ht="25.5">
      <c r="A44" s="14">
        <f t="shared" si="4"/>
        <v>5.0699999999999985</v>
      </c>
      <c r="B44" s="15" t="s">
        <v>46</v>
      </c>
      <c r="C44" s="30" t="s">
        <v>11</v>
      </c>
      <c r="D44" s="17">
        <v>130</v>
      </c>
      <c r="E44" s="18"/>
      <c r="F44" s="19"/>
    </row>
    <row r="45" spans="1:6" ht="51">
      <c r="A45" s="14">
        <f t="shared" si="4"/>
        <v>5.0799999999999983</v>
      </c>
      <c r="B45" s="15" t="s">
        <v>47</v>
      </c>
      <c r="C45" s="30" t="s">
        <v>3</v>
      </c>
      <c r="D45" s="17">
        <v>58</v>
      </c>
      <c r="E45" s="18"/>
      <c r="F45" s="19"/>
    </row>
    <row r="46" spans="1:6" ht="51">
      <c r="A46" s="14">
        <f t="shared" si="4"/>
        <v>5.0899999999999981</v>
      </c>
      <c r="B46" s="15" t="s">
        <v>48</v>
      </c>
      <c r="C46" s="30" t="s">
        <v>3</v>
      </c>
      <c r="D46" s="17">
        <v>12</v>
      </c>
      <c r="E46" s="18"/>
      <c r="F46" s="19"/>
    </row>
    <row r="47" spans="1:6" ht="51">
      <c r="A47" s="14">
        <f t="shared" si="4"/>
        <v>5.0999999999999979</v>
      </c>
      <c r="B47" s="15" t="s">
        <v>49</v>
      </c>
      <c r="C47" s="30" t="s">
        <v>3</v>
      </c>
      <c r="D47" s="17">
        <v>14</v>
      </c>
      <c r="E47" s="18"/>
      <c r="F47" s="19"/>
    </row>
    <row r="48" spans="1:6" ht="51">
      <c r="A48" s="14">
        <f t="shared" si="4"/>
        <v>5.1099999999999977</v>
      </c>
      <c r="B48" s="15" t="s">
        <v>50</v>
      </c>
      <c r="C48" s="30" t="s">
        <v>3</v>
      </c>
      <c r="D48" s="17">
        <v>36</v>
      </c>
      <c r="E48" s="18"/>
      <c r="F48" s="19"/>
    </row>
    <row r="49" spans="1:6" ht="51">
      <c r="A49" s="14">
        <f t="shared" si="4"/>
        <v>5.1199999999999974</v>
      </c>
      <c r="B49" s="15" t="s">
        <v>51</v>
      </c>
      <c r="C49" s="30" t="s">
        <v>3</v>
      </c>
      <c r="D49" s="17">
        <v>42</v>
      </c>
      <c r="E49" s="18"/>
      <c r="F49" s="19"/>
    </row>
    <row r="50" spans="1:6" ht="25.5">
      <c r="A50" s="14">
        <f t="shared" si="4"/>
        <v>5.1299999999999972</v>
      </c>
      <c r="B50" s="15" t="s">
        <v>52</v>
      </c>
      <c r="C50" s="30" t="s">
        <v>3</v>
      </c>
      <c r="D50" s="17">
        <v>48</v>
      </c>
      <c r="E50" s="18"/>
      <c r="F50" s="19"/>
    </row>
    <row r="51" spans="1:6">
      <c r="A51" s="14">
        <f t="shared" si="4"/>
        <v>5.139999999999997</v>
      </c>
      <c r="B51" s="15" t="s">
        <v>53</v>
      </c>
      <c r="C51" s="30" t="s">
        <v>3</v>
      </c>
      <c r="D51" s="17">
        <v>15</v>
      </c>
      <c r="E51" s="18"/>
      <c r="F51" s="19"/>
    </row>
    <row r="52" spans="1:6" ht="25.5">
      <c r="A52" s="14">
        <f t="shared" si="4"/>
        <v>5.1499999999999968</v>
      </c>
      <c r="B52" s="15" t="s">
        <v>54</v>
      </c>
      <c r="C52" s="30" t="s">
        <v>3</v>
      </c>
      <c r="D52" s="17">
        <v>12</v>
      </c>
      <c r="E52" s="18"/>
      <c r="F52" s="19"/>
    </row>
    <row r="53" spans="1:6">
      <c r="A53" s="14">
        <f t="shared" si="4"/>
        <v>5.1599999999999966</v>
      </c>
      <c r="B53" s="15" t="s">
        <v>55</v>
      </c>
      <c r="C53" s="30" t="s">
        <v>3</v>
      </c>
      <c r="D53" s="17">
        <v>7</v>
      </c>
      <c r="E53" s="18"/>
      <c r="F53" s="19"/>
    </row>
    <row r="54" spans="1:6" ht="25.5">
      <c r="A54" s="14">
        <f t="shared" si="4"/>
        <v>5.1699999999999964</v>
      </c>
      <c r="B54" s="15" t="s">
        <v>56</v>
      </c>
      <c r="C54" s="30" t="s">
        <v>11</v>
      </c>
      <c r="D54" s="17">
        <v>16</v>
      </c>
      <c r="E54" s="18"/>
      <c r="F54" s="19"/>
    </row>
    <row r="55" spans="1:6" ht="25.5">
      <c r="A55" s="14">
        <f t="shared" si="4"/>
        <v>5.1799999999999962</v>
      </c>
      <c r="B55" s="15" t="s">
        <v>57</v>
      </c>
      <c r="C55" s="30" t="s">
        <v>11</v>
      </c>
      <c r="D55" s="17">
        <v>63</v>
      </c>
      <c r="E55" s="18"/>
      <c r="F55" s="19"/>
    </row>
    <row r="56" spans="1:6">
      <c r="A56" s="21"/>
      <c r="B56" s="15"/>
      <c r="C56" s="22"/>
      <c r="D56" s="22"/>
      <c r="E56" s="23" t="s">
        <v>23</v>
      </c>
      <c r="F56" s="24"/>
    </row>
    <row r="57" spans="1:6" ht="15" customHeight="1">
      <c r="A57" s="25">
        <v>6</v>
      </c>
      <c r="B57" s="26" t="s">
        <v>58</v>
      </c>
      <c r="C57" s="27"/>
      <c r="D57" s="17"/>
      <c r="E57" s="28"/>
      <c r="F57" s="29"/>
    </row>
    <row r="58" spans="1:6" ht="51">
      <c r="A58" s="14">
        <f t="shared" ref="A58:A62" si="5">+A57+0.01</f>
        <v>6.01</v>
      </c>
      <c r="B58" s="15" t="s">
        <v>59</v>
      </c>
      <c r="C58" s="30" t="s">
        <v>3</v>
      </c>
      <c r="D58" s="17">
        <v>54</v>
      </c>
      <c r="E58" s="18"/>
      <c r="F58" s="19"/>
    </row>
    <row r="59" spans="1:6" ht="25.5">
      <c r="A59" s="14">
        <f t="shared" si="5"/>
        <v>6.02</v>
      </c>
      <c r="B59" s="15" t="s">
        <v>60</v>
      </c>
      <c r="C59" s="30" t="s">
        <v>3</v>
      </c>
      <c r="D59" s="17">
        <v>15</v>
      </c>
      <c r="E59" s="18"/>
      <c r="F59" s="19"/>
    </row>
    <row r="60" spans="1:6" ht="38.25">
      <c r="A60" s="14">
        <f t="shared" si="5"/>
        <v>6.0299999999999994</v>
      </c>
      <c r="B60" s="15" t="s">
        <v>61</v>
      </c>
      <c r="C60" s="30" t="s">
        <v>11</v>
      </c>
      <c r="D60" s="17">
        <v>1225</v>
      </c>
      <c r="E60" s="18"/>
      <c r="F60" s="19"/>
    </row>
    <row r="61" spans="1:6" ht="38.25">
      <c r="A61" s="14">
        <f t="shared" si="5"/>
        <v>6.0399999999999991</v>
      </c>
      <c r="B61" s="15" t="s">
        <v>62</v>
      </c>
      <c r="C61" s="30" t="s">
        <v>11</v>
      </c>
      <c r="D61" s="17">
        <v>122</v>
      </c>
      <c r="E61" s="18"/>
      <c r="F61" s="19"/>
    </row>
    <row r="62" spans="1:6" ht="38.25">
      <c r="A62" s="14">
        <f t="shared" si="5"/>
        <v>6.0499999999999989</v>
      </c>
      <c r="B62" s="15" t="s">
        <v>63</v>
      </c>
      <c r="C62" s="30" t="s">
        <v>11</v>
      </c>
      <c r="D62" s="17">
        <v>48</v>
      </c>
      <c r="E62" s="18"/>
      <c r="F62" s="19"/>
    </row>
    <row r="63" spans="1:6">
      <c r="A63" s="21"/>
      <c r="B63" s="15"/>
      <c r="C63" s="22"/>
      <c r="D63" s="22"/>
      <c r="E63" s="23" t="s">
        <v>23</v>
      </c>
      <c r="F63" s="24"/>
    </row>
    <row r="64" spans="1:6" ht="15" customHeight="1">
      <c r="A64" s="33">
        <v>7</v>
      </c>
      <c r="B64" s="26" t="s">
        <v>64</v>
      </c>
      <c r="C64" s="22"/>
      <c r="D64" s="22"/>
      <c r="E64" s="23"/>
      <c r="F64" s="24"/>
    </row>
    <row r="65" spans="1:6" ht="51">
      <c r="A65" s="14">
        <f t="shared" ref="A65:A67" si="6">+A64+0.01</f>
        <v>7.01</v>
      </c>
      <c r="B65" s="15" t="s">
        <v>65</v>
      </c>
      <c r="C65" s="34" t="s">
        <v>9</v>
      </c>
      <c r="D65" s="17">
        <v>509</v>
      </c>
      <c r="E65" s="18"/>
      <c r="F65" s="19"/>
    </row>
    <row r="66" spans="1:6" ht="51">
      <c r="A66" s="14">
        <f t="shared" si="6"/>
        <v>7.02</v>
      </c>
      <c r="B66" s="15" t="s">
        <v>65</v>
      </c>
      <c r="C66" s="34" t="s">
        <v>11</v>
      </c>
      <c r="D66" s="17">
        <v>68</v>
      </c>
      <c r="E66" s="18"/>
      <c r="F66" s="19"/>
    </row>
    <row r="67" spans="1:6" ht="25.5">
      <c r="A67" s="14">
        <f t="shared" si="6"/>
        <v>7.0299999999999994</v>
      </c>
      <c r="B67" s="15" t="s">
        <v>66</v>
      </c>
      <c r="C67" s="34" t="s">
        <v>3</v>
      </c>
      <c r="D67" s="17">
        <v>81</v>
      </c>
      <c r="E67" s="18"/>
      <c r="F67" s="19"/>
    </row>
    <row r="68" spans="1:6">
      <c r="A68" s="35"/>
      <c r="B68" s="15"/>
      <c r="C68" s="34"/>
      <c r="D68" s="17"/>
      <c r="E68" s="23" t="s">
        <v>23</v>
      </c>
      <c r="F68" s="24"/>
    </row>
    <row r="69" spans="1:6">
      <c r="A69" s="33">
        <v>8</v>
      </c>
      <c r="B69" s="26" t="s">
        <v>67</v>
      </c>
      <c r="C69" s="27"/>
      <c r="D69" s="17"/>
      <c r="E69" s="28"/>
      <c r="F69" s="29"/>
    </row>
    <row r="70" spans="1:6" ht="38.25">
      <c r="A70" s="14">
        <f>A69+0.01</f>
        <v>8.01</v>
      </c>
      <c r="B70" s="15" t="s">
        <v>68</v>
      </c>
      <c r="C70" s="31" t="s">
        <v>9</v>
      </c>
      <c r="D70" s="17">
        <f>498+8</f>
        <v>506</v>
      </c>
      <c r="E70" s="18"/>
      <c r="F70" s="19"/>
    </row>
    <row r="71" spans="1:6" ht="63.75">
      <c r="A71" s="14">
        <f>A70+0.01</f>
        <v>8.02</v>
      </c>
      <c r="B71" s="15" t="s">
        <v>69</v>
      </c>
      <c r="C71" s="31" t="s">
        <v>11</v>
      </c>
      <c r="D71" s="17">
        <v>118</v>
      </c>
      <c r="E71" s="18"/>
      <c r="F71" s="19"/>
    </row>
    <row r="72" spans="1:6" ht="63.75">
      <c r="A72" s="14">
        <f t="shared" ref="A72:A73" si="7">A71+0.01</f>
        <v>8.0299999999999994</v>
      </c>
      <c r="B72" s="15" t="s">
        <v>70</v>
      </c>
      <c r="C72" s="31" t="s">
        <v>11</v>
      </c>
      <c r="D72" s="17">
        <v>148</v>
      </c>
      <c r="E72" s="18"/>
      <c r="F72" s="19"/>
    </row>
    <row r="73" spans="1:6" ht="38.25">
      <c r="A73" s="14">
        <f t="shared" si="7"/>
        <v>8.0399999999999991</v>
      </c>
      <c r="B73" s="15" t="s">
        <v>71</v>
      </c>
      <c r="C73" s="16" t="s">
        <v>11</v>
      </c>
      <c r="D73" s="17">
        <v>318</v>
      </c>
      <c r="E73" s="18"/>
      <c r="F73" s="19"/>
    </row>
    <row r="74" spans="1:6">
      <c r="A74" s="21"/>
      <c r="B74" s="15"/>
      <c r="C74" s="22"/>
      <c r="D74" s="22"/>
      <c r="E74" s="23" t="s">
        <v>23</v>
      </c>
      <c r="F74" s="24"/>
    </row>
    <row r="75" spans="1:6">
      <c r="A75" s="33">
        <v>9</v>
      </c>
      <c r="B75" s="26" t="s">
        <v>72</v>
      </c>
      <c r="C75" s="27"/>
      <c r="D75" s="17"/>
      <c r="E75" s="28"/>
      <c r="F75" s="29"/>
    </row>
    <row r="76" spans="1:6" ht="25.5">
      <c r="A76" s="14">
        <f>+A75+0.01</f>
        <v>9.01</v>
      </c>
      <c r="B76" s="15" t="s">
        <v>73</v>
      </c>
      <c r="C76" s="34" t="s">
        <v>9</v>
      </c>
      <c r="D76" s="36">
        <v>22</v>
      </c>
      <c r="E76" s="18"/>
      <c r="F76" s="19"/>
    </row>
    <row r="77" spans="1:6" ht="25.5">
      <c r="A77" s="14">
        <f>+A76+0.01</f>
        <v>9.02</v>
      </c>
      <c r="B77" s="15" t="s">
        <v>73</v>
      </c>
      <c r="C77" s="34" t="s">
        <v>11</v>
      </c>
      <c r="D77" s="36">
        <v>14</v>
      </c>
      <c r="E77" s="18"/>
      <c r="F77" s="19"/>
    </row>
    <row r="78" spans="1:6">
      <c r="A78" s="21"/>
      <c r="B78" s="15"/>
      <c r="C78" s="22"/>
      <c r="D78" s="22"/>
      <c r="E78" s="23" t="s">
        <v>23</v>
      </c>
      <c r="F78" s="24"/>
    </row>
    <row r="79" spans="1:6">
      <c r="A79" s="33">
        <v>10</v>
      </c>
      <c r="B79" s="26" t="s">
        <v>74</v>
      </c>
      <c r="C79" s="27"/>
      <c r="D79" s="17"/>
      <c r="E79" s="28"/>
      <c r="F79" s="29"/>
    </row>
    <row r="80" spans="1:6" ht="38.25">
      <c r="A80" s="14">
        <f>+A79+0.01</f>
        <v>10.01</v>
      </c>
      <c r="B80" s="15" t="s">
        <v>75</v>
      </c>
      <c r="C80" s="34" t="s">
        <v>3</v>
      </c>
      <c r="D80" s="17">
        <v>7</v>
      </c>
      <c r="E80" s="18"/>
      <c r="F80" s="19"/>
    </row>
    <row r="81" spans="1:6">
      <c r="A81" s="21"/>
      <c r="B81" s="15"/>
      <c r="C81" s="22"/>
      <c r="D81" s="22"/>
      <c r="E81" s="23" t="s">
        <v>23</v>
      </c>
      <c r="F81" s="24"/>
    </row>
    <row r="82" spans="1:6">
      <c r="A82" s="33">
        <v>11</v>
      </c>
      <c r="B82" s="26" t="s">
        <v>76</v>
      </c>
      <c r="C82" s="27"/>
      <c r="D82" s="17"/>
      <c r="E82" s="28"/>
      <c r="F82" s="19"/>
    </row>
    <row r="83" spans="1:6" ht="63.75">
      <c r="A83" s="14">
        <f>A82+0.01</f>
        <v>11.01</v>
      </c>
      <c r="B83" s="15" t="s">
        <v>77</v>
      </c>
      <c r="C83" s="34" t="s">
        <v>3</v>
      </c>
      <c r="D83" s="17">
        <v>1</v>
      </c>
      <c r="E83" s="18"/>
      <c r="F83" s="19"/>
    </row>
    <row r="84" spans="1:6" ht="51">
      <c r="A84" s="14">
        <f t="shared" ref="A84:A85" si="8">A83+0.01</f>
        <v>11.02</v>
      </c>
      <c r="B84" s="15" t="s">
        <v>78</v>
      </c>
      <c r="C84" s="34" t="s">
        <v>3</v>
      </c>
      <c r="D84" s="17">
        <v>6</v>
      </c>
      <c r="E84" s="18"/>
      <c r="F84" s="19"/>
    </row>
    <row r="85" spans="1:6" ht="38.25">
      <c r="A85" s="14">
        <f t="shared" si="8"/>
        <v>11.03</v>
      </c>
      <c r="B85" s="15" t="s">
        <v>79</v>
      </c>
      <c r="C85" s="34" t="s">
        <v>3</v>
      </c>
      <c r="D85" s="17">
        <v>6</v>
      </c>
      <c r="E85" s="18"/>
      <c r="F85" s="19"/>
    </row>
    <row r="86" spans="1:6">
      <c r="A86" s="21"/>
      <c r="B86" s="15"/>
      <c r="C86" s="22"/>
      <c r="D86" s="22"/>
      <c r="E86" s="23" t="s">
        <v>23</v>
      </c>
      <c r="F86" s="24"/>
    </row>
    <row r="87" spans="1:6">
      <c r="A87" s="25">
        <v>12</v>
      </c>
      <c r="B87" s="26" t="s">
        <v>80</v>
      </c>
      <c r="C87" s="27"/>
      <c r="D87" s="17"/>
      <c r="E87" s="28"/>
      <c r="F87" s="29"/>
    </row>
    <row r="88" spans="1:6" ht="38.25">
      <c r="A88" s="14">
        <f>+A87+0.01</f>
        <v>12.01</v>
      </c>
      <c r="B88" s="15" t="s">
        <v>81</v>
      </c>
      <c r="C88" s="16" t="s">
        <v>9</v>
      </c>
      <c r="D88" s="17">
        <v>118</v>
      </c>
      <c r="E88" s="37"/>
      <c r="F88" s="19"/>
    </row>
    <row r="89" spans="1:6" ht="25.5">
      <c r="A89" s="14">
        <f t="shared" ref="A89" si="9">+A88+0.01</f>
        <v>12.02</v>
      </c>
      <c r="B89" s="15" t="s">
        <v>82</v>
      </c>
      <c r="C89" s="16" t="s">
        <v>3</v>
      </c>
      <c r="D89" s="17">
        <v>18</v>
      </c>
      <c r="E89" s="18"/>
      <c r="F89" s="19"/>
    </row>
    <row r="90" spans="1:6">
      <c r="A90" s="21"/>
      <c r="B90" s="15"/>
      <c r="C90" s="22"/>
      <c r="D90" s="22"/>
      <c r="E90" s="23" t="s">
        <v>23</v>
      </c>
      <c r="F90" s="24"/>
    </row>
    <row r="91" spans="1:6">
      <c r="A91" s="33">
        <v>13</v>
      </c>
      <c r="B91" s="26" t="s">
        <v>83</v>
      </c>
      <c r="C91" s="22"/>
      <c r="D91" s="22"/>
      <c r="E91" s="23"/>
      <c r="F91" s="24"/>
    </row>
    <row r="92" spans="1:6" ht="51">
      <c r="A92" s="14">
        <f>A91+0.01</f>
        <v>13.01</v>
      </c>
      <c r="B92" s="15" t="s">
        <v>84</v>
      </c>
      <c r="C92" s="16" t="s">
        <v>9</v>
      </c>
      <c r="D92" s="17">
        <f>+D26</f>
        <v>94.9</v>
      </c>
      <c r="E92" s="18"/>
      <c r="F92" s="19"/>
    </row>
    <row r="93" spans="1:6" ht="51">
      <c r="A93" s="14">
        <f t="shared" ref="A93:A98" si="10">A92+0.01</f>
        <v>13.02</v>
      </c>
      <c r="B93" s="15" t="s">
        <v>85</v>
      </c>
      <c r="C93" s="16" t="s">
        <v>9</v>
      </c>
      <c r="D93" s="17">
        <v>26.8</v>
      </c>
      <c r="E93" s="18"/>
      <c r="F93" s="19"/>
    </row>
    <row r="94" spans="1:6" ht="25.5">
      <c r="A94" s="14">
        <f t="shared" si="10"/>
        <v>13.03</v>
      </c>
      <c r="B94" s="15" t="s">
        <v>86</v>
      </c>
      <c r="C94" s="16" t="s">
        <v>9</v>
      </c>
      <c r="D94" s="17">
        <v>823</v>
      </c>
      <c r="E94" s="18"/>
      <c r="F94" s="19"/>
    </row>
    <row r="95" spans="1:6" ht="25.5">
      <c r="A95" s="14">
        <f t="shared" si="10"/>
        <v>13.04</v>
      </c>
      <c r="B95" s="15" t="s">
        <v>86</v>
      </c>
      <c r="C95" s="16" t="s">
        <v>11</v>
      </c>
      <c r="D95" s="17">
        <v>214</v>
      </c>
      <c r="E95" s="18"/>
      <c r="F95" s="19"/>
    </row>
    <row r="96" spans="1:6" ht="25.5">
      <c r="A96" s="14">
        <f t="shared" si="10"/>
        <v>13.049999999999999</v>
      </c>
      <c r="B96" s="15" t="s">
        <v>87</v>
      </c>
      <c r="C96" s="16" t="s">
        <v>9</v>
      </c>
      <c r="D96" s="17">
        <f>+D65</f>
        <v>509</v>
      </c>
      <c r="E96" s="18"/>
      <c r="F96" s="19"/>
    </row>
    <row r="97" spans="1:6" ht="51">
      <c r="A97" s="14">
        <f t="shared" si="10"/>
        <v>13.059999999999999</v>
      </c>
      <c r="B97" s="15" t="s">
        <v>88</v>
      </c>
      <c r="C97" s="16" t="s">
        <v>11</v>
      </c>
      <c r="D97" s="17">
        <v>7.2</v>
      </c>
      <c r="E97" s="18"/>
      <c r="F97" s="19"/>
    </row>
    <row r="98" spans="1:6">
      <c r="A98" s="14">
        <f t="shared" si="10"/>
        <v>13.069999999999999</v>
      </c>
      <c r="B98" s="15" t="s">
        <v>89</v>
      </c>
      <c r="C98" s="16" t="s">
        <v>11</v>
      </c>
      <c r="D98" s="17">
        <v>7.2</v>
      </c>
      <c r="E98" s="18"/>
      <c r="F98" s="19"/>
    </row>
    <row r="99" spans="1:6">
      <c r="A99" s="14"/>
      <c r="B99" s="15"/>
      <c r="C99" s="38"/>
      <c r="D99" s="38"/>
      <c r="E99" s="23" t="s">
        <v>23</v>
      </c>
      <c r="F99" s="39"/>
    </row>
    <row r="100" spans="1:6">
      <c r="A100" s="33">
        <v>14</v>
      </c>
      <c r="B100" s="26" t="s">
        <v>90</v>
      </c>
      <c r="C100" s="22"/>
      <c r="D100" s="22"/>
      <c r="E100" s="23"/>
      <c r="F100" s="24"/>
    </row>
    <row r="101" spans="1:6" ht="25.5">
      <c r="A101" s="14">
        <f>+A100+0.01</f>
        <v>14.01</v>
      </c>
      <c r="B101" s="15" t="s">
        <v>91</v>
      </c>
      <c r="C101" s="16" t="s">
        <v>9</v>
      </c>
      <c r="D101" s="17">
        <v>553.74</v>
      </c>
      <c r="E101" s="18"/>
      <c r="F101" s="19"/>
    </row>
    <row r="102" spans="1:6" ht="38.25">
      <c r="A102" s="14">
        <f t="shared" ref="A102:A106" si="11">+A101+0.01</f>
        <v>14.02</v>
      </c>
      <c r="B102" s="15" t="s">
        <v>92</v>
      </c>
      <c r="C102" s="16" t="s">
        <v>93</v>
      </c>
      <c r="D102" s="17">
        <v>48</v>
      </c>
      <c r="E102" s="18"/>
      <c r="F102" s="19"/>
    </row>
    <row r="103" spans="1:6" ht="38.25">
      <c r="A103" s="14">
        <f t="shared" si="11"/>
        <v>14.03</v>
      </c>
      <c r="B103" s="15" t="s">
        <v>94</v>
      </c>
      <c r="C103" s="16" t="s">
        <v>3</v>
      </c>
      <c r="D103" s="17">
        <v>6600</v>
      </c>
      <c r="E103" s="18"/>
      <c r="F103" s="19"/>
    </row>
    <row r="104" spans="1:6" ht="38.25">
      <c r="A104" s="14">
        <f t="shared" si="11"/>
        <v>14.04</v>
      </c>
      <c r="B104" s="15" t="s">
        <v>95</v>
      </c>
      <c r="C104" s="16" t="s">
        <v>93</v>
      </c>
      <c r="D104" s="17">
        <v>48</v>
      </c>
      <c r="E104" s="18"/>
      <c r="F104" s="19"/>
    </row>
    <row r="105" spans="1:6" ht="25.5">
      <c r="A105" s="14">
        <f t="shared" si="11"/>
        <v>14.049999999999999</v>
      </c>
      <c r="B105" s="15" t="s">
        <v>96</v>
      </c>
      <c r="C105" s="16" t="s">
        <v>97</v>
      </c>
      <c r="D105" s="17">
        <v>110</v>
      </c>
      <c r="E105" s="18"/>
      <c r="F105" s="19"/>
    </row>
    <row r="106" spans="1:6" ht="25.5">
      <c r="A106" s="14">
        <f t="shared" si="11"/>
        <v>14.059999999999999</v>
      </c>
      <c r="B106" s="15" t="s">
        <v>98</v>
      </c>
      <c r="C106" s="16" t="s">
        <v>97</v>
      </c>
      <c r="D106" s="17">
        <v>110</v>
      </c>
      <c r="E106" s="18"/>
      <c r="F106" s="19"/>
    </row>
    <row r="107" spans="1:6" ht="15.75" thickBot="1">
      <c r="A107" s="40"/>
      <c r="B107" s="41"/>
      <c r="C107" s="38"/>
      <c r="D107" s="38"/>
      <c r="E107" s="42" t="s">
        <v>23</v>
      </c>
      <c r="F107" s="39"/>
    </row>
    <row r="108" spans="1:6" ht="16.5" thickTop="1" thickBot="1">
      <c r="A108" s="43"/>
      <c r="B108" s="44"/>
      <c r="C108" s="45"/>
      <c r="D108" s="45"/>
      <c r="E108" s="46"/>
      <c r="F108" s="47"/>
    </row>
    <row r="109" spans="1:6" ht="15.75" customHeight="1" thickTop="1">
      <c r="A109" s="65" t="s">
        <v>99</v>
      </c>
      <c r="B109" s="66"/>
      <c r="C109" s="66"/>
      <c r="D109" s="67"/>
      <c r="E109" s="68"/>
      <c r="F109" s="69"/>
    </row>
    <row r="110" spans="1:6" ht="15" customHeight="1">
      <c r="A110" s="50" t="s">
        <v>100</v>
      </c>
      <c r="B110" s="51"/>
      <c r="C110" s="52"/>
      <c r="D110" s="48">
        <v>0.2</v>
      </c>
      <c r="E110" s="53"/>
      <c r="F110" s="54"/>
    </row>
    <row r="111" spans="1:6" ht="15" customHeight="1">
      <c r="A111" s="50" t="s">
        <v>101</v>
      </c>
      <c r="B111" s="51"/>
      <c r="C111" s="52"/>
      <c r="D111" s="48">
        <v>0.01</v>
      </c>
      <c r="E111" s="53"/>
      <c r="F111" s="54"/>
    </row>
    <row r="112" spans="1:6">
      <c r="A112" s="50" t="s">
        <v>102</v>
      </c>
      <c r="B112" s="51"/>
      <c r="C112" s="52"/>
      <c r="D112" s="48">
        <v>0.04</v>
      </c>
      <c r="E112" s="53"/>
      <c r="F112" s="54"/>
    </row>
    <row r="113" spans="1:6" ht="15.75" customHeight="1" thickBot="1">
      <c r="A113" s="55" t="s">
        <v>103</v>
      </c>
      <c r="B113" s="56"/>
      <c r="C113" s="57"/>
      <c r="D113" s="49">
        <v>0.19</v>
      </c>
      <c r="E113" s="58"/>
      <c r="F113" s="59"/>
    </row>
    <row r="114" spans="1:6" ht="16.5" customHeight="1" thickTop="1" thickBot="1">
      <c r="A114" s="60" t="s">
        <v>104</v>
      </c>
      <c r="B114" s="61"/>
      <c r="C114" s="61"/>
      <c r="D114" s="62"/>
      <c r="E114" s="63"/>
      <c r="F114" s="64"/>
    </row>
  </sheetData>
  <mergeCells count="13">
    <mergeCell ref="A1:F1"/>
    <mergeCell ref="A109:D109"/>
    <mergeCell ref="E109:F109"/>
    <mergeCell ref="A110:C110"/>
    <mergeCell ref="E110:F110"/>
    <mergeCell ref="A111:C111"/>
    <mergeCell ref="E111:F111"/>
    <mergeCell ref="A112:C112"/>
    <mergeCell ref="E112:F112"/>
    <mergeCell ref="A113:C113"/>
    <mergeCell ref="E113:F113"/>
    <mergeCell ref="A114:D114"/>
    <mergeCell ref="E114:F11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f7a77dc-b4cb-46ca-b8de-d081f1271f4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422684FAAE5442A48C2D73DE01B6D3" ma:contentTypeVersion="19" ma:contentTypeDescription="Crear nuevo documento." ma:contentTypeScope="" ma:versionID="6da01939c7c64fec9ede204cf67cc8ea">
  <xsd:schema xmlns:xsd="http://www.w3.org/2001/XMLSchema" xmlns:xs="http://www.w3.org/2001/XMLSchema" xmlns:p="http://schemas.microsoft.com/office/2006/metadata/properties" xmlns:ns3="0f7a77dc-b4cb-46ca-b8de-d081f1271f4e" xmlns:ns4="fdb87d5e-ae76-4ab5-9786-a502b46a39c8" targetNamespace="http://schemas.microsoft.com/office/2006/metadata/properties" ma:root="true" ma:fieldsID="aa90da5714dd839fd79f39a7eca92771" ns3:_="" ns4:_="">
    <xsd:import namespace="0f7a77dc-b4cb-46ca-b8de-d081f1271f4e"/>
    <xsd:import namespace="fdb87d5e-ae76-4ab5-9786-a502b46a39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7a77dc-b4cb-46ca-b8de-d081f1271f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b87d5e-ae76-4ab5-9786-a502b46a39c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3C4E8C-EE85-4731-86D0-5459F499C4E5}">
  <ds:schemaRefs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fdb87d5e-ae76-4ab5-9786-a502b46a39c8"/>
    <ds:schemaRef ds:uri="http://www.w3.org/XML/1998/namespace"/>
    <ds:schemaRef ds:uri="0f7a77dc-b4cb-46ca-b8de-d081f1271f4e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A7128E2-B18B-4650-85F5-F633DEDF01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C31E9B-D85E-4469-AF09-1C421D8499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7a77dc-b4cb-46ca-b8de-d081f1271f4e"/>
    <ds:schemaRef ds:uri="fdb87d5e-ae76-4ab5-9786-a502b46a39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Alfredo Rafael Hadechni Munive</dc:creator>
  <cp:lastModifiedBy>Alfredo Rafael Hadechni Munive</cp:lastModifiedBy>
  <dcterms:created xsi:type="dcterms:W3CDTF">2025-12-02T00:14:59Z</dcterms:created>
  <dcterms:modified xsi:type="dcterms:W3CDTF">2025-12-02T01:23:15Z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0x010100E1422684FAAE5442A48C2D73DE01B6D3</vt:lpwstr>
  </property>
</Properties>
</file>