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defaultThemeVersion="166925"/>
  <mc:AlternateContent xmlns:mc="http://schemas.openxmlformats.org/markup-compatibility/2006">
    <mc:Choice Requires="x15">
      <x15ac:absPath xmlns:x15ac="http://schemas.microsoft.com/office/spreadsheetml/2010/11/ac" url="C:\Users\Carolina\Downloads\"/>
    </mc:Choice>
  </mc:AlternateContent>
  <xr:revisionPtr revIDLastSave="200" documentId="8_{08AD4EBC-EAE0-4D93-84F5-870142A5A778}" xr6:coauthVersionLast="47" xr6:coauthVersionMax="47" xr10:uidLastSave="{A496CAA1-93C1-4345-8820-C011BE7DC0E7}"/>
  <bookViews>
    <workbookView xWindow="-110" yWindow="-110" windowWidth="19420" windowHeight="10300" tabRatio="733" xr2:uid="{00000000-000D-0000-FFFF-FFFF00000000}"/>
  </bookViews>
  <sheets>
    <sheet name="NOVIEMBRE  ADMINISTRATIVOS" sheetId="50" r:id="rId1"/>
    <sheet name="Hoja2" sheetId="48" state="hidden" r:id="rId2"/>
  </sheets>
  <definedNames>
    <definedName name="_xlnm._FilterDatabase" localSheetId="1" hidden="1">Hoja2!$A$1:$N$1</definedName>
    <definedName name="_xlnm._FilterDatabase" localSheetId="0" hidden="1">'NOVIEMBRE  ADMINISTRATIVOS'!$10:$17</definedName>
    <definedName name="_xlnm.Print_Area" localSheetId="0">'NOVIEMBRE  ADMINISTRATIVOS'!$A$1:$S$44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7" i="50" l="1"/>
  <c r="M11" i="50"/>
  <c r="N11" i="50"/>
  <c r="O11" i="50"/>
  <c r="L12" i="50"/>
  <c r="AS15" i="50"/>
  <c r="AR15" i="50"/>
  <c r="AQ15" i="50"/>
  <c r="AO15" i="50"/>
  <c r="U15" i="50"/>
  <c r="V15" i="50" s="1"/>
  <c r="AS16" i="50"/>
  <c r="AR16" i="50"/>
  <c r="AQ16" i="50"/>
  <c r="AO16" i="50"/>
  <c r="V16" i="50"/>
  <c r="Z16" i="50" s="1"/>
  <c r="M16" i="50" s="1"/>
  <c r="AS14" i="50"/>
  <c r="AR14" i="50"/>
  <c r="AQ14" i="50"/>
  <c r="AO14" i="50"/>
  <c r="V14" i="50"/>
  <c r="Z14" i="50" s="1"/>
  <c r="M14" i="50" s="1"/>
  <c r="AS13" i="50"/>
  <c r="AR13" i="50"/>
  <c r="AQ13" i="50"/>
  <c r="AO13" i="50"/>
  <c r="V13" i="50"/>
  <c r="X13" i="50" s="1"/>
  <c r="N13" i="50" s="1"/>
  <c r="AS12" i="50"/>
  <c r="AR12" i="50"/>
  <c r="AQ12" i="50"/>
  <c r="AO12" i="50"/>
  <c r="V12" i="50"/>
  <c r="W12" i="50" s="1"/>
  <c r="L11" i="50" l="1"/>
  <c r="Z15" i="50"/>
  <c r="M15" i="50" s="1"/>
  <c r="X15" i="50"/>
  <c r="N15" i="50" s="1"/>
  <c r="W15" i="50"/>
  <c r="W14" i="50"/>
  <c r="X14" i="50"/>
  <c r="N14" i="50" s="1"/>
  <c r="Z13" i="50"/>
  <c r="M13" i="50" s="1"/>
  <c r="O12" i="50"/>
  <c r="W16" i="50"/>
  <c r="X12" i="50"/>
  <c r="N12" i="50" s="1"/>
  <c r="W13" i="50"/>
  <c r="O14" i="50"/>
  <c r="L14" i="50" s="1"/>
  <c r="X16" i="50"/>
  <c r="N16" i="50" s="1"/>
  <c r="Z12" i="50"/>
  <c r="M12" i="50" s="1"/>
  <c r="AA15" i="50" l="1"/>
  <c r="O15" i="50"/>
  <c r="L15" i="50"/>
  <c r="AA14" i="50"/>
  <c r="AA13" i="50"/>
  <c r="O13" i="50"/>
  <c r="L13" i="50" s="1"/>
  <c r="AA12" i="50"/>
  <c r="AA16" i="50"/>
  <c r="O16" i="50"/>
  <c r="L16" i="50" s="1"/>
  <c r="L17" i="50" l="1"/>
</calcChain>
</file>

<file path=xl/sharedStrings.xml><?xml version="1.0" encoding="utf-8"?>
<sst xmlns="http://schemas.openxmlformats.org/spreadsheetml/2006/main" count="593" uniqueCount="224">
  <si>
    <t xml:space="preserve">                                                                                                       RECIBIDO A SATISFACCIÓN PARA CONTRATISTAS                                                                                                     (CONTRATOS Y CONVENIOS INTERADMINISTRATIVOS)</t>
  </si>
  <si>
    <t>Código</t>
  </si>
  <si>
    <t>FG 016</t>
  </si>
  <si>
    <t>Versión</t>
  </si>
  <si>
    <t>03</t>
  </si>
  <si>
    <t>Fecha</t>
  </si>
  <si>
    <t xml:space="preserve">En mi calidad de supervisor del contrato interdaministrativo 104097/2025-MEDIA TECNICA  2025  para "  CONTRATO INTERADMINISTRATIVO PARA FORMAR ESTUDIANTES DE MEDIA TÉCNICA EN PROGRAMAS TÉCNICOS LABORALES DE LAS ÁREAS DE LA CUARTA REVOLUCIÓN INDUSTRIAL E INDUSTRIAS CREATIVAS.” , me permito certificar que las personas que relaciono a continuación, cumplieron con las obligaciones contraídas en el objeto contractual según los informes de productos entregados por los contratistas. Igualmente certifico que se ha verificado el pago de los aportes al sistema de seguridad social en salud, pensión y riesgos laborales (ARL) correspondientes al periodo de cobro.
Por lo anterior considero pertinente desembolsar el pago a las siguientes personas.
</t>
  </si>
  <si>
    <t>VALOR MENSUAL</t>
  </si>
  <si>
    <t xml:space="preserve">No. </t>
  </si>
  <si>
    <t>No. Contrato</t>
  </si>
  <si>
    <t>Vr Contrato</t>
  </si>
  <si>
    <t>No. Adición</t>
  </si>
  <si>
    <t>Documento de Identidad</t>
  </si>
  <si>
    <t>Apellidos</t>
  </si>
  <si>
    <t>Nombres</t>
  </si>
  <si>
    <t>Periodo inicial</t>
  </si>
  <si>
    <t>Periodo final</t>
  </si>
  <si>
    <t>vr a pagar del periodo</t>
  </si>
  <si>
    <t>vr Salud - Pensión - ARL</t>
  </si>
  <si>
    <t>ARP - Riesgos Lab.</t>
  </si>
  <si>
    <t>Aportes a Salud</t>
  </si>
  <si>
    <t>Aportes a Pensión</t>
  </si>
  <si>
    <t>(*) Novedad</t>
  </si>
  <si>
    <t>Días</t>
  </si>
  <si>
    <t xml:space="preserve">Código área de negocios </t>
  </si>
  <si>
    <t xml:space="preserve">Nombre área de negocios </t>
  </si>
  <si>
    <t>T. OPER.</t>
  </si>
  <si>
    <t>NRO.</t>
  </si>
  <si>
    <t>FECHA</t>
  </si>
  <si>
    <t>DESCRIPCION</t>
  </si>
  <si>
    <t>PROYECTO</t>
  </si>
  <si>
    <t>CPC</t>
  </si>
  <si>
    <t>CONSECUTIVO</t>
  </si>
  <si>
    <t>SOPORTE</t>
  </si>
  <si>
    <t>DOCUMENTO</t>
  </si>
  <si>
    <t>TERCERO</t>
  </si>
  <si>
    <t>VALOR</t>
  </si>
  <si>
    <t>SALDO</t>
  </si>
  <si>
    <t xml:space="preserve">SALDO FINAL </t>
  </si>
  <si>
    <t xml:space="preserve">VR CONTRATRO </t>
  </si>
  <si>
    <t xml:space="preserve">CEDULA </t>
  </si>
  <si>
    <t>COMROMISO</t>
  </si>
  <si>
    <t>N/A</t>
  </si>
  <si>
    <t>CARDONA CÁRDENAS</t>
  </si>
  <si>
    <t>MARIELLY</t>
  </si>
  <si>
    <t>30/11/2025</t>
  </si>
  <si>
    <t>AD</t>
  </si>
  <si>
    <t>100102104097</t>
  </si>
  <si>
    <t>104097/2025-MEDIA TECNICA  2025</t>
  </si>
  <si>
    <t>104097/2025(4)COORDINADOR ACADEMICO 2</t>
  </si>
  <si>
    <t>801040974125000</t>
  </si>
  <si>
    <t>839900</t>
  </si>
  <si>
    <t>MARIELLY CARDONA CARDENAS</t>
  </si>
  <si>
    <t>ALBADAN SILVA</t>
  </si>
  <si>
    <t>DAVID</t>
  </si>
  <si>
    <t/>
  </si>
  <si>
    <t xml:space="preserve">DAVID ALDABAN SILVA </t>
  </si>
  <si>
    <t>CANO VANEGAS</t>
  </si>
  <si>
    <t>ANDRES DAVID</t>
  </si>
  <si>
    <t>104097/2025(2)COORDINADOR GENERAL</t>
  </si>
  <si>
    <t>ANDRÉS DAVID CANO VANEGAS</t>
  </si>
  <si>
    <t>CORTES GRISALES</t>
  </si>
  <si>
    <t>CONWELL JAMES</t>
  </si>
  <si>
    <t>104097/2025(1)APOYO ADM</t>
  </si>
  <si>
    <t xml:space="preserve">CONWELL JAMES CORTES GRISALES </t>
  </si>
  <si>
    <t>CAMPOS SANCHEZ</t>
  </si>
  <si>
    <t xml:space="preserve">WILSON </t>
  </si>
  <si>
    <t>104097/2025(5)COOR ACADEMICO 3</t>
  </si>
  <si>
    <t xml:space="preserve">ESTEFANIA CHAMORRO CARLOSAMA </t>
  </si>
  <si>
    <t>POSADA URAN</t>
  </si>
  <si>
    <t>MONICA MARIA</t>
  </si>
  <si>
    <t>104097/2025(3)COORDINADOR ACADEMICO 1</t>
  </si>
  <si>
    <t xml:space="preserve">MONICA MARIA POSADA URAN </t>
  </si>
  <si>
    <t>}</t>
  </si>
  <si>
    <t>TOTAL</t>
  </si>
  <si>
    <t>(*) NOVEDAD</t>
  </si>
  <si>
    <t>AD.</t>
  </si>
  <si>
    <t>Contratista con adición</t>
  </si>
  <si>
    <t>AD.AL.</t>
  </si>
  <si>
    <t>Contratista con adición y tiene Acta de Liquidación</t>
  </si>
  <si>
    <t>AL</t>
  </si>
  <si>
    <t>Contratista que tiene Acta de Liquidación</t>
  </si>
  <si>
    <t>AS</t>
  </si>
  <si>
    <t>Contratista que tiene Acta de Suspensión (en el periodo de cobro debe especificarse los días reales de pago).</t>
  </si>
  <si>
    <t xml:space="preserve">AS.AL </t>
  </si>
  <si>
    <t>Contratista que tiene Acta de Suspensión (en el periodo de cobro debe especificarse los días reales de pago) y tiene Acta de Liquidación</t>
  </si>
  <si>
    <t>N</t>
  </si>
  <si>
    <t>Contratista que firma un nuevo contrato</t>
  </si>
  <si>
    <t xml:space="preserve">N.AL   </t>
  </si>
  <si>
    <t>Contratista que firma un nuevo contrato y tiene Acta de Liquidación</t>
  </si>
  <si>
    <t>NN</t>
  </si>
  <si>
    <t>Contratista Nuevo que no ha tenido ningún contrato con el ITM</t>
  </si>
  <si>
    <t xml:space="preserve">NN.AL </t>
  </si>
  <si>
    <t>Contratista Nuevo que no ha tenido ningún contrato con el ITM y tiene Acta de Liquidación</t>
  </si>
  <si>
    <t>R.</t>
  </si>
  <si>
    <t>Contratista que tiene reservas</t>
  </si>
  <si>
    <t xml:space="preserve">N.UP  </t>
  </si>
  <si>
    <t>Contratista que firma un nuevo contrato y tiene Último pago</t>
  </si>
  <si>
    <t xml:space="preserve">NN.UP </t>
  </si>
  <si>
    <t>Contratista Nuevo que no ha tenido ningún contrato con el ITM y tiene Último pago</t>
  </si>
  <si>
    <t>U.P</t>
  </si>
  <si>
    <t>Último pago</t>
  </si>
  <si>
    <t>P</t>
  </si>
  <si>
    <t>Pensionado</t>
  </si>
  <si>
    <t>Código Centro de Costos:</t>
  </si>
  <si>
    <t>1016231102123</t>
  </si>
  <si>
    <t>CONVENIOS  Y PROYECTOS INTERADMINISTRATIVOS</t>
  </si>
  <si>
    <t>Atentamente,</t>
  </si>
  <si>
    <t>Cuenta Bancaria - Recursos:</t>
  </si>
  <si>
    <t>24500019053</t>
  </si>
  <si>
    <t>BANCOLOMBIA</t>
  </si>
  <si>
    <t>GERMAN ALBERTO CARDONA</t>
  </si>
  <si>
    <t>Supervisor</t>
  </si>
  <si>
    <t>Apoyo: Mónica Posada Marin</t>
  </si>
  <si>
    <t>Paula Andrea Salazar A</t>
  </si>
  <si>
    <t>Revisión: Jhorman Márquez</t>
  </si>
  <si>
    <t>104097/2025(1)FORM MOD ESP ED AUD</t>
  </si>
  <si>
    <t xml:space="preserve">DIEGO ALEXANDER  LOPEZ GOMEZ </t>
  </si>
  <si>
    <t>104097/2025(1)FORM MOD ESP IoT</t>
  </si>
  <si>
    <t xml:space="preserve">KAROL JOSE TOVAR VILORIA </t>
  </si>
  <si>
    <t>104097/2025(1)FORMADOR MODULO ESP IoT</t>
  </si>
  <si>
    <t>JOHN EDIER RIAÑO</t>
  </si>
  <si>
    <t>104097/2025(1)FORM MOD ESP TAL HUM</t>
  </si>
  <si>
    <t xml:space="preserve">FLOR ALBA GONZALEZ QUINTERO </t>
  </si>
  <si>
    <t>104097/2025(1)FOR MOD ESP IoT</t>
  </si>
  <si>
    <t xml:space="preserve">ROSALBA MESA MOTATO </t>
  </si>
  <si>
    <t>104097/2025(1)FOR MOD HAB COM</t>
  </si>
  <si>
    <t xml:space="preserve">ASTRID ELENA ARCILA RIVERA </t>
  </si>
  <si>
    <t>104097/2025(1)FORM MOD ESP PRO ADM</t>
  </si>
  <si>
    <t xml:space="preserve">MAIDE GUTIERREZ LEON </t>
  </si>
  <si>
    <t>104097/2025(1)FORM MOD HAB COMUN</t>
  </si>
  <si>
    <t xml:space="preserve">PAHOLA MARLYNA PITRE SERNA </t>
  </si>
  <si>
    <t xml:space="preserve">PAOLA ANDREA PADIERNA ALZATE </t>
  </si>
  <si>
    <t>104097/2025(1)FORM MOD ESP BASE DATOS</t>
  </si>
  <si>
    <t xml:space="preserve">GENEIRA DANIELA GONZALEZ BUILES </t>
  </si>
  <si>
    <t xml:space="preserve">GERARDO LEON ESCOBAR ESCOBAR </t>
  </si>
  <si>
    <t xml:space="preserve">DANNY ALEXANDER CASTRO MACIAS </t>
  </si>
  <si>
    <t xml:space="preserve">CARLOS ANDRES LOPEZ CORRALES </t>
  </si>
  <si>
    <t>104097/2025(1)FORM MOD ESP TALENTO HUM</t>
  </si>
  <si>
    <t xml:space="preserve">JORGE ESTEBAN SUATERNA HURTADO </t>
  </si>
  <si>
    <t xml:space="preserve">DIEGO LEON MORALES RUIZ </t>
  </si>
  <si>
    <t xml:space="preserve">ZAPATA GARCIA JOHN ALEJANDRO </t>
  </si>
  <si>
    <t xml:space="preserve">JUAN FELIPE CARDONA CORREA </t>
  </si>
  <si>
    <t xml:space="preserve">JAIRO ENRIQUE PEREZ Q </t>
  </si>
  <si>
    <t xml:space="preserve">ALEJANDRO MOLINA CANO </t>
  </si>
  <si>
    <t xml:space="preserve">ROBLEDO CARDONA DIEGO ANDRES </t>
  </si>
  <si>
    <t>ALEXANDER DE JESÚS VALENCIA ACEVEDO</t>
  </si>
  <si>
    <t>104097/2025(1)FORM MOD ESP MAR DIG</t>
  </si>
  <si>
    <t xml:space="preserve">CARLOS ANDRES TREJOS GIL </t>
  </si>
  <si>
    <t>104097/2025(1)FORM MOD ESPECIFICO IoT</t>
  </si>
  <si>
    <t xml:space="preserve">SANCHEZ HERNANDEZ RAUL </t>
  </si>
  <si>
    <t xml:space="preserve">SANCHEZ HERNANDEZ ROGER </t>
  </si>
  <si>
    <t xml:space="preserve">ARIEL ESCOBAR MONTOYA </t>
  </si>
  <si>
    <t xml:space="preserve">CARLOS ANDRES HOLGUIN LEMUS </t>
  </si>
  <si>
    <t xml:space="preserve">LUIS ALBERTO SALCEDO ARROYO </t>
  </si>
  <si>
    <t xml:space="preserve"> ALVARO PORFIRIO DOMINGUEZ MORALES </t>
  </si>
  <si>
    <t>104097/2025(1)FORM MOD HAB COM</t>
  </si>
  <si>
    <t xml:space="preserve">FERNANDO HUMBERTO CIFUENTES HIGUITA </t>
  </si>
  <si>
    <t>104097/2025(1)FORM MOD ESP ED AUDIOVI</t>
  </si>
  <si>
    <t xml:space="preserve">MARIA CAMILA BETANCUR RIVERA </t>
  </si>
  <si>
    <t>104097/2025(1)FORM MOD ESP GR MUS AUD</t>
  </si>
  <si>
    <t>JUAN JOSÉ OROZCO CASTILLO</t>
  </si>
  <si>
    <t>104097/2025(1)FORMADOR MOD ESP BASE DAT</t>
  </si>
  <si>
    <t xml:space="preserve">LEWIS JAIR ROMAÑA CONTO </t>
  </si>
  <si>
    <t>104097/2025(1)FORM MOD ESP BD</t>
  </si>
  <si>
    <t xml:space="preserve">SEBASTIAN LORA SEGURO </t>
  </si>
  <si>
    <t>104097/2025(1)FORM MOD ESP ED AUDIO</t>
  </si>
  <si>
    <t xml:space="preserve">KARINA RODRIGUEZ QUINCHIA </t>
  </si>
  <si>
    <t xml:space="preserve">VENANCIO ZAPATA HERNANDEZ </t>
  </si>
  <si>
    <t xml:space="preserve">SANDRA PATRICIA HOYOS SEPULVEDA </t>
  </si>
  <si>
    <t>JOHN ALEXANDER CARDONA RIOS</t>
  </si>
  <si>
    <t xml:space="preserve">PAULA TATIANA HOYOS SEPULVEDA </t>
  </si>
  <si>
    <t xml:space="preserve">LIZET VANESA MEDINA CUADRADO </t>
  </si>
  <si>
    <t xml:space="preserve">SRI GOPAL  LEON CONTRERAS </t>
  </si>
  <si>
    <t xml:space="preserve">BRIAN STIVENNS ECHAVARRIA ARIAS </t>
  </si>
  <si>
    <t xml:space="preserve">ANGIE PAOLA MENESES CALDERON </t>
  </si>
  <si>
    <t xml:space="preserve">MARIA ALEJANDRA MONTOYA GOMEZ </t>
  </si>
  <si>
    <t xml:space="preserve">ERIKA ANDREA HERNANDEZ RAMIREZ </t>
  </si>
  <si>
    <t>104097/2025(1)FORM MOD ESP PROC ADM</t>
  </si>
  <si>
    <t>YUBELLY ANDREA HENAO ZULETA</t>
  </si>
  <si>
    <t xml:space="preserve">LUZ ALEYDA CHAVERRA USMA </t>
  </si>
  <si>
    <t xml:space="preserve">VERONICA JOHANNA AREIZA MADRID </t>
  </si>
  <si>
    <t>LAURA USUGA RAMOS</t>
  </si>
  <si>
    <t>104097/2025(1)FORMADOR MODULO ESP  IoT</t>
  </si>
  <si>
    <t xml:space="preserve">CHRISTIAN DAVID ROLDAN ALVAREZ </t>
  </si>
  <si>
    <t>104097/2025(1)FORM MOD ESP EDI AUD</t>
  </si>
  <si>
    <t>YASMIN ALEJANDRA QUINTERO ECHAVARRIA</t>
  </si>
  <si>
    <t>KATTY ALEXANDRA ANGEL MURIE</t>
  </si>
  <si>
    <t xml:space="preserve">SEBASTIAN VALENCIA GARZON </t>
  </si>
  <si>
    <t xml:space="preserve">JUAN DIEGO ESCOBAR GONZALEZ </t>
  </si>
  <si>
    <t>104097/2025(1)FORM MOD ESP ED AUDIOV</t>
  </si>
  <si>
    <t>MARIA CAMILA CARDONA ZAPATA</t>
  </si>
  <si>
    <t xml:space="preserve">JULIO CESAR FORERO TABORDA </t>
  </si>
  <si>
    <t>104097/2025(1)FORM MOD ESP GRA MUS AUD</t>
  </si>
  <si>
    <t xml:space="preserve">SERGIO IVAN GALEANO ECHAVARRIA </t>
  </si>
  <si>
    <t>104097/2025(6)APOYO ADMINISTRATIVO</t>
  </si>
  <si>
    <t xml:space="preserve">PAULA LUZ SANCHEZ HERNANDEZ </t>
  </si>
  <si>
    <t>104097/2025(1)FOR MOD ESP BASE DATOS</t>
  </si>
  <si>
    <t xml:space="preserve">LEISON MENA ZEA </t>
  </si>
  <si>
    <t xml:space="preserve">GARCIA BRICEÑO YURI MARCELA </t>
  </si>
  <si>
    <t>104097/2025(1)FORM MODULO ESP IoT</t>
  </si>
  <si>
    <t xml:space="preserve">MORENO BRAVO IVAN DARIO </t>
  </si>
  <si>
    <t xml:space="preserve">VANESSA RICAURTE RESTREPO </t>
  </si>
  <si>
    <t>GREGG ANDERSON HUDSON MITCHELL</t>
  </si>
  <si>
    <t xml:space="preserve">SEBASTIAN STIVEN SANCHEZ RAMIREZ </t>
  </si>
  <si>
    <t>SARA BONILLA CASAFUS</t>
  </si>
  <si>
    <t xml:space="preserve">MICHAEL ESTRADA COLORADO </t>
  </si>
  <si>
    <t xml:space="preserve">SEBASTIAN MOLINA SALDARRIAGA </t>
  </si>
  <si>
    <t>104097/2025(1)FORM MOD ESP MARK DIG RED</t>
  </si>
  <si>
    <t xml:space="preserve">MARIA CAMILA LUJAN COLORADO </t>
  </si>
  <si>
    <t>104097/2025(1)FORMADOR MOD ESP RED SOC</t>
  </si>
  <si>
    <t>VALENTINA CASAS FRANCO</t>
  </si>
  <si>
    <t>TITO JULIAN NUÑEZ BLANDON</t>
  </si>
  <si>
    <t>DIANA MILENA LAVERDE CORREA</t>
  </si>
  <si>
    <t xml:space="preserve">MANUEL ALEJANDRO RINCON PEÑA </t>
  </si>
  <si>
    <t xml:space="preserve">JULIAN DAVID ARBOLEDA ARROYAVE </t>
  </si>
  <si>
    <t xml:space="preserve">DARIO ESNEIDER EUSSE DUQUE </t>
  </si>
  <si>
    <t xml:space="preserve">SEBASTIAN ARROYAVE ALZATE </t>
  </si>
  <si>
    <t xml:space="preserve"> SEBASTIAN PADILLA CATAÑO </t>
  </si>
  <si>
    <t xml:space="preserve">LUISA FERNANDA CANO CHAVES </t>
  </si>
  <si>
    <t xml:space="preserve">SARA CLARIZA VELASQUEZ MORENO </t>
  </si>
  <si>
    <t xml:space="preserve">LUISA FERNANDA VELASQUEZ MORALES </t>
  </si>
  <si>
    <t>MERCYJULIETH DAYANA ORTEGA ROJAS</t>
  </si>
  <si>
    <t xml:space="preserve">ISABELLA ALVAREZ FRANCO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</si>
</sst>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_-;\-* #,##0_-;_-* &quot;-&quot;_-;_-@_-"/>
    <numFmt numFmtId="165" formatCode="_-* #,##0.00_-;\-* #,##0.00_-;_-* &quot;-&quot;??_-;_-@_-"/>
    <numFmt numFmtId="166" formatCode="&quot;$&quot;\ #,##0;[Red]\-&quot;$&quot;\ #,##0"/>
    <numFmt numFmtId="167" formatCode="_-&quot;$&quot;\ * #,##0_-;\-&quot;$&quot;\ * #,##0_-;_-&quot;$&quot;\ * &quot;-&quot;_-;_-@_-"/>
    <numFmt numFmtId="168" formatCode="yyyy\-mm\-dd"/>
    <numFmt numFmtId="169" formatCode="&quot;Medellín, &quot;[$-240A]d&quot; de &quot;mmmm&quot; de &quot;yyyy;@"/>
    <numFmt numFmtId="170" formatCode="_-* #,##0_-;\-* #,##0_-;_-* &quot;-&quot;??_-;_-@_-"/>
    <numFmt numFmtId="171" formatCode="_(&quot;$&quot;\ * #,##0_);_(&quot;$&quot;\ * \(#,##0\);_(&quot;$&quot;\ * &quot;-&quot;??_);_(@_)"/>
    <numFmt numFmtId="172" formatCode="_(&quot;$&quot;\ * #,##0.00_);_(&quot;$&quot;\ * \(#,##0.00\);_(&quot;$&quot;\ * &quot;-&quot;??_);_(@_)"/>
    <numFmt numFmtId="173" formatCode="[$$-240A]\ #,##0"/>
  </numFmts>
  <fonts count="19">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name val="Arial"/>
      <family val="2"/>
    </font>
    <font>
      <b/>
      <sz val="10"/>
      <color rgb="FF000000"/>
      <name val="Arial"/>
      <family val="2"/>
    </font>
    <font>
      <sz val="10"/>
      <color indexed="8"/>
      <name val="Arial"/>
      <family val="2"/>
    </font>
    <font>
      <b/>
      <sz val="10"/>
      <color indexed="8"/>
      <name val="Arial"/>
      <family val="2"/>
    </font>
    <font>
      <b/>
      <sz val="10"/>
      <name val="Arial"/>
      <family val="2"/>
    </font>
    <font>
      <sz val="11"/>
      <color rgb="FF9C5700"/>
      <name val="Calibri"/>
      <family val="2"/>
      <scheme val="minor"/>
    </font>
    <font>
      <b/>
      <sz val="9"/>
      <color theme="1"/>
      <name val="Arial"/>
      <family val="2"/>
    </font>
    <font>
      <sz val="9"/>
      <color theme="1"/>
      <name val="Arial"/>
      <family val="2"/>
    </font>
    <font>
      <sz val="9"/>
      <name val="Arial"/>
      <family val="2"/>
    </font>
    <font>
      <sz val="11"/>
      <color theme="1"/>
      <name val="Arial Narrow"/>
      <family val="2"/>
    </font>
    <font>
      <b/>
      <sz val="11"/>
      <color theme="1"/>
      <name val="Arial Narrow"/>
      <family val="2"/>
    </font>
    <font>
      <b/>
      <sz val="11"/>
      <color rgb="FF000000"/>
      <name val="Arial Narrow"/>
      <family val="2"/>
    </font>
    <font>
      <sz val="9"/>
      <name val="Arial Narrow"/>
      <family val="2"/>
    </font>
    <font>
      <sz val="9"/>
      <color theme="1"/>
      <name val="Arial Narrow"/>
      <family val="2"/>
    </font>
    <font>
      <sz val="10"/>
      <name val="Arial Narrow"/>
      <family val="2"/>
    </font>
  </fonts>
  <fills count="4">
    <fill>
      <patternFill patternType="none"/>
    </fill>
    <fill>
      <patternFill patternType="gray125"/>
    </fill>
    <fill>
      <patternFill patternType="solid">
        <fgColor theme="0"/>
        <bgColor indexed="64"/>
      </patternFill>
    </fill>
    <fill>
      <patternFill patternType="solid">
        <fgColor rgb="FFFFEB9C"/>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s>
  <cellStyleXfs count="7">
    <xf numFmtId="0" fontId="0" fillId="0" borderId="0"/>
    <xf numFmtId="165" fontId="1" fillId="0" borderId="0" applyFont="0" applyFill="0" applyBorder="0" applyAlignment="0" applyProtection="0"/>
    <xf numFmtId="167" fontId="1" fillId="0" borderId="0" applyFont="0" applyFill="0" applyBorder="0" applyAlignment="0" applyProtection="0"/>
    <xf numFmtId="0" fontId="1" fillId="0" borderId="0"/>
    <xf numFmtId="172" fontId="1" fillId="0" borderId="0" applyFont="0" applyFill="0" applyBorder="0" applyAlignment="0" applyProtection="0"/>
    <xf numFmtId="0" fontId="9" fillId="3" borderId="0" applyNumberFormat="0" applyBorder="0" applyAlignment="0" applyProtection="0"/>
    <xf numFmtId="0" fontId="6" fillId="0" borderId="0">
      <alignment vertical="top"/>
    </xf>
  </cellStyleXfs>
  <cellXfs count="143">
    <xf numFmtId="0" fontId="0" fillId="0" borderId="0" xfId="0"/>
    <xf numFmtId="0" fontId="0" fillId="2" borderId="0" xfId="0" applyFill="1"/>
    <xf numFmtId="0" fontId="2" fillId="2" borderId="2" xfId="0" applyFont="1" applyFill="1" applyBorder="1" applyAlignment="1">
      <alignment wrapText="1"/>
    </xf>
    <xf numFmtId="0" fontId="2" fillId="2" borderId="0" xfId="0" applyFont="1" applyFill="1" applyAlignment="1">
      <alignment wrapText="1"/>
    </xf>
    <xf numFmtId="0" fontId="2" fillId="2" borderId="14" xfId="0" applyFont="1" applyFill="1" applyBorder="1" applyAlignment="1">
      <alignment wrapText="1"/>
    </xf>
    <xf numFmtId="0" fontId="3" fillId="2" borderId="0" xfId="0" applyFont="1" applyFill="1" applyAlignment="1">
      <alignment vertical="center"/>
    </xf>
    <xf numFmtId="0" fontId="2" fillId="2" borderId="0" xfId="0" applyFont="1" applyFill="1"/>
    <xf numFmtId="0" fontId="6" fillId="2" borderId="0" xfId="0" applyFont="1" applyFill="1" applyAlignment="1">
      <alignment horizontal="left" indent="2"/>
    </xf>
    <xf numFmtId="0" fontId="7" fillId="2" borderId="0" xfId="0" applyFont="1" applyFill="1"/>
    <xf numFmtId="0" fontId="8" fillId="2" borderId="21" xfId="0" applyFont="1" applyFill="1" applyBorder="1"/>
    <xf numFmtId="0" fontId="7" fillId="2" borderId="0" xfId="0" applyFont="1" applyFill="1" applyAlignment="1">
      <alignment horizontal="left" indent="2"/>
    </xf>
    <xf numFmtId="0" fontId="2" fillId="2" borderId="0" xfId="0" applyFont="1" applyFill="1" applyAlignment="1">
      <alignment horizontal="right"/>
    </xf>
    <xf numFmtId="0" fontId="4" fillId="2" borderId="0" xfId="0" applyFont="1" applyFill="1"/>
    <xf numFmtId="0" fontId="3" fillId="2" borderId="0" xfId="0" applyFont="1" applyFill="1" applyAlignment="1">
      <alignment horizontal="left" vertical="center"/>
    </xf>
    <xf numFmtId="0" fontId="2" fillId="2" borderId="1" xfId="0" applyFont="1" applyFill="1" applyBorder="1"/>
    <xf numFmtId="0" fontId="2" fillId="2" borderId="7" xfId="0" applyFont="1" applyFill="1" applyBorder="1"/>
    <xf numFmtId="0" fontId="2" fillId="2" borderId="13" xfId="0" applyFont="1" applyFill="1" applyBorder="1"/>
    <xf numFmtId="0" fontId="3" fillId="2" borderId="0" xfId="0" applyFont="1" applyFill="1"/>
    <xf numFmtId="0" fontId="2" fillId="2" borderId="0" xfId="0" applyFont="1" applyFill="1" applyAlignment="1">
      <alignment horizontal="left" vertical="center"/>
    </xf>
    <xf numFmtId="170" fontId="2" fillId="2" borderId="0" xfId="0" applyNumberFormat="1" applyFont="1" applyFill="1"/>
    <xf numFmtId="0" fontId="7" fillId="2" borderId="0" xfId="0" applyFont="1" applyFill="1" applyAlignment="1">
      <alignment vertical="center"/>
    </xf>
    <xf numFmtId="0" fontId="7" fillId="2" borderId="0" xfId="0" applyFont="1" applyFill="1" applyAlignment="1">
      <alignment wrapText="1"/>
    </xf>
    <xf numFmtId="0" fontId="8" fillId="2" borderId="0" xfId="0" applyFont="1" applyFill="1"/>
    <xf numFmtId="0" fontId="7" fillId="2" borderId="0" xfId="0" applyFont="1" applyFill="1" applyAlignment="1">
      <alignment horizontal="left" vertical="center"/>
    </xf>
    <xf numFmtId="0" fontId="7" fillId="2" borderId="0" xfId="0" applyFont="1" applyFill="1" applyAlignment="1">
      <alignment horizontal="left" wrapText="1"/>
    </xf>
    <xf numFmtId="0" fontId="2" fillId="2" borderId="0" xfId="0" applyFont="1" applyFill="1" applyAlignment="1">
      <alignment horizontal="right" vertical="center"/>
    </xf>
    <xf numFmtId="0" fontId="2" fillId="2" borderId="0" xfId="0" applyFont="1" applyFill="1" applyAlignment="1">
      <alignment horizontal="center" wrapText="1"/>
    </xf>
    <xf numFmtId="0" fontId="4" fillId="2" borderId="0" xfId="0" applyFont="1" applyFill="1" applyAlignment="1">
      <alignment vertical="center"/>
    </xf>
    <xf numFmtId="0" fontId="4" fillId="2" borderId="0" xfId="0" applyFont="1" applyFill="1" applyAlignment="1">
      <alignment horizontal="left"/>
    </xf>
    <xf numFmtId="0" fontId="4" fillId="2" borderId="0" xfId="0" applyFont="1" applyFill="1" applyAlignment="1">
      <alignment horizontal="left" vertical="center"/>
    </xf>
    <xf numFmtId="0" fontId="0" fillId="0" borderId="0" xfId="0" applyAlignment="1">
      <alignment horizontal="center"/>
    </xf>
    <xf numFmtId="0" fontId="3" fillId="2" borderId="0" xfId="0" applyFont="1" applyFill="1" applyAlignment="1">
      <alignment horizontal="center" vertical="center"/>
    </xf>
    <xf numFmtId="0" fontId="0" fillId="2" borderId="0" xfId="0" applyFill="1" applyAlignment="1">
      <alignment horizontal="center"/>
    </xf>
    <xf numFmtId="0" fontId="2" fillId="2" borderId="0" xfId="0" applyFont="1" applyFill="1" applyAlignment="1">
      <alignment horizontal="center"/>
    </xf>
    <xf numFmtId="0" fontId="6" fillId="2" borderId="0" xfId="0" applyFont="1" applyFill="1" applyAlignment="1">
      <alignment horizontal="center" vertical="center" wrapText="1"/>
    </xf>
    <xf numFmtId="170" fontId="5" fillId="2" borderId="0" xfId="4" applyNumberFormat="1" applyFont="1" applyFill="1" applyBorder="1" applyAlignment="1">
      <alignment horizontal="right" vertical="center" wrapText="1"/>
    </xf>
    <xf numFmtId="171" fontId="2" fillId="2" borderId="0" xfId="0" applyNumberFormat="1" applyFont="1" applyFill="1" applyAlignment="1">
      <alignment horizontal="right"/>
    </xf>
    <xf numFmtId="0" fontId="2" fillId="2" borderId="19" xfId="0" applyFont="1" applyFill="1" applyBorder="1"/>
    <xf numFmtId="0" fontId="10" fillId="2" borderId="1" xfId="0" applyFont="1" applyFill="1" applyBorder="1" applyAlignment="1">
      <alignment horizontal="center" vertical="center" wrapText="1"/>
    </xf>
    <xf numFmtId="0" fontId="10" fillId="0" borderId="0" xfId="0" applyFont="1" applyAlignment="1">
      <alignment horizontal="center" vertical="center" wrapText="1"/>
    </xf>
    <xf numFmtId="0" fontId="11" fillId="0" borderId="0" xfId="0" applyFont="1"/>
    <xf numFmtId="0" fontId="2" fillId="0" borderId="2" xfId="0" applyFont="1" applyBorder="1" applyAlignment="1">
      <alignment vertical="center" wrapText="1"/>
    </xf>
    <xf numFmtId="0" fontId="2" fillId="0" borderId="0" xfId="0" applyFont="1" applyAlignment="1">
      <alignment vertical="center" wrapText="1"/>
    </xf>
    <xf numFmtId="0" fontId="2" fillId="0" borderId="14" xfId="0" applyFont="1" applyBorder="1" applyAlignment="1">
      <alignment vertical="center" wrapText="1"/>
    </xf>
    <xf numFmtId="0" fontId="3" fillId="0" borderId="0" xfId="0" applyFont="1" applyAlignment="1">
      <alignment horizontal="left" vertical="center"/>
    </xf>
    <xf numFmtId="0" fontId="2" fillId="0" borderId="0" xfId="0" applyFont="1" applyAlignment="1">
      <alignment horizontal="left" vertical="center"/>
    </xf>
    <xf numFmtId="0" fontId="7" fillId="0" borderId="0" xfId="0" applyFont="1" applyAlignment="1">
      <alignment vertical="center"/>
    </xf>
    <xf numFmtId="0" fontId="8" fillId="0" borderId="21" xfId="0" applyFont="1" applyBorder="1"/>
    <xf numFmtId="0" fontId="7" fillId="0" borderId="0" xfId="0" applyFont="1" applyAlignment="1">
      <alignment horizontal="left" vertical="center"/>
    </xf>
    <xf numFmtId="0" fontId="2" fillId="0" borderId="0" xfId="0" applyFont="1" applyAlignment="1">
      <alignment horizontal="right" vertical="center"/>
    </xf>
    <xf numFmtId="0" fontId="4" fillId="0" borderId="0" xfId="0" applyFont="1" applyAlignment="1">
      <alignment vertical="center"/>
    </xf>
    <xf numFmtId="0" fontId="4" fillId="0" borderId="0" xfId="0" applyFont="1" applyAlignment="1">
      <alignment horizontal="left" vertical="center"/>
    </xf>
    <xf numFmtId="0" fontId="0" fillId="2" borderId="0" xfId="0" applyFill="1" applyAlignment="1">
      <alignment horizontal="left"/>
    </xf>
    <xf numFmtId="0" fontId="0" fillId="0" borderId="0" xfId="0" applyAlignment="1">
      <alignment horizontal="left"/>
    </xf>
    <xf numFmtId="0" fontId="14" fillId="2" borderId="10" xfId="0" applyFont="1" applyFill="1" applyBorder="1" applyAlignment="1">
      <alignment horizontal="center" vertical="center" wrapText="1"/>
    </xf>
    <xf numFmtId="170" fontId="14" fillId="2" borderId="10" xfId="0" applyNumberFormat="1" applyFont="1" applyFill="1" applyBorder="1" applyAlignment="1">
      <alignment horizontal="center" vertical="center" wrapText="1"/>
    </xf>
    <xf numFmtId="0" fontId="13" fillId="2" borderId="0" xfId="0" applyFont="1" applyFill="1"/>
    <xf numFmtId="0" fontId="13" fillId="0" borderId="0" xfId="0" applyFont="1"/>
    <xf numFmtId="0" fontId="13" fillId="2" borderId="0" xfId="0" applyFont="1" applyFill="1" applyAlignment="1">
      <alignment horizontal="center"/>
    </xf>
    <xf numFmtId="0" fontId="14" fillId="2" borderId="10" xfId="0" applyFont="1" applyFill="1" applyBorder="1" applyAlignment="1">
      <alignment horizontal="center" vertical="center"/>
    </xf>
    <xf numFmtId="0" fontId="13" fillId="2" borderId="0" xfId="0" applyFont="1" applyFill="1" applyAlignment="1">
      <alignment horizontal="left"/>
    </xf>
    <xf numFmtId="0" fontId="2" fillId="2" borderId="20" xfId="0" applyFont="1" applyFill="1" applyBorder="1" applyAlignment="1">
      <alignment horizontal="center"/>
    </xf>
    <xf numFmtId="49" fontId="2" fillId="2" borderId="19" xfId="1" applyNumberFormat="1" applyFont="1" applyFill="1" applyBorder="1" applyAlignment="1"/>
    <xf numFmtId="49" fontId="2" fillId="2" borderId="20" xfId="0" applyNumberFormat="1" applyFont="1" applyFill="1" applyBorder="1"/>
    <xf numFmtId="0" fontId="2" fillId="2" borderId="20" xfId="0" applyFont="1" applyFill="1" applyBorder="1"/>
    <xf numFmtId="0" fontId="11" fillId="2" borderId="0" xfId="0" applyFont="1" applyFill="1" applyAlignment="1">
      <alignment horizontal="center" vertical="center" wrapText="1"/>
    </xf>
    <xf numFmtId="0" fontId="2" fillId="2" borderId="0" xfId="0" applyFont="1" applyFill="1" applyAlignment="1">
      <alignment horizontal="center" vertical="center" wrapText="1"/>
    </xf>
    <xf numFmtId="49" fontId="2" fillId="2" borderId="0" xfId="0" applyNumberFormat="1" applyFont="1" applyFill="1" applyAlignment="1">
      <alignment horizontal="center" vertical="center" wrapText="1"/>
    </xf>
    <xf numFmtId="168" fontId="2" fillId="2" borderId="0" xfId="0" applyNumberFormat="1" applyFont="1" applyFill="1" applyAlignment="1">
      <alignment horizontal="center" vertical="center" wrapText="1"/>
    </xf>
    <xf numFmtId="169" fontId="4" fillId="2" borderId="0" xfId="0" applyNumberFormat="1" applyFont="1" applyFill="1" applyAlignment="1">
      <alignment horizontal="left" vertical="center"/>
    </xf>
    <xf numFmtId="0" fontId="14" fillId="2" borderId="0" xfId="0" applyFont="1" applyFill="1" applyAlignment="1">
      <alignment horizontal="center" vertical="center" wrapText="1"/>
    </xf>
    <xf numFmtId="173" fontId="12" fillId="0" borderId="22" xfId="1" applyNumberFormat="1" applyFont="1" applyFill="1" applyBorder="1" applyAlignment="1">
      <alignment horizontal="center" vertical="center" wrapText="1"/>
    </xf>
    <xf numFmtId="0" fontId="16" fillId="0" borderId="10" xfId="3" applyFont="1" applyBorder="1" applyAlignment="1">
      <alignment horizontal="center" vertical="center"/>
    </xf>
    <xf numFmtId="0" fontId="16" fillId="0" borderId="10" xfId="0" applyFont="1" applyBorder="1" applyAlignment="1">
      <alignment horizontal="center" vertical="center" wrapText="1"/>
    </xf>
    <xf numFmtId="166" fontId="16" fillId="0" borderId="10" xfId="5" applyNumberFormat="1" applyFont="1" applyFill="1" applyBorder="1" applyAlignment="1">
      <alignment horizontal="center" vertical="center"/>
    </xf>
    <xf numFmtId="3" fontId="16" fillId="0" borderId="10" xfId="0" applyNumberFormat="1" applyFont="1" applyBorder="1" applyAlignment="1">
      <alignment horizontal="center" vertical="center" wrapText="1"/>
    </xf>
    <xf numFmtId="0" fontId="16" fillId="0" borderId="10" xfId="0" applyFont="1" applyBorder="1" applyAlignment="1">
      <alignment horizontal="left" vertical="center" wrapText="1"/>
    </xf>
    <xf numFmtId="170" fontId="16" fillId="0" borderId="10" xfId="1" applyNumberFormat="1" applyFont="1" applyFill="1" applyBorder="1" applyAlignment="1">
      <alignment horizontal="right" vertical="center" wrapText="1"/>
    </xf>
    <xf numFmtId="170" fontId="16" fillId="0" borderId="22" xfId="1" applyNumberFormat="1" applyFont="1" applyFill="1" applyBorder="1" applyAlignment="1">
      <alignment horizontal="right" vertical="center" wrapText="1"/>
    </xf>
    <xf numFmtId="170" fontId="16" fillId="0" borderId="10" xfId="1" applyNumberFormat="1" applyFont="1" applyFill="1" applyBorder="1" applyAlignment="1">
      <alignment horizontal="right" vertical="center"/>
    </xf>
    <xf numFmtId="1" fontId="16" fillId="0" borderId="10" xfId="0" applyNumberFormat="1" applyFont="1" applyBorder="1" applyAlignment="1">
      <alignment horizontal="center" vertical="center"/>
    </xf>
    <xf numFmtId="49" fontId="16" fillId="0" borderId="9" xfId="0" applyNumberFormat="1" applyFont="1" applyBorder="1" applyAlignment="1">
      <alignment horizontal="center" vertical="center" wrapText="1"/>
    </xf>
    <xf numFmtId="0" fontId="16" fillId="0" borderId="9" xfId="0" applyFont="1" applyBorder="1" applyAlignment="1">
      <alignment horizontal="center" vertical="center" wrapText="1"/>
    </xf>
    <xf numFmtId="0" fontId="12" fillId="0" borderId="0" xfId="0" applyFont="1" applyAlignment="1">
      <alignment horizontal="left" vertical="center" wrapText="1"/>
    </xf>
    <xf numFmtId="170" fontId="12" fillId="0" borderId="0" xfId="0" applyNumberFormat="1" applyFont="1" applyAlignment="1">
      <alignment horizontal="left" vertical="center" wrapText="1"/>
    </xf>
    <xf numFmtId="0" fontId="11" fillId="0" borderId="0" xfId="0" applyFont="1" applyAlignment="1">
      <alignment vertical="center"/>
    </xf>
    <xf numFmtId="170" fontId="11" fillId="0" borderId="10" xfId="0" applyNumberFormat="1" applyFont="1" applyBorder="1" applyAlignment="1">
      <alignment horizontal="center" vertical="center"/>
    </xf>
    <xf numFmtId="3" fontId="11" fillId="0" borderId="10" xfId="0" applyNumberFormat="1" applyFont="1" applyBorder="1" applyAlignment="1">
      <alignment horizontal="center" vertical="center"/>
    </xf>
    <xf numFmtId="173" fontId="12" fillId="0" borderId="10" xfId="1" applyNumberFormat="1" applyFont="1" applyFill="1" applyBorder="1" applyAlignment="1">
      <alignment horizontal="center" vertical="center" wrapText="1"/>
    </xf>
    <xf numFmtId="170" fontId="11" fillId="0" borderId="0" xfId="0" applyNumberFormat="1" applyFont="1"/>
    <xf numFmtId="0" fontId="16" fillId="0" borderId="9" xfId="0" applyFont="1" applyBorder="1" applyAlignment="1">
      <alignment horizontal="left" vertical="center" wrapText="1"/>
    </xf>
    <xf numFmtId="170" fontId="15" fillId="2" borderId="10" xfId="4" applyNumberFormat="1" applyFont="1" applyFill="1" applyBorder="1" applyAlignment="1">
      <alignment horizontal="right" vertical="center" wrapText="1"/>
    </xf>
    <xf numFmtId="164" fontId="13" fillId="2" borderId="10" xfId="0" applyNumberFormat="1" applyFont="1" applyFill="1" applyBorder="1" applyAlignment="1">
      <alignment horizontal="center" vertical="center" wrapText="1"/>
    </xf>
    <xf numFmtId="164" fontId="13" fillId="2" borderId="10" xfId="2" applyNumberFormat="1" applyFont="1" applyFill="1" applyBorder="1" applyAlignment="1">
      <alignment horizontal="center" vertical="center" wrapText="1"/>
    </xf>
    <xf numFmtId="14" fontId="0" fillId="0" borderId="0" xfId="0" applyNumberFormat="1"/>
    <xf numFmtId="170" fontId="11" fillId="0" borderId="0" xfId="0" applyNumberFormat="1" applyFont="1" applyAlignment="1">
      <alignment vertical="center"/>
    </xf>
    <xf numFmtId="0" fontId="0" fillId="0" borderId="10" xfId="0" applyBorder="1"/>
    <xf numFmtId="0" fontId="11" fillId="2" borderId="10" xfId="0" applyFont="1" applyFill="1" applyBorder="1" applyAlignment="1">
      <alignment horizontal="center" vertical="center" wrapText="1"/>
    </xf>
    <xf numFmtId="0" fontId="11" fillId="0" borderId="10" xfId="0" applyFont="1" applyBorder="1" applyAlignment="1">
      <alignment horizontal="center" vertical="center"/>
    </xf>
    <xf numFmtId="0" fontId="4" fillId="2" borderId="0" xfId="0" applyFont="1" applyFill="1" applyAlignment="1">
      <alignment horizontal="left" wrapText="1"/>
    </xf>
    <xf numFmtId="173" fontId="18" fillId="2" borderId="10" xfId="1" applyNumberFormat="1" applyFont="1" applyFill="1" applyBorder="1" applyAlignment="1" applyProtection="1">
      <alignment horizontal="center" vertical="center"/>
    </xf>
    <xf numFmtId="0" fontId="16" fillId="2" borderId="22" xfId="0" applyFont="1" applyFill="1" applyBorder="1" applyAlignment="1">
      <alignment horizontal="center" vertical="center" wrapText="1"/>
    </xf>
    <xf numFmtId="0" fontId="10" fillId="2" borderId="0" xfId="0" applyFont="1" applyFill="1" applyAlignment="1">
      <alignment horizontal="center" vertical="center" wrapText="1"/>
    </xf>
    <xf numFmtId="0" fontId="13" fillId="2" borderId="10" xfId="0" applyFont="1" applyFill="1" applyBorder="1" applyAlignment="1">
      <alignment horizontal="center" vertical="center" wrapText="1"/>
    </xf>
    <xf numFmtId="0" fontId="11" fillId="2" borderId="23" xfId="0" applyFont="1" applyFill="1" applyBorder="1" applyAlignment="1">
      <alignment horizontal="center" vertical="center" wrapText="1"/>
    </xf>
    <xf numFmtId="3" fontId="11" fillId="0" borderId="24" xfId="0" applyNumberFormat="1" applyFont="1" applyBorder="1" applyAlignment="1">
      <alignment horizontal="center" vertical="center"/>
    </xf>
    <xf numFmtId="0" fontId="11" fillId="0" borderId="24" xfId="0" applyFont="1" applyBorder="1" applyAlignment="1">
      <alignment horizontal="center" vertical="center"/>
    </xf>
    <xf numFmtId="0" fontId="16" fillId="2" borderId="10" xfId="0" applyFont="1" applyFill="1" applyBorder="1" applyAlignment="1">
      <alignment horizontal="center" vertical="center" wrapText="1"/>
    </xf>
    <xf numFmtId="166" fontId="16" fillId="2" borderId="10" xfId="5" applyNumberFormat="1" applyFont="1" applyFill="1" applyBorder="1" applyAlignment="1">
      <alignment horizontal="center" vertical="center"/>
    </xf>
    <xf numFmtId="0" fontId="16" fillId="2" borderId="10" xfId="3" applyFont="1" applyFill="1" applyBorder="1" applyAlignment="1">
      <alignment horizontal="center" vertical="center"/>
    </xf>
    <xf numFmtId="3" fontId="16" fillId="2" borderId="10" xfId="0" applyNumberFormat="1" applyFont="1" applyFill="1" applyBorder="1" applyAlignment="1">
      <alignment horizontal="center" vertical="center" wrapText="1"/>
    </xf>
    <xf numFmtId="0" fontId="16" fillId="2" borderId="10" xfId="0" applyFont="1" applyFill="1" applyBorder="1" applyAlignment="1">
      <alignment horizontal="left" vertical="center" wrapText="1"/>
    </xf>
    <xf numFmtId="14" fontId="17" fillId="2" borderId="10" xfId="0" applyNumberFormat="1" applyFont="1" applyFill="1" applyBorder="1" applyAlignment="1">
      <alignment horizontal="center" vertical="center"/>
    </xf>
    <xf numFmtId="170" fontId="16" fillId="2" borderId="10" xfId="1" applyNumberFormat="1" applyFont="1" applyFill="1" applyBorder="1" applyAlignment="1">
      <alignment horizontal="right" vertical="center" wrapText="1"/>
    </xf>
    <xf numFmtId="0" fontId="16" fillId="0" borderId="23" xfId="0" applyFont="1" applyBorder="1" applyAlignment="1">
      <alignment horizontal="center" vertical="center" wrapText="1"/>
    </xf>
    <xf numFmtId="0" fontId="13" fillId="2" borderId="11" xfId="0" applyFont="1" applyFill="1" applyBorder="1" applyAlignment="1">
      <alignment horizontal="center" vertical="center" wrapText="1"/>
    </xf>
    <xf numFmtId="166" fontId="16" fillId="0" borderId="9" xfId="5" applyNumberFormat="1" applyFont="1" applyFill="1" applyBorder="1" applyAlignment="1">
      <alignment horizontal="center" vertical="center"/>
    </xf>
    <xf numFmtId="0" fontId="18" fillId="2" borderId="22" xfId="5" applyFont="1" applyFill="1" applyBorder="1" applyAlignment="1" applyProtection="1">
      <alignment horizontal="center" vertical="center"/>
      <protection locked="0"/>
    </xf>
    <xf numFmtId="169" fontId="4" fillId="2" borderId="2" xfId="0" applyNumberFormat="1" applyFont="1" applyFill="1" applyBorder="1" applyAlignment="1">
      <alignment horizontal="left" vertical="center"/>
    </xf>
    <xf numFmtId="0" fontId="4" fillId="2" borderId="0" xfId="0" applyFont="1" applyFill="1" applyAlignment="1">
      <alignment horizontal="left" wrapText="1"/>
    </xf>
    <xf numFmtId="0" fontId="4" fillId="2" borderId="19" xfId="0" applyFont="1" applyFill="1" applyBorder="1" applyAlignment="1">
      <alignment horizontal="left" wrapText="1"/>
    </xf>
    <xf numFmtId="0" fontId="3" fillId="2" borderId="0" xfId="0" applyFont="1" applyFill="1" applyAlignment="1">
      <alignment horizontal="center"/>
    </xf>
    <xf numFmtId="0" fontId="7"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8"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49" fontId="2" fillId="2" borderId="11" xfId="0" quotePrefix="1" applyNumberFormat="1" applyFont="1" applyFill="1" applyBorder="1" applyAlignment="1">
      <alignment horizontal="center" vertical="center" wrapText="1"/>
    </xf>
    <xf numFmtId="49" fontId="2" fillId="2" borderId="12" xfId="0" applyNumberFormat="1"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168" fontId="2" fillId="2" borderId="17" xfId="0" applyNumberFormat="1" applyFont="1" applyFill="1" applyBorder="1" applyAlignment="1">
      <alignment horizontal="center" vertical="center" wrapText="1"/>
    </xf>
    <xf numFmtId="168" fontId="2" fillId="2" borderId="18" xfId="0" applyNumberFormat="1" applyFont="1" applyFill="1" applyBorder="1" applyAlignment="1">
      <alignment horizontal="center" vertical="center" wrapText="1"/>
    </xf>
  </cellXfs>
  <cellStyles count="7">
    <cellStyle name="Millares" xfId="1" builtinId="3"/>
    <cellStyle name="Moneda [0]" xfId="2" builtinId="7"/>
    <cellStyle name="Moneda 2" xfId="4" xr:uid="{00000000-0005-0000-0000-000004000000}"/>
    <cellStyle name="Neutral" xfId="5" builtinId="28"/>
    <cellStyle name="Normal" xfId="0" builtinId="0"/>
    <cellStyle name="Normal 2" xfId="6" xr:uid="{00000000-0005-0000-0000-000007000000}"/>
    <cellStyle name="Normal 4" xfId="3"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400049</xdr:colOff>
      <xdr:row>0</xdr:row>
      <xdr:rowOff>47625</xdr:rowOff>
    </xdr:from>
    <xdr:to>
      <xdr:col>3</xdr:col>
      <xdr:colOff>859630</xdr:colOff>
      <xdr:row>2</xdr:row>
      <xdr:rowOff>96573</xdr:rowOff>
    </xdr:to>
    <xdr:pic>
      <xdr:nvPicPr>
        <xdr:cNvPr id="2" name="Imagen 1">
          <a:extLst>
            <a:ext uri="{FF2B5EF4-FFF2-40B4-BE49-F238E27FC236}">
              <a16:creationId xmlns:a16="http://schemas.microsoft.com/office/drawing/2014/main" id="{A293D189-58A4-4083-BDAE-2B26B7D7648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0049" y="47625"/>
          <a:ext cx="1424781" cy="569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020C9-A970-4006-917B-871453C2A8CA}">
  <sheetPr>
    <pageSetUpPr fitToPage="1"/>
  </sheetPr>
  <dimension ref="A1:AS46"/>
  <sheetViews>
    <sheetView tabSelected="1" topLeftCell="B5" zoomScaleNormal="100" zoomScaleSheetLayoutView="100" workbookViewId="0">
      <selection activeCell="M20" sqref="M20"/>
    </sheetView>
  </sheetViews>
  <sheetFormatPr defaultColWidth="11.42578125" defaultRowHeight="15" customHeight="1"/>
  <cols>
    <col min="1" max="1" width="11.42578125" hidden="1" customWidth="1"/>
    <col min="2" max="2" width="6.140625" customWidth="1"/>
    <col min="3" max="3" width="9.7109375" customWidth="1"/>
    <col min="4" max="4" width="10.140625" customWidth="1"/>
    <col min="5" max="5" width="10.140625" bestFit="1" customWidth="1"/>
    <col min="6" max="6" width="15.85546875" style="1" bestFit="1" customWidth="1"/>
    <col min="7" max="7" width="12.7109375" customWidth="1"/>
    <col min="8" max="8" width="12" customWidth="1"/>
    <col min="9" max="9" width="12.140625" style="30" customWidth="1"/>
    <col min="10" max="10" width="11.5703125" style="30" customWidth="1"/>
    <col min="11" max="11" width="13.140625" customWidth="1"/>
    <col min="12" max="12" width="15" customWidth="1"/>
    <col min="13" max="13" width="12.42578125" customWidth="1"/>
    <col min="14" max="14" width="11.28515625" customWidth="1"/>
    <col min="15" max="15" width="10.5703125" customWidth="1"/>
    <col min="16" max="16" width="11.7109375" customWidth="1"/>
    <col min="17" max="17" width="9" customWidth="1"/>
    <col min="18" max="18" width="14.28515625" customWidth="1"/>
    <col min="19" max="19" width="17.28515625" style="53" customWidth="1"/>
    <col min="20" max="20" width="25" style="53" customWidth="1"/>
    <col min="21" max="28" width="11.42578125" hidden="1" customWidth="1"/>
    <col min="29" max="31" width="11.42578125" customWidth="1"/>
    <col min="32" max="32" width="13.5703125" customWidth="1"/>
    <col min="33" max="33" width="16" customWidth="1"/>
    <col min="34" max="45" width="11.42578125" customWidth="1"/>
  </cols>
  <sheetData>
    <row r="1" spans="1:45" ht="24.75" customHeight="1">
      <c r="B1" s="14"/>
      <c r="C1" s="41"/>
      <c r="D1" s="2"/>
      <c r="E1" s="2"/>
      <c r="F1" s="123" t="s">
        <v>0</v>
      </c>
      <c r="G1" s="124"/>
      <c r="H1" s="124"/>
      <c r="I1" s="124"/>
      <c r="J1" s="124"/>
      <c r="K1" s="124"/>
      <c r="L1" s="124"/>
      <c r="M1" s="124"/>
      <c r="N1" s="124"/>
      <c r="O1" s="125"/>
      <c r="P1" s="132" t="s">
        <v>1</v>
      </c>
      <c r="Q1" s="133"/>
      <c r="R1" s="133" t="s">
        <v>2</v>
      </c>
      <c r="S1" s="134"/>
      <c r="T1" s="66"/>
    </row>
    <row r="2" spans="1:45" ht="16.5" customHeight="1">
      <c r="B2" s="15"/>
      <c r="C2" s="42"/>
      <c r="D2" s="3"/>
      <c r="E2" s="3"/>
      <c r="F2" s="126"/>
      <c r="G2" s="127"/>
      <c r="H2" s="127"/>
      <c r="I2" s="127"/>
      <c r="J2" s="127"/>
      <c r="K2" s="127"/>
      <c r="L2" s="127"/>
      <c r="M2" s="127"/>
      <c r="N2" s="127"/>
      <c r="O2" s="128"/>
      <c r="P2" s="135" t="s">
        <v>3</v>
      </c>
      <c r="Q2" s="136"/>
      <c r="R2" s="137" t="s">
        <v>4</v>
      </c>
      <c r="S2" s="138"/>
      <c r="T2" s="67"/>
    </row>
    <row r="3" spans="1:45" thickBot="1">
      <c r="B3" s="16"/>
      <c r="C3" s="43"/>
      <c r="D3" s="4"/>
      <c r="E3" s="4"/>
      <c r="F3" s="129"/>
      <c r="G3" s="130"/>
      <c r="H3" s="130"/>
      <c r="I3" s="130"/>
      <c r="J3" s="130"/>
      <c r="K3" s="130"/>
      <c r="L3" s="130"/>
      <c r="M3" s="130"/>
      <c r="N3" s="130"/>
      <c r="O3" s="131"/>
      <c r="P3" s="139" t="s">
        <v>5</v>
      </c>
      <c r="Q3" s="140"/>
      <c r="R3" s="141">
        <v>44952</v>
      </c>
      <c r="S3" s="142"/>
      <c r="T3" s="68"/>
    </row>
    <row r="4" spans="1:45">
      <c r="B4" s="118">
        <v>45978</v>
      </c>
      <c r="C4" s="118"/>
      <c r="D4" s="118"/>
      <c r="E4" s="118"/>
      <c r="F4" s="118"/>
      <c r="G4" s="118"/>
      <c r="H4" s="118"/>
      <c r="I4" s="118"/>
      <c r="J4" s="118"/>
      <c r="K4" s="118"/>
      <c r="L4" s="118"/>
      <c r="M4" s="118"/>
      <c r="N4" s="118"/>
      <c r="O4" s="118"/>
      <c r="P4" s="118"/>
      <c r="Q4" s="118"/>
      <c r="R4" s="118"/>
      <c r="S4" s="118"/>
      <c r="T4" s="69"/>
    </row>
    <row r="5" spans="1:45" ht="15" customHeight="1">
      <c r="B5" s="119" t="s">
        <v>6</v>
      </c>
      <c r="C5" s="119"/>
      <c r="D5" s="119"/>
      <c r="E5" s="119"/>
      <c r="F5" s="119"/>
      <c r="G5" s="119"/>
      <c r="H5" s="119"/>
      <c r="I5" s="119"/>
      <c r="J5" s="119"/>
      <c r="K5" s="119"/>
      <c r="L5" s="119"/>
      <c r="M5" s="119"/>
      <c r="N5" s="119"/>
      <c r="O5" s="119"/>
      <c r="P5" s="119"/>
      <c r="Q5" s="119"/>
      <c r="R5" s="119"/>
      <c r="S5" s="119"/>
      <c r="T5" s="99"/>
    </row>
    <row r="6" spans="1:45">
      <c r="B6" s="119"/>
      <c r="C6" s="119"/>
      <c r="D6" s="119"/>
      <c r="E6" s="119"/>
      <c r="F6" s="119"/>
      <c r="G6" s="119"/>
      <c r="H6" s="119"/>
      <c r="I6" s="119"/>
      <c r="J6" s="119"/>
      <c r="K6" s="119"/>
      <c r="L6" s="119"/>
      <c r="M6" s="119"/>
      <c r="N6" s="119"/>
      <c r="O6" s="119"/>
      <c r="P6" s="119"/>
      <c r="Q6" s="119"/>
      <c r="R6" s="119"/>
      <c r="S6" s="119"/>
      <c r="T6" s="99"/>
    </row>
    <row r="7" spans="1:45">
      <c r="B7" s="119"/>
      <c r="C7" s="119"/>
      <c r="D7" s="119"/>
      <c r="E7" s="119"/>
      <c r="F7" s="119"/>
      <c r="G7" s="119"/>
      <c r="H7" s="119"/>
      <c r="I7" s="119"/>
      <c r="J7" s="119"/>
      <c r="K7" s="119"/>
      <c r="L7" s="119"/>
      <c r="M7" s="119"/>
      <c r="N7" s="119"/>
      <c r="O7" s="119"/>
      <c r="P7" s="119"/>
      <c r="Q7" s="119"/>
      <c r="R7" s="119"/>
      <c r="S7" s="119"/>
      <c r="T7" s="99"/>
    </row>
    <row r="8" spans="1:45">
      <c r="B8" s="119"/>
      <c r="C8" s="119"/>
      <c r="D8" s="119"/>
      <c r="E8" s="119"/>
      <c r="F8" s="119"/>
      <c r="G8" s="119"/>
      <c r="H8" s="119"/>
      <c r="I8" s="119"/>
      <c r="J8" s="119"/>
      <c r="K8" s="119"/>
      <c r="L8" s="119"/>
      <c r="M8" s="119"/>
      <c r="N8" s="119"/>
      <c r="O8" s="119"/>
      <c r="P8" s="119"/>
      <c r="Q8" s="119"/>
      <c r="R8" s="119"/>
      <c r="S8" s="119"/>
      <c r="T8" s="99"/>
    </row>
    <row r="9" spans="1:45" thickBot="1">
      <c r="B9" s="120"/>
      <c r="C9" s="120"/>
      <c r="D9" s="120"/>
      <c r="E9" s="120"/>
      <c r="F9" s="120"/>
      <c r="G9" s="120"/>
      <c r="H9" s="120"/>
      <c r="I9" s="120"/>
      <c r="J9" s="120"/>
      <c r="K9" s="120"/>
      <c r="L9" s="120"/>
      <c r="M9" s="120"/>
      <c r="N9" s="120"/>
      <c r="O9" s="120"/>
      <c r="P9" s="120"/>
      <c r="Q9" s="120"/>
      <c r="R9" s="120"/>
      <c r="S9" s="120"/>
      <c r="T9" s="99"/>
    </row>
    <row r="10" spans="1:45" s="65" customFormat="1" ht="49.5">
      <c r="A10" s="38" t="s">
        <v>7</v>
      </c>
      <c r="B10" s="54" t="s">
        <v>8</v>
      </c>
      <c r="C10" s="54" t="s">
        <v>9</v>
      </c>
      <c r="D10" s="54" t="s">
        <v>10</v>
      </c>
      <c r="E10" s="54" t="s">
        <v>11</v>
      </c>
      <c r="F10" s="54" t="s">
        <v>12</v>
      </c>
      <c r="G10" s="54" t="s">
        <v>13</v>
      </c>
      <c r="H10" s="54" t="s">
        <v>14</v>
      </c>
      <c r="I10" s="54" t="s">
        <v>15</v>
      </c>
      <c r="J10" s="54" t="s">
        <v>16</v>
      </c>
      <c r="K10" s="55" t="s">
        <v>17</v>
      </c>
      <c r="L10" s="54" t="s">
        <v>18</v>
      </c>
      <c r="M10" s="54" t="s">
        <v>19</v>
      </c>
      <c r="N10" s="54" t="s">
        <v>20</v>
      </c>
      <c r="O10" s="54" t="s">
        <v>21</v>
      </c>
      <c r="P10" s="54" t="s">
        <v>22</v>
      </c>
      <c r="Q10" s="54" t="s">
        <v>23</v>
      </c>
      <c r="R10" s="54" t="s">
        <v>24</v>
      </c>
      <c r="S10" s="54" t="s">
        <v>25</v>
      </c>
      <c r="T10" s="70"/>
      <c r="AC10" s="97" t="s">
        <v>26</v>
      </c>
      <c r="AD10" s="97" t="s">
        <v>27</v>
      </c>
      <c r="AE10" s="97" t="s">
        <v>28</v>
      </c>
      <c r="AF10" s="97" t="s">
        <v>29</v>
      </c>
      <c r="AG10" s="97" t="s">
        <v>30</v>
      </c>
      <c r="AH10" s="97" t="s">
        <v>31</v>
      </c>
      <c r="AI10" s="97" t="s">
        <v>32</v>
      </c>
      <c r="AJ10" s="97" t="s">
        <v>33</v>
      </c>
      <c r="AK10" s="97" t="s">
        <v>34</v>
      </c>
      <c r="AL10" s="97" t="s">
        <v>35</v>
      </c>
      <c r="AM10" s="97" t="s">
        <v>36</v>
      </c>
      <c r="AN10" s="97" t="s">
        <v>37</v>
      </c>
      <c r="AO10" s="97" t="s">
        <v>38</v>
      </c>
      <c r="AQ10" s="65" t="s">
        <v>39</v>
      </c>
      <c r="AR10" s="65" t="s">
        <v>40</v>
      </c>
      <c r="AS10" s="65" t="s">
        <v>41</v>
      </c>
    </row>
    <row r="11" spans="1:45" s="65" customFormat="1" ht="32.25">
      <c r="A11" s="102"/>
      <c r="B11" s="103">
        <v>1</v>
      </c>
      <c r="C11" s="107">
        <v>22520</v>
      </c>
      <c r="D11" s="108">
        <v>3600000</v>
      </c>
      <c r="E11" s="109" t="s">
        <v>42</v>
      </c>
      <c r="F11" s="110">
        <v>32256812</v>
      </c>
      <c r="G11" s="111" t="s">
        <v>43</v>
      </c>
      <c r="H11" s="111" t="s">
        <v>44</v>
      </c>
      <c r="I11" s="112">
        <v>45668</v>
      </c>
      <c r="J11" s="112" t="s">
        <v>45</v>
      </c>
      <c r="K11" s="113">
        <v>3600000</v>
      </c>
      <c r="L11" s="78">
        <f>SUM(M11:O11)</f>
        <v>0</v>
      </c>
      <c r="M11" s="77">
        <f t="shared" ref="M11" si="0">Z11/30*Q11</f>
        <v>0</v>
      </c>
      <c r="N11" s="77">
        <f t="shared" ref="N11" si="1">X11/30*Q11</f>
        <v>0</v>
      </c>
      <c r="O11" s="79">
        <f t="shared" ref="O11" si="2">W11/30*Q11</f>
        <v>0</v>
      </c>
      <c r="P11" s="54" t="s">
        <v>46</v>
      </c>
      <c r="Q11" s="80">
        <v>30</v>
      </c>
      <c r="R11" s="81" t="s">
        <v>47</v>
      </c>
      <c r="S11" s="82" t="s">
        <v>48</v>
      </c>
      <c r="T11" s="70"/>
      <c r="AC11" s="96">
        <v>600</v>
      </c>
      <c r="AD11" s="96">
        <v>20745</v>
      </c>
      <c r="AE11" s="96">
        <v>45708</v>
      </c>
      <c r="AF11" s="96" t="s">
        <v>49</v>
      </c>
      <c r="AG11" s="96" t="s">
        <v>50</v>
      </c>
      <c r="AH11" s="96" t="s">
        <v>51</v>
      </c>
      <c r="AI11" s="97"/>
      <c r="AJ11" s="97"/>
      <c r="AK11" s="96">
        <v>32256812</v>
      </c>
      <c r="AL11" s="97" t="s">
        <v>52</v>
      </c>
      <c r="AM11" s="96">
        <v>3600000</v>
      </c>
      <c r="AN11" s="97"/>
      <c r="AO11" s="97"/>
      <c r="AQ11" s="104"/>
      <c r="AR11" s="104"/>
      <c r="AS11" s="104"/>
    </row>
    <row r="12" spans="1:45" s="85" customFormat="1" ht="27">
      <c r="A12" s="71"/>
      <c r="B12" s="72">
        <v>2</v>
      </c>
      <c r="C12" s="73">
        <v>9036</v>
      </c>
      <c r="D12" s="74">
        <v>41340000</v>
      </c>
      <c r="E12" s="72" t="s">
        <v>42</v>
      </c>
      <c r="F12" s="75">
        <v>71636942</v>
      </c>
      <c r="G12" s="76" t="s">
        <v>53</v>
      </c>
      <c r="H12" s="76" t="s">
        <v>54</v>
      </c>
      <c r="I12" s="112">
        <v>45668</v>
      </c>
      <c r="J12" s="112" t="s">
        <v>45</v>
      </c>
      <c r="K12" s="77">
        <v>4770000</v>
      </c>
      <c r="L12" s="78">
        <f>SUM(M12:O12)</f>
        <v>553740</v>
      </c>
      <c r="M12" s="77">
        <f t="shared" ref="M11:M16" si="3">Z12/30*Q12</f>
        <v>9960</v>
      </c>
      <c r="N12" s="77">
        <f t="shared" ref="N11:N16" si="4">X12/30*Q12</f>
        <v>238500</v>
      </c>
      <c r="O12" s="79">
        <f t="shared" ref="O11:O16" si="5">W12/30*Q12</f>
        <v>305280</v>
      </c>
      <c r="P12" s="54" t="s">
        <v>46</v>
      </c>
      <c r="Q12" s="80">
        <v>30</v>
      </c>
      <c r="R12" s="81" t="s">
        <v>47</v>
      </c>
      <c r="S12" s="82" t="s">
        <v>48</v>
      </c>
      <c r="T12" s="83"/>
      <c r="U12" s="84">
        <v>4770000</v>
      </c>
      <c r="V12" s="92">
        <f t="shared" ref="V12:V16" si="6">U12*40/100</f>
        <v>1908000</v>
      </c>
      <c r="W12" s="93">
        <f t="shared" ref="W12:W16" si="7">ROUND(V12*16%,0)</f>
        <v>305280</v>
      </c>
      <c r="X12" s="93">
        <f t="shared" ref="X12:X16" si="8">ROUND(V12*12.5%,0)</f>
        <v>238500</v>
      </c>
      <c r="Y12" s="92">
        <v>1</v>
      </c>
      <c r="Z12" s="93">
        <f t="shared" ref="Z12:Z16" si="9">IF(Y12=1,ROUND(V12*0.522%,0),IF(Y12=3,ROUND(V12*2.436%,0),0))</f>
        <v>9960</v>
      </c>
      <c r="AA12" s="93">
        <f t="shared" ref="AA12:AA16" si="10">SUM(W12+X12+Z12)</f>
        <v>553740</v>
      </c>
      <c r="AB12" s="85">
        <v>9036</v>
      </c>
      <c r="AC12" s="96">
        <v>600</v>
      </c>
      <c r="AD12" s="96">
        <v>9036</v>
      </c>
      <c r="AE12" s="96">
        <v>45708</v>
      </c>
      <c r="AF12" s="96" t="s">
        <v>49</v>
      </c>
      <c r="AG12" s="96" t="s">
        <v>50</v>
      </c>
      <c r="AH12" s="96" t="s">
        <v>51</v>
      </c>
      <c r="AI12" s="96">
        <v>69429983</v>
      </c>
      <c r="AJ12" s="96" t="s">
        <v>55</v>
      </c>
      <c r="AK12" s="96">
        <v>71636942</v>
      </c>
      <c r="AL12" s="96" t="s">
        <v>56</v>
      </c>
      <c r="AM12" s="96">
        <v>41340000</v>
      </c>
      <c r="AN12" s="96">
        <v>30528000</v>
      </c>
      <c r="AO12" s="86">
        <f>AN12-K12</f>
        <v>25758000</v>
      </c>
      <c r="AP12" s="95"/>
      <c r="AQ12" s="105">
        <f>AM12-D12</f>
        <v>0</v>
      </c>
      <c r="AR12" s="105">
        <f>AK12-F12</f>
        <v>0</v>
      </c>
      <c r="AS12" s="106">
        <f>AD12-C12</f>
        <v>0</v>
      </c>
    </row>
    <row r="13" spans="1:45" s="85" customFormat="1" ht="27">
      <c r="A13" s="88"/>
      <c r="B13" s="103">
        <v>3</v>
      </c>
      <c r="C13" s="73">
        <v>9028</v>
      </c>
      <c r="D13" s="74">
        <v>59431580</v>
      </c>
      <c r="E13" s="72" t="s">
        <v>42</v>
      </c>
      <c r="F13" s="75">
        <v>71728430</v>
      </c>
      <c r="G13" s="76" t="s">
        <v>57</v>
      </c>
      <c r="H13" s="76" t="s">
        <v>58</v>
      </c>
      <c r="I13" s="112">
        <v>45668</v>
      </c>
      <c r="J13" s="112" t="s">
        <v>45</v>
      </c>
      <c r="K13" s="77">
        <v>6857490</v>
      </c>
      <c r="L13" s="78">
        <f t="shared" ref="L13:L16" si="11">SUM(M13:O13)</f>
        <v>796072</v>
      </c>
      <c r="M13" s="77">
        <f t="shared" si="3"/>
        <v>14318</v>
      </c>
      <c r="N13" s="77">
        <f t="shared" si="4"/>
        <v>342875</v>
      </c>
      <c r="O13" s="79">
        <f t="shared" si="5"/>
        <v>438879</v>
      </c>
      <c r="P13" s="54" t="s">
        <v>46</v>
      </c>
      <c r="Q13" s="80">
        <v>30</v>
      </c>
      <c r="R13" s="81" t="s">
        <v>47</v>
      </c>
      <c r="S13" s="82" t="s">
        <v>48</v>
      </c>
      <c r="T13" s="83"/>
      <c r="U13" s="84">
        <v>6857490</v>
      </c>
      <c r="V13" s="92">
        <f t="shared" si="6"/>
        <v>2742996</v>
      </c>
      <c r="W13" s="93">
        <f t="shared" si="7"/>
        <v>438879</v>
      </c>
      <c r="X13" s="93">
        <f t="shared" si="8"/>
        <v>342875</v>
      </c>
      <c r="Y13" s="92">
        <v>1</v>
      </c>
      <c r="Z13" s="93">
        <f t="shared" si="9"/>
        <v>14318</v>
      </c>
      <c r="AA13" s="93">
        <f t="shared" si="10"/>
        <v>796072</v>
      </c>
      <c r="AB13" s="85">
        <v>9028</v>
      </c>
      <c r="AC13" s="96">
        <v>600</v>
      </c>
      <c r="AD13" s="96">
        <v>9028</v>
      </c>
      <c r="AE13" s="96">
        <v>45708</v>
      </c>
      <c r="AF13" s="96" t="s">
        <v>59</v>
      </c>
      <c r="AG13" s="96" t="s">
        <v>50</v>
      </c>
      <c r="AH13" s="96" t="s">
        <v>51</v>
      </c>
      <c r="AI13" s="96">
        <v>69429977</v>
      </c>
      <c r="AJ13" s="96" t="s">
        <v>55</v>
      </c>
      <c r="AK13" s="96">
        <v>71728430</v>
      </c>
      <c r="AL13" s="96" t="s">
        <v>60</v>
      </c>
      <c r="AM13" s="96">
        <v>59431580</v>
      </c>
      <c r="AN13" s="96">
        <v>43887936</v>
      </c>
      <c r="AO13" s="86">
        <f>AN13-K13</f>
        <v>37030446</v>
      </c>
      <c r="AQ13" s="87">
        <f>AM13-D13</f>
        <v>0</v>
      </c>
      <c r="AR13" s="87">
        <f>AK13-F13</f>
        <v>0</v>
      </c>
      <c r="AS13" s="98">
        <f t="shared" ref="AS13:AS16" si="12">AD13-C13</f>
        <v>0</v>
      </c>
    </row>
    <row r="14" spans="1:45" s="40" customFormat="1" ht="27">
      <c r="A14" s="39"/>
      <c r="B14" s="103">
        <v>4</v>
      </c>
      <c r="C14" s="101">
        <v>15019</v>
      </c>
      <c r="D14" s="74">
        <v>13033470</v>
      </c>
      <c r="E14" s="72" t="s">
        <v>42</v>
      </c>
      <c r="F14" s="75">
        <v>71743738</v>
      </c>
      <c r="G14" s="76" t="s">
        <v>61</v>
      </c>
      <c r="H14" s="76" t="s">
        <v>62</v>
      </c>
      <c r="I14" s="112">
        <v>45668</v>
      </c>
      <c r="J14" s="112" t="s">
        <v>45</v>
      </c>
      <c r="K14" s="77">
        <v>2696580</v>
      </c>
      <c r="L14" s="78">
        <f t="shared" si="11"/>
        <v>313040</v>
      </c>
      <c r="M14" s="77">
        <f t="shared" si="3"/>
        <v>5630</v>
      </c>
      <c r="N14" s="77">
        <f t="shared" si="4"/>
        <v>134829</v>
      </c>
      <c r="O14" s="79">
        <f t="shared" si="5"/>
        <v>172581</v>
      </c>
      <c r="P14" s="54" t="s">
        <v>46</v>
      </c>
      <c r="Q14" s="80">
        <v>30</v>
      </c>
      <c r="R14" s="81" t="s">
        <v>47</v>
      </c>
      <c r="S14" s="82" t="s">
        <v>48</v>
      </c>
      <c r="U14" s="89">
        <v>2696580</v>
      </c>
      <c r="V14" s="92">
        <f t="shared" si="6"/>
        <v>1078632</v>
      </c>
      <c r="W14" s="93">
        <f t="shared" si="7"/>
        <v>172581</v>
      </c>
      <c r="X14" s="93">
        <f t="shared" si="8"/>
        <v>134829</v>
      </c>
      <c r="Y14" s="92">
        <v>1</v>
      </c>
      <c r="Z14" s="93">
        <f t="shared" si="9"/>
        <v>5630</v>
      </c>
      <c r="AA14" s="93">
        <f t="shared" si="10"/>
        <v>313040</v>
      </c>
      <c r="AB14" s="40">
        <v>11841</v>
      </c>
      <c r="AC14" s="96">
        <v>600</v>
      </c>
      <c r="AD14" s="96">
        <v>11841</v>
      </c>
      <c r="AE14" s="96">
        <v>45734</v>
      </c>
      <c r="AF14" s="96" t="s">
        <v>63</v>
      </c>
      <c r="AG14" s="96" t="s">
        <v>50</v>
      </c>
      <c r="AH14" s="96" t="s">
        <v>51</v>
      </c>
      <c r="AI14" s="96">
        <v>71166707</v>
      </c>
      <c r="AJ14" s="96" t="s">
        <v>55</v>
      </c>
      <c r="AK14" s="96">
        <v>71743738</v>
      </c>
      <c r="AL14" s="96" t="s">
        <v>64</v>
      </c>
      <c r="AM14" s="96">
        <v>7550424</v>
      </c>
      <c r="AN14" s="96">
        <v>3775212</v>
      </c>
      <c r="AO14" s="86">
        <f>AN14-K14</f>
        <v>1078632</v>
      </c>
      <c r="AQ14" s="87">
        <f>AM14-D14</f>
        <v>-5483046</v>
      </c>
      <c r="AR14" s="87">
        <f>AK14-F14</f>
        <v>0</v>
      </c>
      <c r="AS14" s="98">
        <f t="shared" si="12"/>
        <v>-3178</v>
      </c>
    </row>
    <row r="15" spans="1:45" s="40" customFormat="1" ht="27">
      <c r="A15" s="39"/>
      <c r="B15" s="72">
        <v>5</v>
      </c>
      <c r="C15" s="117">
        <v>22887</v>
      </c>
      <c r="D15" s="100">
        <v>6360000</v>
      </c>
      <c r="E15" s="72" t="s">
        <v>42</v>
      </c>
      <c r="F15" s="75">
        <v>98670564</v>
      </c>
      <c r="G15" s="76" t="s">
        <v>65</v>
      </c>
      <c r="H15" s="90" t="s">
        <v>66</v>
      </c>
      <c r="I15" s="112">
        <v>45668</v>
      </c>
      <c r="J15" s="112" t="s">
        <v>45</v>
      </c>
      <c r="K15" s="77">
        <v>4770000</v>
      </c>
      <c r="L15" s="78">
        <f>SUM(M15:O15)</f>
        <v>553740</v>
      </c>
      <c r="M15" s="77">
        <f>Z15/30*Q15</f>
        <v>9960</v>
      </c>
      <c r="N15" s="77">
        <f>X15/30*Q15</f>
        <v>238500</v>
      </c>
      <c r="O15" s="79">
        <f>W15/30*Q15</f>
        <v>305280</v>
      </c>
      <c r="P15" s="54" t="s">
        <v>46</v>
      </c>
      <c r="Q15" s="80">
        <v>30</v>
      </c>
      <c r="R15" s="81" t="s">
        <v>47</v>
      </c>
      <c r="S15" s="82" t="s">
        <v>48</v>
      </c>
      <c r="T15" s="83"/>
      <c r="U15" s="84">
        <f>K15</f>
        <v>4770000</v>
      </c>
      <c r="V15" s="92">
        <f t="shared" ref="V15" si="13">U15*40/100</f>
        <v>1908000</v>
      </c>
      <c r="W15" s="93">
        <f t="shared" ref="W15" si="14">ROUND(V15*16%,0)</f>
        <v>305280</v>
      </c>
      <c r="X15" s="93">
        <f t="shared" ref="X15" si="15">ROUND(V15*12.5%,0)</f>
        <v>238500</v>
      </c>
      <c r="Y15" s="92">
        <v>1</v>
      </c>
      <c r="Z15" s="93">
        <f t="shared" ref="Z15" si="16">IF(Y15=1,ROUND(V15*0.522%,0),IF(Y15=3,ROUND(V15*2.436%,0),0))</f>
        <v>9960</v>
      </c>
      <c r="AA15" s="93">
        <f t="shared" ref="AA15" si="17">SUM(W15+X15+Z15)</f>
        <v>553740</v>
      </c>
      <c r="AB15" s="85">
        <v>11258</v>
      </c>
      <c r="AC15" s="96">
        <v>600</v>
      </c>
      <c r="AD15" s="96">
        <v>11258</v>
      </c>
      <c r="AE15" s="96">
        <v>45726</v>
      </c>
      <c r="AF15" s="96" t="s">
        <v>67</v>
      </c>
      <c r="AG15" s="96" t="s">
        <v>50</v>
      </c>
      <c r="AH15" s="96" t="s">
        <v>51</v>
      </c>
      <c r="AI15" s="96">
        <v>70497712</v>
      </c>
      <c r="AJ15" s="96" t="s">
        <v>55</v>
      </c>
      <c r="AK15" s="96">
        <v>1152447856</v>
      </c>
      <c r="AL15" s="96" t="s">
        <v>68</v>
      </c>
      <c r="AM15" s="96">
        <v>12879000</v>
      </c>
      <c r="AN15" s="96">
        <v>4929000</v>
      </c>
      <c r="AO15" s="86">
        <f>AN15-K15</f>
        <v>159000</v>
      </c>
      <c r="AP15" s="85"/>
      <c r="AQ15" s="87">
        <f>AM15-D15</f>
        <v>6519000</v>
      </c>
      <c r="AR15" s="87">
        <f>AK15-F15</f>
        <v>1053777292</v>
      </c>
      <c r="AS15" s="98">
        <f t="shared" ref="AS15" si="18">AD15-C15</f>
        <v>-11629</v>
      </c>
    </row>
    <row r="16" spans="1:45" s="85" customFormat="1" ht="27">
      <c r="A16" s="71"/>
      <c r="B16" s="115">
        <v>6</v>
      </c>
      <c r="C16" s="114">
        <v>9032</v>
      </c>
      <c r="D16" s="116">
        <v>41340000</v>
      </c>
      <c r="E16" s="72" t="s">
        <v>42</v>
      </c>
      <c r="F16" s="75">
        <v>1017180065</v>
      </c>
      <c r="G16" s="76" t="s">
        <v>69</v>
      </c>
      <c r="H16" s="76" t="s">
        <v>70</v>
      </c>
      <c r="I16" s="112">
        <v>45668</v>
      </c>
      <c r="J16" s="112" t="s">
        <v>45</v>
      </c>
      <c r="K16" s="77">
        <v>4770000</v>
      </c>
      <c r="L16" s="78">
        <f t="shared" si="11"/>
        <v>553740</v>
      </c>
      <c r="M16" s="77">
        <f t="shared" si="3"/>
        <v>9960</v>
      </c>
      <c r="N16" s="77">
        <f t="shared" si="4"/>
        <v>238500</v>
      </c>
      <c r="O16" s="79">
        <f t="shared" si="5"/>
        <v>305280</v>
      </c>
      <c r="P16" s="54" t="s">
        <v>46</v>
      </c>
      <c r="Q16" s="80">
        <v>30</v>
      </c>
      <c r="R16" s="81" t="s">
        <v>47</v>
      </c>
      <c r="S16" s="82" t="s">
        <v>48</v>
      </c>
      <c r="T16" s="83"/>
      <c r="U16" s="84">
        <v>4770000</v>
      </c>
      <c r="V16" s="92">
        <f t="shared" si="6"/>
        <v>1908000</v>
      </c>
      <c r="W16" s="93">
        <f t="shared" si="7"/>
        <v>305280</v>
      </c>
      <c r="X16" s="93">
        <f t="shared" si="8"/>
        <v>238500</v>
      </c>
      <c r="Y16" s="92">
        <v>1</v>
      </c>
      <c r="Z16" s="93">
        <f t="shared" si="9"/>
        <v>9960</v>
      </c>
      <c r="AA16" s="93">
        <f t="shared" si="10"/>
        <v>553740</v>
      </c>
      <c r="AB16" s="85">
        <v>9032</v>
      </c>
      <c r="AC16" s="96">
        <v>600</v>
      </c>
      <c r="AD16" s="96">
        <v>9032</v>
      </c>
      <c r="AE16" s="96">
        <v>45708</v>
      </c>
      <c r="AF16" s="96" t="s">
        <v>71</v>
      </c>
      <c r="AG16" s="96" t="s">
        <v>50</v>
      </c>
      <c r="AH16" s="96" t="s">
        <v>51</v>
      </c>
      <c r="AI16" s="96">
        <v>69429979</v>
      </c>
      <c r="AJ16" s="96" t="s">
        <v>55</v>
      </c>
      <c r="AK16" s="96">
        <v>1017180065</v>
      </c>
      <c r="AL16" s="96" t="s">
        <v>72</v>
      </c>
      <c r="AM16" s="96">
        <v>41340000</v>
      </c>
      <c r="AN16" s="96">
        <v>30528000</v>
      </c>
      <c r="AO16" s="86">
        <f>AN16-K16</f>
        <v>25758000</v>
      </c>
      <c r="AQ16" s="87">
        <f>AM16-D16</f>
        <v>0</v>
      </c>
      <c r="AR16" s="87">
        <f>AK16-F16</f>
        <v>0</v>
      </c>
      <c r="AS16" s="98">
        <f t="shared" si="12"/>
        <v>0</v>
      </c>
    </row>
    <row r="17" spans="2:20" s="1" customFormat="1" ht="16.5">
      <c r="B17" s="56"/>
      <c r="C17" s="57" t="s">
        <v>73</v>
      </c>
      <c r="D17" s="56"/>
      <c r="E17" s="56"/>
      <c r="F17" s="56"/>
      <c r="G17" s="56"/>
      <c r="H17" s="56"/>
      <c r="I17" s="58"/>
      <c r="J17" s="59" t="s">
        <v>74</v>
      </c>
      <c r="K17" s="91">
        <f>SUM(K11:K16)</f>
        <v>27464070</v>
      </c>
      <c r="L17" s="91">
        <f>SUM(L12:L16)</f>
        <v>2770332</v>
      </c>
      <c r="M17" s="56"/>
      <c r="N17" s="56"/>
      <c r="O17" s="56"/>
      <c r="P17" s="56"/>
      <c r="Q17" s="56"/>
      <c r="R17" s="56"/>
      <c r="S17" s="60"/>
      <c r="T17" s="60"/>
    </row>
    <row r="18" spans="2:20">
      <c r="B18" s="1"/>
      <c r="C18" s="1"/>
      <c r="D18" s="1"/>
      <c r="E18" s="1"/>
      <c r="G18" s="1"/>
      <c r="H18" s="1"/>
      <c r="I18" s="32"/>
      <c r="J18" s="32"/>
      <c r="K18" s="1"/>
      <c r="L18" s="1"/>
      <c r="M18" s="1"/>
      <c r="N18" s="1"/>
      <c r="O18" s="1"/>
      <c r="P18" s="1"/>
      <c r="Q18" s="1"/>
      <c r="R18" s="1"/>
      <c r="S18" s="52"/>
      <c r="T18" s="52"/>
    </row>
    <row r="19" spans="2:20">
      <c r="B19" s="17" t="s">
        <v>75</v>
      </c>
      <c r="C19" s="44"/>
      <c r="D19" s="13"/>
      <c r="E19" s="5"/>
      <c r="F19" s="5"/>
      <c r="G19" s="5"/>
      <c r="H19" s="5"/>
      <c r="I19" s="31"/>
      <c r="J19" s="31"/>
      <c r="K19" s="5">
        <v>27464070</v>
      </c>
      <c r="L19" s="5"/>
      <c r="M19" s="35"/>
      <c r="N19" s="35"/>
      <c r="O19" s="36"/>
      <c r="P19" s="36"/>
      <c r="Q19" s="36"/>
      <c r="R19" s="6"/>
      <c r="S19" s="52"/>
      <c r="T19" s="52"/>
    </row>
    <row r="20" spans="2:20">
      <c r="B20" s="17" t="s">
        <v>76</v>
      </c>
      <c r="C20" s="45" t="s">
        <v>77</v>
      </c>
      <c r="D20" s="13"/>
      <c r="E20" s="5"/>
      <c r="F20" s="5"/>
      <c r="G20" s="5"/>
      <c r="H20" s="5"/>
      <c r="I20" s="31"/>
      <c r="J20" s="31"/>
      <c r="K20" s="5"/>
      <c r="L20" s="5"/>
      <c r="M20" s="35"/>
      <c r="N20" s="35"/>
      <c r="O20" s="36"/>
      <c r="P20" s="36"/>
      <c r="Q20" s="36"/>
      <c r="R20" s="6"/>
      <c r="S20" s="52"/>
      <c r="T20" s="52"/>
    </row>
    <row r="21" spans="2:20">
      <c r="B21" s="17" t="s">
        <v>78</v>
      </c>
      <c r="C21" s="45" t="s">
        <v>79</v>
      </c>
      <c r="D21" s="13"/>
      <c r="E21" s="5"/>
      <c r="F21" s="5"/>
      <c r="G21" s="5"/>
      <c r="H21" s="5"/>
      <c r="I21" s="31"/>
      <c r="J21" s="31"/>
      <c r="K21" s="5"/>
      <c r="L21" s="5"/>
      <c r="M21" s="35"/>
      <c r="N21" s="35"/>
      <c r="O21" s="36"/>
      <c r="P21" s="36"/>
      <c r="Q21" s="36"/>
      <c r="R21" s="6"/>
      <c r="S21" s="52"/>
      <c r="T21" s="52"/>
    </row>
    <row r="22" spans="2:20">
      <c r="B22" s="17" t="s">
        <v>80</v>
      </c>
      <c r="C22" s="45" t="s">
        <v>81</v>
      </c>
      <c r="D22" s="13"/>
      <c r="E22" s="5"/>
      <c r="F22" s="5"/>
      <c r="G22" s="5"/>
      <c r="H22" s="5"/>
      <c r="I22" s="31"/>
      <c r="J22" s="31"/>
      <c r="K22" s="5"/>
      <c r="L22" s="5"/>
      <c r="M22" s="35"/>
      <c r="N22" s="35"/>
      <c r="O22" s="36"/>
      <c r="P22" s="36"/>
      <c r="Q22" s="36"/>
      <c r="R22" s="6"/>
      <c r="S22" s="52"/>
      <c r="T22" s="52"/>
    </row>
    <row r="23" spans="2:20">
      <c r="B23" s="17" t="s">
        <v>82</v>
      </c>
      <c r="C23" s="45" t="s">
        <v>83</v>
      </c>
      <c r="D23" s="13"/>
      <c r="E23" s="5"/>
      <c r="F23" s="5"/>
      <c r="G23" s="5"/>
      <c r="H23" s="5"/>
      <c r="I23" s="31"/>
      <c r="J23" s="31"/>
      <c r="K23" s="5"/>
      <c r="L23" s="5"/>
      <c r="M23" s="35"/>
      <c r="N23" s="35"/>
      <c r="O23" s="36"/>
      <c r="P23" s="36"/>
      <c r="Q23" s="36"/>
      <c r="R23" s="6"/>
      <c r="S23" s="52"/>
      <c r="T23" s="52"/>
    </row>
    <row r="24" spans="2:20">
      <c r="B24" s="17" t="s">
        <v>84</v>
      </c>
      <c r="C24" s="45" t="s">
        <v>85</v>
      </c>
      <c r="D24" s="13"/>
      <c r="E24" s="5"/>
      <c r="F24" s="5"/>
      <c r="G24" s="5"/>
      <c r="H24" s="5"/>
      <c r="I24" s="31"/>
      <c r="J24" s="31"/>
      <c r="K24" s="5"/>
      <c r="L24" s="5"/>
      <c r="M24" s="35"/>
      <c r="N24" s="35"/>
      <c r="O24" s="36"/>
      <c r="P24" s="36"/>
      <c r="Q24" s="36"/>
      <c r="R24" s="6"/>
      <c r="S24" s="52"/>
      <c r="T24" s="52"/>
    </row>
    <row r="25" spans="2:20">
      <c r="B25" s="17" t="s">
        <v>86</v>
      </c>
      <c r="C25" s="45" t="s">
        <v>87</v>
      </c>
      <c r="D25" s="13"/>
      <c r="E25" s="5"/>
      <c r="F25" s="5"/>
      <c r="G25" s="5"/>
      <c r="H25" s="5"/>
      <c r="I25" s="31"/>
      <c r="J25" s="31"/>
      <c r="K25" s="5"/>
      <c r="L25" s="5"/>
      <c r="M25" s="35"/>
      <c r="N25" s="35"/>
      <c r="O25" s="36"/>
      <c r="P25" s="36"/>
      <c r="Q25" s="36"/>
      <c r="R25" s="6"/>
      <c r="S25" s="52"/>
      <c r="T25" s="52"/>
    </row>
    <row r="26" spans="2:20">
      <c r="B26" s="17" t="s">
        <v>88</v>
      </c>
      <c r="C26" s="45" t="s">
        <v>89</v>
      </c>
      <c r="D26" s="13"/>
      <c r="E26" s="5"/>
      <c r="F26" s="5"/>
      <c r="G26" s="5"/>
      <c r="H26" s="5"/>
      <c r="I26" s="31"/>
      <c r="J26" s="31"/>
      <c r="K26" s="5"/>
      <c r="L26" s="5"/>
      <c r="M26" s="35"/>
      <c r="N26" s="35"/>
      <c r="O26" s="36"/>
      <c r="P26" s="36"/>
      <c r="Q26" s="36"/>
      <c r="R26" s="6"/>
      <c r="S26" s="52"/>
      <c r="T26" s="52"/>
    </row>
    <row r="27" spans="2:20">
      <c r="B27" s="17" t="s">
        <v>90</v>
      </c>
      <c r="C27" s="45" t="s">
        <v>91</v>
      </c>
      <c r="D27" s="13"/>
      <c r="E27" s="5"/>
      <c r="F27" s="5"/>
      <c r="G27" s="5"/>
      <c r="H27" s="5"/>
      <c r="I27" s="31"/>
      <c r="J27" s="31"/>
      <c r="K27" s="5"/>
      <c r="L27" s="5"/>
      <c r="M27" s="35"/>
      <c r="N27" s="35"/>
      <c r="O27" s="36"/>
      <c r="P27" s="36"/>
      <c r="Q27" s="36"/>
      <c r="R27" s="6"/>
      <c r="S27" s="52"/>
      <c r="T27" s="52"/>
    </row>
    <row r="28" spans="2:20">
      <c r="B28" s="17" t="s">
        <v>92</v>
      </c>
      <c r="C28" s="45" t="s">
        <v>93</v>
      </c>
      <c r="D28" s="13"/>
      <c r="E28" s="5"/>
      <c r="F28" s="5"/>
      <c r="G28" s="5"/>
      <c r="H28" s="5"/>
      <c r="I28" s="31"/>
      <c r="J28" s="31"/>
      <c r="K28" s="5"/>
      <c r="L28" s="5"/>
      <c r="M28" s="35"/>
      <c r="N28" s="35"/>
      <c r="O28" s="36"/>
      <c r="P28" s="36"/>
      <c r="Q28" s="36"/>
      <c r="R28" s="6"/>
      <c r="S28" s="52"/>
      <c r="T28" s="52"/>
    </row>
    <row r="29" spans="2:20">
      <c r="B29" s="17" t="s">
        <v>94</v>
      </c>
      <c r="C29" s="45" t="s">
        <v>95</v>
      </c>
      <c r="D29" s="13"/>
      <c r="E29" s="5"/>
      <c r="F29" s="5"/>
      <c r="G29" s="5"/>
      <c r="H29" s="5"/>
      <c r="I29" s="31"/>
      <c r="J29" s="31"/>
      <c r="K29" s="5"/>
      <c r="L29" s="5"/>
      <c r="M29" s="35"/>
      <c r="N29" s="35"/>
      <c r="O29" s="36"/>
      <c r="P29" s="36"/>
      <c r="Q29" s="36"/>
      <c r="R29" s="6"/>
      <c r="S29" s="52"/>
      <c r="T29" s="52"/>
    </row>
    <row r="30" spans="2:20">
      <c r="B30" s="17" t="s">
        <v>96</v>
      </c>
      <c r="C30" s="45" t="s">
        <v>97</v>
      </c>
      <c r="D30" s="13"/>
      <c r="E30" s="5"/>
      <c r="F30" s="5"/>
      <c r="G30" s="5"/>
      <c r="H30" s="5"/>
      <c r="I30" s="31"/>
      <c r="J30" s="31"/>
      <c r="K30" s="5"/>
      <c r="L30" s="5"/>
      <c r="M30" s="35"/>
      <c r="N30" s="35"/>
      <c r="O30" s="36"/>
      <c r="P30" s="36"/>
      <c r="Q30" s="36"/>
      <c r="R30" s="6"/>
      <c r="S30" s="52"/>
      <c r="T30" s="52"/>
    </row>
    <row r="31" spans="2:20">
      <c r="B31" s="17" t="s">
        <v>98</v>
      </c>
      <c r="C31" s="45" t="s">
        <v>99</v>
      </c>
      <c r="D31" s="13"/>
      <c r="E31" s="5"/>
      <c r="F31" s="5"/>
      <c r="G31" s="5"/>
      <c r="H31" s="5"/>
      <c r="I31" s="31"/>
      <c r="J31" s="31"/>
      <c r="K31" s="5"/>
      <c r="L31" s="5"/>
      <c r="M31" s="35"/>
      <c r="N31" s="35"/>
      <c r="O31" s="36"/>
      <c r="P31" s="36"/>
      <c r="Q31" s="36"/>
      <c r="R31" s="6"/>
      <c r="S31" s="52"/>
      <c r="T31" s="52"/>
    </row>
    <row r="32" spans="2:20">
      <c r="B32" s="17" t="s">
        <v>100</v>
      </c>
      <c r="C32" s="45" t="s">
        <v>101</v>
      </c>
      <c r="D32" s="13"/>
      <c r="E32" s="5"/>
      <c r="F32" s="5"/>
      <c r="G32" s="5"/>
      <c r="H32" s="5"/>
      <c r="I32" s="31"/>
      <c r="J32" s="31"/>
      <c r="K32" s="5"/>
      <c r="L32" s="5"/>
      <c r="M32" s="35"/>
      <c r="N32" s="35"/>
      <c r="O32" s="36"/>
      <c r="P32" s="36"/>
      <c r="Q32" s="36"/>
      <c r="R32" s="6"/>
      <c r="S32" s="52"/>
      <c r="T32" s="52"/>
    </row>
    <row r="33" spans="2:20">
      <c r="B33" s="17" t="s">
        <v>102</v>
      </c>
      <c r="C33" s="45" t="s">
        <v>103</v>
      </c>
      <c r="D33" s="13"/>
      <c r="E33" s="5"/>
      <c r="F33" s="5"/>
      <c r="G33" s="5"/>
      <c r="H33" s="5"/>
      <c r="I33" s="31"/>
      <c r="J33" s="31"/>
      <c r="K33" s="5"/>
      <c r="L33" s="5"/>
      <c r="M33" s="35"/>
      <c r="N33" s="35"/>
      <c r="O33" s="36"/>
      <c r="P33" s="36"/>
      <c r="Q33" s="36"/>
      <c r="R33" s="6"/>
      <c r="S33" s="52"/>
      <c r="T33" s="52"/>
    </row>
    <row r="34" spans="2:20">
      <c r="B34" s="18"/>
      <c r="C34" s="45"/>
      <c r="D34" s="6"/>
      <c r="E34" s="6"/>
      <c r="F34" s="6"/>
      <c r="G34" s="6"/>
      <c r="H34" s="1"/>
      <c r="I34" s="32"/>
      <c r="J34" s="32"/>
      <c r="K34" s="121" t="s">
        <v>104</v>
      </c>
      <c r="L34" s="121"/>
      <c r="M34" s="121"/>
      <c r="N34" s="62" t="s">
        <v>105</v>
      </c>
      <c r="O34" s="62"/>
      <c r="P34" s="37" t="s">
        <v>106</v>
      </c>
      <c r="Q34" s="37"/>
      <c r="R34" s="37"/>
      <c r="S34" s="52"/>
      <c r="T34" s="52"/>
    </row>
    <row r="35" spans="2:20">
      <c r="B35" s="6" t="s">
        <v>107</v>
      </c>
      <c r="C35" s="45"/>
      <c r="D35" s="7"/>
      <c r="E35" s="7"/>
      <c r="F35" s="7"/>
      <c r="G35" s="7"/>
      <c r="H35" s="1"/>
      <c r="I35" s="32"/>
      <c r="J35" s="32"/>
      <c r="K35" s="121" t="s">
        <v>108</v>
      </c>
      <c r="L35" s="121"/>
      <c r="M35" s="121"/>
      <c r="N35" s="63" t="s">
        <v>109</v>
      </c>
      <c r="O35" s="63"/>
      <c r="P35" s="64" t="s">
        <v>110</v>
      </c>
      <c r="Q35" s="61"/>
      <c r="R35" s="61"/>
      <c r="S35" s="52"/>
      <c r="T35" s="52"/>
    </row>
    <row r="36" spans="2:20">
      <c r="B36" s="18"/>
      <c r="C36" s="45"/>
      <c r="D36" s="6"/>
      <c r="E36" s="6"/>
      <c r="F36" s="6"/>
      <c r="G36" s="6"/>
      <c r="H36" s="6"/>
      <c r="I36" s="33"/>
      <c r="J36" s="33"/>
      <c r="K36" s="6"/>
      <c r="L36" s="19"/>
      <c r="M36" s="6"/>
      <c r="N36" s="6"/>
      <c r="O36" s="6"/>
      <c r="P36" s="6"/>
      <c r="Q36" s="6"/>
      <c r="R36" s="6"/>
      <c r="S36" s="52"/>
      <c r="T36" s="52"/>
    </row>
    <row r="37" spans="2:20">
      <c r="B37" s="8"/>
      <c r="C37" s="46"/>
      <c r="D37" s="20"/>
      <c r="E37" s="8"/>
      <c r="F37" s="8"/>
      <c r="G37" s="8"/>
      <c r="H37" s="21"/>
      <c r="I37" s="26"/>
      <c r="J37" s="33"/>
      <c r="K37" s="6"/>
      <c r="L37" s="19"/>
      <c r="M37" s="6"/>
      <c r="N37" s="6"/>
      <c r="O37" s="6"/>
      <c r="P37" s="6"/>
      <c r="Q37" s="6"/>
      <c r="R37" s="6"/>
      <c r="S37" s="52"/>
      <c r="T37" s="52"/>
    </row>
    <row r="38" spans="2:20">
      <c r="B38" s="9" t="s">
        <v>111</v>
      </c>
      <c r="C38" s="47"/>
      <c r="D38" s="9"/>
      <c r="E38" s="9"/>
      <c r="F38" s="9"/>
      <c r="G38" s="9"/>
      <c r="H38" s="9"/>
      <c r="I38" s="26"/>
      <c r="J38" s="34"/>
      <c r="K38" s="6"/>
      <c r="L38" s="122"/>
      <c r="M38" s="122"/>
      <c r="N38" s="122"/>
      <c r="O38" s="122"/>
      <c r="P38" s="122"/>
      <c r="Q38" s="122"/>
      <c r="R38" s="122"/>
      <c r="S38" s="52"/>
      <c r="T38" s="52"/>
    </row>
    <row r="39" spans="2:20">
      <c r="B39" s="22" t="s">
        <v>112</v>
      </c>
      <c r="C39" s="48"/>
      <c r="D39" s="23"/>
      <c r="E39" s="10"/>
      <c r="F39" s="10"/>
      <c r="G39" s="10"/>
      <c r="H39" s="24"/>
      <c r="I39" s="26"/>
      <c r="J39" s="33"/>
      <c r="K39" s="6"/>
      <c r="L39" s="19"/>
      <c r="M39" s="6"/>
      <c r="N39" s="6"/>
      <c r="O39" s="6"/>
      <c r="P39" s="6"/>
      <c r="Q39" s="6"/>
      <c r="R39" s="6"/>
      <c r="S39" s="52"/>
      <c r="T39" s="52"/>
    </row>
    <row r="40" spans="2:20">
      <c r="B40" s="11"/>
      <c r="C40" s="49"/>
      <c r="D40" s="25"/>
      <c r="E40" s="11"/>
      <c r="F40" s="11"/>
      <c r="G40" s="11"/>
      <c r="H40" s="26"/>
      <c r="I40" s="26"/>
      <c r="J40" s="33"/>
      <c r="K40" s="6"/>
      <c r="L40" s="19"/>
      <c r="M40" s="6"/>
      <c r="N40" s="6"/>
      <c r="O40" s="6"/>
      <c r="P40" s="6"/>
      <c r="Q40" s="6"/>
      <c r="R40" s="6"/>
      <c r="S40" s="52"/>
      <c r="T40" s="52"/>
    </row>
    <row r="41" spans="2:20">
      <c r="B41" s="12"/>
      <c r="C41" s="50"/>
      <c r="D41" s="27"/>
      <c r="E41" s="12"/>
      <c r="F41" s="28"/>
      <c r="G41" s="28"/>
      <c r="H41" s="3"/>
      <c r="I41" s="26"/>
      <c r="J41" s="33"/>
      <c r="K41" s="6"/>
      <c r="L41" s="19"/>
      <c r="M41" s="6"/>
      <c r="N41" s="6"/>
      <c r="O41" s="6"/>
      <c r="P41" s="6"/>
      <c r="Q41" s="6"/>
      <c r="R41" s="6"/>
      <c r="S41" s="52"/>
      <c r="T41" s="52"/>
    </row>
    <row r="42" spans="2:20">
      <c r="B42" s="28" t="s">
        <v>113</v>
      </c>
      <c r="C42" s="51" t="s">
        <v>114</v>
      </c>
      <c r="D42" s="29"/>
      <c r="E42" s="12"/>
      <c r="F42" s="12"/>
      <c r="G42" s="12"/>
      <c r="H42" s="3"/>
      <c r="I42" s="26"/>
      <c r="J42" s="33"/>
      <c r="K42" s="6"/>
      <c r="L42" s="19"/>
      <c r="M42" s="6"/>
      <c r="N42" s="6"/>
      <c r="O42" s="6"/>
      <c r="P42" s="6"/>
      <c r="Q42" s="6"/>
      <c r="R42" s="6"/>
      <c r="S42" s="52"/>
      <c r="T42" s="52"/>
    </row>
    <row r="43" spans="2:20" s="28" customFormat="1" ht="12.75">
      <c r="B43" s="28" t="s">
        <v>115</v>
      </c>
    </row>
    <row r="44" spans="2:20">
      <c r="B44" s="1"/>
      <c r="D44" s="1"/>
      <c r="E44" s="1"/>
      <c r="G44" s="1"/>
      <c r="H44" s="1"/>
      <c r="I44" s="32"/>
      <c r="J44" s="32"/>
      <c r="K44" s="1"/>
      <c r="L44" s="1"/>
      <c r="M44" s="1"/>
      <c r="N44" s="1"/>
      <c r="O44" s="1"/>
      <c r="P44" s="1"/>
      <c r="Q44" s="1"/>
      <c r="R44" s="1"/>
      <c r="S44" s="52"/>
      <c r="T44" s="52"/>
    </row>
    <row r="45" spans="2:20"/>
    <row r="46" spans="2:20"/>
  </sheetData>
  <mergeCells count="12">
    <mergeCell ref="F1:O3"/>
    <mergeCell ref="P1:Q1"/>
    <mergeCell ref="R1:S1"/>
    <mergeCell ref="P2:Q2"/>
    <mergeCell ref="R2:S2"/>
    <mergeCell ref="P3:Q3"/>
    <mergeCell ref="R3:S3"/>
    <mergeCell ref="B4:S4"/>
    <mergeCell ref="B5:S9"/>
    <mergeCell ref="K34:M34"/>
    <mergeCell ref="K35:M35"/>
    <mergeCell ref="L38:R38"/>
  </mergeCells>
  <pageMargins left="0.7" right="0.7" top="0.75" bottom="0.75" header="0.3" footer="0.3"/>
  <pageSetup paperSize="8" scale="91" fitToHeight="0"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8C1C1-4BDA-4AAC-BE8A-5B1E78387272}">
  <dimension ref="A1:L86"/>
  <sheetViews>
    <sheetView topLeftCell="A6" workbookViewId="0">
      <selection activeCell="L23" sqref="L23"/>
    </sheetView>
  </sheetViews>
  <sheetFormatPr defaultColWidth="11.42578125" defaultRowHeight="14.45"/>
  <cols>
    <col min="3" max="3" width="11.42578125" style="94"/>
  </cols>
  <sheetData>
    <row r="1" spans="1:12">
      <c r="A1" t="s">
        <v>26</v>
      </c>
      <c r="B1" t="s">
        <v>27</v>
      </c>
      <c r="C1" s="94" t="s">
        <v>28</v>
      </c>
      <c r="D1" t="s">
        <v>29</v>
      </c>
      <c r="E1" t="s">
        <v>30</v>
      </c>
      <c r="F1" t="s">
        <v>31</v>
      </c>
      <c r="G1" t="s">
        <v>32</v>
      </c>
      <c r="H1" t="s">
        <v>33</v>
      </c>
      <c r="I1" t="s">
        <v>34</v>
      </c>
      <c r="J1" t="s">
        <v>35</v>
      </c>
      <c r="K1" t="s">
        <v>36</v>
      </c>
      <c r="L1" t="s">
        <v>37</v>
      </c>
    </row>
    <row r="2" spans="1:12">
      <c r="A2">
        <v>600</v>
      </c>
      <c r="B2">
        <v>10770</v>
      </c>
      <c r="C2" s="94">
        <v>45719</v>
      </c>
      <c r="D2" t="s">
        <v>116</v>
      </c>
      <c r="E2" t="s">
        <v>50</v>
      </c>
      <c r="F2" t="s">
        <v>51</v>
      </c>
      <c r="G2">
        <v>70102778</v>
      </c>
      <c r="H2" t="s">
        <v>55</v>
      </c>
      <c r="I2">
        <v>8104179</v>
      </c>
      <c r="J2" t="s">
        <v>117</v>
      </c>
      <c r="K2">
        <v>9854880</v>
      </c>
      <c r="L2">
        <v>4458160</v>
      </c>
    </row>
    <row r="3" spans="1:12">
      <c r="A3">
        <v>600</v>
      </c>
      <c r="B3">
        <v>10750</v>
      </c>
      <c r="C3" s="94">
        <v>45719</v>
      </c>
      <c r="D3" t="s">
        <v>118</v>
      </c>
      <c r="E3" t="s">
        <v>50</v>
      </c>
      <c r="F3" t="s">
        <v>51</v>
      </c>
      <c r="G3">
        <v>70102759</v>
      </c>
      <c r="H3" t="s">
        <v>55</v>
      </c>
      <c r="I3">
        <v>10886760</v>
      </c>
      <c r="J3" t="s">
        <v>119</v>
      </c>
      <c r="K3">
        <v>13609120</v>
      </c>
      <c r="L3">
        <v>6335280</v>
      </c>
    </row>
    <row r="4" spans="1:12">
      <c r="A4">
        <v>600</v>
      </c>
      <c r="B4">
        <v>11080</v>
      </c>
      <c r="C4" s="94">
        <v>45722</v>
      </c>
      <c r="D4" t="s">
        <v>120</v>
      </c>
      <c r="E4" t="s">
        <v>50</v>
      </c>
      <c r="F4" t="s">
        <v>51</v>
      </c>
      <c r="G4">
        <v>70321717</v>
      </c>
      <c r="H4" t="s">
        <v>55</v>
      </c>
      <c r="I4">
        <v>15991151</v>
      </c>
      <c r="J4" t="s">
        <v>121</v>
      </c>
      <c r="K4">
        <v>9854880</v>
      </c>
      <c r="L4">
        <v>5396720</v>
      </c>
    </row>
    <row r="5" spans="1:12">
      <c r="A5">
        <v>600</v>
      </c>
      <c r="B5">
        <v>10775</v>
      </c>
      <c r="C5" s="94">
        <v>45719</v>
      </c>
      <c r="D5" t="s">
        <v>122</v>
      </c>
      <c r="E5" t="s">
        <v>50</v>
      </c>
      <c r="F5" t="s">
        <v>51</v>
      </c>
      <c r="G5">
        <v>70102784</v>
      </c>
      <c r="H5" t="s">
        <v>55</v>
      </c>
      <c r="I5">
        <v>39446136</v>
      </c>
      <c r="J5" t="s">
        <v>123</v>
      </c>
      <c r="K5">
        <v>13139840</v>
      </c>
      <c r="L5">
        <v>5983320</v>
      </c>
    </row>
    <row r="6" spans="1:12">
      <c r="A6">
        <v>600</v>
      </c>
      <c r="B6">
        <v>11843</v>
      </c>
      <c r="C6" s="94">
        <v>45734</v>
      </c>
      <c r="D6" t="s">
        <v>124</v>
      </c>
      <c r="E6" t="s">
        <v>50</v>
      </c>
      <c r="F6" t="s">
        <v>51</v>
      </c>
      <c r="G6">
        <v>71166709</v>
      </c>
      <c r="H6" t="s">
        <v>55</v>
      </c>
      <c r="I6">
        <v>43101795</v>
      </c>
      <c r="J6" t="s">
        <v>125</v>
      </c>
      <c r="K6">
        <v>13609120</v>
      </c>
      <c r="L6">
        <v>8916320</v>
      </c>
    </row>
    <row r="7" spans="1:12">
      <c r="A7">
        <v>600</v>
      </c>
      <c r="B7">
        <v>10791</v>
      </c>
      <c r="C7" s="94">
        <v>45719</v>
      </c>
      <c r="D7" t="s">
        <v>126</v>
      </c>
      <c r="E7" t="s">
        <v>50</v>
      </c>
      <c r="F7" t="s">
        <v>51</v>
      </c>
      <c r="G7">
        <v>70102798</v>
      </c>
      <c r="H7" t="s">
        <v>55</v>
      </c>
      <c r="I7">
        <v>43157036</v>
      </c>
      <c r="J7" t="s">
        <v>127</v>
      </c>
      <c r="K7">
        <v>11262720</v>
      </c>
      <c r="L7">
        <v>4868780</v>
      </c>
    </row>
    <row r="8" spans="1:12">
      <c r="A8">
        <v>600</v>
      </c>
      <c r="B8">
        <v>10744</v>
      </c>
      <c r="C8" s="94">
        <v>45719</v>
      </c>
      <c r="D8" t="s">
        <v>128</v>
      </c>
      <c r="E8" t="s">
        <v>50</v>
      </c>
      <c r="F8" t="s">
        <v>51</v>
      </c>
      <c r="G8">
        <v>70102754</v>
      </c>
      <c r="H8" t="s">
        <v>55</v>
      </c>
      <c r="I8">
        <v>43272489</v>
      </c>
      <c r="J8" t="s">
        <v>129</v>
      </c>
      <c r="K8">
        <v>6569920</v>
      </c>
      <c r="L8">
        <v>3050320</v>
      </c>
    </row>
    <row r="9" spans="1:12">
      <c r="A9">
        <v>600</v>
      </c>
      <c r="B9">
        <v>10788</v>
      </c>
      <c r="C9" s="94">
        <v>45719</v>
      </c>
      <c r="D9" t="s">
        <v>130</v>
      </c>
      <c r="E9" t="s">
        <v>50</v>
      </c>
      <c r="F9" t="s">
        <v>51</v>
      </c>
      <c r="G9">
        <v>70102796</v>
      </c>
      <c r="H9" t="s">
        <v>55</v>
      </c>
      <c r="I9">
        <v>43414308</v>
      </c>
      <c r="J9" t="s">
        <v>131</v>
      </c>
      <c r="K9">
        <v>11262720</v>
      </c>
      <c r="L9">
        <v>5631360</v>
      </c>
    </row>
    <row r="10" spans="1:12">
      <c r="A10">
        <v>600</v>
      </c>
      <c r="B10">
        <v>10789</v>
      </c>
      <c r="C10" s="94">
        <v>45719</v>
      </c>
      <c r="D10" t="s">
        <v>130</v>
      </c>
      <c r="E10" t="s">
        <v>50</v>
      </c>
      <c r="F10" t="s">
        <v>51</v>
      </c>
      <c r="G10">
        <v>70102797</v>
      </c>
      <c r="H10" t="s">
        <v>55</v>
      </c>
      <c r="I10">
        <v>43624346</v>
      </c>
      <c r="J10" t="s">
        <v>132</v>
      </c>
      <c r="K10">
        <v>11262720</v>
      </c>
      <c r="L10">
        <v>6100640</v>
      </c>
    </row>
    <row r="11" spans="1:12">
      <c r="A11">
        <v>600</v>
      </c>
      <c r="B11">
        <v>10779</v>
      </c>
      <c r="C11" s="94">
        <v>45719</v>
      </c>
      <c r="D11" t="s">
        <v>133</v>
      </c>
      <c r="E11" t="s">
        <v>50</v>
      </c>
      <c r="F11" t="s">
        <v>51</v>
      </c>
      <c r="G11">
        <v>70102788</v>
      </c>
      <c r="H11" t="s">
        <v>55</v>
      </c>
      <c r="I11">
        <v>43840109</v>
      </c>
      <c r="J11" t="s">
        <v>134</v>
      </c>
      <c r="K11">
        <v>13139840</v>
      </c>
      <c r="L11">
        <v>6335280</v>
      </c>
    </row>
    <row r="12" spans="1:12">
      <c r="A12">
        <v>600</v>
      </c>
      <c r="B12">
        <v>10783</v>
      </c>
      <c r="C12" s="94">
        <v>45719</v>
      </c>
      <c r="D12" t="s">
        <v>118</v>
      </c>
      <c r="E12" t="s">
        <v>50</v>
      </c>
      <c r="F12" t="s">
        <v>51</v>
      </c>
      <c r="G12">
        <v>70102790</v>
      </c>
      <c r="H12" t="s">
        <v>55</v>
      </c>
      <c r="I12">
        <v>70141296</v>
      </c>
      <c r="J12" t="s">
        <v>135</v>
      </c>
      <c r="K12">
        <v>23464000</v>
      </c>
      <c r="L12">
        <v>11262720</v>
      </c>
    </row>
    <row r="13" spans="1:12">
      <c r="A13">
        <v>600</v>
      </c>
      <c r="B13">
        <v>10808</v>
      </c>
      <c r="C13" s="94">
        <v>45719</v>
      </c>
      <c r="D13" t="s">
        <v>118</v>
      </c>
      <c r="E13" t="s">
        <v>50</v>
      </c>
      <c r="F13" t="s">
        <v>51</v>
      </c>
      <c r="G13">
        <v>70126708</v>
      </c>
      <c r="H13" t="s">
        <v>55</v>
      </c>
      <c r="I13">
        <v>71266155</v>
      </c>
      <c r="J13" t="s">
        <v>136</v>
      </c>
      <c r="K13">
        <v>27218240</v>
      </c>
      <c r="L13">
        <v>12670560</v>
      </c>
    </row>
    <row r="14" spans="1:12">
      <c r="A14">
        <v>600</v>
      </c>
      <c r="B14">
        <v>10806</v>
      </c>
      <c r="C14" s="94">
        <v>45719</v>
      </c>
      <c r="D14" t="s">
        <v>118</v>
      </c>
      <c r="E14" t="s">
        <v>50</v>
      </c>
      <c r="F14" t="s">
        <v>51</v>
      </c>
      <c r="G14">
        <v>70102813</v>
      </c>
      <c r="H14" t="s">
        <v>55</v>
      </c>
      <c r="I14">
        <v>71276820</v>
      </c>
      <c r="J14" t="s">
        <v>137</v>
      </c>
      <c r="K14">
        <v>6569920</v>
      </c>
      <c r="L14">
        <v>3050320</v>
      </c>
    </row>
    <row r="15" spans="1:12">
      <c r="A15">
        <v>600</v>
      </c>
      <c r="B15">
        <v>10801</v>
      </c>
      <c r="C15" s="94">
        <v>45719</v>
      </c>
      <c r="D15" t="s">
        <v>138</v>
      </c>
      <c r="E15" t="s">
        <v>50</v>
      </c>
      <c r="F15" t="s">
        <v>51</v>
      </c>
      <c r="G15">
        <v>70102809</v>
      </c>
      <c r="H15" t="s">
        <v>55</v>
      </c>
      <c r="I15">
        <v>71310804</v>
      </c>
      <c r="J15" t="s">
        <v>139</v>
      </c>
      <c r="K15">
        <v>6569920</v>
      </c>
      <c r="L15">
        <v>3050320</v>
      </c>
    </row>
    <row r="16" spans="1:12">
      <c r="A16">
        <v>600</v>
      </c>
      <c r="B16">
        <v>10778</v>
      </c>
      <c r="C16" s="94">
        <v>45719</v>
      </c>
      <c r="D16" t="s">
        <v>118</v>
      </c>
      <c r="E16" t="s">
        <v>50</v>
      </c>
      <c r="F16" t="s">
        <v>51</v>
      </c>
      <c r="G16">
        <v>70102785</v>
      </c>
      <c r="H16" t="s">
        <v>55</v>
      </c>
      <c r="I16">
        <v>71339590</v>
      </c>
      <c r="J16" t="s">
        <v>140</v>
      </c>
      <c r="K16">
        <v>23464000</v>
      </c>
      <c r="L16">
        <v>11028080</v>
      </c>
    </row>
    <row r="17" spans="1:12">
      <c r="A17">
        <v>600</v>
      </c>
      <c r="B17">
        <v>10800</v>
      </c>
      <c r="C17" s="94">
        <v>45719</v>
      </c>
      <c r="D17" t="s">
        <v>133</v>
      </c>
      <c r="E17" t="s">
        <v>50</v>
      </c>
      <c r="F17" t="s">
        <v>51</v>
      </c>
      <c r="G17">
        <v>70102807</v>
      </c>
      <c r="H17" t="s">
        <v>55</v>
      </c>
      <c r="I17">
        <v>71360818</v>
      </c>
      <c r="J17" t="s">
        <v>141</v>
      </c>
      <c r="K17">
        <v>19709760</v>
      </c>
      <c r="L17">
        <v>8916320</v>
      </c>
    </row>
    <row r="18" spans="1:12">
      <c r="A18">
        <v>600</v>
      </c>
      <c r="B18">
        <v>10797</v>
      </c>
      <c r="C18" s="94">
        <v>45719</v>
      </c>
      <c r="D18" t="s">
        <v>133</v>
      </c>
      <c r="E18" t="s">
        <v>50</v>
      </c>
      <c r="F18" t="s">
        <v>51</v>
      </c>
      <c r="G18">
        <v>70102806</v>
      </c>
      <c r="H18" t="s">
        <v>55</v>
      </c>
      <c r="I18">
        <v>71375705</v>
      </c>
      <c r="J18" t="s">
        <v>142</v>
      </c>
      <c r="K18">
        <v>23464000</v>
      </c>
      <c r="L18">
        <v>11028080</v>
      </c>
    </row>
    <row r="19" spans="1:12">
      <c r="A19">
        <v>600</v>
      </c>
      <c r="B19">
        <v>9036</v>
      </c>
      <c r="C19" s="94">
        <v>45708</v>
      </c>
      <c r="D19" t="s">
        <v>49</v>
      </c>
      <c r="E19" t="s">
        <v>50</v>
      </c>
      <c r="F19" t="s">
        <v>51</v>
      </c>
      <c r="G19">
        <v>69429983</v>
      </c>
      <c r="H19" t="s">
        <v>55</v>
      </c>
      <c r="I19">
        <v>71636942</v>
      </c>
      <c r="J19" t="s">
        <v>56</v>
      </c>
      <c r="K19">
        <v>41340000</v>
      </c>
      <c r="L19">
        <v>30528000</v>
      </c>
    </row>
    <row r="20" spans="1:12">
      <c r="A20">
        <v>600</v>
      </c>
      <c r="B20">
        <v>10794</v>
      </c>
      <c r="C20" s="94">
        <v>45719</v>
      </c>
      <c r="D20" t="s">
        <v>133</v>
      </c>
      <c r="E20" t="s">
        <v>50</v>
      </c>
      <c r="F20" t="s">
        <v>51</v>
      </c>
      <c r="G20">
        <v>70102802</v>
      </c>
      <c r="H20" t="s">
        <v>55</v>
      </c>
      <c r="I20">
        <v>71637910</v>
      </c>
      <c r="J20" t="s">
        <v>143</v>
      </c>
      <c r="K20">
        <v>9854880</v>
      </c>
      <c r="L20">
        <v>4692800</v>
      </c>
    </row>
    <row r="21" spans="1:12">
      <c r="A21">
        <v>600</v>
      </c>
      <c r="B21">
        <v>10793</v>
      </c>
      <c r="C21" s="94">
        <v>45719</v>
      </c>
      <c r="D21" t="s">
        <v>133</v>
      </c>
      <c r="E21" t="s">
        <v>50</v>
      </c>
      <c r="F21" t="s">
        <v>51</v>
      </c>
      <c r="G21">
        <v>70102801</v>
      </c>
      <c r="H21" t="s">
        <v>55</v>
      </c>
      <c r="I21">
        <v>71706228</v>
      </c>
      <c r="J21" t="s">
        <v>144</v>
      </c>
      <c r="K21">
        <v>19709760</v>
      </c>
      <c r="L21">
        <v>9150960</v>
      </c>
    </row>
    <row r="22" spans="1:12">
      <c r="A22">
        <v>600</v>
      </c>
      <c r="B22">
        <v>9028</v>
      </c>
      <c r="C22" s="94">
        <v>45708</v>
      </c>
      <c r="D22" t="s">
        <v>59</v>
      </c>
      <c r="E22" t="s">
        <v>50</v>
      </c>
      <c r="F22" t="s">
        <v>51</v>
      </c>
      <c r="G22">
        <v>69429977</v>
      </c>
      <c r="H22" t="s">
        <v>55</v>
      </c>
      <c r="I22">
        <v>71728430</v>
      </c>
      <c r="J22" t="s">
        <v>60</v>
      </c>
      <c r="K22">
        <v>59431580</v>
      </c>
      <c r="L22">
        <v>43887936</v>
      </c>
    </row>
    <row r="23" spans="1:12">
      <c r="A23">
        <v>600</v>
      </c>
      <c r="B23">
        <v>11841</v>
      </c>
      <c r="C23" s="94">
        <v>45734</v>
      </c>
      <c r="D23" t="s">
        <v>63</v>
      </c>
      <c r="E23" t="s">
        <v>50</v>
      </c>
      <c r="F23" t="s">
        <v>51</v>
      </c>
      <c r="G23">
        <v>71166707</v>
      </c>
      <c r="H23" t="s">
        <v>55</v>
      </c>
      <c r="I23">
        <v>71743738</v>
      </c>
      <c r="J23" t="s">
        <v>64</v>
      </c>
      <c r="K23">
        <v>7550424</v>
      </c>
      <c r="L23">
        <v>3775212</v>
      </c>
    </row>
    <row r="24" spans="1:12">
      <c r="A24">
        <v>600</v>
      </c>
      <c r="B24">
        <v>10776</v>
      </c>
      <c r="C24" s="94">
        <v>45719</v>
      </c>
      <c r="D24" t="s">
        <v>116</v>
      </c>
      <c r="E24" t="s">
        <v>50</v>
      </c>
      <c r="F24" t="s">
        <v>51</v>
      </c>
      <c r="G24">
        <v>70102782</v>
      </c>
      <c r="H24" t="s">
        <v>55</v>
      </c>
      <c r="I24">
        <v>71774083</v>
      </c>
      <c r="J24" t="s">
        <v>145</v>
      </c>
      <c r="K24">
        <v>20179040</v>
      </c>
      <c r="L24">
        <v>9854880</v>
      </c>
    </row>
    <row r="25" spans="1:12">
      <c r="A25">
        <v>600</v>
      </c>
      <c r="B25">
        <v>10796</v>
      </c>
      <c r="C25" s="94">
        <v>45719</v>
      </c>
      <c r="D25" t="s">
        <v>126</v>
      </c>
      <c r="E25" t="s">
        <v>50</v>
      </c>
      <c r="F25" t="s">
        <v>51</v>
      </c>
      <c r="G25">
        <v>70102804</v>
      </c>
      <c r="H25" t="s">
        <v>55</v>
      </c>
      <c r="I25">
        <v>71793534</v>
      </c>
      <c r="J25" t="s">
        <v>146</v>
      </c>
      <c r="K25">
        <v>11262720</v>
      </c>
      <c r="L25">
        <v>5866000</v>
      </c>
    </row>
    <row r="26" spans="1:12">
      <c r="A26">
        <v>600</v>
      </c>
      <c r="B26">
        <v>10807</v>
      </c>
      <c r="C26" s="94">
        <v>45719</v>
      </c>
      <c r="D26" t="s">
        <v>147</v>
      </c>
      <c r="E26" t="s">
        <v>50</v>
      </c>
      <c r="F26" t="s">
        <v>51</v>
      </c>
      <c r="G26">
        <v>70102815</v>
      </c>
      <c r="H26" t="s">
        <v>55</v>
      </c>
      <c r="I26">
        <v>75099622</v>
      </c>
      <c r="J26" t="s">
        <v>148</v>
      </c>
      <c r="K26">
        <v>6569920</v>
      </c>
      <c r="L26">
        <v>3050320</v>
      </c>
    </row>
    <row r="27" spans="1:12">
      <c r="A27">
        <v>600</v>
      </c>
      <c r="B27">
        <v>10777</v>
      </c>
      <c r="C27" s="94">
        <v>45719</v>
      </c>
      <c r="D27" t="s">
        <v>149</v>
      </c>
      <c r="E27" t="s">
        <v>50</v>
      </c>
      <c r="F27" t="s">
        <v>51</v>
      </c>
      <c r="G27">
        <v>70102786</v>
      </c>
      <c r="H27" t="s">
        <v>55</v>
      </c>
      <c r="I27">
        <v>78704493</v>
      </c>
      <c r="J27" t="s">
        <v>150</v>
      </c>
      <c r="K27">
        <v>9854880</v>
      </c>
      <c r="L27">
        <v>4692800</v>
      </c>
    </row>
    <row r="28" spans="1:12">
      <c r="A28">
        <v>600</v>
      </c>
      <c r="B28">
        <v>10771</v>
      </c>
      <c r="C28" s="94">
        <v>45719</v>
      </c>
      <c r="D28" t="s">
        <v>149</v>
      </c>
      <c r="E28" t="s">
        <v>50</v>
      </c>
      <c r="F28" t="s">
        <v>51</v>
      </c>
      <c r="G28">
        <v>70102780</v>
      </c>
      <c r="H28" t="s">
        <v>55</v>
      </c>
      <c r="I28">
        <v>78710270</v>
      </c>
      <c r="J28" t="s">
        <v>151</v>
      </c>
      <c r="K28">
        <v>9854880</v>
      </c>
      <c r="L28">
        <v>4692800</v>
      </c>
    </row>
    <row r="29" spans="1:12">
      <c r="A29">
        <v>600</v>
      </c>
      <c r="B29">
        <v>10805</v>
      </c>
      <c r="C29" s="94">
        <v>45719</v>
      </c>
      <c r="D29" t="s">
        <v>133</v>
      </c>
      <c r="E29" t="s">
        <v>50</v>
      </c>
      <c r="F29" t="s">
        <v>51</v>
      </c>
      <c r="G29">
        <v>70102814</v>
      </c>
      <c r="H29" t="s">
        <v>55</v>
      </c>
      <c r="I29">
        <v>79316054</v>
      </c>
      <c r="J29" t="s">
        <v>152</v>
      </c>
      <c r="K29">
        <v>23464000</v>
      </c>
      <c r="L29">
        <v>11262720</v>
      </c>
    </row>
    <row r="30" spans="1:12">
      <c r="A30">
        <v>600</v>
      </c>
      <c r="B30">
        <v>12294</v>
      </c>
      <c r="C30" s="94">
        <v>45742</v>
      </c>
      <c r="D30" t="s">
        <v>118</v>
      </c>
      <c r="E30" t="s">
        <v>50</v>
      </c>
      <c r="F30" t="s">
        <v>51</v>
      </c>
      <c r="G30">
        <v>71607707</v>
      </c>
      <c r="H30" t="s">
        <v>55</v>
      </c>
      <c r="I30">
        <v>79880928</v>
      </c>
      <c r="J30" t="s">
        <v>153</v>
      </c>
      <c r="K30">
        <v>7039200</v>
      </c>
      <c r="L30">
        <v>5162080</v>
      </c>
    </row>
    <row r="31" spans="1:12">
      <c r="A31">
        <v>600</v>
      </c>
      <c r="B31">
        <v>10760</v>
      </c>
      <c r="C31" s="94">
        <v>45719</v>
      </c>
      <c r="D31" t="s">
        <v>118</v>
      </c>
      <c r="E31" t="s">
        <v>50</v>
      </c>
      <c r="F31" t="s">
        <v>51</v>
      </c>
      <c r="G31">
        <v>70102770</v>
      </c>
      <c r="H31" t="s">
        <v>55</v>
      </c>
      <c r="I31">
        <v>92540174</v>
      </c>
      <c r="J31" t="s">
        <v>154</v>
      </c>
      <c r="K31">
        <v>9854880</v>
      </c>
      <c r="L31">
        <v>4458160</v>
      </c>
    </row>
    <row r="32" spans="1:12">
      <c r="A32">
        <v>600</v>
      </c>
      <c r="B32">
        <v>10799</v>
      </c>
      <c r="C32" s="94">
        <v>45719</v>
      </c>
      <c r="D32" t="s">
        <v>118</v>
      </c>
      <c r="E32" t="s">
        <v>50</v>
      </c>
      <c r="F32" t="s">
        <v>51</v>
      </c>
      <c r="G32">
        <v>70102808</v>
      </c>
      <c r="H32" t="s">
        <v>55</v>
      </c>
      <c r="I32">
        <v>98391057</v>
      </c>
      <c r="J32" t="s">
        <v>155</v>
      </c>
      <c r="K32">
        <v>13609120</v>
      </c>
      <c r="L32">
        <v>6569920</v>
      </c>
    </row>
    <row r="33" spans="1:12">
      <c r="A33">
        <v>600</v>
      </c>
      <c r="B33">
        <v>10768</v>
      </c>
      <c r="C33" s="94">
        <v>45719</v>
      </c>
      <c r="D33" t="s">
        <v>156</v>
      </c>
      <c r="E33" t="s">
        <v>50</v>
      </c>
      <c r="F33" t="s">
        <v>51</v>
      </c>
      <c r="G33">
        <v>70102779</v>
      </c>
      <c r="H33" t="s">
        <v>55</v>
      </c>
      <c r="I33">
        <v>98553744</v>
      </c>
      <c r="J33" t="s">
        <v>157</v>
      </c>
      <c r="K33">
        <v>7508608</v>
      </c>
      <c r="L33">
        <v>4106328</v>
      </c>
    </row>
    <row r="34" spans="1:12">
      <c r="A34">
        <v>600</v>
      </c>
      <c r="B34">
        <v>10748</v>
      </c>
      <c r="C34" s="94">
        <v>45719</v>
      </c>
      <c r="D34" t="s">
        <v>158</v>
      </c>
      <c r="E34" t="s">
        <v>50</v>
      </c>
      <c r="F34" t="s">
        <v>51</v>
      </c>
      <c r="G34">
        <v>70102756</v>
      </c>
      <c r="H34" t="s">
        <v>55</v>
      </c>
      <c r="I34">
        <v>1001457288</v>
      </c>
      <c r="J34" t="s">
        <v>159</v>
      </c>
      <c r="K34">
        <v>27218240</v>
      </c>
      <c r="L34">
        <v>13139840</v>
      </c>
    </row>
    <row r="35" spans="1:12">
      <c r="A35">
        <v>600</v>
      </c>
      <c r="B35">
        <v>10802</v>
      </c>
      <c r="C35" s="94">
        <v>45719</v>
      </c>
      <c r="D35" t="s">
        <v>160</v>
      </c>
      <c r="E35" t="s">
        <v>50</v>
      </c>
      <c r="F35" t="s">
        <v>51</v>
      </c>
      <c r="G35">
        <v>70102810</v>
      </c>
      <c r="H35" t="s">
        <v>55</v>
      </c>
      <c r="I35">
        <v>1002637008</v>
      </c>
      <c r="J35" t="s">
        <v>161</v>
      </c>
      <c r="K35">
        <v>13609120</v>
      </c>
      <c r="L35">
        <v>6335280</v>
      </c>
    </row>
    <row r="36" spans="1:12">
      <c r="A36">
        <v>600</v>
      </c>
      <c r="B36">
        <v>11082</v>
      </c>
      <c r="C36" s="94">
        <v>45722</v>
      </c>
      <c r="D36" t="s">
        <v>162</v>
      </c>
      <c r="E36" t="s">
        <v>50</v>
      </c>
      <c r="F36" t="s">
        <v>51</v>
      </c>
      <c r="G36">
        <v>70321719</v>
      </c>
      <c r="H36" t="s">
        <v>55</v>
      </c>
      <c r="I36">
        <v>1004051915</v>
      </c>
      <c r="J36" t="s">
        <v>163</v>
      </c>
      <c r="K36">
        <v>13609120</v>
      </c>
      <c r="L36">
        <v>7039200</v>
      </c>
    </row>
    <row r="37" spans="1:12">
      <c r="A37">
        <v>600</v>
      </c>
      <c r="B37">
        <v>11846</v>
      </c>
      <c r="C37" s="94">
        <v>45734</v>
      </c>
      <c r="D37" t="s">
        <v>164</v>
      </c>
      <c r="E37" t="s">
        <v>50</v>
      </c>
      <c r="F37" t="s">
        <v>51</v>
      </c>
      <c r="G37">
        <v>71173707</v>
      </c>
      <c r="H37" t="s">
        <v>55</v>
      </c>
      <c r="I37">
        <v>1007108328</v>
      </c>
      <c r="J37" t="s">
        <v>165</v>
      </c>
      <c r="K37">
        <v>6569920</v>
      </c>
      <c r="L37">
        <v>4223520</v>
      </c>
    </row>
    <row r="38" spans="1:12">
      <c r="A38">
        <v>600</v>
      </c>
      <c r="B38">
        <v>10804</v>
      </c>
      <c r="C38" s="94">
        <v>45719</v>
      </c>
      <c r="D38" t="s">
        <v>166</v>
      </c>
      <c r="E38" t="s">
        <v>50</v>
      </c>
      <c r="F38" t="s">
        <v>51</v>
      </c>
      <c r="G38">
        <v>70102812</v>
      </c>
      <c r="H38" t="s">
        <v>55</v>
      </c>
      <c r="I38">
        <v>1017122291</v>
      </c>
      <c r="J38" t="s">
        <v>167</v>
      </c>
      <c r="K38">
        <v>9854880</v>
      </c>
      <c r="L38">
        <v>4458160</v>
      </c>
    </row>
    <row r="39" spans="1:12">
      <c r="A39">
        <v>600</v>
      </c>
      <c r="B39">
        <v>11845</v>
      </c>
      <c r="C39" s="94">
        <v>45734</v>
      </c>
      <c r="D39" t="s">
        <v>124</v>
      </c>
      <c r="E39" t="s">
        <v>50</v>
      </c>
      <c r="F39" t="s">
        <v>51</v>
      </c>
      <c r="G39">
        <v>71166711</v>
      </c>
      <c r="H39" t="s">
        <v>55</v>
      </c>
      <c r="I39">
        <v>1017131637</v>
      </c>
      <c r="J39" t="s">
        <v>168</v>
      </c>
      <c r="K39">
        <v>6569920</v>
      </c>
      <c r="L39">
        <v>4223520</v>
      </c>
    </row>
    <row r="40" spans="1:12">
      <c r="A40">
        <v>600</v>
      </c>
      <c r="B40">
        <v>10761</v>
      </c>
      <c r="C40" s="94">
        <v>45719</v>
      </c>
      <c r="D40" t="s">
        <v>130</v>
      </c>
      <c r="E40" t="s">
        <v>50</v>
      </c>
      <c r="F40" t="s">
        <v>51</v>
      </c>
      <c r="G40">
        <v>70102771</v>
      </c>
      <c r="H40" t="s">
        <v>55</v>
      </c>
      <c r="I40">
        <v>1017146914</v>
      </c>
      <c r="J40" t="s">
        <v>169</v>
      </c>
      <c r="K40">
        <v>11262720</v>
      </c>
      <c r="L40">
        <v>6100640</v>
      </c>
    </row>
    <row r="41" spans="1:12">
      <c r="A41">
        <v>600</v>
      </c>
      <c r="B41">
        <v>11365</v>
      </c>
      <c r="C41" s="94">
        <v>45727</v>
      </c>
      <c r="D41" t="s">
        <v>166</v>
      </c>
      <c r="E41" t="s">
        <v>50</v>
      </c>
      <c r="F41" t="s">
        <v>51</v>
      </c>
      <c r="G41">
        <v>70564775</v>
      </c>
      <c r="H41" t="s">
        <v>55</v>
      </c>
      <c r="I41">
        <v>1017150824</v>
      </c>
      <c r="J41" t="s">
        <v>170</v>
      </c>
      <c r="K41">
        <v>13609120</v>
      </c>
      <c r="L41">
        <v>8212400</v>
      </c>
    </row>
    <row r="42" spans="1:12">
      <c r="A42">
        <v>600</v>
      </c>
      <c r="B42">
        <v>10781</v>
      </c>
      <c r="C42" s="94">
        <v>45719</v>
      </c>
      <c r="D42" t="s">
        <v>130</v>
      </c>
      <c r="E42" t="s">
        <v>50</v>
      </c>
      <c r="F42" t="s">
        <v>51</v>
      </c>
      <c r="G42">
        <v>70134707</v>
      </c>
      <c r="H42" t="s">
        <v>55</v>
      </c>
      <c r="I42">
        <v>1017179869</v>
      </c>
      <c r="J42" t="s">
        <v>171</v>
      </c>
      <c r="K42">
        <v>11262720</v>
      </c>
      <c r="L42">
        <v>5044760</v>
      </c>
    </row>
    <row r="43" spans="1:12">
      <c r="A43">
        <v>600</v>
      </c>
      <c r="B43">
        <v>9032</v>
      </c>
      <c r="C43" s="94">
        <v>45708</v>
      </c>
      <c r="D43" t="s">
        <v>71</v>
      </c>
      <c r="E43" t="s">
        <v>50</v>
      </c>
      <c r="F43" t="s">
        <v>51</v>
      </c>
      <c r="G43">
        <v>69429979</v>
      </c>
      <c r="H43" t="s">
        <v>55</v>
      </c>
      <c r="I43">
        <v>1017180065</v>
      </c>
      <c r="J43" t="s">
        <v>72</v>
      </c>
      <c r="K43">
        <v>41340000</v>
      </c>
      <c r="L43">
        <v>30528000</v>
      </c>
    </row>
    <row r="44" spans="1:12">
      <c r="A44">
        <v>600</v>
      </c>
      <c r="B44">
        <v>10755</v>
      </c>
      <c r="C44" s="94">
        <v>45719</v>
      </c>
      <c r="D44" t="s">
        <v>133</v>
      </c>
      <c r="E44" t="s">
        <v>50</v>
      </c>
      <c r="F44" t="s">
        <v>51</v>
      </c>
      <c r="G44">
        <v>70102765</v>
      </c>
      <c r="H44" t="s">
        <v>55</v>
      </c>
      <c r="I44">
        <v>1017211799</v>
      </c>
      <c r="J44" t="s">
        <v>172</v>
      </c>
      <c r="K44">
        <v>13609120</v>
      </c>
      <c r="L44">
        <v>6335280</v>
      </c>
    </row>
    <row r="45" spans="1:12">
      <c r="A45">
        <v>600</v>
      </c>
      <c r="B45">
        <v>10759</v>
      </c>
      <c r="C45" s="94">
        <v>45719</v>
      </c>
      <c r="D45" t="s">
        <v>166</v>
      </c>
      <c r="E45" t="s">
        <v>50</v>
      </c>
      <c r="F45" t="s">
        <v>51</v>
      </c>
      <c r="G45">
        <v>70102768</v>
      </c>
      <c r="H45" t="s">
        <v>55</v>
      </c>
      <c r="I45">
        <v>1017237949</v>
      </c>
      <c r="J45" t="s">
        <v>173</v>
      </c>
      <c r="K45">
        <v>6569920</v>
      </c>
      <c r="L45">
        <v>2815680</v>
      </c>
    </row>
    <row r="46" spans="1:12">
      <c r="A46">
        <v>600</v>
      </c>
      <c r="B46">
        <v>11842</v>
      </c>
      <c r="C46" s="94">
        <v>45734</v>
      </c>
      <c r="D46" t="s">
        <v>164</v>
      </c>
      <c r="E46" t="s">
        <v>50</v>
      </c>
      <c r="F46" t="s">
        <v>51</v>
      </c>
      <c r="G46">
        <v>71166708</v>
      </c>
      <c r="H46" t="s">
        <v>55</v>
      </c>
      <c r="I46">
        <v>1017239063</v>
      </c>
      <c r="J46" t="s">
        <v>174</v>
      </c>
      <c r="K46">
        <v>6569920</v>
      </c>
      <c r="L46">
        <v>3988880</v>
      </c>
    </row>
    <row r="47" spans="1:12">
      <c r="A47">
        <v>600</v>
      </c>
      <c r="B47">
        <v>10803</v>
      </c>
      <c r="C47" s="94">
        <v>45719</v>
      </c>
      <c r="D47" t="s">
        <v>133</v>
      </c>
      <c r="E47" t="s">
        <v>50</v>
      </c>
      <c r="F47" t="s">
        <v>51</v>
      </c>
      <c r="G47">
        <v>70102811</v>
      </c>
      <c r="H47" t="s">
        <v>55</v>
      </c>
      <c r="I47">
        <v>1017256448</v>
      </c>
      <c r="J47" t="s">
        <v>175</v>
      </c>
      <c r="K47">
        <v>13609120</v>
      </c>
      <c r="L47">
        <v>6335280</v>
      </c>
    </row>
    <row r="48" spans="1:12">
      <c r="A48">
        <v>600</v>
      </c>
      <c r="B48">
        <v>10756</v>
      </c>
      <c r="C48" s="94">
        <v>45719</v>
      </c>
      <c r="D48" t="s">
        <v>130</v>
      </c>
      <c r="E48" t="s">
        <v>50</v>
      </c>
      <c r="F48" t="s">
        <v>51</v>
      </c>
      <c r="G48">
        <v>70102766</v>
      </c>
      <c r="H48" t="s">
        <v>55</v>
      </c>
      <c r="I48">
        <v>1017261735</v>
      </c>
      <c r="J48" t="s">
        <v>176</v>
      </c>
      <c r="K48">
        <v>18771200</v>
      </c>
      <c r="L48">
        <v>8447040</v>
      </c>
    </row>
    <row r="49" spans="1:12">
      <c r="A49">
        <v>600</v>
      </c>
      <c r="B49">
        <v>10780</v>
      </c>
      <c r="C49" s="94">
        <v>45719</v>
      </c>
      <c r="D49" t="s">
        <v>147</v>
      </c>
      <c r="E49" t="s">
        <v>50</v>
      </c>
      <c r="F49" t="s">
        <v>51</v>
      </c>
      <c r="G49">
        <v>70102789</v>
      </c>
      <c r="H49" t="s">
        <v>55</v>
      </c>
      <c r="I49">
        <v>1020445159</v>
      </c>
      <c r="J49" t="s">
        <v>177</v>
      </c>
      <c r="K49">
        <v>16894080</v>
      </c>
      <c r="L49">
        <v>8447040</v>
      </c>
    </row>
    <row r="50" spans="1:12">
      <c r="A50">
        <v>600</v>
      </c>
      <c r="B50">
        <v>11278</v>
      </c>
      <c r="C50" s="94">
        <v>45726</v>
      </c>
      <c r="D50" t="s">
        <v>178</v>
      </c>
      <c r="E50" t="s">
        <v>50</v>
      </c>
      <c r="F50" t="s">
        <v>51</v>
      </c>
      <c r="G50">
        <v>70515707</v>
      </c>
      <c r="H50" t="s">
        <v>55</v>
      </c>
      <c r="I50">
        <v>1027881163</v>
      </c>
      <c r="J50" t="s">
        <v>179</v>
      </c>
      <c r="K50">
        <v>6569920</v>
      </c>
      <c r="L50">
        <v>3754240</v>
      </c>
    </row>
    <row r="51" spans="1:12">
      <c r="A51">
        <v>600</v>
      </c>
      <c r="B51">
        <v>10772</v>
      </c>
      <c r="C51" s="94">
        <v>45719</v>
      </c>
      <c r="D51" t="s">
        <v>178</v>
      </c>
      <c r="E51" t="s">
        <v>50</v>
      </c>
      <c r="F51" t="s">
        <v>51</v>
      </c>
      <c r="G51">
        <v>70102783</v>
      </c>
      <c r="H51" t="s">
        <v>55</v>
      </c>
      <c r="I51">
        <v>1033337654</v>
      </c>
      <c r="J51" t="s">
        <v>180</v>
      </c>
      <c r="K51">
        <v>6569920</v>
      </c>
      <c r="L51">
        <v>3050320</v>
      </c>
    </row>
    <row r="52" spans="1:12">
      <c r="A52">
        <v>600</v>
      </c>
      <c r="B52">
        <v>10746</v>
      </c>
      <c r="C52" s="94">
        <v>45719</v>
      </c>
      <c r="D52" t="s">
        <v>156</v>
      </c>
      <c r="E52" t="s">
        <v>50</v>
      </c>
      <c r="F52" t="s">
        <v>51</v>
      </c>
      <c r="G52">
        <v>70102758</v>
      </c>
      <c r="H52" t="s">
        <v>55</v>
      </c>
      <c r="I52">
        <v>1035423482</v>
      </c>
      <c r="J52" t="s">
        <v>181</v>
      </c>
      <c r="K52">
        <v>11262720</v>
      </c>
      <c r="L52">
        <v>5748680</v>
      </c>
    </row>
    <row r="53" spans="1:12">
      <c r="A53">
        <v>600</v>
      </c>
      <c r="B53">
        <v>11263</v>
      </c>
      <c r="C53" s="94">
        <v>45726</v>
      </c>
      <c r="D53" t="s">
        <v>116</v>
      </c>
      <c r="E53" t="s">
        <v>50</v>
      </c>
      <c r="F53" t="s">
        <v>51</v>
      </c>
      <c r="G53">
        <v>70497717</v>
      </c>
      <c r="H53" t="s">
        <v>55</v>
      </c>
      <c r="I53">
        <v>1035442966</v>
      </c>
      <c r="J53" t="s">
        <v>182</v>
      </c>
      <c r="K53">
        <v>6569920</v>
      </c>
      <c r="L53">
        <v>3519600</v>
      </c>
    </row>
    <row r="54" spans="1:12">
      <c r="A54">
        <v>600</v>
      </c>
      <c r="B54">
        <v>11077</v>
      </c>
      <c r="C54" s="94">
        <v>45722</v>
      </c>
      <c r="D54" t="s">
        <v>183</v>
      </c>
      <c r="E54" t="s">
        <v>50</v>
      </c>
      <c r="F54" t="s">
        <v>51</v>
      </c>
      <c r="G54">
        <v>70321716</v>
      </c>
      <c r="H54" t="s">
        <v>55</v>
      </c>
      <c r="I54">
        <v>1035859591</v>
      </c>
      <c r="J54" t="s">
        <v>184</v>
      </c>
      <c r="K54">
        <v>6569920</v>
      </c>
      <c r="L54">
        <v>3284960</v>
      </c>
    </row>
    <row r="55" spans="1:12">
      <c r="A55">
        <v>600</v>
      </c>
      <c r="B55">
        <v>11265</v>
      </c>
      <c r="C55" s="94">
        <v>45726</v>
      </c>
      <c r="D55" t="s">
        <v>185</v>
      </c>
      <c r="E55" t="s">
        <v>50</v>
      </c>
      <c r="F55" t="s">
        <v>51</v>
      </c>
      <c r="G55">
        <v>70497719</v>
      </c>
      <c r="H55" t="s">
        <v>55</v>
      </c>
      <c r="I55">
        <v>1036397063</v>
      </c>
      <c r="J55" t="s">
        <v>186</v>
      </c>
      <c r="K55">
        <v>13139840</v>
      </c>
      <c r="L55">
        <v>7508480</v>
      </c>
    </row>
    <row r="56" spans="1:12">
      <c r="A56">
        <v>600</v>
      </c>
      <c r="B56">
        <v>11367</v>
      </c>
      <c r="C56" s="94">
        <v>45727</v>
      </c>
      <c r="D56" t="s">
        <v>166</v>
      </c>
      <c r="E56" t="s">
        <v>50</v>
      </c>
      <c r="F56" t="s">
        <v>51</v>
      </c>
      <c r="G56">
        <v>70564776</v>
      </c>
      <c r="H56" t="s">
        <v>55</v>
      </c>
      <c r="I56">
        <v>1036648523</v>
      </c>
      <c r="J56" t="s">
        <v>187</v>
      </c>
      <c r="K56">
        <v>6569920</v>
      </c>
      <c r="L56">
        <v>3988880</v>
      </c>
    </row>
    <row r="57" spans="1:12">
      <c r="A57">
        <v>600</v>
      </c>
      <c r="B57">
        <v>11844</v>
      </c>
      <c r="C57" s="94">
        <v>45734</v>
      </c>
      <c r="D57" t="s">
        <v>164</v>
      </c>
      <c r="E57" t="s">
        <v>50</v>
      </c>
      <c r="F57" t="s">
        <v>51</v>
      </c>
      <c r="G57">
        <v>71166710</v>
      </c>
      <c r="H57" t="s">
        <v>55</v>
      </c>
      <c r="I57">
        <v>1036661748</v>
      </c>
      <c r="J57" t="s">
        <v>188</v>
      </c>
      <c r="K57">
        <v>6569920</v>
      </c>
      <c r="L57">
        <v>4223520</v>
      </c>
    </row>
    <row r="58" spans="1:12">
      <c r="A58">
        <v>600</v>
      </c>
      <c r="B58">
        <v>10795</v>
      </c>
      <c r="C58" s="94">
        <v>45719</v>
      </c>
      <c r="D58" t="s">
        <v>166</v>
      </c>
      <c r="E58" t="s">
        <v>50</v>
      </c>
      <c r="F58" t="s">
        <v>51</v>
      </c>
      <c r="G58">
        <v>70102803</v>
      </c>
      <c r="H58" t="s">
        <v>55</v>
      </c>
      <c r="I58">
        <v>1037595487</v>
      </c>
      <c r="J58" t="s">
        <v>189</v>
      </c>
      <c r="K58">
        <v>13609120</v>
      </c>
      <c r="L58">
        <v>6335280</v>
      </c>
    </row>
    <row r="59" spans="1:12">
      <c r="A59">
        <v>600</v>
      </c>
      <c r="B59">
        <v>10786</v>
      </c>
      <c r="C59" s="94">
        <v>45719</v>
      </c>
      <c r="D59" t="s">
        <v>190</v>
      </c>
      <c r="E59" t="s">
        <v>50</v>
      </c>
      <c r="F59" t="s">
        <v>51</v>
      </c>
      <c r="G59">
        <v>70102793</v>
      </c>
      <c r="H59" t="s">
        <v>55</v>
      </c>
      <c r="I59">
        <v>1039456152</v>
      </c>
      <c r="J59" t="s">
        <v>191</v>
      </c>
      <c r="K59">
        <v>16424800</v>
      </c>
      <c r="L59">
        <v>6980540</v>
      </c>
    </row>
    <row r="60" spans="1:12">
      <c r="A60">
        <v>600</v>
      </c>
      <c r="B60">
        <v>11081</v>
      </c>
      <c r="C60" s="94">
        <v>45722</v>
      </c>
      <c r="D60" t="s">
        <v>120</v>
      </c>
      <c r="E60" t="s">
        <v>50</v>
      </c>
      <c r="F60" t="s">
        <v>51</v>
      </c>
      <c r="G60">
        <v>70321718</v>
      </c>
      <c r="H60" t="s">
        <v>55</v>
      </c>
      <c r="I60">
        <v>1063652996</v>
      </c>
      <c r="J60" t="s">
        <v>192</v>
      </c>
      <c r="K60">
        <v>9854880</v>
      </c>
      <c r="L60">
        <v>5162080</v>
      </c>
    </row>
    <row r="61" spans="1:12">
      <c r="A61">
        <v>600</v>
      </c>
      <c r="B61">
        <v>10754</v>
      </c>
      <c r="C61" s="94">
        <v>45719</v>
      </c>
      <c r="D61" t="s">
        <v>193</v>
      </c>
      <c r="E61" t="s">
        <v>50</v>
      </c>
      <c r="F61" t="s">
        <v>51</v>
      </c>
      <c r="G61">
        <v>70102764</v>
      </c>
      <c r="H61" t="s">
        <v>55</v>
      </c>
      <c r="I61">
        <v>1064722045</v>
      </c>
      <c r="J61" t="s">
        <v>194</v>
      </c>
      <c r="K61">
        <v>9854880</v>
      </c>
      <c r="L61">
        <v>4692800</v>
      </c>
    </row>
    <row r="62" spans="1:12">
      <c r="A62">
        <v>600</v>
      </c>
      <c r="B62">
        <v>9038</v>
      </c>
      <c r="C62" s="94">
        <v>45708</v>
      </c>
      <c r="D62" t="s">
        <v>195</v>
      </c>
      <c r="E62" t="s">
        <v>50</v>
      </c>
      <c r="F62" t="s">
        <v>51</v>
      </c>
      <c r="G62">
        <v>69429985</v>
      </c>
      <c r="H62" t="s">
        <v>55</v>
      </c>
      <c r="I62">
        <v>1067839321</v>
      </c>
      <c r="J62" t="s">
        <v>196</v>
      </c>
      <c r="K62">
        <v>13303300</v>
      </c>
      <c r="L62">
        <v>4257056</v>
      </c>
    </row>
    <row r="63" spans="1:12">
      <c r="A63">
        <v>600</v>
      </c>
      <c r="B63">
        <v>10745</v>
      </c>
      <c r="C63" s="94">
        <v>45719</v>
      </c>
      <c r="D63" t="s">
        <v>197</v>
      </c>
      <c r="E63" t="s">
        <v>50</v>
      </c>
      <c r="F63" t="s">
        <v>51</v>
      </c>
      <c r="G63">
        <v>70102755</v>
      </c>
      <c r="H63" t="s">
        <v>55</v>
      </c>
      <c r="I63">
        <v>1077442232</v>
      </c>
      <c r="J63" t="s">
        <v>198</v>
      </c>
      <c r="K63">
        <v>9855216</v>
      </c>
      <c r="L63">
        <v>4458496</v>
      </c>
    </row>
    <row r="64" spans="1:12">
      <c r="A64">
        <v>600</v>
      </c>
      <c r="B64">
        <v>10757</v>
      </c>
      <c r="C64" s="94">
        <v>45719</v>
      </c>
      <c r="D64" t="s">
        <v>118</v>
      </c>
      <c r="E64" t="s">
        <v>50</v>
      </c>
      <c r="F64" t="s">
        <v>51</v>
      </c>
      <c r="G64">
        <v>70102767</v>
      </c>
      <c r="H64" t="s">
        <v>55</v>
      </c>
      <c r="I64">
        <v>1082885671</v>
      </c>
      <c r="J64" t="s">
        <v>199</v>
      </c>
      <c r="K64">
        <v>23464000</v>
      </c>
      <c r="L64">
        <v>11262720</v>
      </c>
    </row>
    <row r="65" spans="1:12">
      <c r="A65">
        <v>600</v>
      </c>
      <c r="B65">
        <v>10792</v>
      </c>
      <c r="C65" s="94">
        <v>45719</v>
      </c>
      <c r="D65" t="s">
        <v>200</v>
      </c>
      <c r="E65" t="s">
        <v>50</v>
      </c>
      <c r="F65" t="s">
        <v>51</v>
      </c>
      <c r="G65">
        <v>70102799</v>
      </c>
      <c r="H65" t="s">
        <v>55</v>
      </c>
      <c r="I65">
        <v>1085333137</v>
      </c>
      <c r="J65" t="s">
        <v>201</v>
      </c>
      <c r="K65">
        <v>9854880</v>
      </c>
      <c r="L65">
        <v>4692800</v>
      </c>
    </row>
    <row r="66" spans="1:12">
      <c r="A66">
        <v>600</v>
      </c>
      <c r="B66">
        <v>10774</v>
      </c>
      <c r="C66" s="94">
        <v>45719</v>
      </c>
      <c r="D66" t="s">
        <v>166</v>
      </c>
      <c r="E66" t="s">
        <v>50</v>
      </c>
      <c r="F66" t="s">
        <v>51</v>
      </c>
      <c r="G66">
        <v>70102781</v>
      </c>
      <c r="H66" t="s">
        <v>55</v>
      </c>
      <c r="I66">
        <v>1088314991</v>
      </c>
      <c r="J66" t="s">
        <v>202</v>
      </c>
      <c r="K66">
        <v>9854880</v>
      </c>
      <c r="L66">
        <v>4458160</v>
      </c>
    </row>
    <row r="67" spans="1:12">
      <c r="A67">
        <v>600</v>
      </c>
      <c r="B67">
        <v>10784</v>
      </c>
      <c r="C67" s="94">
        <v>45719</v>
      </c>
      <c r="D67" t="s">
        <v>166</v>
      </c>
      <c r="E67" t="s">
        <v>50</v>
      </c>
      <c r="F67" t="s">
        <v>51</v>
      </c>
      <c r="G67">
        <v>70102792</v>
      </c>
      <c r="H67" t="s">
        <v>55</v>
      </c>
      <c r="I67">
        <v>1123633574</v>
      </c>
      <c r="J67" t="s">
        <v>203</v>
      </c>
      <c r="K67">
        <v>6569920</v>
      </c>
      <c r="L67">
        <v>2815680</v>
      </c>
    </row>
    <row r="68" spans="1:12">
      <c r="A68">
        <v>600</v>
      </c>
      <c r="B68">
        <v>10782</v>
      </c>
      <c r="C68" s="94">
        <v>45719</v>
      </c>
      <c r="D68" t="s">
        <v>166</v>
      </c>
      <c r="E68" t="s">
        <v>50</v>
      </c>
      <c r="F68" t="s">
        <v>51</v>
      </c>
      <c r="G68">
        <v>70102791</v>
      </c>
      <c r="H68" t="s">
        <v>55</v>
      </c>
      <c r="I68">
        <v>1128275098</v>
      </c>
      <c r="J68" t="s">
        <v>204</v>
      </c>
      <c r="K68">
        <v>13609120</v>
      </c>
      <c r="L68">
        <v>7215180</v>
      </c>
    </row>
    <row r="69" spans="1:12">
      <c r="A69">
        <v>600</v>
      </c>
      <c r="B69">
        <v>10749</v>
      </c>
      <c r="C69" s="94">
        <v>45719</v>
      </c>
      <c r="D69" t="s">
        <v>166</v>
      </c>
      <c r="E69" t="s">
        <v>50</v>
      </c>
      <c r="F69" t="s">
        <v>51</v>
      </c>
      <c r="G69">
        <v>70102762</v>
      </c>
      <c r="H69" t="s">
        <v>55</v>
      </c>
      <c r="I69">
        <v>1128402187</v>
      </c>
      <c r="J69" t="s">
        <v>205</v>
      </c>
      <c r="K69">
        <v>13609120</v>
      </c>
      <c r="L69">
        <v>7097860</v>
      </c>
    </row>
    <row r="70" spans="1:12">
      <c r="A70">
        <v>600</v>
      </c>
      <c r="B70">
        <v>11264</v>
      </c>
      <c r="C70" s="94">
        <v>45726</v>
      </c>
      <c r="D70" t="s">
        <v>118</v>
      </c>
      <c r="E70" t="s">
        <v>50</v>
      </c>
      <c r="F70" t="s">
        <v>51</v>
      </c>
      <c r="G70">
        <v>70497718</v>
      </c>
      <c r="H70" t="s">
        <v>55</v>
      </c>
      <c r="I70">
        <v>1128436478</v>
      </c>
      <c r="J70" t="s">
        <v>206</v>
      </c>
      <c r="K70">
        <v>6569920</v>
      </c>
      <c r="L70">
        <v>3519600</v>
      </c>
    </row>
    <row r="71" spans="1:12">
      <c r="A71">
        <v>600</v>
      </c>
      <c r="B71">
        <v>10773</v>
      </c>
      <c r="C71" s="94">
        <v>45719</v>
      </c>
      <c r="D71" t="s">
        <v>166</v>
      </c>
      <c r="E71" t="s">
        <v>50</v>
      </c>
      <c r="F71" t="s">
        <v>51</v>
      </c>
      <c r="G71">
        <v>70102787</v>
      </c>
      <c r="H71" t="s">
        <v>55</v>
      </c>
      <c r="I71">
        <v>1128438274</v>
      </c>
      <c r="J71" t="s">
        <v>207</v>
      </c>
      <c r="K71">
        <v>16424800</v>
      </c>
      <c r="L71">
        <v>7508480</v>
      </c>
    </row>
    <row r="72" spans="1:12">
      <c r="A72">
        <v>600</v>
      </c>
      <c r="B72">
        <v>10763</v>
      </c>
      <c r="C72" s="94">
        <v>45719</v>
      </c>
      <c r="D72" t="s">
        <v>208</v>
      </c>
      <c r="E72" t="s">
        <v>50</v>
      </c>
      <c r="F72" t="s">
        <v>51</v>
      </c>
      <c r="G72">
        <v>70102772</v>
      </c>
      <c r="H72" t="s">
        <v>55</v>
      </c>
      <c r="I72">
        <v>1128443771</v>
      </c>
      <c r="J72" t="s">
        <v>209</v>
      </c>
      <c r="K72">
        <v>17832640</v>
      </c>
      <c r="L72">
        <v>8564360</v>
      </c>
    </row>
    <row r="73" spans="1:12">
      <c r="A73">
        <v>600</v>
      </c>
      <c r="B73">
        <v>11084</v>
      </c>
      <c r="C73" s="94">
        <v>45722</v>
      </c>
      <c r="D73" t="s">
        <v>210</v>
      </c>
      <c r="E73" t="s">
        <v>50</v>
      </c>
      <c r="F73" t="s">
        <v>51</v>
      </c>
      <c r="G73">
        <v>70321721</v>
      </c>
      <c r="H73" t="s">
        <v>55</v>
      </c>
      <c r="I73">
        <v>1128457677</v>
      </c>
      <c r="J73" t="s">
        <v>211</v>
      </c>
      <c r="K73">
        <v>6569920</v>
      </c>
      <c r="L73">
        <v>3519600</v>
      </c>
    </row>
    <row r="74" spans="1:12">
      <c r="A74">
        <v>600</v>
      </c>
      <c r="B74">
        <v>10765</v>
      </c>
      <c r="C74" s="94">
        <v>45719</v>
      </c>
      <c r="D74" t="s">
        <v>166</v>
      </c>
      <c r="E74" t="s">
        <v>50</v>
      </c>
      <c r="F74" t="s">
        <v>51</v>
      </c>
      <c r="G74">
        <v>70126709</v>
      </c>
      <c r="H74" t="s">
        <v>55</v>
      </c>
      <c r="I74">
        <v>1128468194</v>
      </c>
      <c r="J74" t="s">
        <v>212</v>
      </c>
      <c r="K74">
        <v>13609120</v>
      </c>
      <c r="L74">
        <v>6569920</v>
      </c>
    </row>
    <row r="75" spans="1:12">
      <c r="A75">
        <v>600</v>
      </c>
      <c r="B75">
        <v>10762</v>
      </c>
      <c r="C75" s="94">
        <v>45719</v>
      </c>
      <c r="D75" t="s">
        <v>116</v>
      </c>
      <c r="E75" t="s">
        <v>50</v>
      </c>
      <c r="F75" t="s">
        <v>51</v>
      </c>
      <c r="G75">
        <v>70102773</v>
      </c>
      <c r="H75" t="s">
        <v>55</v>
      </c>
      <c r="I75">
        <v>1128469590</v>
      </c>
      <c r="J75" t="s">
        <v>213</v>
      </c>
      <c r="K75">
        <v>13609120</v>
      </c>
      <c r="L75">
        <v>6804560</v>
      </c>
    </row>
    <row r="76" spans="1:12">
      <c r="A76">
        <v>600</v>
      </c>
      <c r="B76">
        <v>10747</v>
      </c>
      <c r="C76" s="94">
        <v>45719</v>
      </c>
      <c r="D76" t="s">
        <v>166</v>
      </c>
      <c r="E76" t="s">
        <v>50</v>
      </c>
      <c r="F76" t="s">
        <v>51</v>
      </c>
      <c r="G76">
        <v>70102757</v>
      </c>
      <c r="H76" t="s">
        <v>55</v>
      </c>
      <c r="I76">
        <v>1128483418</v>
      </c>
      <c r="J76" t="s">
        <v>214</v>
      </c>
      <c r="K76">
        <v>13139840</v>
      </c>
      <c r="L76">
        <v>6100640</v>
      </c>
    </row>
    <row r="77" spans="1:12">
      <c r="A77">
        <v>600</v>
      </c>
      <c r="B77">
        <v>11258</v>
      </c>
      <c r="C77" s="94">
        <v>45726</v>
      </c>
      <c r="D77" t="s">
        <v>67</v>
      </c>
      <c r="E77" t="s">
        <v>50</v>
      </c>
      <c r="F77" t="s">
        <v>51</v>
      </c>
      <c r="G77">
        <v>70497712</v>
      </c>
      <c r="H77" t="s">
        <v>55</v>
      </c>
      <c r="I77">
        <v>1152447856</v>
      </c>
      <c r="J77" t="s">
        <v>68</v>
      </c>
      <c r="K77">
        <v>12879000</v>
      </c>
      <c r="L77">
        <v>4929000</v>
      </c>
    </row>
    <row r="78" spans="1:12">
      <c r="A78">
        <v>600</v>
      </c>
      <c r="B78">
        <v>11261</v>
      </c>
      <c r="C78" s="94">
        <v>45726</v>
      </c>
      <c r="D78" t="s">
        <v>164</v>
      </c>
      <c r="E78" t="s">
        <v>50</v>
      </c>
      <c r="F78" t="s">
        <v>51</v>
      </c>
      <c r="G78">
        <v>70497715</v>
      </c>
      <c r="H78" t="s">
        <v>55</v>
      </c>
      <c r="I78">
        <v>1152689106</v>
      </c>
      <c r="J78" t="s">
        <v>215</v>
      </c>
      <c r="K78">
        <v>20179040</v>
      </c>
      <c r="L78">
        <v>11849320</v>
      </c>
    </row>
    <row r="79" spans="1:12">
      <c r="A79">
        <v>600</v>
      </c>
      <c r="B79">
        <v>10809</v>
      </c>
      <c r="C79" s="94">
        <v>45719</v>
      </c>
      <c r="D79" t="s">
        <v>116</v>
      </c>
      <c r="E79" t="s">
        <v>50</v>
      </c>
      <c r="F79" t="s">
        <v>51</v>
      </c>
      <c r="G79">
        <v>70126710</v>
      </c>
      <c r="H79" t="s">
        <v>55</v>
      </c>
      <c r="I79">
        <v>1152693487</v>
      </c>
      <c r="J79" t="s">
        <v>216</v>
      </c>
      <c r="K79">
        <v>6569920</v>
      </c>
      <c r="L79">
        <v>703920</v>
      </c>
    </row>
    <row r="80" spans="1:12">
      <c r="A80">
        <v>600</v>
      </c>
      <c r="B80">
        <v>10758</v>
      </c>
      <c r="C80" s="94">
        <v>45719</v>
      </c>
      <c r="D80" t="s">
        <v>166</v>
      </c>
      <c r="E80" t="s">
        <v>50</v>
      </c>
      <c r="F80" t="s">
        <v>51</v>
      </c>
      <c r="G80">
        <v>70102769</v>
      </c>
      <c r="H80" t="s">
        <v>55</v>
      </c>
      <c r="I80">
        <v>1152694160</v>
      </c>
      <c r="J80" t="s">
        <v>217</v>
      </c>
      <c r="K80">
        <v>13609120</v>
      </c>
      <c r="L80">
        <v>7039200</v>
      </c>
    </row>
    <row r="81" spans="1:12">
      <c r="A81">
        <v>600</v>
      </c>
      <c r="B81">
        <v>10766</v>
      </c>
      <c r="C81" s="94">
        <v>45719</v>
      </c>
      <c r="D81" t="s">
        <v>133</v>
      </c>
      <c r="E81" t="s">
        <v>50</v>
      </c>
      <c r="F81" t="s">
        <v>51</v>
      </c>
      <c r="G81">
        <v>70102776</v>
      </c>
      <c r="H81" t="s">
        <v>55</v>
      </c>
      <c r="I81">
        <v>1152698969</v>
      </c>
      <c r="J81" t="s">
        <v>218</v>
      </c>
      <c r="K81">
        <v>23464000</v>
      </c>
      <c r="L81">
        <v>12670560</v>
      </c>
    </row>
    <row r="82" spans="1:12">
      <c r="A82">
        <v>600</v>
      </c>
      <c r="B82">
        <v>10767</v>
      </c>
      <c r="C82" s="94">
        <v>45719</v>
      </c>
      <c r="D82" t="s">
        <v>118</v>
      </c>
      <c r="E82" t="s">
        <v>50</v>
      </c>
      <c r="F82" t="s">
        <v>51</v>
      </c>
      <c r="G82">
        <v>70102775</v>
      </c>
      <c r="H82" t="s">
        <v>55</v>
      </c>
      <c r="I82">
        <v>1152712687</v>
      </c>
      <c r="J82" t="s">
        <v>219</v>
      </c>
      <c r="K82">
        <v>13609120</v>
      </c>
      <c r="L82">
        <v>6335280</v>
      </c>
    </row>
    <row r="83" spans="1:12">
      <c r="A83">
        <v>600</v>
      </c>
      <c r="B83">
        <v>10753</v>
      </c>
      <c r="C83" s="94">
        <v>45719</v>
      </c>
      <c r="D83" t="s">
        <v>166</v>
      </c>
      <c r="E83" t="s">
        <v>50</v>
      </c>
      <c r="F83" t="s">
        <v>51</v>
      </c>
      <c r="G83">
        <v>70102763</v>
      </c>
      <c r="H83" t="s">
        <v>55</v>
      </c>
      <c r="I83">
        <v>1193558654</v>
      </c>
      <c r="J83" t="s">
        <v>220</v>
      </c>
      <c r="K83">
        <v>9854880</v>
      </c>
      <c r="L83">
        <v>4458160</v>
      </c>
    </row>
    <row r="84" spans="1:12">
      <c r="A84">
        <v>600</v>
      </c>
      <c r="B84">
        <v>11368</v>
      </c>
      <c r="C84" s="94">
        <v>45727</v>
      </c>
      <c r="D84" t="s">
        <v>166</v>
      </c>
      <c r="E84" t="s">
        <v>50</v>
      </c>
      <c r="F84" t="s">
        <v>51</v>
      </c>
      <c r="G84">
        <v>70564779</v>
      </c>
      <c r="H84" t="s">
        <v>55</v>
      </c>
      <c r="I84">
        <v>1214747523</v>
      </c>
      <c r="J84" t="s">
        <v>221</v>
      </c>
      <c r="K84">
        <v>9854880</v>
      </c>
      <c r="L84">
        <v>5162080</v>
      </c>
    </row>
    <row r="85" spans="1:12">
      <c r="A85">
        <v>600</v>
      </c>
      <c r="B85">
        <v>10787</v>
      </c>
      <c r="C85" s="94">
        <v>45719</v>
      </c>
      <c r="D85" t="s">
        <v>149</v>
      </c>
      <c r="E85" t="s">
        <v>50</v>
      </c>
      <c r="F85" t="s">
        <v>51</v>
      </c>
      <c r="G85">
        <v>70102795</v>
      </c>
      <c r="H85" t="s">
        <v>55</v>
      </c>
      <c r="I85">
        <v>1233189913</v>
      </c>
      <c r="J85" t="s">
        <v>222</v>
      </c>
      <c r="K85">
        <v>16424800</v>
      </c>
      <c r="L85">
        <v>7508480</v>
      </c>
    </row>
    <row r="86" spans="1:12">
      <c r="A86">
        <v>600</v>
      </c>
      <c r="B86">
        <v>10785</v>
      </c>
      <c r="C86" s="94">
        <v>45719</v>
      </c>
      <c r="D86" t="s">
        <v>166</v>
      </c>
      <c r="E86" t="s">
        <v>50</v>
      </c>
      <c r="F86" t="s">
        <v>51</v>
      </c>
      <c r="G86">
        <v>70102794</v>
      </c>
      <c r="H86" t="s">
        <v>55</v>
      </c>
      <c r="I86">
        <v>1234992446</v>
      </c>
      <c r="J86" t="s">
        <v>223</v>
      </c>
      <c r="K86">
        <v>13609120</v>
      </c>
      <c r="L86">
        <v>3284960</v>
      </c>
    </row>
  </sheetData>
  <autoFilter ref="A1:N1" xr:uid="{58E8C1C1-4BDA-4AAC-BE8A-5B1E78387272}">
    <sortState xmlns:xlrd2="http://schemas.microsoft.com/office/spreadsheetml/2017/richdata2" ref="A2:N86">
      <sortCondition ref="I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Andres David Cano Vanegas</cp:lastModifiedBy>
  <cp:revision/>
  <dcterms:created xsi:type="dcterms:W3CDTF">2022-09-28T21:43:33Z</dcterms:created>
  <dcterms:modified xsi:type="dcterms:W3CDTF">2025-11-11T18:46:41Z</dcterms:modified>
  <cp:category/>
  <cp:contentStatus/>
</cp:coreProperties>
</file>