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https://d.docs.live.net/e0d7cd542bc94e70/Escritorio/CAROLINA BACKUP/SUMAPAZ/PROCESOS/6. FDRS-LP-428-2025 EMPRENDIMIENTO/"/>
    </mc:Choice>
  </mc:AlternateContent>
  <xr:revisionPtr revIDLastSave="0" documentId="8_{6067741A-1DB9-45CE-B727-96BD0BA1B5E8}" xr6:coauthVersionLast="47" xr6:coauthVersionMax="47" xr10:uidLastSave="{00000000-0000-0000-0000-000000000000}"/>
  <bookViews>
    <workbookView xWindow="-120" yWindow="-120" windowWidth="29040" windowHeight="15720" tabRatio="900"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TRATAMIENTO'!$B$2:$X$75</definedName>
    <definedName name="_xlnm.Print_Area" localSheetId="0">CONTEXTO!$B$2:$F$19</definedName>
    <definedName name="_xlnm.Print_Area" localSheetId="2">EVALUACION!$B$2:$L$90</definedName>
    <definedName name="_xlnm.Print_Area" localSheetId="3">'EVALUACION CON CONTROLES'!$B$2:$R$82</definedName>
    <definedName name="_xlnm.Print_Area" localSheetId="1">'IDENTIFICACION Y ANALISIS'!$B$2:$F$68</definedName>
    <definedName name="contratación">'IDENTIFICACION Y ANALISIS'!$B$37:$B$41</definedName>
    <definedName name="ejecución">'IDENTIFICACION Y ANALISIS'!$B$43:$B$68</definedName>
    <definedName name="OPCIONES">'ASIGNACION Y TRATAMIENTO'!$B$79:$B$81</definedName>
    <definedName name="planeación">'IDENTIFICACION Y ANALISIS'!$B$19:$B$27</definedName>
    <definedName name="selección">'IDENTIFICACION Y ANALISIS'!$B$29:$B$35</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5" i="6" l="1"/>
  <c r="C46" i="6"/>
  <c r="K17" i="11"/>
  <c r="C62" i="15" l="1"/>
  <c r="C57" i="6"/>
  <c r="E57" i="6" s="1"/>
  <c r="C56" i="6"/>
  <c r="E56" i="6" s="1"/>
  <c r="C47" i="6"/>
  <c r="E47" i="6" s="1"/>
  <c r="C43" i="6"/>
  <c r="C32" i="6"/>
  <c r="C30" i="6"/>
  <c r="X29" i="6"/>
  <c r="X30" i="6"/>
  <c r="X31" i="6"/>
  <c r="X32" i="6"/>
  <c r="X33" i="6"/>
  <c r="X34" i="6"/>
  <c r="X35" i="6"/>
  <c r="X36" i="6"/>
  <c r="X37" i="6"/>
  <c r="X38" i="6"/>
  <c r="X39" i="6"/>
  <c r="X40" i="6"/>
  <c r="X41" i="6"/>
  <c r="X42" i="6"/>
  <c r="X43" i="6"/>
  <c r="X44" i="6"/>
  <c r="X45" i="6"/>
  <c r="X46" i="6"/>
  <c r="X47" i="6"/>
  <c r="X48" i="6"/>
  <c r="X49" i="6"/>
  <c r="X50" i="6"/>
  <c r="X51" i="6"/>
  <c r="X52" i="6"/>
  <c r="X53" i="6"/>
  <c r="X54" i="6"/>
  <c r="X55" i="6"/>
  <c r="X56" i="6"/>
  <c r="X57" i="6"/>
  <c r="W29" i="6"/>
  <c r="W30" i="6"/>
  <c r="W31" i="6"/>
  <c r="W32" i="6"/>
  <c r="W33" i="6"/>
  <c r="W34" i="6"/>
  <c r="W35" i="6"/>
  <c r="W36" i="6"/>
  <c r="W37" i="6"/>
  <c r="W38" i="6"/>
  <c r="W39" i="6"/>
  <c r="W40" i="6"/>
  <c r="W41" i="6"/>
  <c r="W42" i="6"/>
  <c r="W43" i="6"/>
  <c r="W44" i="6"/>
  <c r="W45" i="6"/>
  <c r="W46" i="6"/>
  <c r="W47" i="6"/>
  <c r="W48" i="6"/>
  <c r="W49" i="6"/>
  <c r="W50" i="6"/>
  <c r="W51" i="6"/>
  <c r="W52" i="6"/>
  <c r="W53" i="6"/>
  <c r="W54" i="6"/>
  <c r="W55" i="6"/>
  <c r="W56" i="6"/>
  <c r="W57" i="6"/>
  <c r="V29" i="6"/>
  <c r="V30" i="6"/>
  <c r="V31" i="6"/>
  <c r="V32" i="6"/>
  <c r="V33" i="6"/>
  <c r="V34" i="6"/>
  <c r="V35" i="6"/>
  <c r="V36" i="6"/>
  <c r="V37" i="6"/>
  <c r="V38" i="6"/>
  <c r="V39" i="6"/>
  <c r="V40" i="6"/>
  <c r="V41" i="6"/>
  <c r="V42" i="6"/>
  <c r="V43" i="6"/>
  <c r="V44" i="6"/>
  <c r="V45" i="6"/>
  <c r="V46" i="6"/>
  <c r="V47" i="6"/>
  <c r="V48" i="6"/>
  <c r="V49" i="6"/>
  <c r="V50" i="6"/>
  <c r="V51" i="6"/>
  <c r="V52" i="6"/>
  <c r="V53" i="6"/>
  <c r="V54" i="6"/>
  <c r="V55" i="6"/>
  <c r="V56" i="6"/>
  <c r="V57" i="6"/>
  <c r="U29" i="6"/>
  <c r="U30" i="6"/>
  <c r="U31" i="6"/>
  <c r="U32" i="6"/>
  <c r="U33" i="6"/>
  <c r="U34" i="6"/>
  <c r="U35" i="6"/>
  <c r="U36" i="6"/>
  <c r="U37" i="6"/>
  <c r="U38" i="6"/>
  <c r="U39" i="6"/>
  <c r="U40" i="6"/>
  <c r="U41" i="6"/>
  <c r="U42" i="6"/>
  <c r="U43" i="6"/>
  <c r="U44" i="6"/>
  <c r="U45" i="6"/>
  <c r="U46" i="6"/>
  <c r="U47" i="6"/>
  <c r="U48" i="6"/>
  <c r="U49" i="6"/>
  <c r="U50" i="6"/>
  <c r="U51" i="6"/>
  <c r="U52" i="6"/>
  <c r="U53" i="6"/>
  <c r="U54" i="6"/>
  <c r="U55" i="6"/>
  <c r="U56" i="6"/>
  <c r="U57" i="6"/>
  <c r="T29" i="6"/>
  <c r="T30" i="6"/>
  <c r="T31" i="6"/>
  <c r="T32" i="6"/>
  <c r="T33" i="6"/>
  <c r="T34" i="6"/>
  <c r="T35" i="6"/>
  <c r="T36" i="6"/>
  <c r="T37" i="6"/>
  <c r="T38" i="6"/>
  <c r="T39" i="6"/>
  <c r="T40" i="6"/>
  <c r="T41" i="6"/>
  <c r="T42" i="6"/>
  <c r="T43" i="6"/>
  <c r="T44" i="6"/>
  <c r="T45" i="6"/>
  <c r="T46" i="6"/>
  <c r="T47" i="6"/>
  <c r="T48" i="6"/>
  <c r="T49" i="6"/>
  <c r="T50" i="6"/>
  <c r="T51" i="6"/>
  <c r="T52" i="6"/>
  <c r="T53" i="6"/>
  <c r="T54" i="6"/>
  <c r="T55" i="6"/>
  <c r="T56" i="6"/>
  <c r="T57" i="6"/>
  <c r="S29" i="6"/>
  <c r="S30" i="6"/>
  <c r="S31" i="6"/>
  <c r="S32" i="6"/>
  <c r="S33" i="6"/>
  <c r="S34" i="6"/>
  <c r="S35" i="6"/>
  <c r="S36" i="6"/>
  <c r="S37" i="6"/>
  <c r="S38" i="6"/>
  <c r="S39" i="6"/>
  <c r="S40" i="6"/>
  <c r="S41" i="6"/>
  <c r="S42" i="6"/>
  <c r="S43" i="6"/>
  <c r="S44" i="6"/>
  <c r="S45" i="6"/>
  <c r="S46" i="6"/>
  <c r="S47" i="6"/>
  <c r="S48" i="6"/>
  <c r="S49" i="6"/>
  <c r="S50" i="6"/>
  <c r="S51" i="6"/>
  <c r="S52" i="6"/>
  <c r="S53" i="6"/>
  <c r="S54" i="6"/>
  <c r="S55" i="6"/>
  <c r="S56" i="6"/>
  <c r="S57" i="6"/>
  <c r="N29" i="6"/>
  <c r="N30" i="6"/>
  <c r="N31" i="6"/>
  <c r="N32" i="6"/>
  <c r="N33" i="6"/>
  <c r="N34" i="6"/>
  <c r="N35" i="6"/>
  <c r="N36" i="6"/>
  <c r="N37" i="6"/>
  <c r="N38" i="6"/>
  <c r="N39" i="6"/>
  <c r="N40" i="6"/>
  <c r="N41" i="6"/>
  <c r="N42" i="6"/>
  <c r="N43" i="6"/>
  <c r="N44" i="6"/>
  <c r="N45" i="6"/>
  <c r="N46" i="6"/>
  <c r="N47" i="6"/>
  <c r="N48" i="6"/>
  <c r="N49" i="6"/>
  <c r="N50" i="6"/>
  <c r="N51" i="6"/>
  <c r="N52" i="6"/>
  <c r="N53" i="6"/>
  <c r="N54" i="6"/>
  <c r="N55" i="6"/>
  <c r="N56" i="6"/>
  <c r="N57" i="6"/>
  <c r="I29" i="6"/>
  <c r="I30" i="6"/>
  <c r="I31" i="6"/>
  <c r="I32" i="6"/>
  <c r="I33" i="6"/>
  <c r="I34" i="6"/>
  <c r="I35" i="6"/>
  <c r="I36" i="6"/>
  <c r="I37" i="6"/>
  <c r="I38" i="6"/>
  <c r="I39" i="6"/>
  <c r="I40" i="6"/>
  <c r="I41" i="6"/>
  <c r="I42" i="6"/>
  <c r="I43" i="6"/>
  <c r="I44" i="6"/>
  <c r="I45" i="6"/>
  <c r="I46" i="6"/>
  <c r="I47" i="6"/>
  <c r="I48" i="6"/>
  <c r="I49" i="6"/>
  <c r="I50" i="6"/>
  <c r="I51" i="6"/>
  <c r="I52" i="6"/>
  <c r="I53" i="6"/>
  <c r="I54" i="6"/>
  <c r="I55" i="6"/>
  <c r="I56" i="6"/>
  <c r="I57" i="6"/>
  <c r="H29" i="6"/>
  <c r="H30" i="6"/>
  <c r="H31" i="6"/>
  <c r="H32" i="6"/>
  <c r="H33" i="6"/>
  <c r="H34" i="6"/>
  <c r="H35" i="6"/>
  <c r="H36" i="6"/>
  <c r="H37" i="6"/>
  <c r="H38" i="6"/>
  <c r="H39" i="6"/>
  <c r="H40" i="6"/>
  <c r="H41" i="6"/>
  <c r="H42" i="6"/>
  <c r="H43" i="6"/>
  <c r="H44" i="6"/>
  <c r="H45" i="6"/>
  <c r="H46" i="6"/>
  <c r="H47" i="6"/>
  <c r="H48" i="6"/>
  <c r="H49" i="6"/>
  <c r="H50" i="6"/>
  <c r="H51" i="6"/>
  <c r="H52" i="6"/>
  <c r="H53" i="6"/>
  <c r="H54" i="6"/>
  <c r="H55" i="6"/>
  <c r="H56" i="6"/>
  <c r="H57" i="6"/>
  <c r="J62" i="15"/>
  <c r="P57" i="6" s="1"/>
  <c r="J61" i="15"/>
  <c r="P56" i="6" s="1"/>
  <c r="J60" i="15"/>
  <c r="P55" i="6" s="1"/>
  <c r="J59" i="15"/>
  <c r="P54" i="6" s="1"/>
  <c r="J58" i="15"/>
  <c r="P53" i="6" s="1"/>
  <c r="J57" i="15"/>
  <c r="P52" i="6" s="1"/>
  <c r="J56" i="15"/>
  <c r="P51" i="6" s="1"/>
  <c r="J55" i="15"/>
  <c r="P50" i="6" s="1"/>
  <c r="J54" i="15"/>
  <c r="P49" i="6" s="1"/>
  <c r="J53" i="15"/>
  <c r="P48" i="6" s="1"/>
  <c r="J52" i="15"/>
  <c r="P47" i="6" s="1"/>
  <c r="J51" i="15"/>
  <c r="P46" i="6" s="1"/>
  <c r="J50" i="15"/>
  <c r="P45" i="6" s="1"/>
  <c r="J49" i="15"/>
  <c r="P44" i="6" s="1"/>
  <c r="J48" i="15"/>
  <c r="P43" i="6" s="1"/>
  <c r="J47" i="15"/>
  <c r="P42" i="6" s="1"/>
  <c r="J46" i="15"/>
  <c r="P41" i="6" s="1"/>
  <c r="J45" i="15"/>
  <c r="P40" i="6" s="1"/>
  <c r="J44" i="15"/>
  <c r="P39" i="6" s="1"/>
  <c r="J43" i="15"/>
  <c r="J42" i="15"/>
  <c r="P37" i="6" s="1"/>
  <c r="J41" i="15"/>
  <c r="P36" i="6" s="1"/>
  <c r="J40" i="15"/>
  <c r="P35" i="6" s="1"/>
  <c r="J39" i="15"/>
  <c r="P34" i="6" s="1"/>
  <c r="J38" i="15"/>
  <c r="P33" i="6" s="1"/>
  <c r="J37" i="15"/>
  <c r="P32" i="6" s="1"/>
  <c r="J36" i="15"/>
  <c r="P31" i="6" s="1"/>
  <c r="J35" i="15"/>
  <c r="P30" i="6" s="1"/>
  <c r="J34" i="15"/>
  <c r="P29" i="6" s="1"/>
  <c r="J33" i="15"/>
  <c r="P28" i="6" s="1"/>
  <c r="J32" i="15"/>
  <c r="P27" i="6" s="1"/>
  <c r="J31" i="15"/>
  <c r="P26" i="6" s="1"/>
  <c r="J30" i="15"/>
  <c r="P25" i="6" s="1"/>
  <c r="J29" i="15"/>
  <c r="P24" i="6" s="1"/>
  <c r="J28" i="15"/>
  <c r="P23" i="6" s="1"/>
  <c r="J27" i="15"/>
  <c r="J26" i="15"/>
  <c r="P21" i="6" s="1"/>
  <c r="J25" i="15"/>
  <c r="P20" i="6" s="1"/>
  <c r="J24" i="15"/>
  <c r="P19" i="6" s="1"/>
  <c r="J23" i="15"/>
  <c r="P18" i="6" s="1"/>
  <c r="J22" i="15"/>
  <c r="P17" i="6" s="1"/>
  <c r="J21" i="15"/>
  <c r="P16" i="6" s="1"/>
  <c r="J20" i="15"/>
  <c r="P15" i="6" s="1"/>
  <c r="J19" i="15"/>
  <c r="J18" i="15"/>
  <c r="P13" i="6" s="1"/>
  <c r="J17" i="15"/>
  <c r="P12" i="6" s="1"/>
  <c r="P22" i="6"/>
  <c r="I17" i="15"/>
  <c r="I18" i="15"/>
  <c r="I19" i="15"/>
  <c r="I20" i="15"/>
  <c r="I21" i="15"/>
  <c r="O16" i="6" s="1"/>
  <c r="I22" i="15"/>
  <c r="I23" i="15"/>
  <c r="I24" i="15"/>
  <c r="O19" i="6" s="1"/>
  <c r="I25" i="15"/>
  <c r="O20" i="6" s="1"/>
  <c r="I26" i="15"/>
  <c r="O21" i="6" s="1"/>
  <c r="I27" i="15"/>
  <c r="O22" i="6" s="1"/>
  <c r="I28" i="15"/>
  <c r="I29" i="15"/>
  <c r="I30" i="15"/>
  <c r="I31" i="15"/>
  <c r="O26" i="6" s="1"/>
  <c r="I32" i="15"/>
  <c r="I33" i="15"/>
  <c r="I34" i="15"/>
  <c r="O29" i="6" s="1"/>
  <c r="I35" i="15"/>
  <c r="O30" i="6" s="1"/>
  <c r="I36" i="15"/>
  <c r="O31" i="6" s="1"/>
  <c r="I37" i="15"/>
  <c r="O32" i="6" s="1"/>
  <c r="I38" i="15"/>
  <c r="O33" i="6" s="1"/>
  <c r="I39" i="15"/>
  <c r="O34" i="6" s="1"/>
  <c r="I40" i="15"/>
  <c r="O35" i="6" s="1"/>
  <c r="I41" i="15"/>
  <c r="O36" i="6" s="1"/>
  <c r="I42" i="15"/>
  <c r="O37" i="6" s="1"/>
  <c r="I43" i="15"/>
  <c r="O38" i="6" s="1"/>
  <c r="I44" i="15"/>
  <c r="O39" i="6" s="1"/>
  <c r="I45" i="15"/>
  <c r="O40" i="6" s="1"/>
  <c r="I46" i="15"/>
  <c r="O41" i="6" s="1"/>
  <c r="I47" i="15"/>
  <c r="O42" i="6" s="1"/>
  <c r="I48" i="15"/>
  <c r="O43" i="6" s="1"/>
  <c r="I49" i="15"/>
  <c r="O44" i="6" s="1"/>
  <c r="I50" i="15"/>
  <c r="O45" i="6" s="1"/>
  <c r="I51" i="15"/>
  <c r="O46" i="6" s="1"/>
  <c r="I52" i="15"/>
  <c r="O47" i="6" s="1"/>
  <c r="I53" i="15"/>
  <c r="O48" i="6" s="1"/>
  <c r="I54" i="15"/>
  <c r="O49" i="6" s="1"/>
  <c r="I55" i="15"/>
  <c r="O50" i="6" s="1"/>
  <c r="I56" i="15"/>
  <c r="O51" i="6" s="1"/>
  <c r="I57" i="15"/>
  <c r="O52" i="6" s="1"/>
  <c r="I58" i="15"/>
  <c r="O53" i="6" s="1"/>
  <c r="I59" i="15"/>
  <c r="O54" i="6" s="1"/>
  <c r="I60" i="15"/>
  <c r="O55" i="6" s="1"/>
  <c r="I61" i="15"/>
  <c r="O56" i="6" s="1"/>
  <c r="I62" i="15"/>
  <c r="O57" i="6" s="1"/>
  <c r="C17" i="15"/>
  <c r="C18" i="15"/>
  <c r="C13" i="6" s="1"/>
  <c r="C19" i="15"/>
  <c r="C20" i="15"/>
  <c r="C21" i="15"/>
  <c r="C22" i="15"/>
  <c r="C23" i="15"/>
  <c r="C24" i="15"/>
  <c r="C19" i="6" s="1"/>
  <c r="C25" i="15"/>
  <c r="C20" i="6" s="1"/>
  <c r="C26" i="15"/>
  <c r="C21" i="6" s="1"/>
  <c r="C27" i="15"/>
  <c r="C22" i="6" s="1"/>
  <c r="C28" i="15"/>
  <c r="C23" i="6" s="1"/>
  <c r="C29" i="15"/>
  <c r="C30" i="15"/>
  <c r="C25" i="6" s="1"/>
  <c r="C31" i="15"/>
  <c r="C32" i="15"/>
  <c r="C33" i="15"/>
  <c r="C34" i="15"/>
  <c r="C35" i="15"/>
  <c r="C36" i="15"/>
  <c r="C31" i="6" s="1"/>
  <c r="C37" i="15"/>
  <c r="C38" i="15"/>
  <c r="C33" i="6" s="1"/>
  <c r="C39" i="15"/>
  <c r="C34" i="6" s="1"/>
  <c r="C40" i="15"/>
  <c r="C35" i="6" s="1"/>
  <c r="C41" i="15"/>
  <c r="C42" i="15"/>
  <c r="C37" i="6" s="1"/>
  <c r="E37" i="6" s="1"/>
  <c r="C43" i="15"/>
  <c r="C44" i="15"/>
  <c r="C45" i="15"/>
  <c r="C46" i="15"/>
  <c r="C47" i="15"/>
  <c r="C42" i="6" s="1"/>
  <c r="C48" i="15"/>
  <c r="C49" i="15"/>
  <c r="C44" i="6" s="1"/>
  <c r="C50" i="15"/>
  <c r="C45" i="6" s="1"/>
  <c r="C51" i="15"/>
  <c r="C52" i="15"/>
  <c r="C53" i="15"/>
  <c r="C48" i="6" s="1"/>
  <c r="E48" i="6" s="1"/>
  <c r="C54" i="15"/>
  <c r="C55" i="15"/>
  <c r="C56" i="15"/>
  <c r="C57" i="15"/>
  <c r="C58" i="15"/>
  <c r="C53" i="6" s="1"/>
  <c r="C59" i="15"/>
  <c r="C54" i="6" s="1"/>
  <c r="C60" i="15"/>
  <c r="C55" i="6" s="1"/>
  <c r="C61" i="15"/>
  <c r="G35" i="6"/>
  <c r="G36" i="6"/>
  <c r="G37" i="6"/>
  <c r="G38" i="6"/>
  <c r="G39" i="6"/>
  <c r="G40" i="6"/>
  <c r="G41" i="6"/>
  <c r="G42" i="6"/>
  <c r="G43" i="6"/>
  <c r="G44" i="6"/>
  <c r="G45" i="6"/>
  <c r="G46" i="6"/>
  <c r="G47" i="6"/>
  <c r="G48" i="6"/>
  <c r="G49" i="6"/>
  <c r="G50" i="6"/>
  <c r="G51" i="6"/>
  <c r="G52" i="6"/>
  <c r="G53" i="6"/>
  <c r="G54" i="6"/>
  <c r="G56" i="6"/>
  <c r="G57" i="6"/>
  <c r="G29" i="6"/>
  <c r="G30" i="6"/>
  <c r="G31" i="6"/>
  <c r="G32" i="6"/>
  <c r="G33" i="6"/>
  <c r="G34" i="6"/>
  <c r="C29" i="6"/>
  <c r="E29" i="6" s="1"/>
  <c r="C36" i="6"/>
  <c r="F36" i="6" s="1"/>
  <c r="C38" i="6"/>
  <c r="E38" i="6" s="1"/>
  <c r="C39" i="6"/>
  <c r="F39" i="6" s="1"/>
  <c r="C40" i="6"/>
  <c r="E40" i="6" s="1"/>
  <c r="C41" i="6"/>
  <c r="E41" i="6" s="1"/>
  <c r="C49" i="6"/>
  <c r="F49" i="6" s="1"/>
  <c r="C50" i="6"/>
  <c r="F50" i="6" s="1"/>
  <c r="C51" i="6"/>
  <c r="F51" i="6" s="1"/>
  <c r="C52" i="6"/>
  <c r="E52" i="6" s="1"/>
  <c r="B42" i="15"/>
  <c r="D37" i="6" s="1"/>
  <c r="L43" i="11"/>
  <c r="K37" i="6" s="1"/>
  <c r="K43" i="11"/>
  <c r="J37" i="6" s="1"/>
  <c r="B17" i="15"/>
  <c r="D12" i="6" s="1"/>
  <c r="B18" i="15"/>
  <c r="D13" i="6" s="1"/>
  <c r="B19" i="15"/>
  <c r="D14" i="6" s="1"/>
  <c r="B20" i="15"/>
  <c r="D15" i="6" s="1"/>
  <c r="B21" i="15"/>
  <c r="D16" i="6" s="1"/>
  <c r="B22" i="15"/>
  <c r="D17" i="6" s="1"/>
  <c r="B23" i="15"/>
  <c r="D18" i="6" s="1"/>
  <c r="B24" i="15"/>
  <c r="D19" i="6" s="1"/>
  <c r="B25" i="15"/>
  <c r="D20" i="6" s="1"/>
  <c r="B26" i="15"/>
  <c r="D21" i="6" s="1"/>
  <c r="B27" i="15"/>
  <c r="D22" i="6" s="1"/>
  <c r="B28" i="15"/>
  <c r="D23" i="6" s="1"/>
  <c r="B29" i="15"/>
  <c r="D24" i="6" s="1"/>
  <c r="B30" i="15"/>
  <c r="D25" i="6" s="1"/>
  <c r="B31" i="15"/>
  <c r="D26" i="6" s="1"/>
  <c r="B32" i="15"/>
  <c r="D27" i="6" s="1"/>
  <c r="B33" i="15"/>
  <c r="D28" i="6" s="1"/>
  <c r="B34" i="15"/>
  <c r="D29" i="6" s="1"/>
  <c r="B35" i="15"/>
  <c r="D30" i="6" s="1"/>
  <c r="B36" i="15"/>
  <c r="D31" i="6" s="1"/>
  <c r="B37" i="15"/>
  <c r="D32" i="6" s="1"/>
  <c r="B38" i="15"/>
  <c r="D33" i="6" s="1"/>
  <c r="B39" i="15"/>
  <c r="D34" i="6" s="1"/>
  <c r="B40" i="15"/>
  <c r="D35" i="6" s="1"/>
  <c r="B41" i="15"/>
  <c r="D36" i="6" s="1"/>
  <c r="B43" i="15"/>
  <c r="D38" i="6" s="1"/>
  <c r="B44" i="15"/>
  <c r="D39" i="6" s="1"/>
  <c r="B45" i="15"/>
  <c r="D40" i="6" s="1"/>
  <c r="B46" i="15"/>
  <c r="D41" i="6" s="1"/>
  <c r="B47" i="15"/>
  <c r="D42" i="6" s="1"/>
  <c r="B48" i="15"/>
  <c r="D43" i="6" s="1"/>
  <c r="B49" i="15"/>
  <c r="D44" i="6" s="1"/>
  <c r="B50" i="15"/>
  <c r="D45" i="6" s="1"/>
  <c r="B51" i="15"/>
  <c r="D46" i="6" s="1"/>
  <c r="B52" i="15"/>
  <c r="D47" i="6" s="1"/>
  <c r="B53" i="15"/>
  <c r="D48" i="6" s="1"/>
  <c r="B54" i="15"/>
  <c r="D49" i="6" s="1"/>
  <c r="B55" i="15"/>
  <c r="D50" i="6" s="1"/>
  <c r="B56" i="15"/>
  <c r="D51" i="6" s="1"/>
  <c r="B57" i="15"/>
  <c r="D52" i="6" s="1"/>
  <c r="B58" i="15"/>
  <c r="D53" i="6" s="1"/>
  <c r="B59" i="15"/>
  <c r="D54" i="6" s="1"/>
  <c r="B60" i="15"/>
  <c r="D55" i="6" s="1"/>
  <c r="B61" i="15"/>
  <c r="D56" i="6" s="1"/>
  <c r="B62" i="15"/>
  <c r="D57" i="6" s="1"/>
  <c r="C12" i="6"/>
  <c r="C14" i="6"/>
  <c r="C15" i="6"/>
  <c r="C16" i="6"/>
  <c r="C17" i="6"/>
  <c r="C18" i="6"/>
  <c r="C24" i="6"/>
  <c r="F24" i="6" s="1"/>
  <c r="C26" i="6"/>
  <c r="C27" i="6"/>
  <c r="C28" i="6"/>
  <c r="K62" i="11"/>
  <c r="L62" i="11" s="1"/>
  <c r="K56" i="6" s="1"/>
  <c r="K63" i="11"/>
  <c r="L63" i="11" s="1"/>
  <c r="K57" i="6" s="1"/>
  <c r="K55" i="11"/>
  <c r="L55" i="11" s="1"/>
  <c r="K49" i="6" s="1"/>
  <c r="K56" i="11"/>
  <c r="L56" i="11" s="1"/>
  <c r="K50" i="6" s="1"/>
  <c r="K57" i="11"/>
  <c r="L57" i="11" s="1"/>
  <c r="K51" i="6" s="1"/>
  <c r="K58" i="11"/>
  <c r="L58" i="11" s="1"/>
  <c r="K52" i="6" s="1"/>
  <c r="K59" i="11"/>
  <c r="L59" i="11" s="1"/>
  <c r="K53" i="6" s="1"/>
  <c r="K60" i="11"/>
  <c r="L60" i="11" s="1"/>
  <c r="K54" i="6" s="1"/>
  <c r="K61" i="11"/>
  <c r="L61" i="11" s="1"/>
  <c r="K55" i="6" s="1"/>
  <c r="K47" i="11"/>
  <c r="L47" i="11" s="1"/>
  <c r="K41" i="6" s="1"/>
  <c r="K48" i="11"/>
  <c r="L48" i="11" s="1"/>
  <c r="K42" i="6" s="1"/>
  <c r="K49" i="11"/>
  <c r="L49" i="11" s="1"/>
  <c r="K43" i="6" s="1"/>
  <c r="K50" i="11"/>
  <c r="L50" i="11" s="1"/>
  <c r="K44" i="6" s="1"/>
  <c r="K51" i="11"/>
  <c r="L51" i="11" s="1"/>
  <c r="K45" i="6" s="1"/>
  <c r="K52" i="11"/>
  <c r="L52" i="11" s="1"/>
  <c r="K46" i="6" s="1"/>
  <c r="K53" i="11"/>
  <c r="L53" i="11" s="1"/>
  <c r="K47" i="6" s="1"/>
  <c r="K54" i="11"/>
  <c r="L54" i="11" s="1"/>
  <c r="K48" i="6" s="1"/>
  <c r="K36" i="11"/>
  <c r="L36" i="11" s="1"/>
  <c r="K30" i="6" s="1"/>
  <c r="K37" i="11"/>
  <c r="L37" i="11" s="1"/>
  <c r="K31" i="6" s="1"/>
  <c r="K38" i="11"/>
  <c r="L38" i="11" s="1"/>
  <c r="K32" i="6" s="1"/>
  <c r="K39" i="11"/>
  <c r="L39" i="11" s="1"/>
  <c r="K33" i="6" s="1"/>
  <c r="K40" i="11"/>
  <c r="L40" i="11" s="1"/>
  <c r="K34" i="6" s="1"/>
  <c r="K41" i="11"/>
  <c r="L41" i="11" s="1"/>
  <c r="K35" i="6" s="1"/>
  <c r="K42" i="11"/>
  <c r="L42" i="11" s="1"/>
  <c r="K36" i="6" s="1"/>
  <c r="K44" i="11"/>
  <c r="L44" i="11" s="1"/>
  <c r="K38" i="6" s="1"/>
  <c r="K45" i="11"/>
  <c r="L45" i="11" s="1"/>
  <c r="K39" i="6" s="1"/>
  <c r="K46" i="11"/>
  <c r="L46" i="11" s="1"/>
  <c r="K40" i="6" s="1"/>
  <c r="I16" i="15"/>
  <c r="O11" i="6" s="1"/>
  <c r="J16" i="15"/>
  <c r="P11" i="6" s="1"/>
  <c r="C16" i="15"/>
  <c r="C11" i="6" s="1"/>
  <c r="F11" i="6" s="1"/>
  <c r="J11" i="6"/>
  <c r="B6"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G25" i="6"/>
  <c r="H25" i="6"/>
  <c r="I25" i="6"/>
  <c r="N25" i="6"/>
  <c r="S25" i="6"/>
  <c r="T25" i="6"/>
  <c r="U25" i="6"/>
  <c r="V25" i="6"/>
  <c r="W25" i="6"/>
  <c r="X25" i="6"/>
  <c r="G26" i="6"/>
  <c r="H26" i="6"/>
  <c r="I26" i="6"/>
  <c r="N26" i="6"/>
  <c r="S26" i="6"/>
  <c r="T26" i="6"/>
  <c r="U26" i="6"/>
  <c r="V26" i="6"/>
  <c r="W26" i="6"/>
  <c r="X26" i="6"/>
  <c r="G27" i="6"/>
  <c r="H27" i="6"/>
  <c r="I27" i="6"/>
  <c r="N27" i="6"/>
  <c r="S27" i="6"/>
  <c r="T27" i="6"/>
  <c r="U27" i="6"/>
  <c r="V27" i="6"/>
  <c r="W27" i="6"/>
  <c r="X27" i="6"/>
  <c r="G28" i="6"/>
  <c r="H28" i="6"/>
  <c r="I28" i="6"/>
  <c r="N28" i="6"/>
  <c r="S28" i="6"/>
  <c r="T28" i="6"/>
  <c r="U28" i="6"/>
  <c r="V28" i="6"/>
  <c r="W28" i="6"/>
  <c r="X28" i="6"/>
  <c r="O14" i="6"/>
  <c r="B6" i="15"/>
  <c r="K35" i="11"/>
  <c r="L35" i="11" s="1"/>
  <c r="K29" i="6" s="1"/>
  <c r="K34" i="11"/>
  <c r="L34" i="11" s="1"/>
  <c r="K28" i="6" s="1"/>
  <c r="K33" i="11"/>
  <c r="J27" i="6" s="1"/>
  <c r="K32" i="11"/>
  <c r="J26" i="6" s="1"/>
  <c r="K31" i="11"/>
  <c r="L31" i="11" s="1"/>
  <c r="K25" i="6" s="1"/>
  <c r="K30" i="11"/>
  <c r="L30" i="11" s="1"/>
  <c r="K24" i="6" s="1"/>
  <c r="K29" i="11"/>
  <c r="L29" i="11" s="1"/>
  <c r="K23" i="6" s="1"/>
  <c r="K28" i="11"/>
  <c r="J22" i="6" s="1"/>
  <c r="K27" i="11"/>
  <c r="L27" i="11" s="1"/>
  <c r="K21" i="6" s="1"/>
  <c r="K26" i="11"/>
  <c r="J20" i="6" s="1"/>
  <c r="K25" i="11"/>
  <c r="J19" i="6" s="1"/>
  <c r="K24" i="11"/>
  <c r="L24" i="11" s="1"/>
  <c r="K18" i="6" s="1"/>
  <c r="K23" i="11"/>
  <c r="L23" i="11" s="1"/>
  <c r="K17" i="6" s="1"/>
  <c r="K22" i="11"/>
  <c r="L22" i="11" s="1"/>
  <c r="K16" i="6" s="1"/>
  <c r="K21" i="11"/>
  <c r="L21" i="11" s="1"/>
  <c r="K15" i="6" s="1"/>
  <c r="K20" i="11"/>
  <c r="L20" i="11" s="1"/>
  <c r="K14" i="6" s="1"/>
  <c r="K19" i="11"/>
  <c r="J13" i="6" s="1"/>
  <c r="K18" i="11"/>
  <c r="J12" i="6" s="1"/>
  <c r="B16" i="15"/>
  <c r="D11" i="6" s="1"/>
  <c r="X11" i="6"/>
  <c r="W11" i="6"/>
  <c r="V11" i="6"/>
  <c r="U11" i="6"/>
  <c r="T11" i="6"/>
  <c r="S11" i="6"/>
  <c r="N11" i="6"/>
  <c r="I11" i="6"/>
  <c r="H11" i="6"/>
  <c r="G11" i="6"/>
  <c r="F47" i="6" l="1"/>
  <c r="J53" i="6"/>
  <c r="J52" i="6"/>
  <c r="J39" i="6"/>
  <c r="J51" i="6"/>
  <c r="J50" i="6"/>
  <c r="J36" i="6"/>
  <c r="J49" i="6"/>
  <c r="J34" i="6"/>
  <c r="J48" i="6"/>
  <c r="J47" i="6"/>
  <c r="J46" i="6"/>
  <c r="J57" i="6"/>
  <c r="J45" i="6"/>
  <c r="K41" i="15"/>
  <c r="Q36" i="6" s="1"/>
  <c r="K52" i="15"/>
  <c r="Q47" i="6" s="1"/>
  <c r="J56" i="6"/>
  <c r="J44" i="6"/>
  <c r="K42" i="15"/>
  <c r="K53" i="15"/>
  <c r="J55" i="6"/>
  <c r="J43" i="6"/>
  <c r="K19" i="15"/>
  <c r="Q14" i="6" s="1"/>
  <c r="K43" i="15"/>
  <c r="Q38" i="6" s="1"/>
  <c r="K54" i="15"/>
  <c r="J54" i="6"/>
  <c r="J42" i="6"/>
  <c r="J41" i="6"/>
  <c r="J40" i="6"/>
  <c r="J38" i="6"/>
  <c r="P38" i="6"/>
  <c r="J35" i="6"/>
  <c r="J33" i="6"/>
  <c r="J32" i="6"/>
  <c r="J31" i="6"/>
  <c r="J30" i="6"/>
  <c r="J29" i="6"/>
  <c r="K31" i="15"/>
  <c r="K30" i="15"/>
  <c r="L30" i="15" s="1"/>
  <c r="R25" i="6" s="1"/>
  <c r="P14" i="6"/>
  <c r="K16" i="15"/>
  <c r="K18" i="15"/>
  <c r="Q13" i="6" s="1"/>
  <c r="K17" i="15"/>
  <c r="K29" i="15"/>
  <c r="L29" i="15" s="1"/>
  <c r="R24" i="6" s="1"/>
  <c r="K51" i="15"/>
  <c r="Q46" i="6" s="1"/>
  <c r="K40" i="15"/>
  <c r="Q35" i="6" s="1"/>
  <c r="K28" i="15"/>
  <c r="L28" i="15" s="1"/>
  <c r="R23" i="6" s="1"/>
  <c r="K62" i="15"/>
  <c r="K50" i="15"/>
  <c r="Q45" i="6" s="1"/>
  <c r="K39" i="15"/>
  <c r="K61" i="15"/>
  <c r="K49" i="15"/>
  <c r="K38" i="15"/>
  <c r="K60" i="15"/>
  <c r="K48" i="15"/>
  <c r="K37" i="15"/>
  <c r="K59" i="15"/>
  <c r="Q54" i="6" s="1"/>
  <c r="K47" i="15"/>
  <c r="Q42" i="6" s="1"/>
  <c r="K36" i="15"/>
  <c r="K58" i="15"/>
  <c r="K35" i="15"/>
  <c r="Q30" i="6" s="1"/>
  <c r="K23" i="15"/>
  <c r="L23" i="15" s="1"/>
  <c r="R18" i="6" s="1"/>
  <c r="K57" i="15"/>
  <c r="K46" i="15"/>
  <c r="K34" i="15"/>
  <c r="K22" i="15"/>
  <c r="Q17" i="6" s="1"/>
  <c r="K56" i="15"/>
  <c r="K45" i="15"/>
  <c r="Q40" i="6" s="1"/>
  <c r="K33" i="15"/>
  <c r="L33" i="15" s="1"/>
  <c r="R28" i="6" s="1"/>
  <c r="K21" i="15"/>
  <c r="K55" i="15"/>
  <c r="K44" i="15"/>
  <c r="Q39" i="6" s="1"/>
  <c r="K32" i="15"/>
  <c r="Q27" i="6" s="1"/>
  <c r="K20" i="15"/>
  <c r="L20" i="15" s="1"/>
  <c r="R15" i="6" s="1"/>
  <c r="O23" i="6"/>
  <c r="K27" i="15"/>
  <c r="K26" i="15"/>
  <c r="K25" i="15"/>
  <c r="O15" i="6"/>
  <c r="K24" i="15"/>
  <c r="L24" i="15" s="1"/>
  <c r="R19" i="6" s="1"/>
  <c r="O18" i="6"/>
  <c r="O17" i="6"/>
  <c r="L51" i="15"/>
  <c r="R46" i="6" s="1"/>
  <c r="F46" i="6"/>
  <c r="E46" i="6"/>
  <c r="F35" i="6"/>
  <c r="E35" i="6"/>
  <c r="F57" i="6"/>
  <c r="E45" i="6"/>
  <c r="F45" i="6"/>
  <c r="F34" i="6"/>
  <c r="E34" i="6"/>
  <c r="F56" i="6"/>
  <c r="E44" i="6"/>
  <c r="F44" i="6"/>
  <c r="F33" i="6"/>
  <c r="E33" i="6"/>
  <c r="F55" i="6"/>
  <c r="E55" i="6"/>
  <c r="E43" i="6"/>
  <c r="F43" i="6"/>
  <c r="F32" i="6"/>
  <c r="E32" i="6"/>
  <c r="E54" i="6"/>
  <c r="F54" i="6"/>
  <c r="E42" i="6"/>
  <c r="F42" i="6"/>
  <c r="E31" i="6"/>
  <c r="F31" i="6"/>
  <c r="E53" i="6"/>
  <c r="F53" i="6"/>
  <c r="F30" i="6"/>
  <c r="E30" i="6"/>
  <c r="E51" i="6"/>
  <c r="E50" i="6"/>
  <c r="E49" i="6"/>
  <c r="E36" i="6"/>
  <c r="F41" i="6"/>
  <c r="F29" i="6"/>
  <c r="F38" i="6"/>
  <c r="F48" i="6"/>
  <c r="F37" i="6"/>
  <c r="E39" i="6"/>
  <c r="F52" i="6"/>
  <c r="F40" i="6"/>
  <c r="L52" i="15"/>
  <c r="R47" i="6" s="1"/>
  <c r="L41" i="15"/>
  <c r="R36" i="6" s="1"/>
  <c r="J28" i="6"/>
  <c r="J24" i="6"/>
  <c r="J16" i="6"/>
  <c r="L25" i="11"/>
  <c r="K19" i="6" s="1"/>
  <c r="L19" i="11"/>
  <c r="K13" i="6" s="1"/>
  <c r="J17" i="6"/>
  <c r="J25" i="6"/>
  <c r="L18" i="11"/>
  <c r="K12" i="6" s="1"/>
  <c r="J21" i="6"/>
  <c r="F18" i="6"/>
  <c r="E18" i="6"/>
  <c r="E23" i="6"/>
  <c r="F23" i="6"/>
  <c r="F20" i="6"/>
  <c r="E20" i="6"/>
  <c r="F22" i="6"/>
  <c r="E22" i="6"/>
  <c r="E17" i="6"/>
  <c r="F17" i="6"/>
  <c r="F21" i="6"/>
  <c r="E21" i="6"/>
  <c r="F19" i="6"/>
  <c r="E19" i="6"/>
  <c r="L32" i="11"/>
  <c r="K26" i="6" s="1"/>
  <c r="J23" i="6"/>
  <c r="E11" i="6"/>
  <c r="L26" i="11"/>
  <c r="K20" i="6" s="1"/>
  <c r="J15" i="6"/>
  <c r="L17" i="15"/>
  <c r="R12" i="6" s="1"/>
  <c r="L28" i="11"/>
  <c r="K22" i="6" s="1"/>
  <c r="L33" i="11"/>
  <c r="K27" i="6" s="1"/>
  <c r="O24" i="6"/>
  <c r="E12" i="6"/>
  <c r="F12" i="6"/>
  <c r="E16" i="6"/>
  <c r="F16" i="6"/>
  <c r="F15" i="6"/>
  <c r="E15" i="6"/>
  <c r="F14" i="6"/>
  <c r="E14" i="6"/>
  <c r="E13" i="6"/>
  <c r="F13" i="6"/>
  <c r="F28" i="6"/>
  <c r="E28" i="6"/>
  <c r="F27" i="6"/>
  <c r="E27" i="6"/>
  <c r="E26" i="6"/>
  <c r="F26" i="6"/>
  <c r="E25" i="6"/>
  <c r="F25" i="6"/>
  <c r="O27" i="6"/>
  <c r="L17" i="11"/>
  <c r="K11" i="6" s="1"/>
  <c r="O12" i="6"/>
  <c r="E24" i="6"/>
  <c r="O28" i="6"/>
  <c r="O25" i="6"/>
  <c r="O13" i="6"/>
  <c r="J14" i="6"/>
  <c r="J18" i="6"/>
  <c r="L59" i="15" l="1"/>
  <c r="R54" i="6" s="1"/>
  <c r="L47" i="15"/>
  <c r="R42" i="6" s="1"/>
  <c r="L45" i="15"/>
  <c r="R40" i="6" s="1"/>
  <c r="L56" i="15"/>
  <c r="R51" i="6" s="1"/>
  <c r="Q51" i="6"/>
  <c r="L53" i="15"/>
  <c r="R48" i="6" s="1"/>
  <c r="Q48" i="6"/>
  <c r="L58" i="15"/>
  <c r="R53" i="6" s="1"/>
  <c r="Q53" i="6"/>
  <c r="L50" i="15"/>
  <c r="R45" i="6" s="1"/>
  <c r="L48" i="15"/>
  <c r="R43" i="6" s="1"/>
  <c r="Q43" i="6"/>
  <c r="L42" i="15"/>
  <c r="R37" i="6" s="1"/>
  <c r="Q37" i="6"/>
  <c r="L60" i="15"/>
  <c r="R55" i="6" s="1"/>
  <c r="Q55" i="6"/>
  <c r="L54" i="15"/>
  <c r="R49" i="6" s="1"/>
  <c r="Q49" i="6"/>
  <c r="L57" i="15"/>
  <c r="R52" i="6" s="1"/>
  <c r="Q52" i="6"/>
  <c r="L49" i="15"/>
  <c r="R44" i="6" s="1"/>
  <c r="Q44" i="6"/>
  <c r="L62" i="15"/>
  <c r="R57" i="6" s="1"/>
  <c r="Q57" i="6"/>
  <c r="L43" i="15"/>
  <c r="R38" i="6" s="1"/>
  <c r="L61" i="15"/>
  <c r="R56" i="6" s="1"/>
  <c r="Q56" i="6"/>
  <c r="L55" i="15"/>
  <c r="R50" i="6" s="1"/>
  <c r="Q50" i="6"/>
  <c r="L44" i="15"/>
  <c r="R39" i="6" s="1"/>
  <c r="L39" i="15"/>
  <c r="R34" i="6" s="1"/>
  <c r="Q34" i="6"/>
  <c r="L46" i="15"/>
  <c r="R41" i="6" s="1"/>
  <c r="Q41" i="6"/>
  <c r="L40" i="15"/>
  <c r="R35" i="6" s="1"/>
  <c r="L38" i="15"/>
  <c r="R33" i="6" s="1"/>
  <c r="Q33" i="6"/>
  <c r="L37" i="15"/>
  <c r="R32" i="6" s="1"/>
  <c r="Q32" i="6"/>
  <c r="L36" i="15"/>
  <c r="R31" i="6" s="1"/>
  <c r="Q31" i="6"/>
  <c r="L35" i="15"/>
  <c r="R30" i="6" s="1"/>
  <c r="L34" i="15"/>
  <c r="R29" i="6" s="1"/>
  <c r="Q29" i="6"/>
  <c r="L22" i="15"/>
  <c r="R17" i="6" s="1"/>
  <c r="Q19" i="6"/>
  <c r="Q15" i="6"/>
  <c r="Q28" i="6"/>
  <c r="Q23" i="6"/>
  <c r="Q18" i="6"/>
  <c r="Q25" i="6"/>
  <c r="L18" i="15"/>
  <c r="R13" i="6" s="1"/>
  <c r="Q12" i="6"/>
  <c r="L32" i="15"/>
  <c r="R27" i="6" s="1"/>
  <c r="L19" i="15"/>
  <c r="R14" i="6" s="1"/>
  <c r="Q24" i="6"/>
  <c r="Q16" i="6"/>
  <c r="L21" i="15"/>
  <c r="R16" i="6" s="1"/>
  <c r="L26" i="15"/>
  <c r="R21" i="6" s="1"/>
  <c r="Q21" i="6"/>
  <c r="Q20" i="6"/>
  <c r="L25" i="15"/>
  <c r="R20" i="6" s="1"/>
  <c r="Q22" i="6"/>
  <c r="L27" i="15"/>
  <c r="R22" i="6" s="1"/>
  <c r="Q11" i="6"/>
  <c r="L16" i="15"/>
  <c r="R11" i="6" s="1"/>
  <c r="Q26" i="6"/>
  <c r="L31" i="15"/>
  <c r="R26" i="6" s="1"/>
</calcChain>
</file>

<file path=xl/sharedStrings.xml><?xml version="1.0" encoding="utf-8"?>
<sst xmlns="http://schemas.openxmlformats.org/spreadsheetml/2006/main" count="952" uniqueCount="413">
  <si>
    <t>Catastrófico</t>
  </si>
  <si>
    <t>Moderado</t>
  </si>
  <si>
    <t>Probabilidad</t>
  </si>
  <si>
    <t>Impacto</t>
  </si>
  <si>
    <t>Regulatorios</t>
  </si>
  <si>
    <t>%</t>
  </si>
  <si>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</si>
  <si>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</si>
  <si>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</si>
  <si>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</si>
  <si>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</si>
  <si>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</si>
  <si>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</si>
  <si>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</si>
  <si>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</si>
  <si>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</si>
  <si>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</si>
  <si>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</si>
  <si>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</si>
  <si>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</si>
  <si>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</si>
  <si>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</si>
  <si>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</si>
  <si>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</si>
  <si>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</si>
  <si>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</si>
  <si>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</si>
  <si>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</si>
  <si>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</si>
  <si>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</si>
  <si>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</si>
  <si>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Operacionales</t>
  </si>
  <si>
    <t>TIPO</t>
  </si>
  <si>
    <t>CLASE</t>
  </si>
  <si>
    <t>FUENTE</t>
  </si>
  <si>
    <t>ETAPAS</t>
  </si>
  <si>
    <t>Inadecuada escogencia de la modalidad de contratación</t>
  </si>
  <si>
    <t xml:space="preserve">Requisitos habilitantes inapropiados para el proceso de selección </t>
  </si>
  <si>
    <t xml:space="preserve">Inadecuada  descripción del bien o servicio requerido </t>
  </si>
  <si>
    <t>Ausencia de fundamentación de la justificación y conveniencia de la contratación</t>
  </si>
  <si>
    <t>Apertura de procesos sin disponibilidad  presupuestal</t>
  </si>
  <si>
    <t>Inadecuado manejo administrativo del proceso contractual</t>
  </si>
  <si>
    <t>Inadecuada evaluación de las ofertas y/o verificación de requisitos habilitantes</t>
  </si>
  <si>
    <t>Contestación inoportuna a todas las observaciones formuladas a los documentos de la contratación</t>
  </si>
  <si>
    <t>No publicación de la documentación del proceso de selección en el SECOP</t>
  </si>
  <si>
    <t>Selección de ofertas con precios  artificialmente bajos.</t>
  </si>
  <si>
    <t>Confabulacion de los proponentes (Colusión)</t>
  </si>
  <si>
    <t>Falta de constitución o constitución tardía de la garantía única. Aceptación de garantías que no se ajustan a lo contemplado en el contrato</t>
  </si>
  <si>
    <t>Presentación de reclamos de terceros sobre la selección del oferente que retrasen el perfeccionamiento del contrato.</t>
  </si>
  <si>
    <t>Variación de los precios del mercado</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</si>
  <si>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</si>
  <si>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</si>
  <si>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</si>
  <si>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</si>
  <si>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</si>
  <si>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</si>
  <si>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</si>
  <si>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</si>
  <si>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Variación de tasas o tarifas</t>
  </si>
  <si>
    <t>Fuentes de materiales</t>
  </si>
  <si>
    <t>Inadecuada identificación de las condiciones contractuales</t>
  </si>
  <si>
    <t>De la naturaleza</t>
  </si>
  <si>
    <t>Falta de claridad en la elaboración de los actos administrativos</t>
  </si>
  <si>
    <t>Inadecuada elaboración de estudios y diseños</t>
  </si>
  <si>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</si>
  <si>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</si>
  <si>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</si>
  <si>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</si>
  <si>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</si>
  <si>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</si>
  <si>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</si>
  <si>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</si>
  <si>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</si>
  <si>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</si>
  <si>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</si>
  <si>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</si>
  <si>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</si>
  <si>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</si>
  <si>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</si>
  <si>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</si>
  <si>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</si>
  <si>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</si>
  <si>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</si>
  <si>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</si>
  <si>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</si>
  <si>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</si>
  <si>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</si>
  <si>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</si>
  <si>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</si>
  <si>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</si>
  <si>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</si>
  <si>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</si>
  <si>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1) Describa el tratamiento/controles a ser implementados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</si>
  <si>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</si>
  <si>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</si>
  <si>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</si>
  <si>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</si>
  <si>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</si>
  <si>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</si>
  <si>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</si>
  <si>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</si>
  <si>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</si>
  <si>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</si>
  <si>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</si>
  <si>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</si>
  <si>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</si>
  <si>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</si>
  <si>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</si>
  <si>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ESTABLECER EL CONTEXTO</t>
  </si>
  <si>
    <t xml:space="preserve">Categoria </t>
  </si>
  <si>
    <t>Inadecuado análisis  económico estimativo del valor del contrato</t>
  </si>
  <si>
    <t>Falta de solicitud o solicitud tardía del registro  presupuestal</t>
  </si>
  <si>
    <t>Esta matriz es un documento anexo del Estudio Previo</t>
  </si>
  <si>
    <t xml:space="preserve">Falta de profundidad en el estudio de sector no identificandose claramente aspectos de oferta y demanda </t>
  </si>
  <si>
    <t xml:space="preserve">Riesgo de que no se firme el contrato. </t>
  </si>
  <si>
    <t>¿Cómo se realiza el monitoreo?</t>
  </si>
  <si>
    <t>SDG</t>
  </si>
  <si>
    <t>CONTRATISTA</t>
  </si>
  <si>
    <t>CONTRATISTA Y SDG</t>
  </si>
  <si>
    <t>MATRIZ DE RIESGOS DE CONTRATACIÓN</t>
  </si>
  <si>
    <t>MATRIZ DE RIESGOS EN CONTRATACIÓN</t>
  </si>
  <si>
    <t>5) Al realizar las anteriores actividades se obtendrá la calificación total y la valoración del riesgo (prioridad).</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</si>
  <si>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</si>
  <si>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</si>
  <si>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</si>
  <si>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6) Continúe en la hoja de "EVALUACIÓN DE CONTROLES"</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</si>
  <si>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</si>
  <si>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2) Describa las consecuencias de la ocurrencia del Riesgo/evento.</t>
  </si>
  <si>
    <t>3) Continúe en la hoja de "ASIGNACIÓN Y TRATAMIENTO" y diligencie las siguientes casillas: A quien se le asigna y el porcentaje que asume cada una de las partes en caso de que sea compartido.</t>
  </si>
  <si>
    <t>1) Diligencie el objeto contractual y seleccione la(s) etapas  y los riesgos que aplican al objeto contractual, de acuerdo a lo definido en la hoja de "IDENTIFICACIÓN Y ANÁLISIS"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</si>
  <si>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</si>
  <si>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Código: GCO-GCI-F164
Versión: 02
Vigencia: 01 de diciembre de 2022
Caso HOLA: 280117</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</si>
  <si>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</si>
  <si>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r>
      <rPr>
        <b/>
        <u/>
        <sz val="12"/>
        <rFont val="Garamond"/>
        <family val="1"/>
      </rPr>
      <t>Objeto del Proceso de Contratación:</t>
    </r>
    <r>
      <rPr>
        <b/>
        <sz val="12"/>
        <rFont val="Garamond"/>
        <family val="1"/>
      </rPr>
      <t xml:space="preserve"> "</t>
    </r>
    <r>
      <rPr>
        <sz val="12"/>
        <rFont val="Garamond"/>
        <family val="1"/>
      </rPr>
      <t>PRESTAR SERVICIOS ORIENTADOS AL FORTALECIMIENTO DEL EMPRENDIMIENTO RURAL SOSTENIBLE, QUE INCLUYAN PROCESOS DE CAPACITACIÓN Y ACOMPAÑAMIENTO TÉCNICO, EN LA FORMULACIÓN DE PLANES, COMERCIALIZACIÓN E IMPULSOS NECESARIOS PARA CONSOLIDAR HOGARES Y/O UNIDADES PRODUCTIVAS, MIPYMES, EMPRENDIMIENTOS Y/O ACTORES DE LA ECONOMÍA INFORMAL"</t>
    </r>
  </si>
  <si>
    <r>
      <rPr>
        <b/>
        <u/>
        <sz val="12"/>
        <rFont val="Garamond"/>
        <family val="1"/>
      </rPr>
      <t>Partícipes del Proceso de Contratación:</t>
    </r>
    <r>
      <rPr>
        <b/>
        <sz val="12"/>
        <rFont val="Garamond"/>
        <family val="1"/>
      </rPr>
      <t xml:space="preserve"> </t>
    </r>
    <r>
      <rPr>
        <sz val="12"/>
        <rFont val="Garamond"/>
        <family val="1"/>
      </rPr>
      <t>Entidad Estatal contratante: Alcaldía Local de Sumapaz – Fondo de Desarrollo Local.
	•	Contratista seleccionado mediante licitación pública.
	•	Supervisión: equipo técnico designado por la Alcaldía Local.
	•	Comunidad organizada: asociaciones campesinas, Mipymes y unidades productivas rurales.</t>
    </r>
  </si>
  <si>
    <r>
      <t xml:space="preserve">Ciudadanía que se beneficia del Proceso de Contratación: </t>
    </r>
    <r>
      <rPr>
        <sz val="12"/>
        <rFont val="Garamond"/>
        <family val="1"/>
      </rPr>
      <t>Población campesina de la localidad de Sumapaz, priorizando 150 unidades productivas y 30 Mipymes rurales, con enfoque diferencial hacia mujeres y jóvenes emprendedores.</t>
    </r>
  </si>
  <si>
    <r>
      <t xml:space="preserve">Capacidad de la Entidad Estatal entendida como la disponibilidad de recursos y conocimientos para el Proceso de Contratación: </t>
    </r>
    <r>
      <rPr>
        <sz val="12"/>
        <rFont val="Garamond"/>
        <family val="1"/>
      </rPr>
      <t>La Alcaldía Local de Sumapaz, a través del Fondo de Desarrollo Rural de Sumapaz (FDRS), cuenta con los recursos financieros, técnicos y logísticos para adelantar el proceso de contratación. El proyecto prevé la vinculación de perfiles clave (coordinador general, administrativo, técnico y comunitario) que garantizan la planeación, coordinación y supervisión del programa. Estas capacidades se reflejan en la participación de diferentes dependencias en las etapas del proceso: áreas requirentes para estudios previos, área de Contratos de la Secretaría General para la etapa contractual, y evaluadores idóneos y con experiencia específica en emprendimiento rural, agroecología y desarrollo comunitario, lo que asegura idoneidad y calidad en la ejecución.</t>
    </r>
  </si>
  <si>
    <r>
      <t>Suficiencia del presupuesto oficial del Proceso de Contratación:</t>
    </r>
    <r>
      <rPr>
        <sz val="12"/>
        <rFont val="Garamond"/>
        <family val="1"/>
      </rPr>
      <t xml:space="preserve"> El presupuesto oficial estimado es de MIL CIENTO SETENTA Y DOS MILLONES SEIS MIL DOCIENTOS NOVENTA Y OCHO PESOS ($ 1.172.006.298), con cargo a la vigencia fiscal 2025 del Proyecto de Inversión 2315, determinado a partir de análisis de precios de referencia y contratos previos en la localidad.</t>
    </r>
  </si>
  <si>
    <r>
      <t xml:space="preserve">Condiciones geográficas y de acceso del lugar en el cual se debe cumplir el objeto del Proceso de Contratación: </t>
    </r>
    <r>
      <rPr>
        <sz val="12"/>
        <rFont val="Garamond"/>
        <family val="1"/>
      </rPr>
      <t>La localidad de Sumapaz es 100% rural, con condiciones de difícil acceso por su topografía montañosa, dispersión poblacional y limitada conectividad vial y digital, factores que pueden afectar la ejecución y supervisión del contrato.</t>
    </r>
  </si>
  <si>
    <r>
      <t xml:space="preserve">Entorno socio ambiental: </t>
    </r>
    <r>
      <rPr>
        <sz val="12"/>
        <rFont val="Garamond"/>
        <family val="1"/>
      </rPr>
      <t>El proyecto se desarrolla en el páramo de Sumapaz, el más grande del mundo, ecosistema estratégico para la regulación hídrica de Bogotá y la región. La intervención debe garantizar la sostenibilidad ambiental y la transición hacia prácticas agroecológicas.</t>
    </r>
  </si>
  <si>
    <r>
      <t xml:space="preserve">Condiciones políticas: </t>
    </r>
    <r>
      <rPr>
        <sz val="12"/>
        <rFont val="Garamond"/>
        <family val="1"/>
      </rPr>
      <t>Se enmarca en el Plan de Desarrollo Local 2025–2028 “Sumapaz Camina Segura” y en coherencia con el Plan Distrital “Bogotá Camina Segura”, bajo la orientación de la Secretaría Distrital de Gobierno y la JAL de Sumapaz.</t>
    </r>
  </si>
  <si>
    <r>
      <t xml:space="preserve">Factores ambientales: </t>
    </r>
    <r>
      <rPr>
        <sz val="12"/>
        <rFont val="Garamond"/>
        <family val="1"/>
      </rPr>
      <t>Se incorporan criterios de gestión ambiental y economía circular, como el uso de materiales reciclables en insumos, disposición adecuada de residuos y promoción de prácticas productivas agroecológicas, en cumplimiento del Decreto Distrital 317 de 2021.</t>
    </r>
  </si>
  <si>
    <r>
      <t xml:space="preserve">Sector del objeto del Proceso de Contratación y su mercado: </t>
    </r>
    <r>
      <rPr>
        <sz val="12"/>
        <rFont val="Garamond"/>
        <family val="1"/>
      </rPr>
      <t>El objeto contractual está orientado a implementar un Programa Integral de Emprendimiento Rural Sostenible en Sumapaz, que fortalezca la economía local a través del desarrollo de capacidades técnicas, empresariales, ambientales y comerciales de los emprendedores rurales. Esto implica trabajar con actores comunitarios, institucionales y privados que demandan asistencia técnica, formación y fortalecimiento comercial en prácticas agroecológicas, producción sostenible y circuitos cortos de comercialización.</t>
    </r>
  </si>
  <si>
    <r>
      <t xml:space="preserve">Normativa aplicable al objeto del Proceso de Contratación: </t>
    </r>
    <r>
      <rPr>
        <sz val="12"/>
        <rFont val="Garamond"/>
        <family val="1"/>
      </rPr>
      <t xml:space="preserve">La modalidad de selección pertinente para esta contratación corresponde a Licitación Pública de conformidad con el artículo 30 de la Ley 80 de 1993 y el numeral 1 del artículo 2 de la Ley 1150 de 2007 en concordancia con lo descrito en el Decreto 1082 de 2015. De conformidad con lo establecido en la norma referida el presente proceso de contratación se justifica en atención al objeto a contratar y al valor del presupuesto oficial. </t>
    </r>
    <r>
      <rPr>
        <b/>
        <sz val="12"/>
        <rFont val="Garamond"/>
        <family val="1"/>
      </rPr>
      <t xml:space="preserve">
</t>
    </r>
  </si>
  <si>
    <r>
      <t xml:space="preserve">Experiencia propia y de otras Entidades Estatales en Procesos de Contratación del mismo tipo: </t>
    </r>
    <r>
      <rPr>
        <sz val="12"/>
        <rFont val="Garamond"/>
        <family val="1"/>
      </rPr>
      <t>La Alcaldía Local de Sumapaz ya ha ejecutado proyectos similares orientados al fortalecimiento productivo rural, como el programa “Es Campesino Local” y el Proyecto Interadministrativo 338-2022, que apoyaron a más de 600 productores y consolidaron 61 iniciativas con entrega de insumos, herramientas y estrategias de comercialización. Esta experiencia acumulada en la contratación y gestión de programas de reactivación económica, asociatividad y fortalecimiento de emprendimientos rurales permite prevenir contingencias y asegurar el cumplimiento de los fines de la contratación. Adicionalmente, el proyecto incorpora buenas prácticas de otras entidades distritales y nacionales en materia de formación vivencial, asistencia técnica, formalización y comercialización, fortaleciendo así su capacidad institucional y comunitaria para ejecutar el contrato con éxito.</t>
    </r>
  </si>
  <si>
    <t>Logístico</t>
  </si>
  <si>
    <t>Obsolencia técnologica</t>
  </si>
  <si>
    <t>Tècnologicos</t>
  </si>
  <si>
    <t>Eventos naturales tales como lluvias, innundaciones y sequias entre otros</t>
  </si>
  <si>
    <t>Dificultades en el almacenamiento</t>
  </si>
  <si>
    <t>Falta de coordinacion de entregas</t>
  </si>
  <si>
    <t>Baja particpación comunitaria</t>
  </si>
  <si>
    <t>Conflictos comunitarios</t>
  </si>
  <si>
    <t>Desconfianza o resitencia al proyecto</t>
  </si>
  <si>
    <t>Problemas de convivencia o seguridad</t>
  </si>
  <si>
    <t>Expectativas no realistas</t>
  </si>
  <si>
    <t xml:space="preserve">Dificultades para la formalizaciòn </t>
  </si>
  <si>
    <t>Impacto negativo en la biodiversidad y los recursos hidricos</t>
  </si>
  <si>
    <t>Epidemias o plagas</t>
  </si>
  <si>
    <t>Cambios en la normativa ambiental y/o nacional, distrital o local</t>
  </si>
  <si>
    <t>Falta de coordinación interinstitucional</t>
  </si>
  <si>
    <t>Problemas en la contrataciòn o ejecución de acuerdos</t>
  </si>
  <si>
    <t>Sociales</t>
  </si>
  <si>
    <t>Objeto Contractual: "PRESTAR SERVICIOS ORIENTADOS AL FORTALECIMIENTO DEL EMPRENDIMIENTO RURAL SOSTENIBLE, QUE INCLUYAN PROCESOS DE CAPACITACIÓN Y ACOMPAÑAMIENTO TÉCNICO, EN LA FORMULACIÓN DE PLANES, COMERCIALIZACIÓN E IMPULSOS NECESARIOS PARA CONSOLIDAR HOGARES Y/O UNIDADES PRODUCTIVAS, MIPYMES, EMPRENDIMIENTOS Y/O ACTORES DE LA ECONOMÍA INFORMAL"</t>
  </si>
  <si>
    <t>Posible nulidad del proceso contractual y retrasos en la ejecución por incumplimiento del marco normativo.</t>
  </si>
  <si>
    <t>Riesgo de limitación de la pluralidad de oferentes y posibles reclamaciones que afecten la transparencia del proceso.</t>
  </si>
  <si>
    <t>Riesgo de sobrecostos o insuficiencia presupuestal para la adecuada ejecución del contrato.</t>
  </si>
  <si>
    <t>Incumplimiento de las necesidades del proyecto y posibles controversias con el contratista por alcance del objeto contractual.</t>
  </si>
  <si>
    <t>Afectación en la calidad del proyecto, sobrecostos y retrasos en la ejecución contractual.</t>
  </si>
  <si>
    <t>Riesgo de baja participación de oferentes idóneos y desajustes en las condiciones contractuales.</t>
  </si>
  <si>
    <t>Posible declaratoria de nulidad del proceso de selección y pérdida de recursos institucionales.</t>
  </si>
  <si>
    <t>Riesgo de incumplimiento contractual, conflictos jurídicos y costos adicionales.</t>
  </si>
  <si>
    <t>Paralización del proceso de contratación y posibles sanciones administrativas para la entidad.</t>
  </si>
  <si>
    <t>El adjudicatario no cumple con todos los requisitos para su contratacion</t>
  </si>
  <si>
    <t>Retrasos en el cronograma, incumplimiento en tiempos de respuesta y pérdida de control documental del proceso.</t>
  </si>
  <si>
    <t>Riesgo de nulidad parcial o total de los actos expedidos y apertura de procesos sancionatorios o demandas.</t>
  </si>
  <si>
    <t>Posibles reclamaciones de oferentes y afectación en la transparencia y confianza del proceso.</t>
  </si>
  <si>
    <t>Nulidad del proceso por incumplimiento de la normatividad en materia de publicidad y transparencia.</t>
  </si>
  <si>
    <t>Riesgo de manipulación del proceso, falta de pluralidad real y afectación directa a la selección objetiva.</t>
  </si>
  <si>
    <t>Riesgo de incumplimiento del contrato, baja calidad en la ejecución y necesidad de adiciones presupuestales posteriores.</t>
  </si>
  <si>
    <t>Paralización del proceso de contratación, pérdida de recursos invertidos en la selección y retraso en la ejecución del proyecto.</t>
  </si>
  <si>
    <t>Imposibilidad de exigir responsabilidades al contratista en caso de incumplimiento y riesgo de pérdidas económicas para la entidad.</t>
  </si>
  <si>
    <t>Imposibilidad legal de perfeccionar el contrato, retrasos en el inicio de la ejecución y riesgo de caducidad del proceso.</t>
  </si>
  <si>
    <t>No publicación del contrato y de los documentos de legalizaciòn   en el SECOP</t>
  </si>
  <si>
    <t>Posible nulidad del proceso por incumplimiento de la normatividad de publicidad y afectación a la transparencia.</t>
  </si>
  <si>
    <t>Dilación en la firma del contrato, inicio tardío de la ejecución y posibles litigios contra la entidad.</t>
  </si>
  <si>
    <t>Variación de los precios del mercado y factores de producciòn</t>
  </si>
  <si>
    <t>Desajustes financieros que afectan la ejecución contractual, posibles retrasos en la ejecuciòn y la calidad del servicio.</t>
  </si>
  <si>
    <t>Retrasos en la entrega del contrato y mayores costos operativos.</t>
  </si>
  <si>
    <t>Afectación directa en el cronograma y calidad del contrato.</t>
  </si>
  <si>
    <t>Posible suspensión de actividades por parte del contratista y reclamaciones legales.</t>
  </si>
  <si>
    <t>Fallas en la prestación del servicio, sobrecostos y retrasos en la ejecución.</t>
  </si>
  <si>
    <t>Pérdida de recursos y retraso en la prestación del servicio.</t>
  </si>
  <si>
    <t>Incremento de los costos del contrato y ajustes presupuestales no previstos.</t>
  </si>
  <si>
    <t>Retrasos en la ejecución y mayores costos administrativos.</t>
  </si>
  <si>
    <t>Incremento de costos financieros y presupuestales.</t>
  </si>
  <si>
    <t>Escasez de insumos que retrasan la ejecución y aumentan costos.</t>
  </si>
  <si>
    <t>Obsolencia tècnologica</t>
  </si>
  <si>
    <t>Pérdida de eficiencia en la prestación del servicio y necesidad de nuevas inversiones.</t>
  </si>
  <si>
    <t>Suspensión temporal de actividades, daños en la obra o bienes y retrasos significativos.</t>
  </si>
  <si>
    <t>Daños a materiales e insumos, pérdida de inventario y mayores costos.</t>
  </si>
  <si>
    <t>Retrasos en la ejecución, afectación en la calidad del servicio y afectacion al cronograma que genere posibles incumplimientos</t>
  </si>
  <si>
    <t>Baja particpaciòn comunitaria</t>
  </si>
  <si>
    <t>Dificultad en la implementación del proyecto y falta de apropiación social de los resultados.</t>
  </si>
  <si>
    <t>Paralización de actividades, oposición al proyecto y posibles alteraciones del orden público.</t>
  </si>
  <si>
    <t>Obstáculos para la ejecución y riesgo de incumplimiento de objetivos.</t>
  </si>
  <si>
    <t>Riesgo de suspensión de actividades y afectación en la integridad de los participantes.</t>
  </si>
  <si>
    <t>Frustración de la comunidad, pérdida de confianza y debilitamiento del proyecto.</t>
  </si>
  <si>
    <t>Retrasos en la implementación y riesgo de incumplimiento contractual.</t>
  </si>
  <si>
    <t>Afectaciones ambientales graves con sanciones legales y rechazo social.</t>
  </si>
  <si>
    <t>Afectación en la salud de la comunidad, suspensión de actividades y costos adicionales.</t>
  </si>
  <si>
    <t>Exigencias nuevas que retrasan o detienen el proyecto, ajustes obligatorios en la ejecución y mayores costos.</t>
  </si>
  <si>
    <t>Falta de coordinaciòn interinstitucional</t>
  </si>
  <si>
    <t>Retrasos en decisiones, duplicidad de esfuerzos y baja eficiencia.</t>
  </si>
  <si>
    <t>Problemas en la contrataciòn o ejecuciòn de acuerdos</t>
  </si>
  <si>
    <t>Paralización parcial o total de las actividades programadas.</t>
  </si>
  <si>
    <t>Definir un responsable único de cargar los documentos en la plataforma SECOP.</t>
  </si>
  <si>
    <t xml:space="preserve">Revisión y validaciòn jurídica y tècnica previa de la modalidad de contrataciòn. </t>
  </si>
  <si>
    <t>Revisión jurídica y técnica de los pliegos para garantizar que los requisitos habilitantes estén alineados con la ley y la naturaleza del contrato.</t>
  </si>
  <si>
    <t>Elaboración del estudio de mercado con mínimo tres cotizaciones verificables. Revisiòn previa de procesos similares en SECOP u otras fuentes oficiales.</t>
  </si>
  <si>
    <t>Revisión técnica detallada de las especificaciones por el área solicitante.</t>
  </si>
  <si>
    <t>Revisión y validación técnica de los estudios y diseños por profesionales especializados en la materia. Revisión cruzada y validación independiente antes de su aprobación.</t>
  </si>
  <si>
    <t>Inclusión de análisis comparativos de contratos similares en precio, plazo y condiciones.
	•	Revisión técnica y financiera del estudio por el área de planeación antes de aprobarlo.</t>
  </si>
  <si>
    <t>Revisión jurídica y técnica del documento antes de su aprobación y Validación por parte del comité de planeación y supervisor del proceso.</t>
  </si>
  <si>
    <t>Revisión jurídica detallada de cláusulas obligatorias y excepcionales (garantías, sanciones, prórrogas, terminación).</t>
  </si>
  <si>
    <t>Verificación previa de la existencia del Certificado de Disponibilidad Presupuestal (CDP). Revisión del plan anual de adquisiciones para garantizar coherencia entre necesidad y disponibilidad de recursos.</t>
  </si>
  <si>
    <t>Revisión cruzada de los informes de evaluación antes de su publicación.</t>
  </si>
  <si>
    <t>Implementación de un cronograma detallado y seguimiento al cumplimiento de cada hito.</t>
  </si>
  <si>
    <t>Validación previa por parte del área jurídica antes de su expedición y publicación.</t>
  </si>
  <si>
    <t>Uso de matrices de control para registrar cada observación y su respuesta.</t>
  </si>
  <si>
    <t>Inclusión de cláusulas anticorrupción y de inhabilidad por prácticas colusorias en los pliegos.</t>
  </si>
  <si>
    <t>Solicitar justificación detallada de la conformación del precio cuando se detecten valores por debajo del rango estimado.</t>
  </si>
  <si>
    <t>Exigir en pliegos la garantía de seriedad de la oferta que se hace efectiva en caso de no suscripción.
	•	Establecer un plazo máximo para la firma del contrato, conforme a la Ley 80 y la Ley 1150.</t>
  </si>
  <si>
    <t>Verificación exhaustiva de las pólizas por parte del área jurídica y financiera antes de la firma del contrato.</t>
  </si>
  <si>
    <t>Establecer en el cronograma de contratación un plazo máximo para la expedición del RP y Designar un responsable único de la gestión presupuestal del contrato.</t>
  </si>
  <si>
    <t>Implementar plazos internos más estrictos que los legales para garantizar cumplimiento.</t>
  </si>
  <si>
    <t>Implementar mecanismos de comunicación temprana con los oferentes para resolver inquietudes antes de la adjudicación.</t>
  </si>
  <si>
    <t>Realizar un análisis de mercado detallado en los estudios previos para prever posibles variaciones.</t>
  </si>
  <si>
    <t>Identificar desde el inicio los insumos críticos para la ejecución del contrato.</t>
  </si>
  <si>
    <t>Incluir en el contrato la obligación del contratista de responder solidariamente por sus subcontratistas.</t>
  </si>
  <si>
    <t>Programar los pagos de acuerdo con el cronograma contractual y la disponibilidad presupuestal.</t>
  </si>
  <si>
    <t>Supervisión técnica y pruebas de funcionamiento en el momento de la instalación.</t>
  </si>
  <si>
    <t>Realizar inspecciones técnicas y pruebas de funcionamiento antes de la recepción de los equipos.</t>
  </si>
  <si>
    <t>Exigir pólizas de seguro que cubran daños, pérdida o deterioro de los equipos y bienes.</t>
  </si>
  <si>
    <t>Realizar seguimiento normativo y tributario permanente.</t>
  </si>
  <si>
    <t>Incluir en el contrato cláusulas de prórroga y ajustes en caso de requerimientos sobrevinientes.</t>
  </si>
  <si>
    <t>Incluir en el contrato cláusulas de revisión de precios o reajuste en caso de variaciones significativas.</t>
  </si>
  <si>
    <t>Verificar la disponibilidad y legalidad de las fuentes de materiales antes del inicio de la obra.</t>
  </si>
  <si>
    <t>Solicitar certificaciones de vigencia y soporte técnico del fabricante.</t>
  </si>
  <si>
    <t>Ajustar el cronograma de obra considerando épocas de lluvia o sequía.</t>
  </si>
  <si>
    <t>Identificar con anticipación espacios alternos de almacenamiento.</t>
  </si>
  <si>
    <t>Establecer cronograma detallado de entregas aprobado por todas las partes.</t>
  </si>
  <si>
    <t>Diseñar e implementar un plan de comunicación y socialización con la comunidad y realizar talleres informativos y de retroalimentación periódicos.</t>
  </si>
  <si>
    <t>Establecer un canal formal de atención y resolución de quejas y reclamaciones y realizar reuniones periódicas con líderes comunitarios y entes territoriales.</t>
  </si>
  <si>
    <t>Elaborar y ejecutar un plan de comunicación transparente sobre objetivos, impactos y beneficios del proyecto.</t>
  </si>
  <si>
    <t>Elaborar e implementar un plan de seguridad y convivencia y establecer protocolos de reporte y atención de incidentes.</t>
  </si>
  <si>
    <t>Realizar sesiones informativas y de socialización de los avances reales.</t>
  </si>
  <si>
    <t>Elaborar un cronograma claro de los trámites y requisitos de formalización y Contar con asesores jurídicos/administrativos para agilizar procesos.</t>
  </si>
  <si>
    <t>Elaborar y ejecutar un Plan de Manejo Ambiental (PMA) con medidas de prevención, mitigación y compensación.</t>
  </si>
  <si>
    <t>Elaborar un plan de bioseguridad y salud pública para el personal y la comunidad y coordinar con las autoridades sanitarias locales para vigilancia epidemiológica.</t>
  </si>
  <si>
    <t>Mantener vigilancia permanente de cambios normativos a través de asesores jurídicos y ambientales.</t>
  </si>
  <si>
    <t>Elaborar un cronograma conjunto con responsabilidades claras y realizar reuniones periódicas para seguimiento</t>
  </si>
  <si>
    <t>Hacer seguimiento periódico al cumplimiento de los contratos suscritos y contar con asesoría jurídica para prevenir controversias y gestionar reclamaciones.</t>
  </si>
  <si>
    <t xml:space="preserve">Sì </t>
  </si>
  <si>
    <t>Profesional jurídico / Supervisor del contrato</t>
  </si>
  <si>
    <t>Fecha Acta de Inicio del proceso de contrataciòn</t>
  </si>
  <si>
    <t>Previo a la publicación de los pliegos o documentos precontractuales</t>
  </si>
  <si>
    <t xml:space="preserve">Revisiòn documental por medio de actas de verficaciòn y/o validaciòn del arèa jurìdica </t>
  </si>
  <si>
    <t>Unica Vez</t>
  </si>
  <si>
    <t>Profesional jurídico / Supervisor del proceso Designado</t>
  </si>
  <si>
    <t>Durante la elaboración del estudio previo y pliegos de condiciones</t>
  </si>
  <si>
    <t>Antes de la publicación de los pliegos definitivos</t>
  </si>
  <si>
    <t>Actas de revisión y validación del pliego</t>
  </si>
  <si>
    <t xml:space="preserve">Unica Vez </t>
  </si>
  <si>
    <t>Si</t>
  </si>
  <si>
    <t>Profesional de Presupuestos designado</t>
  </si>
  <si>
    <t>Durante la fase de elaboración del estudio previo</t>
  </si>
  <si>
    <t>Antes de la aprobación y publicación de los pliegos de condiciones</t>
  </si>
  <si>
    <t>Validación de estudios de mercado y analisis de sector</t>
  </si>
  <si>
    <t>Supervisor del Contrato y/o a quien designe</t>
  </si>
  <si>
    <t>Durante la elaboración del estudio previo y borrador de pliegos</t>
  </si>
  <si>
    <t>Antes de la publicación definitiva de los pliegos de condiciones</t>
  </si>
  <si>
    <t>Revisión de los términos de referencia
	•	Validación técnica de las especificaciones</t>
  </si>
  <si>
    <t>Una vez</t>
  </si>
  <si>
    <t>SI</t>
  </si>
  <si>
    <t>Supervisor del  contrato</t>
  </si>
  <si>
    <t>Desde la fase de estudios previos y diseños iniciales</t>
  </si>
  <si>
    <t>Previo a la aprobación definitiva de los documentos técnicos y pliegos de condiciones</t>
  </si>
  <si>
    <t>A traves de comité tecnico del contrato</t>
  </si>
  <si>
    <t>Única vez</t>
  </si>
  <si>
    <t>Durante la elaboración de los estudios previos</t>
  </si>
  <si>
    <t>Previo a la publicación de los pliegos de condiciones</t>
  </si>
  <si>
    <t>Durante la elaboración del estudio previo</t>
  </si>
  <si>
    <t>Previo a la aprobación y publicación del pliego de condiciones</t>
  </si>
  <si>
    <t>Antes de la publicación definitiva del pliego de condiciones</t>
  </si>
  <si>
    <t>Conceptos del área jurídica y técnica</t>
  </si>
  <si>
    <t>Supervisor del proceso</t>
  </si>
  <si>
    <t>Previo a la elaboración y aprobación del estudio previo</t>
  </si>
  <si>
    <t>Antes de la apertura del proceso de selección en el SECOP</t>
  </si>
  <si>
    <t>Revisión del CDP expedido, Concepto del área financiera</t>
  </si>
  <si>
    <t xml:space="preserve">Única vez </t>
  </si>
  <si>
    <t>Supervisor del proceso designado</t>
  </si>
  <si>
    <t>Durante la etapa de evaluación de las ofertas</t>
  </si>
  <si>
    <t>Previo a la adjudicación del contrato</t>
  </si>
  <si>
    <t>Revisión de actas e informes de evaluación
		Conceptos de control interno (cuando aplique)</t>
  </si>
  <si>
    <t>Desde la apertura del proceso de selección</t>
  </si>
  <si>
    <t>Hasta la adjudicación del contrato</t>
  </si>
  <si>
    <t>Revisión del cumplimiento del cronograma, Reportes de avances en SECOP</t>
  </si>
  <si>
    <t>Semanal</t>
  </si>
  <si>
    <t>Etapa de elaboración de actos administrativos del proceso de selecciòn</t>
  </si>
  <si>
    <t>Revisión jurídica de borradores</t>
  </si>
  <si>
    <t>Cada vez que se expida un acto administrativo dentro del proceso de selección</t>
  </si>
  <si>
    <t>Desde la publicación del borrador de pliegos en el SECOP</t>
  </si>
  <si>
    <t>Registro de observaciones y respuestas en matriz de control</t>
  </si>
  <si>
    <t>Responsable SECOP</t>
  </si>
  <si>
    <t>Desde la etapa de publicación de pliegos en el SECOP</t>
  </si>
  <si>
    <t>Revisión de la plataforma SECOP para confirmar las publicaciones</t>
  </si>
  <si>
    <t>Cada vez que se requiera una publicación durante el proceso de selección</t>
  </si>
  <si>
    <t>Durante la evaluación de ofertas</t>
  </si>
  <si>
    <t>Revisión cruzada de propuestas por parte del comité</t>
  </si>
  <si>
    <t>Área financiera y técnica</t>
  </si>
  <si>
    <t>Durante la evaluación de las ofertas económicas</t>
  </si>
  <si>
    <t>Antes de la adjudicación del contrato</t>
  </si>
  <si>
    <t>Solicitudes de aclaración a proponentes con precios atípicos</t>
  </si>
  <si>
    <t>Supervisor designado</t>
  </si>
  <si>
    <t>Inmediatamente después de la adjudicación del contrato</t>
  </si>
  <si>
    <t>Con la suscripción del contrato</t>
  </si>
  <si>
    <t xml:space="preserve">Verificación de requisitos previos </t>
  </si>
  <si>
    <t>Al momento de la adjudicación del contrato</t>
  </si>
  <si>
    <t>Previo a la firma del contrato</t>
  </si>
  <si>
    <t>Revisión documental de las pólizas presentadas</t>
  </si>
  <si>
    <t>Antes de la firma del contrato</t>
  </si>
  <si>
    <t>Verificación l de la expedición del RP
 y Registro del RP en el expediente contractual</t>
  </si>
  <si>
    <t>Al momento de la suscripción del contrato</t>
  </si>
  <si>
    <t>Con la publicación del contrato y acta de inicio en SECOP</t>
  </si>
  <si>
    <t>Reportes de cumplimiento de cronograma</t>
  </si>
  <si>
    <t>Cada vez que se suscriba y legalice un contrato</t>
  </si>
  <si>
    <t>Desde la adjudicación del contrato</t>
  </si>
  <si>
    <t>Con el perfeccionamiento y legalización del contrato</t>
  </si>
  <si>
    <t>Registro de reclamaciones recibidas y tiempos de respuesta</t>
  </si>
  <si>
    <t>Cada vez que se presente una reclamación en la etapa posterior a la adjudicación</t>
  </si>
  <si>
    <t xml:space="preserve">Si </t>
  </si>
  <si>
    <t>Desde el inicio de la ejecución del contrato</t>
  </si>
  <si>
    <t xml:space="preserve">Durante toda la ejecución contractual </t>
  </si>
  <si>
    <t>Revisión periódica de índices de mercado y costos de insumos</t>
  </si>
  <si>
    <t>Mensual</t>
  </si>
  <si>
    <t>Supervisor del  Contrato y/o a quien designe</t>
  </si>
  <si>
    <t>Durante toda la ejecución contractual</t>
  </si>
  <si>
    <t>Reportes del contratista sobre disponibilidad y costos de insumos</t>
  </si>
  <si>
    <t>Informes periódicos del contratista sobre el estado de pagos y cumplimiento con subcontratistas</t>
  </si>
  <si>
    <t>Mensual o según los cortes definidos en el contrato</t>
  </si>
  <si>
    <t>Registro de pagos efectuados vs. programados</t>
  </si>
  <si>
    <t>Mensual o de acuerdo con el cronograma de pagos del contrato</t>
  </si>
  <si>
    <t>Interrupción de actividades, necesidad de reposición y aumento de costos.</t>
  </si>
  <si>
    <t>Contratista</t>
  </si>
  <si>
    <t>Al momento de la entrega e instalación de los equipos</t>
  </si>
  <si>
    <t>Con la aprobación de la instalación y recepción conforme</t>
  </si>
  <si>
    <t>Pruebas técnicas de los equipos instalados</t>
  </si>
  <si>
    <t>En cada entrega e instalación de equipos</t>
  </si>
  <si>
    <t>Al momento de la entrega de los equipos</t>
  </si>
  <si>
    <t>Con la recepción definitiva y el vencimiento del período de garantía</t>
  </si>
  <si>
    <t>Pruebas técnicas de calidad y funcionamiento</t>
  </si>
  <si>
    <t>En cada entrega de equipos y durante el período de garantía</t>
  </si>
  <si>
    <t>Supervisor del contrato</t>
  </si>
  <si>
    <t>Desde la entrega de los equipos</t>
  </si>
  <si>
    <t>Con la finalización del contrato y la recepción definitiva de los bienes</t>
  </si>
  <si>
    <t>Inspecciones técnicas periódicas</t>
  </si>
  <si>
    <t>Mensual o cada vez que se realice mantenimiento o traslado de los equipos</t>
  </si>
  <si>
    <t>Durante toda la ejecución del contrato</t>
  </si>
  <si>
    <t>Al finalizar la ejecución del contrato y liquidación definitiva</t>
  </si>
  <si>
    <t>Revisión periódica de normas tributarias</t>
  </si>
  <si>
    <t>Trimestral o cuando se emitan nuevas normas tributarias</t>
  </si>
  <si>
    <t xml:space="preserve">Desde el inicio de la ejecución </t>
  </si>
  <si>
    <t>Con la obtención de los permisos o trámites requeridos o con la terminación del contrato</t>
  </si>
  <si>
    <t>Revisión periódica de cambios normativos y regulatorios</t>
  </si>
  <si>
    <t>Mensual o cada vez que se expidan nuevas regulaciones aplicables</t>
  </si>
  <si>
    <t>Informes financieros periódicos</t>
  </si>
  <si>
    <t>Mensual o cuando haya actualización de tasas y tarifas</t>
  </si>
  <si>
    <t xml:space="preserve">Contratista </t>
  </si>
  <si>
    <t>Previo al inicio de la obra</t>
  </si>
  <si>
    <t>Con la finalización del contrato y la entrega de materiales en cada fase</t>
  </si>
  <si>
    <t>Informes de interventoría sobre el suministro y calidad de materiales</t>
  </si>
  <si>
    <t>Mensual o en cada entrega de materiales</t>
  </si>
  <si>
    <t xml:space="preserve">No </t>
  </si>
  <si>
    <t xml:space="preserve"> Supervisor técnico</t>
  </si>
  <si>
    <t>Desde la etapa de alistamiento y adquisición de equipos</t>
  </si>
  <si>
    <t>Hasta la finalización del contrato</t>
  </si>
  <si>
    <t>Informes de interventoría técnica</t>
  </si>
  <si>
    <t>Semestral o cuando el proveedor notifique cambios tecnológicos</t>
  </si>
  <si>
    <t>Inicio de  ejecuciòn de contrato</t>
  </si>
  <si>
    <t>Finalizacion del contrato</t>
  </si>
  <si>
    <t>Actas de seguimiento al cronograma contrato</t>
  </si>
  <si>
    <t>Inspección y reporte  de ocupación y condiciones de almacenamiento; revisión de indicadores de pérdida o deterioro.</t>
  </si>
  <si>
    <t>Revisión  del cumplimiento del cronograma y reportes de incidencias de entrega.</t>
  </si>
  <si>
    <t>semanal</t>
  </si>
  <si>
    <t>En lace comunitario</t>
  </si>
  <si>
    <t>Seguimiento a los indicadores de participación (número de asistentes, encuestas de satisfacción, número de quejas).</t>
  </si>
  <si>
    <t>Trimestral</t>
  </si>
  <si>
    <t>Supervisor</t>
  </si>
  <si>
    <t>Seguimiento continuo al número y tipo de quejas recibidas, reuniones con líderes comunitarios y autoridades.</t>
  </si>
  <si>
    <t>Evaluación periódica de la percepción comunitaria mediante encuestas, reuniones y seguimiento a quejas y medios locales.</t>
  </si>
  <si>
    <t>Bimensual</t>
  </si>
  <si>
    <t>Registro y análisis de incidentes de seguridad y convivencia; reuniones periódicas con autoridades y personal.</t>
  </si>
  <si>
    <t>Seguimiento a reclamaciones, encuestas de satisfacción y percepciones de actores clave.</t>
  </si>
  <si>
    <t>Revisión del estado de cada trámite y alerta temprana sobre posibles retrasos.</t>
  </si>
  <si>
    <t xml:space="preserve"> Semanal</t>
  </si>
  <si>
    <t>Monitoreo periódico de calidad de agua, biodiversidad, cumplimiento de permisos ambientales.</t>
  </si>
  <si>
    <t>Seguimiento a reportes de salud ocupacional, ausentismo, brotes y control de plagas</t>
  </si>
  <si>
    <t>Asesor Jurídico / Coordinador Ambiental del contrato</t>
  </si>
  <si>
    <t>Revisión  de boletines normativos, decretos y resoluciones; seguimiento a cambios publicados en portales oficiales.</t>
  </si>
  <si>
    <t>Enlace Interinstitucional</t>
  </si>
  <si>
    <t>Seguimiento a acuerdos y compromisos interinstitucionales; control de actas de reuniones y cumplimiento de tareas asignadas.</t>
  </si>
  <si>
    <t>Revisión de avances y cumplimiento de los acuerdos contractuales, actas de seguimiento y alertas tempranas sobre incumplimientos.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</si>
</sst>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
      <sz val="10"/>
      <name val="Times New Roman"/>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3">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343">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2"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0" fillId="0" borderId="0" xfId="0" applyFont="1"/>
    <xf numFmtId="0" fontId="0" fillId="0" borderId="0" xfId="0" applyAlignment="1">
      <alignment wrapText="1"/>
    </xf>
    <xf numFmtId="0" fontId="11" fillId="4" borderId="26" xfId="0" applyFont="1" applyFill="1" applyBorder="1" applyAlignment="1">
      <alignment horizontal="center" vertical="center" wrapText="1"/>
    </xf>
    <xf numFmtId="0" fontId="11" fillId="4" borderId="27" xfId="0" applyFont="1" applyFill="1" applyBorder="1" applyAlignment="1">
      <alignment horizontal="center" vertical="center" wrapText="1"/>
    </xf>
    <xf numFmtId="0" fontId="11" fillId="4" borderId="27" xfId="0" applyFont="1" applyFill="1" applyBorder="1" applyAlignment="1">
      <alignment horizontal="center" vertical="center" textRotation="90" wrapText="1"/>
    </xf>
    <xf numFmtId="0" fontId="11" fillId="4" borderId="28" xfId="0" applyFont="1" applyFill="1" applyBorder="1" applyAlignment="1">
      <alignment horizontal="center" vertical="center" wrapText="1"/>
    </xf>
    <xf numFmtId="0" fontId="7" fillId="0" borderId="30"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1" xfId="0" applyFont="1" applyBorder="1" applyAlignment="1">
      <alignment horizontal="center" vertical="center" textRotation="90" wrapText="1"/>
    </xf>
    <xf numFmtId="0" fontId="7" fillId="0" borderId="34" xfId="0" applyFont="1" applyBorder="1" applyAlignment="1">
      <alignment horizontal="center" vertical="center" wrapText="1"/>
    </xf>
    <xf numFmtId="0" fontId="7" fillId="0" borderId="40" xfId="0" applyFont="1" applyBorder="1"/>
    <xf numFmtId="0" fontId="7" fillId="0" borderId="40"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10"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4" fillId="2" borderId="29" xfId="0" applyFont="1" applyFill="1" applyBorder="1" applyAlignment="1">
      <alignment vertical="center" wrapText="1"/>
    </xf>
    <xf numFmtId="0" fontId="14" fillId="2" borderId="24" xfId="0" applyFont="1" applyFill="1" applyBorder="1" applyAlignment="1">
      <alignment horizontal="center" vertical="center" wrapText="1"/>
    </xf>
    <xf numFmtId="0" fontId="16" fillId="0" borderId="12" xfId="0" applyFont="1" applyBorder="1" applyAlignment="1">
      <alignment vertical="center"/>
    </xf>
    <xf numFmtId="0" fontId="16" fillId="0" borderId="5" xfId="0" applyFont="1" applyBorder="1" applyAlignment="1">
      <alignment vertical="center"/>
    </xf>
    <xf numFmtId="0" fontId="19" fillId="2" borderId="21" xfId="0" applyFont="1" applyFill="1" applyBorder="1" applyAlignment="1">
      <alignment vertical="center" wrapText="1"/>
    </xf>
    <xf numFmtId="0" fontId="19" fillId="0" borderId="21" xfId="0" applyFont="1" applyBorder="1"/>
    <xf numFmtId="0" fontId="17" fillId="2" borderId="13" xfId="0" applyFont="1" applyFill="1" applyBorder="1" applyAlignment="1">
      <alignment vertical="center" wrapText="1"/>
    </xf>
    <xf numFmtId="0" fontId="16" fillId="0" borderId="14" xfId="0" applyFont="1" applyBorder="1" applyAlignment="1">
      <alignment vertical="center"/>
    </xf>
    <xf numFmtId="0" fontId="16" fillId="0" borderId="6" xfId="0" applyFont="1" applyBorder="1" applyAlignment="1">
      <alignment vertical="center"/>
    </xf>
    <xf numFmtId="0" fontId="19" fillId="2" borderId="22" xfId="0" applyFont="1" applyFill="1" applyBorder="1" applyAlignment="1">
      <alignment vertical="center" wrapText="1"/>
    </xf>
    <xf numFmtId="0" fontId="19" fillId="0" borderId="22" xfId="0" applyFont="1" applyBorder="1"/>
    <xf numFmtId="0" fontId="17" fillId="2" borderId="15" xfId="0" applyFont="1" applyFill="1" applyBorder="1" applyAlignment="1">
      <alignment vertical="center" wrapText="1"/>
    </xf>
    <xf numFmtId="0" fontId="17" fillId="2" borderId="16" xfId="0" applyFont="1" applyFill="1" applyBorder="1" applyAlignment="1">
      <alignment vertical="center" wrapText="1"/>
    </xf>
    <xf numFmtId="0" fontId="16" fillId="0" borderId="17" xfId="0" applyFont="1" applyBorder="1" applyAlignment="1">
      <alignment vertical="center"/>
    </xf>
    <xf numFmtId="0" fontId="16" fillId="0" borderId="7" xfId="0" applyFont="1" applyBorder="1" applyAlignment="1">
      <alignment vertical="center"/>
    </xf>
    <xf numFmtId="0" fontId="19" fillId="0" borderId="23" xfId="0" applyFont="1" applyBorder="1"/>
    <xf numFmtId="0" fontId="17" fillId="2" borderId="18" xfId="0" applyFont="1" applyFill="1" applyBorder="1" applyAlignment="1">
      <alignment vertical="center" wrapText="1"/>
    </xf>
    <xf numFmtId="0" fontId="19" fillId="2" borderId="3" xfId="0" applyFont="1" applyFill="1" applyBorder="1" applyAlignment="1">
      <alignment vertical="center" wrapText="1"/>
    </xf>
    <xf numFmtId="0" fontId="17" fillId="2" borderId="19" xfId="0" applyFont="1" applyFill="1" applyBorder="1" applyAlignment="1">
      <alignment vertical="center" wrapText="1"/>
    </xf>
    <xf numFmtId="0" fontId="16" fillId="0" borderId="21" xfId="0" applyFont="1" applyBorder="1" applyAlignment="1">
      <alignment vertical="center"/>
    </xf>
    <xf numFmtId="0" fontId="16" fillId="0" borderId="22" xfId="0" applyFont="1" applyBorder="1" applyAlignment="1">
      <alignment vertical="center"/>
    </xf>
    <xf numFmtId="0" fontId="16" fillId="0" borderId="23" xfId="0" applyFont="1" applyBorder="1" applyAlignment="1">
      <alignment vertical="center"/>
    </xf>
    <xf numFmtId="0" fontId="19" fillId="2" borderId="23" xfId="0" applyFont="1" applyFill="1" applyBorder="1" applyAlignment="1">
      <alignment vertical="center" wrapText="1"/>
    </xf>
    <xf numFmtId="0" fontId="19" fillId="2" borderId="24" xfId="0" applyFont="1" applyFill="1" applyBorder="1" applyAlignment="1">
      <alignment vertical="center" wrapText="1"/>
    </xf>
    <xf numFmtId="0" fontId="17" fillId="2" borderId="20" xfId="0" applyFont="1" applyFill="1" applyBorder="1" applyAlignment="1">
      <alignment vertical="center" wrapText="1"/>
    </xf>
    <xf numFmtId="0" fontId="19" fillId="0" borderId="14" xfId="0" applyFont="1" applyBorder="1" applyAlignment="1">
      <alignment vertical="center"/>
    </xf>
    <xf numFmtId="0" fontId="19" fillId="0" borderId="24" xfId="0" applyFont="1" applyBorder="1" applyAlignment="1">
      <alignment vertical="center" wrapText="1"/>
    </xf>
    <xf numFmtId="0" fontId="17" fillId="0" borderId="20" xfId="0" applyFont="1" applyBorder="1" applyAlignment="1">
      <alignment vertical="center" wrapText="1"/>
    </xf>
    <xf numFmtId="0" fontId="17" fillId="0" borderId="15" xfId="0" applyFont="1" applyBorder="1" applyAlignment="1">
      <alignment vertical="center" wrapText="1"/>
    </xf>
    <xf numFmtId="0" fontId="19" fillId="0" borderId="1" xfId="0" applyFont="1" applyBorder="1"/>
    <xf numFmtId="0" fontId="19" fillId="0" borderId="0" xfId="0" applyFont="1"/>
    <xf numFmtId="0" fontId="19" fillId="0" borderId="2" xfId="0" applyFont="1" applyBorder="1" applyAlignment="1">
      <alignment horizontal="center"/>
    </xf>
    <xf numFmtId="0" fontId="19" fillId="0" borderId="8" xfId="0" applyFont="1" applyBorder="1"/>
    <xf numFmtId="0" fontId="19" fillId="0" borderId="10" xfId="0" applyFont="1" applyBorder="1"/>
    <xf numFmtId="0" fontId="19" fillId="0" borderId="11" xfId="0" applyFont="1" applyBorder="1" applyAlignment="1">
      <alignment horizontal="center"/>
    </xf>
    <xf numFmtId="0" fontId="20" fillId="4" borderId="26" xfId="0" applyFont="1" applyFill="1" applyBorder="1" applyAlignment="1">
      <alignment horizontal="center" vertical="center" wrapText="1"/>
    </xf>
    <xf numFmtId="0" fontId="21" fillId="4" borderId="27" xfId="0" applyFont="1" applyFill="1" applyBorder="1" applyAlignment="1">
      <alignment horizontal="center" vertical="center" wrapText="1"/>
    </xf>
    <xf numFmtId="0" fontId="21" fillId="4" borderId="28" xfId="0" applyFont="1" applyFill="1" applyBorder="1" applyAlignment="1">
      <alignment horizontal="center" vertical="center" wrapText="1"/>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34" xfId="0" applyFont="1" applyBorder="1" applyAlignment="1">
      <alignment horizontal="center" vertical="center" wrapText="1"/>
    </xf>
    <xf numFmtId="0" fontId="17" fillId="0" borderId="32" xfId="0" applyFont="1" applyBorder="1" applyAlignment="1">
      <alignment horizontal="left" vertical="center" wrapText="1"/>
    </xf>
    <xf numFmtId="0" fontId="19" fillId="0" borderId="3" xfId="0" applyFont="1" applyBorder="1" applyAlignment="1">
      <alignment horizontal="left" vertical="center" wrapText="1"/>
    </xf>
    <xf numFmtId="0" fontId="17" fillId="0" borderId="19" xfId="0" applyFont="1" applyBorder="1" applyAlignment="1">
      <alignment horizontal="center" vertical="center" wrapText="1"/>
    </xf>
    <xf numFmtId="0" fontId="19" fillId="0" borderId="36" xfId="0" applyFont="1" applyBorder="1"/>
    <xf numFmtId="0" fontId="19" fillId="0" borderId="37" xfId="0" applyFont="1" applyBorder="1"/>
    <xf numFmtId="0" fontId="19" fillId="0" borderId="38" xfId="0" applyFont="1" applyBorder="1" applyAlignment="1">
      <alignment horizontal="center"/>
    </xf>
    <xf numFmtId="0" fontId="15" fillId="3" borderId="3"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19" fillId="0" borderId="3" xfId="0" applyFont="1" applyBorder="1" applyAlignment="1">
      <alignment horizontal="center" vertical="center" wrapText="1"/>
    </xf>
    <xf numFmtId="0" fontId="19" fillId="0" borderId="3" xfId="0" applyFont="1" applyBorder="1" applyAlignment="1">
      <alignment horizontal="center"/>
    </xf>
    <xf numFmtId="0" fontId="14" fillId="0" borderId="1" xfId="0" applyFont="1" applyBorder="1" applyAlignment="1">
      <alignment horizontal="right" vertical="center" textRotation="90"/>
    </xf>
    <xf numFmtId="0" fontId="19" fillId="0" borderId="0" xfId="0" applyFont="1" applyAlignment="1">
      <alignment horizontal="center" vertical="center" wrapText="1"/>
    </xf>
    <xf numFmtId="0" fontId="15" fillId="6" borderId="3" xfId="0" applyFont="1" applyFill="1" applyBorder="1" applyAlignment="1">
      <alignment horizontal="center" vertical="center"/>
    </xf>
    <xf numFmtId="0" fontId="15" fillId="6" borderId="25" xfId="0" applyFont="1" applyFill="1" applyBorder="1" applyAlignment="1">
      <alignment horizontal="center" vertical="center"/>
    </xf>
    <xf numFmtId="0" fontId="19" fillId="6" borderId="3" xfId="0" applyFont="1" applyFill="1" applyBorder="1" applyAlignment="1">
      <alignment horizontal="center"/>
    </xf>
    <xf numFmtId="0" fontId="19" fillId="0" borderId="4" xfId="0" applyFont="1" applyBorder="1" applyAlignment="1">
      <alignment horizontal="center" vertical="center" wrapText="1"/>
    </xf>
    <xf numFmtId="0" fontId="19" fillId="7" borderId="3" xfId="0" applyFont="1" applyFill="1" applyBorder="1" applyAlignment="1">
      <alignment horizontal="center" vertical="center"/>
    </xf>
    <xf numFmtId="0" fontId="19" fillId="8" borderId="3" xfId="0" applyFont="1" applyFill="1" applyBorder="1" applyAlignment="1">
      <alignment horizontal="center" vertical="center"/>
    </xf>
    <xf numFmtId="0" fontId="19" fillId="9" borderId="3" xfId="0" applyFont="1" applyFill="1" applyBorder="1" applyAlignment="1">
      <alignment horizontal="center" vertical="center"/>
    </xf>
    <xf numFmtId="0" fontId="19" fillId="10" borderId="3" xfId="0" applyFont="1" applyFill="1" applyBorder="1" applyAlignment="1">
      <alignment horizontal="center" vertical="center"/>
    </xf>
    <xf numFmtId="0" fontId="15" fillId="6" borderId="3" xfId="0" applyFont="1" applyFill="1" applyBorder="1" applyAlignment="1">
      <alignment vertical="center"/>
    </xf>
    <xf numFmtId="0" fontId="19" fillId="0" borderId="3" xfId="0" applyFont="1" applyBorder="1" applyAlignment="1">
      <alignment vertical="center"/>
    </xf>
    <xf numFmtId="0" fontId="17" fillId="0" borderId="31" xfId="0" applyFont="1" applyBorder="1" applyAlignment="1">
      <alignment horizontal="center" vertical="center" wrapText="1"/>
    </xf>
    <xf numFmtId="0" fontId="23" fillId="0" borderId="31" xfId="0" applyFont="1" applyBorder="1" applyAlignment="1">
      <alignment horizontal="center" vertical="center" wrapText="1"/>
    </xf>
    <xf numFmtId="0" fontId="23" fillId="0" borderId="3" xfId="0" applyFont="1" applyBorder="1" applyAlignment="1">
      <alignment horizontal="center" vertical="center" wrapText="1"/>
    </xf>
    <xf numFmtId="0" fontId="15" fillId="0" borderId="0" xfId="0" applyFont="1" applyAlignment="1">
      <alignment horizontal="center"/>
    </xf>
    <xf numFmtId="0" fontId="19" fillId="0" borderId="9" xfId="0" applyFont="1" applyBorder="1" applyAlignment="1">
      <alignment vertical="center"/>
    </xf>
    <xf numFmtId="0" fontId="24" fillId="0" borderId="1" xfId="0" applyFont="1" applyBorder="1"/>
    <xf numFmtId="0" fontId="24" fillId="0" borderId="0" xfId="0" applyFont="1" applyAlignment="1">
      <alignment horizontal="center" vertical="center"/>
    </xf>
    <xf numFmtId="0" fontId="24" fillId="0" borderId="2" xfId="0" applyFont="1" applyBorder="1" applyAlignment="1">
      <alignment horizontal="center" vertical="center"/>
    </xf>
    <xf numFmtId="0" fontId="24" fillId="0" borderId="0" xfId="0" applyFont="1"/>
    <xf numFmtId="0" fontId="24" fillId="0" borderId="0" xfId="0" applyFont="1" applyAlignment="1">
      <alignment horizontal="left"/>
    </xf>
    <xf numFmtId="0" fontId="24" fillId="0" borderId="2" xfId="0" applyFont="1" applyBorder="1" applyAlignment="1">
      <alignment horizontal="center"/>
    </xf>
    <xf numFmtId="0" fontId="17" fillId="0" borderId="42" xfId="0" applyFont="1" applyBorder="1" applyAlignment="1">
      <alignment horizontal="left" vertical="center" wrapText="1"/>
    </xf>
    <xf numFmtId="0" fontId="16" fillId="0" borderId="65" xfId="0" applyFont="1" applyBorder="1" applyAlignment="1">
      <alignment vertical="center"/>
    </xf>
    <xf numFmtId="0" fontId="19" fillId="2" borderId="61" xfId="0" applyFont="1" applyFill="1" applyBorder="1" applyAlignment="1">
      <alignment vertical="center" wrapText="1"/>
    </xf>
    <xf numFmtId="0" fontId="17" fillId="0" borderId="66" xfId="0" applyFont="1" applyBorder="1" applyAlignment="1">
      <alignment vertical="center" wrapText="1"/>
    </xf>
    <xf numFmtId="0" fontId="19" fillId="0" borderId="61" xfId="0" applyFont="1" applyBorder="1"/>
    <xf numFmtId="0" fontId="17" fillId="0" borderId="18" xfId="0" applyFont="1" applyBorder="1" applyAlignment="1">
      <alignment vertical="center" wrapText="1"/>
    </xf>
    <xf numFmtId="0" fontId="26" fillId="0" borderId="3" xfId="0" applyFont="1" applyBorder="1" applyAlignment="1">
      <alignment horizontal="left" vertical="center" wrapText="1"/>
    </xf>
    <xf numFmtId="0" fontId="26" fillId="0" borderId="25" xfId="0" applyFont="1" applyBorder="1" applyAlignment="1">
      <alignment horizontal="left" vertical="center" wrapText="1"/>
    </xf>
    <xf numFmtId="0" fontId="26" fillId="0" borderId="31" xfId="0" applyFont="1" applyBorder="1" applyAlignment="1">
      <alignment horizontal="left" vertical="center" wrapText="1"/>
    </xf>
    <xf numFmtId="0" fontId="17" fillId="0" borderId="69" xfId="0" applyFont="1" applyBorder="1" applyAlignment="1">
      <alignment horizontal="left" vertical="center" wrapText="1"/>
    </xf>
    <xf numFmtId="0" fontId="17" fillId="0" borderId="44" xfId="0" applyFont="1" applyBorder="1" applyAlignment="1">
      <alignment horizontal="center" vertical="center" wrapText="1"/>
    </xf>
    <xf numFmtId="0" fontId="17" fillId="0" borderId="44" xfId="0" applyFont="1" applyBorder="1" applyAlignment="1">
      <alignment horizontal="center" vertical="center"/>
    </xf>
    <xf numFmtId="0" fontId="19" fillId="0" borderId="44" xfId="0" applyFont="1" applyBorder="1" applyAlignment="1">
      <alignment horizontal="left" vertical="center" wrapText="1"/>
    </xf>
    <xf numFmtId="0" fontId="23" fillId="0" borderId="44" xfId="0" applyFont="1" applyBorder="1" applyAlignment="1">
      <alignment horizontal="center" vertical="center" wrapText="1"/>
    </xf>
    <xf numFmtId="0" fontId="21" fillId="4" borderId="70" xfId="0" applyFont="1" applyFill="1" applyBorder="1" applyAlignment="1">
      <alignment horizontal="center" vertical="center" wrapText="1"/>
    </xf>
    <xf numFmtId="0" fontId="21" fillId="4" borderId="71" xfId="0" applyFont="1" applyFill="1" applyBorder="1" applyAlignment="1">
      <alignment horizontal="center" vertical="center" wrapText="1"/>
    </xf>
    <xf numFmtId="0" fontId="4" fillId="4" borderId="72" xfId="0" applyFont="1" applyFill="1" applyBorder="1" applyAlignment="1">
      <alignment horizontal="center" vertical="center" wrapText="1"/>
    </xf>
    <xf numFmtId="0" fontId="23" fillId="0" borderId="71" xfId="0" applyFont="1" applyBorder="1" applyAlignment="1">
      <alignment horizontal="center" vertical="center" wrapText="1"/>
    </xf>
    <xf numFmtId="0" fontId="23" fillId="0" borderId="34" xfId="0" applyFont="1" applyBorder="1" applyAlignment="1">
      <alignment horizontal="center" vertical="center" wrapText="1"/>
    </xf>
    <xf numFmtId="0" fontId="23" fillId="0" borderId="19"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39" xfId="0" applyFont="1" applyBorder="1" applyAlignment="1">
      <alignment horizontal="center" vertical="center" wrapText="1"/>
    </xf>
    <xf numFmtId="0" fontId="5" fillId="0" borderId="3" xfId="0" applyFont="1" applyBorder="1" applyAlignment="1">
      <alignment horizontal="center"/>
    </xf>
    <xf numFmtId="0" fontId="14" fillId="0" borderId="32" xfId="0" applyFont="1" applyBorder="1" applyAlignment="1">
      <alignment horizontal="left" vertical="top" wrapText="1"/>
    </xf>
    <xf numFmtId="0" fontId="14" fillId="0" borderId="3" xfId="0" applyFont="1" applyBorder="1" applyAlignment="1">
      <alignment horizontal="left" vertical="top" wrapText="1"/>
    </xf>
    <xf numFmtId="0" fontId="14" fillId="0" borderId="19" xfId="0" applyFont="1" applyBorder="1" applyAlignment="1">
      <alignment horizontal="left" vertical="top" wrapText="1"/>
    </xf>
    <xf numFmtId="0" fontId="14" fillId="0" borderId="26" xfId="0" applyFont="1" applyBorder="1" applyAlignment="1">
      <alignment horizontal="center"/>
    </xf>
    <xf numFmtId="0" fontId="14" fillId="0" borderId="27" xfId="0" applyFont="1" applyBorder="1" applyAlignment="1">
      <alignment horizontal="center"/>
    </xf>
    <xf numFmtId="0" fontId="14" fillId="0" borderId="28" xfId="0" applyFont="1" applyBorder="1" applyAlignment="1">
      <alignment horizontal="center"/>
    </xf>
    <xf numFmtId="0" fontId="17" fillId="0" borderId="3" xfId="0" applyFont="1" applyBorder="1" applyAlignment="1">
      <alignment horizontal="left" vertical="top" wrapText="1"/>
    </xf>
    <xf numFmtId="0" fontId="17" fillId="0" borderId="19" xfId="0" applyFont="1" applyBorder="1" applyAlignment="1">
      <alignment horizontal="left" vertical="top" wrapText="1"/>
    </xf>
    <xf numFmtId="0" fontId="17" fillId="0" borderId="42" xfId="0" applyFont="1" applyBorder="1" applyAlignment="1">
      <alignment horizontal="left" vertical="center" wrapText="1"/>
    </xf>
    <xf numFmtId="0" fontId="17" fillId="0" borderId="25" xfId="0" applyFont="1" applyBorder="1" applyAlignment="1">
      <alignment horizontal="left" vertical="center" wrapText="1"/>
    </xf>
    <xf numFmtId="0" fontId="17" fillId="0" borderId="43" xfId="0" applyFont="1" applyBorder="1" applyAlignment="1">
      <alignment horizontal="left" vertical="center" wrapText="1"/>
    </xf>
    <xf numFmtId="0" fontId="12" fillId="0" borderId="52" xfId="0" applyFont="1" applyBorder="1" applyAlignment="1">
      <alignment horizontal="center" vertical="center"/>
    </xf>
    <xf numFmtId="0" fontId="12" fillId="0" borderId="53" xfId="0" applyFont="1" applyBorder="1" applyAlignment="1">
      <alignment horizontal="center" vertical="center"/>
    </xf>
    <xf numFmtId="0" fontId="12" fillId="0" borderId="54" xfId="0" applyFont="1" applyBorder="1" applyAlignment="1">
      <alignment horizontal="center" vertical="center"/>
    </xf>
    <xf numFmtId="0" fontId="12" fillId="0" borderId="60" xfId="0" applyFont="1" applyBorder="1" applyAlignment="1">
      <alignment horizontal="center" vertical="center"/>
    </xf>
    <xf numFmtId="0" fontId="12" fillId="0" borderId="0" xfId="0" applyFont="1" applyAlignment="1">
      <alignment horizontal="center" vertical="center"/>
    </xf>
    <xf numFmtId="0" fontId="12" fillId="0" borderId="59" xfId="0" applyFont="1" applyBorder="1" applyAlignment="1">
      <alignment horizontal="center" vertical="center"/>
    </xf>
    <xf numFmtId="0" fontId="12" fillId="0" borderId="55" xfId="0" applyFont="1" applyBorder="1" applyAlignment="1">
      <alignment horizontal="center" vertical="center"/>
    </xf>
    <xf numFmtId="0" fontId="12" fillId="0" borderId="48" xfId="0" applyFont="1" applyBorder="1" applyAlignment="1">
      <alignment horizontal="center" vertical="center"/>
    </xf>
    <xf numFmtId="0" fontId="12" fillId="0" borderId="56" xfId="0" applyFont="1" applyBorder="1" applyAlignment="1">
      <alignment horizontal="center" vertical="center"/>
    </xf>
    <xf numFmtId="0" fontId="17" fillId="0" borderId="44" xfId="0" applyFont="1" applyBorder="1" applyAlignment="1">
      <alignment horizontal="left" vertical="center" wrapText="1"/>
    </xf>
    <xf numFmtId="0" fontId="17" fillId="0" borderId="61" xfId="0" applyFont="1" applyBorder="1" applyAlignment="1">
      <alignment horizontal="left" vertical="center" wrapText="1"/>
    </xf>
    <xf numFmtId="0" fontId="8" fillId="0" borderId="0" xfId="0" applyFont="1" applyAlignment="1">
      <alignment horizontal="left" vertical="center" wrapText="1"/>
    </xf>
    <xf numFmtId="0" fontId="14" fillId="0" borderId="33" xfId="0" applyFont="1" applyBorder="1" applyAlignment="1">
      <alignment horizontal="left" vertical="top" wrapText="1"/>
    </xf>
    <xf numFmtId="0" fontId="14" fillId="0" borderId="9" xfId="0" applyFont="1" applyBorder="1" applyAlignment="1">
      <alignment horizontal="left" vertical="top" wrapText="1"/>
    </xf>
    <xf numFmtId="0" fontId="14" fillId="0" borderId="35" xfId="0" applyFont="1" applyBorder="1" applyAlignment="1">
      <alignment horizontal="left" vertical="top" wrapText="1"/>
    </xf>
    <xf numFmtId="0" fontId="15" fillId="0" borderId="45" xfId="0" applyFont="1" applyBorder="1" applyAlignment="1">
      <alignment horizontal="center" vertical="center"/>
    </xf>
    <xf numFmtId="0" fontId="15" fillId="0" borderId="46" xfId="0" applyFont="1" applyBorder="1" applyAlignment="1">
      <alignment horizontal="center" vertical="center"/>
    </xf>
    <xf numFmtId="0" fontId="15" fillId="0" borderId="47" xfId="0" applyFont="1" applyBorder="1" applyAlignment="1">
      <alignment horizontal="center" vertical="center"/>
    </xf>
    <xf numFmtId="0" fontId="14" fillId="0" borderId="36" xfId="0" applyFont="1" applyBorder="1" applyAlignment="1">
      <alignment horizontal="left" wrapText="1"/>
    </xf>
    <xf numFmtId="0" fontId="14" fillId="0" borderId="37" xfId="0" applyFont="1" applyBorder="1" applyAlignment="1">
      <alignment horizontal="left" wrapText="1"/>
    </xf>
    <xf numFmtId="0" fontId="14" fillId="0" borderId="1" xfId="0" applyFont="1" applyBorder="1" applyAlignment="1">
      <alignment horizontal="left" wrapText="1"/>
    </xf>
    <xf numFmtId="0" fontId="14" fillId="0" borderId="0" xfId="0" applyFont="1" applyAlignment="1">
      <alignment horizontal="left" wrapText="1"/>
    </xf>
    <xf numFmtId="0" fontId="14" fillId="0" borderId="8" xfId="0" applyFont="1" applyBorder="1" applyAlignment="1">
      <alignment horizontal="left" wrapText="1"/>
    </xf>
    <xf numFmtId="0" fontId="14" fillId="0" borderId="10" xfId="0" applyFont="1" applyBorder="1" applyAlignment="1">
      <alignment horizontal="left" wrapText="1"/>
    </xf>
    <xf numFmtId="0" fontId="25" fillId="0" borderId="62" xfId="0" applyFont="1" applyBorder="1" applyAlignment="1">
      <alignment horizontal="left" vertical="center" wrapText="1"/>
    </xf>
    <xf numFmtId="0" fontId="25" fillId="0" borderId="63" xfId="0" applyFont="1" applyBorder="1" applyAlignment="1">
      <alignment horizontal="left" vertical="center" wrapText="1"/>
    </xf>
    <xf numFmtId="0" fontId="25" fillId="0" borderId="64" xfId="0" applyFont="1" applyBorder="1" applyAlignment="1">
      <alignment horizontal="left" vertical="center" wrapText="1"/>
    </xf>
    <xf numFmtId="0" fontId="14" fillId="2" borderId="39" xfId="0" applyFont="1" applyFill="1" applyBorder="1" applyAlignment="1">
      <alignment horizontal="center" vertical="center" wrapText="1"/>
    </xf>
    <xf numFmtId="0" fontId="14" fillId="2" borderId="43" xfId="0" applyFont="1" applyFill="1" applyBorder="1" applyAlignment="1">
      <alignment horizontal="center" vertical="center" wrapText="1"/>
    </xf>
    <xf numFmtId="0" fontId="14" fillId="2" borderId="44" xfId="0" applyFont="1" applyFill="1" applyBorder="1" applyAlignment="1">
      <alignment horizontal="center" vertical="center" wrapText="1"/>
    </xf>
    <xf numFmtId="0" fontId="14" fillId="2" borderId="25" xfId="0" applyFont="1" applyFill="1" applyBorder="1" applyAlignment="1">
      <alignment horizontal="center" vertical="center" wrapText="1"/>
    </xf>
    <xf numFmtId="0" fontId="15" fillId="0" borderId="45" xfId="0" applyFont="1" applyBorder="1" applyAlignment="1">
      <alignment horizontal="center" vertical="center" wrapText="1"/>
    </xf>
    <xf numFmtId="0" fontId="15" fillId="0" borderId="46" xfId="0" applyFont="1" applyBorder="1" applyAlignment="1">
      <alignment horizontal="center" vertical="center" wrapText="1"/>
    </xf>
    <xf numFmtId="0" fontId="15" fillId="0" borderId="47" xfId="0" applyFont="1" applyBorder="1" applyAlignment="1">
      <alignment horizontal="center" vertical="center" wrapText="1"/>
    </xf>
    <xf numFmtId="0" fontId="16" fillId="0" borderId="14" xfId="0" applyFont="1" applyBorder="1" applyAlignment="1">
      <alignment vertical="center"/>
    </xf>
    <xf numFmtId="0" fontId="16" fillId="0" borderId="6" xfId="0" applyFont="1" applyBorder="1" applyAlignment="1">
      <alignment vertical="center"/>
    </xf>
    <xf numFmtId="0" fontId="16" fillId="0" borderId="12" xfId="0" applyFont="1" applyBorder="1" applyAlignment="1">
      <alignment vertical="center"/>
    </xf>
    <xf numFmtId="0" fontId="16" fillId="0" borderId="5" xfId="0" applyFont="1" applyBorder="1" applyAlignment="1">
      <alignment vertical="center"/>
    </xf>
    <xf numFmtId="0" fontId="16" fillId="0" borderId="17" xfId="0" applyFont="1" applyBorder="1" applyAlignment="1">
      <alignment vertical="center"/>
    </xf>
    <xf numFmtId="0" fontId="16" fillId="0" borderId="7" xfId="0" applyFont="1" applyBorder="1" applyAlignment="1">
      <alignment vertical="center"/>
    </xf>
    <xf numFmtId="0" fontId="16" fillId="0" borderId="14" xfId="0" applyFont="1" applyBorder="1" applyAlignment="1">
      <alignment horizontal="left" vertical="center"/>
    </xf>
    <xf numFmtId="0" fontId="16" fillId="0" borderId="6" xfId="0" applyFont="1" applyBorder="1" applyAlignment="1">
      <alignment horizontal="left" vertical="center"/>
    </xf>
    <xf numFmtId="0" fontId="16" fillId="0" borderId="4" xfId="0" applyFont="1" applyBorder="1" applyAlignment="1">
      <alignment horizontal="left" vertical="center" wrapText="1"/>
    </xf>
    <xf numFmtId="0" fontId="0" fillId="0" borderId="41" xfId="0" applyBorder="1" applyAlignment="1">
      <alignment horizontal="left" vertical="center" wrapText="1"/>
    </xf>
    <xf numFmtId="0" fontId="0" fillId="0" borderId="24" xfId="0" applyBorder="1" applyAlignment="1">
      <alignment horizontal="left" vertical="center" wrapText="1"/>
    </xf>
    <xf numFmtId="0" fontId="16" fillId="0" borderId="41" xfId="0" applyFont="1" applyBorder="1" applyAlignment="1">
      <alignment horizontal="left" vertical="center" wrapText="1"/>
    </xf>
    <xf numFmtId="0" fontId="16" fillId="0" borderId="24" xfId="0" applyFont="1" applyBorder="1" applyAlignment="1">
      <alignment horizontal="left" vertical="center" wrapText="1"/>
    </xf>
    <xf numFmtId="0" fontId="16" fillId="0" borderId="3" xfId="0" applyFont="1" applyBorder="1" applyAlignment="1">
      <alignment horizontal="left" vertical="center" wrapText="1"/>
    </xf>
    <xf numFmtId="0" fontId="20" fillId="4" borderId="27" xfId="0" applyFont="1" applyFill="1" applyBorder="1" applyAlignment="1">
      <alignment horizontal="center" vertical="center" wrapText="1"/>
    </xf>
    <xf numFmtId="0" fontId="15" fillId="0" borderId="50"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0" fontId="20" fillId="4" borderId="45" xfId="0" applyFont="1" applyFill="1" applyBorder="1" applyAlignment="1">
      <alignment horizontal="center" vertical="center" wrapText="1"/>
    </xf>
    <xf numFmtId="0" fontId="20" fillId="4" borderId="46" xfId="0" applyFont="1" applyFill="1" applyBorder="1" applyAlignment="1">
      <alignment horizontal="center" vertical="center" wrapText="1"/>
    </xf>
    <xf numFmtId="0" fontId="20" fillId="4" borderId="51" xfId="0" applyFont="1" applyFill="1" applyBorder="1" applyAlignment="1">
      <alignment horizontal="center" vertical="center" wrapText="1"/>
    </xf>
    <xf numFmtId="0" fontId="13" fillId="2" borderId="45" xfId="0" applyFont="1" applyFill="1" applyBorder="1" applyAlignment="1">
      <alignment horizontal="justify" vertical="center" wrapText="1" readingOrder="1"/>
    </xf>
    <xf numFmtId="0" fontId="13" fillId="2" borderId="46" xfId="0" applyFont="1" applyFill="1" applyBorder="1" applyAlignment="1">
      <alignment horizontal="justify" vertical="center" wrapText="1" readingOrder="1"/>
    </xf>
    <xf numFmtId="0" fontId="13" fillId="2" borderId="47" xfId="0" applyFont="1" applyFill="1" applyBorder="1" applyAlignment="1">
      <alignment horizontal="justify" vertical="center" wrapText="1" readingOrder="1"/>
    </xf>
    <xf numFmtId="0" fontId="24" fillId="0" borderId="1" xfId="0" applyFont="1" applyBorder="1" applyAlignment="1">
      <alignment horizontal="left" vertical="center" wrapText="1"/>
    </xf>
    <xf numFmtId="0" fontId="24" fillId="0" borderId="0" xfId="0" applyFont="1" applyAlignment="1">
      <alignment horizontal="left" vertical="center" wrapText="1"/>
    </xf>
    <xf numFmtId="0" fontId="24" fillId="0" borderId="2" xfId="0" applyFont="1" applyBorder="1" applyAlignment="1">
      <alignment horizontal="left" vertical="center" wrapText="1"/>
    </xf>
    <xf numFmtId="0" fontId="22" fillId="0" borderId="36" xfId="0" applyFont="1" applyBorder="1" applyAlignment="1">
      <alignment horizontal="center" vertical="center"/>
    </xf>
    <xf numFmtId="0" fontId="22" fillId="0" borderId="37" xfId="0" applyFont="1" applyBorder="1" applyAlignment="1">
      <alignment horizontal="center" vertical="center"/>
    </xf>
    <xf numFmtId="0" fontId="22" fillId="0" borderId="38" xfId="0" applyFont="1" applyBorder="1" applyAlignment="1">
      <alignment horizontal="center" vertical="center"/>
    </xf>
    <xf numFmtId="0" fontId="17" fillId="0" borderId="52" xfId="0" applyFont="1" applyBorder="1" applyAlignment="1">
      <alignment horizontal="left" vertical="center" wrapText="1"/>
    </xf>
    <xf numFmtId="0" fontId="17" fillId="0" borderId="54" xfId="0" applyFont="1" applyBorder="1" applyAlignment="1">
      <alignment horizontal="left" vertical="center" wrapText="1"/>
    </xf>
    <xf numFmtId="0" fontId="17" fillId="0" borderId="60" xfId="0" applyFont="1" applyBorder="1" applyAlignment="1">
      <alignment horizontal="left" vertical="center" wrapText="1"/>
    </xf>
    <xf numFmtId="0" fontId="17" fillId="0" borderId="59" xfId="0" applyFont="1" applyBorder="1" applyAlignment="1">
      <alignment horizontal="left" vertical="center" wrapText="1"/>
    </xf>
    <xf numFmtId="0" fontId="17" fillId="0" borderId="55" xfId="0" applyFont="1" applyBorder="1" applyAlignment="1">
      <alignment horizontal="left" vertical="center" wrapText="1"/>
    </xf>
    <xf numFmtId="0" fontId="17" fillId="0" borderId="56" xfId="0" applyFont="1" applyBorder="1" applyAlignment="1">
      <alignment horizontal="left" vertical="center" wrapText="1"/>
    </xf>
    <xf numFmtId="0" fontId="14" fillId="0" borderId="49" xfId="0" applyFont="1" applyBorder="1" applyAlignment="1">
      <alignment horizontal="right" vertical="center" textRotation="90"/>
    </xf>
    <xf numFmtId="0" fontId="15" fillId="6" borderId="3" xfId="0" applyFont="1" applyFill="1" applyBorder="1" applyAlignment="1">
      <alignment horizontal="center" vertical="center" wrapText="1"/>
    </xf>
    <xf numFmtId="0" fontId="19" fillId="0" borderId="3" xfId="0" applyFont="1" applyBorder="1" applyAlignment="1">
      <alignment horizontal="center" vertical="center" wrapText="1"/>
    </xf>
    <xf numFmtId="0" fontId="16" fillId="0" borderId="67" xfId="0" applyFont="1" applyBorder="1" applyAlignment="1">
      <alignment horizontal="left" vertical="center" wrapText="1"/>
    </xf>
    <xf numFmtId="0" fontId="16" fillId="0" borderId="63" xfId="0" applyFont="1" applyBorder="1" applyAlignment="1">
      <alignment horizontal="left" vertical="center" wrapText="1"/>
    </xf>
    <xf numFmtId="0" fontId="16" fillId="0" borderId="68" xfId="0" applyFont="1" applyBorder="1" applyAlignment="1">
      <alignment horizontal="left" vertical="center" wrapText="1"/>
    </xf>
    <xf numFmtId="0" fontId="14" fillId="0" borderId="0" xfId="0" applyFont="1" applyAlignment="1">
      <alignment horizontal="right" vertical="center" textRotation="90"/>
    </xf>
    <xf numFmtId="0" fontId="15" fillId="0" borderId="48" xfId="0" applyFont="1" applyBorder="1" applyAlignment="1">
      <alignment horizontal="center"/>
    </xf>
    <xf numFmtId="0" fontId="19" fillId="0" borderId="19" xfId="0" applyFont="1" applyBorder="1" applyAlignment="1">
      <alignment horizontal="center" vertical="center" wrapText="1"/>
    </xf>
    <xf numFmtId="0" fontId="19" fillId="10" borderId="3" xfId="0" applyFont="1" applyFill="1" applyBorder="1" applyAlignment="1">
      <alignment horizontal="center" vertical="center"/>
    </xf>
    <xf numFmtId="0" fontId="15" fillId="6" borderId="3" xfId="0" applyFont="1" applyFill="1" applyBorder="1" applyAlignment="1">
      <alignment horizontal="center" vertical="center"/>
    </xf>
    <xf numFmtId="0" fontId="19" fillId="9" borderId="3" xfId="0" applyFont="1" applyFill="1" applyBorder="1" applyAlignment="1">
      <alignment horizontal="center" vertical="center"/>
    </xf>
    <xf numFmtId="0" fontId="19" fillId="9" borderId="19" xfId="0" applyFont="1" applyFill="1" applyBorder="1" applyAlignment="1">
      <alignment horizontal="center" vertical="center"/>
    </xf>
    <xf numFmtId="0" fontId="19" fillId="9" borderId="4" xfId="0" applyFont="1" applyFill="1" applyBorder="1" applyAlignment="1">
      <alignment horizontal="center" vertical="center"/>
    </xf>
    <xf numFmtId="0" fontId="19" fillId="9" borderId="20" xfId="0" applyFont="1" applyFill="1" applyBorder="1" applyAlignment="1">
      <alignment horizontal="center" vertical="center"/>
    </xf>
    <xf numFmtId="0" fontId="19" fillId="10" borderId="19" xfId="0" applyFont="1" applyFill="1" applyBorder="1" applyAlignment="1">
      <alignment horizontal="center" vertical="center"/>
    </xf>
    <xf numFmtId="0" fontId="15" fillId="0" borderId="0" xfId="0" applyFont="1" applyAlignment="1">
      <alignment horizontal="center"/>
    </xf>
    <xf numFmtId="0" fontId="15" fillId="6" borderId="19" xfId="0" applyFont="1" applyFill="1" applyBorder="1" applyAlignment="1">
      <alignment horizontal="center" vertical="center" wrapText="1"/>
    </xf>
    <xf numFmtId="0" fontId="19" fillId="6" borderId="3" xfId="0" applyFont="1" applyFill="1" applyBorder="1" applyAlignment="1">
      <alignment horizontal="center"/>
    </xf>
    <xf numFmtId="0" fontId="19" fillId="6" borderId="19" xfId="0" applyFont="1" applyFill="1" applyBorder="1" applyAlignment="1">
      <alignment horizontal="center"/>
    </xf>
    <xf numFmtId="0" fontId="19" fillId="8" borderId="3" xfId="0" applyFont="1" applyFill="1" applyBorder="1" applyAlignment="1">
      <alignment horizontal="center" vertical="center"/>
    </xf>
    <xf numFmtId="0" fontId="15" fillId="2" borderId="0" xfId="0" applyFont="1" applyFill="1" applyAlignment="1">
      <alignment horizontal="center"/>
    </xf>
    <xf numFmtId="0" fontId="16" fillId="8" borderId="4" xfId="0" applyFont="1" applyFill="1" applyBorder="1" applyAlignment="1">
      <alignment horizontal="left" vertical="center" wrapText="1"/>
    </xf>
    <xf numFmtId="0" fontId="0" fillId="8" borderId="41" xfId="0" applyFill="1" applyBorder="1" applyAlignment="1">
      <alignment horizontal="left" vertical="center" wrapText="1"/>
    </xf>
    <xf numFmtId="0" fontId="0" fillId="8" borderId="24" xfId="0" applyFill="1" applyBorder="1" applyAlignment="1">
      <alignment horizontal="left" vertical="center" wrapText="1"/>
    </xf>
    <xf numFmtId="0" fontId="16" fillId="0" borderId="57" xfId="0" applyFont="1" applyBorder="1" applyAlignment="1">
      <alignment horizontal="left" vertical="center" wrapText="1"/>
    </xf>
    <xf numFmtId="0" fontId="16" fillId="0" borderId="40" xfId="0" applyFont="1" applyBorder="1" applyAlignment="1">
      <alignment horizontal="left" vertical="center" wrapText="1"/>
    </xf>
    <xf numFmtId="0" fontId="16" fillId="0" borderId="58" xfId="0" applyFont="1" applyBorder="1" applyAlignment="1">
      <alignment horizontal="left" vertical="center" wrapText="1"/>
    </xf>
    <xf numFmtId="0" fontId="16"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24" xfId="0" applyFont="1" applyBorder="1" applyAlignment="1">
      <alignment horizontal="center" vertical="center" wrapText="1"/>
    </xf>
    <xf numFmtId="0" fontId="21" fillId="4" borderId="71" xfId="0" applyFont="1" applyFill="1" applyBorder="1" applyAlignment="1">
      <alignment horizontal="center" vertical="center" wrapText="1"/>
    </xf>
    <xf numFmtId="0" fontId="25" fillId="0" borderId="1" xfId="0" applyFont="1" applyBorder="1" applyAlignment="1">
      <alignment vertical="center" wrapText="1"/>
    </xf>
    <xf numFmtId="0" fontId="25" fillId="0" borderId="0" xfId="0" applyFont="1" applyAlignment="1">
      <alignment vertical="center" wrapText="1"/>
    </xf>
    <xf numFmtId="0" fontId="25" fillId="0" borderId="1" xfId="0" applyFont="1" applyBorder="1"/>
    <xf numFmtId="0" fontId="25" fillId="0" borderId="0" xfId="0" applyFont="1"/>
    <xf numFmtId="0" fontId="12" fillId="2" borderId="45" xfId="0" applyFont="1" applyFill="1" applyBorder="1" applyAlignment="1">
      <alignment horizontal="left" vertical="top" wrapText="1" readingOrder="1"/>
    </xf>
    <xf numFmtId="0" fontId="12" fillId="2" borderId="46" xfId="0" applyFont="1" applyFill="1" applyBorder="1" applyAlignment="1">
      <alignment horizontal="left" vertical="top" wrapText="1" readingOrder="1"/>
    </xf>
    <xf numFmtId="0" fontId="12" fillId="2" borderId="47" xfId="0" applyFont="1" applyFill="1" applyBorder="1" applyAlignment="1">
      <alignment horizontal="left" vertical="top" wrapText="1" readingOrder="1"/>
    </xf>
    <xf numFmtId="0" fontId="15" fillId="0" borderId="1" xfId="0" applyFont="1" applyBorder="1" applyAlignment="1">
      <alignment horizontal="center" vertical="center"/>
    </xf>
    <xf numFmtId="0" fontId="15" fillId="0" borderId="0" xfId="0" applyFont="1" applyAlignment="1">
      <alignment horizontal="center" vertical="center"/>
    </xf>
    <xf numFmtId="0" fontId="15" fillId="0" borderId="2" xfId="0" applyFont="1" applyBorder="1" applyAlignment="1">
      <alignment horizontal="center" vertical="center"/>
    </xf>
    <xf numFmtId="0" fontId="19" fillId="0" borderId="67" xfId="0" applyFont="1" applyBorder="1" applyAlignment="1">
      <alignment horizontal="center" vertical="center" wrapText="1"/>
    </xf>
    <xf numFmtId="0" fontId="19" fillId="0" borderId="68" xfId="0" applyFont="1" applyBorder="1" applyAlignment="1">
      <alignment horizontal="center" vertical="center" wrapText="1"/>
    </xf>
    <xf numFmtId="0" fontId="20" fillId="4" borderId="71" xfId="0" applyFont="1" applyFill="1" applyBorder="1" applyAlignment="1">
      <alignment horizontal="center" vertical="center" wrapText="1"/>
    </xf>
    <xf numFmtId="0" fontId="15" fillId="6" borderId="4" xfId="0" applyFont="1" applyFill="1" applyBorder="1" applyAlignment="1">
      <alignment horizontal="center" vertical="center"/>
    </xf>
    <xf numFmtId="0" fontId="15" fillId="6" borderId="24" xfId="0" applyFont="1" applyFill="1" applyBorder="1" applyAlignment="1">
      <alignment horizontal="center" vertical="center"/>
    </xf>
    <xf numFmtId="0" fontId="19" fillId="9" borderId="41" xfId="0" applyFont="1" applyFill="1" applyBorder="1" applyAlignment="1">
      <alignment horizontal="center" vertical="center"/>
    </xf>
    <xf numFmtId="0" fontId="19" fillId="9" borderId="24" xfId="0" applyFont="1" applyFill="1" applyBorder="1" applyAlignment="1">
      <alignment horizontal="center" vertical="center"/>
    </xf>
    <xf numFmtId="0" fontId="19" fillId="10" borderId="4" xfId="0" applyFont="1" applyFill="1" applyBorder="1" applyAlignment="1">
      <alignment horizontal="center" vertical="center"/>
    </xf>
    <xf numFmtId="0" fontId="19" fillId="10" borderId="24" xfId="0" applyFont="1" applyFill="1" applyBorder="1" applyAlignment="1">
      <alignment horizontal="center" vertical="center"/>
    </xf>
    <xf numFmtId="0" fontId="19" fillId="7" borderId="4" xfId="0" applyFont="1" applyFill="1" applyBorder="1" applyAlignment="1">
      <alignment horizontal="center" vertical="center"/>
    </xf>
    <xf numFmtId="0" fontId="19" fillId="7" borderId="24" xfId="0" applyFont="1" applyFill="1" applyBorder="1" applyAlignment="1">
      <alignment horizontal="center" vertical="center"/>
    </xf>
    <xf numFmtId="0" fontId="0" fillId="0" borderId="24" xfId="0" applyBorder="1" applyAlignment="1">
      <alignment horizontal="center" vertical="center" wrapText="1"/>
    </xf>
    <xf numFmtId="0" fontId="19" fillId="0" borderId="41" xfId="0" applyFont="1" applyBorder="1" applyAlignment="1">
      <alignment horizontal="center" vertical="center" wrapText="1"/>
    </xf>
    <xf numFmtId="0" fontId="19" fillId="8" borderId="4" xfId="0" applyFont="1" applyFill="1" applyBorder="1" applyAlignment="1">
      <alignment horizontal="center" vertical="center"/>
    </xf>
    <xf numFmtId="0" fontId="19" fillId="8" borderId="24" xfId="0" applyFont="1" applyFill="1" applyBorder="1" applyAlignment="1">
      <alignment horizontal="center" vertical="center"/>
    </xf>
    <xf numFmtId="0" fontId="15" fillId="2" borderId="48" xfId="0" applyFont="1" applyFill="1" applyBorder="1" applyAlignment="1">
      <alignment horizontal="center"/>
    </xf>
    <xf numFmtId="0" fontId="15" fillId="6" borderId="4" xfId="0" applyFont="1" applyFill="1" applyBorder="1" applyAlignment="1">
      <alignment horizontal="center" vertical="center" wrapText="1"/>
    </xf>
    <xf numFmtId="0" fontId="15" fillId="6" borderId="24" xfId="0" applyFont="1" applyFill="1" applyBorder="1" applyAlignment="1">
      <alignment horizontal="center" vertical="center" wrapText="1"/>
    </xf>
    <xf numFmtId="0" fontId="19" fillId="7" borderId="57" xfId="0" applyFont="1" applyFill="1" applyBorder="1" applyAlignment="1">
      <alignment horizontal="center" vertical="center"/>
    </xf>
    <xf numFmtId="0" fontId="19" fillId="7" borderId="58" xfId="0" applyFont="1" applyFill="1" applyBorder="1" applyAlignment="1">
      <alignment horizontal="center" vertical="center"/>
    </xf>
    <xf numFmtId="0" fontId="19" fillId="6" borderId="4" xfId="0" applyFont="1" applyFill="1" applyBorder="1" applyAlignment="1">
      <alignment horizontal="center"/>
    </xf>
    <xf numFmtId="0" fontId="19" fillId="6" borderId="24" xfId="0" applyFont="1" applyFill="1" applyBorder="1" applyAlignment="1">
      <alignment horizontal="center"/>
    </xf>
    <xf numFmtId="0" fontId="19" fillId="6" borderId="41" xfId="0" applyFont="1" applyFill="1" applyBorder="1" applyAlignment="1">
      <alignment horizontal="center"/>
    </xf>
    <xf numFmtId="0" fontId="19" fillId="7" borderId="41" xfId="0" applyFont="1" applyFill="1" applyBorder="1" applyAlignment="1">
      <alignment horizontal="center" vertical="center"/>
    </xf>
    <xf numFmtId="0" fontId="15" fillId="6" borderId="41" xfId="0" applyFont="1" applyFill="1" applyBorder="1" applyAlignment="1">
      <alignment horizontal="center" vertical="center" wrapText="1"/>
    </xf>
    <xf numFmtId="0" fontId="19" fillId="8" borderId="41" xfId="0" applyFont="1" applyFill="1" applyBorder="1" applyAlignment="1">
      <alignment horizontal="center" vertical="center"/>
    </xf>
    <xf numFmtId="0" fontId="15" fillId="6" borderId="52" xfId="0" applyFont="1" applyFill="1" applyBorder="1" applyAlignment="1">
      <alignment horizontal="center" vertical="center" wrapText="1"/>
    </xf>
    <xf numFmtId="0" fontId="15" fillId="6" borderId="53" xfId="0" applyFont="1" applyFill="1" applyBorder="1" applyAlignment="1">
      <alignment horizontal="center" vertical="center" wrapText="1"/>
    </xf>
    <xf numFmtId="0" fontId="15" fillId="6" borderId="54" xfId="0" applyFont="1" applyFill="1" applyBorder="1" applyAlignment="1">
      <alignment horizontal="center" vertical="center" wrapText="1"/>
    </xf>
    <xf numFmtId="0" fontId="15" fillId="6" borderId="55" xfId="0" applyFont="1" applyFill="1" applyBorder="1" applyAlignment="1">
      <alignment horizontal="center" vertical="center" wrapText="1"/>
    </xf>
    <xf numFmtId="0" fontId="15" fillId="6" borderId="48" xfId="0" applyFont="1" applyFill="1" applyBorder="1" applyAlignment="1">
      <alignment horizontal="center" vertical="center" wrapText="1"/>
    </xf>
    <xf numFmtId="0" fontId="15" fillId="6" borderId="56" xfId="0" applyFont="1" applyFill="1" applyBorder="1" applyAlignment="1">
      <alignment horizontal="center" vertical="center" wrapText="1"/>
    </xf>
    <xf numFmtId="0" fontId="15" fillId="6" borderId="44" xfId="0" applyFont="1" applyFill="1" applyBorder="1" applyAlignment="1">
      <alignment horizontal="center" vertical="center" wrapText="1"/>
    </xf>
    <xf numFmtId="0" fontId="15" fillId="6" borderId="25" xfId="0" applyFont="1" applyFill="1" applyBorder="1" applyAlignment="1">
      <alignment horizontal="center" vertical="center" wrapText="1"/>
    </xf>
    <xf numFmtId="0" fontId="19" fillId="0" borderId="55" xfId="0" applyFont="1" applyBorder="1" applyAlignment="1">
      <alignment horizontal="center" vertical="center" wrapText="1"/>
    </xf>
    <xf numFmtId="0" fontId="19" fillId="0" borderId="56" xfId="0" applyFont="1" applyBorder="1" applyAlignment="1">
      <alignment horizontal="center" vertical="center" wrapText="1"/>
    </xf>
    <xf numFmtId="0" fontId="15" fillId="6" borderId="41" xfId="0" applyFont="1" applyFill="1" applyBorder="1" applyAlignment="1">
      <alignment horizontal="center" vertical="center"/>
    </xf>
    <xf numFmtId="0" fontId="7" fillId="0" borderId="3" xfId="0" applyFont="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0" fillId="0" borderId="1" xfId="0" applyFont="1" applyBorder="1" applyAlignment="1">
      <alignment horizontal="center" vertical="top" wrapText="1"/>
    </xf>
    <xf numFmtId="0" fontId="10" fillId="0" borderId="0" xfId="0" applyFont="1" applyAlignment="1">
      <alignment horizontal="center" vertical="top" wrapText="1"/>
    </xf>
    <xf numFmtId="0" fontId="12" fillId="0" borderId="36" xfId="0" applyFont="1" applyBorder="1" applyAlignment="1">
      <alignment horizontal="left" vertical="top" wrapText="1"/>
    </xf>
    <xf numFmtId="0" fontId="12" fillId="0" borderId="37" xfId="0" applyFont="1" applyBorder="1" applyAlignment="1">
      <alignment horizontal="left" vertical="top" wrapText="1"/>
    </xf>
    <xf numFmtId="0" fontId="12" fillId="0" borderId="38" xfId="0" applyFont="1" applyBorder="1" applyAlignment="1">
      <alignment horizontal="left" vertical="top" wrapText="1"/>
    </xf>
    <xf numFmtId="0" fontId="10" fillId="2" borderId="0" xfId="0" applyFont="1" applyFill="1" applyAlignment="1">
      <alignment horizontal="center"/>
    </xf>
    <xf numFmtId="0" fontId="10" fillId="0" borderId="48" xfId="0" applyFont="1" applyBorder="1" applyAlignment="1">
      <alignment horizontal="center"/>
    </xf>
    <xf numFmtId="0" fontId="10" fillId="6" borderId="4" xfId="0" applyFont="1" applyFill="1" applyBorder="1" applyAlignment="1">
      <alignment horizontal="center" vertical="center"/>
    </xf>
    <xf numFmtId="0" fontId="10" fillId="6" borderId="24"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3" xfId="0" applyFont="1" applyBorder="1" applyAlignment="1">
      <alignment horizontal="center" vertical="center" wrapText="1"/>
    </xf>
    <xf numFmtId="0" fontId="10" fillId="6"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24" xfId="0" applyFont="1" applyFill="1" applyBorder="1" applyAlignment="1">
      <alignment horizontal="center" vertical="center"/>
    </xf>
    <xf numFmtId="0" fontId="12" fillId="0" borderId="3" xfId="0" applyFont="1" applyBorder="1" applyAlignment="1">
      <alignment vertical="center"/>
    </xf>
    <xf numFmtId="0" fontId="12" fillId="0" borderId="3" xfId="0" applyFont="1" applyBorder="1" applyAlignment="1">
      <alignment horizontal="center" vertical="center"/>
    </xf>
    <xf numFmtId="0" fontId="10"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4" xfId="0" applyFont="1" applyFill="1" applyBorder="1" applyAlignment="1">
      <alignment horizontal="center"/>
    </xf>
    <xf numFmtId="0" fontId="7" fillId="6" borderId="3" xfId="0" applyFont="1" applyFill="1" applyBorder="1" applyAlignment="1">
      <alignment horizontal="center"/>
    </xf>
    <xf numFmtId="0" fontId="10" fillId="0" borderId="59" xfId="0" applyFont="1" applyBorder="1" applyAlignment="1">
      <alignment horizontal="right" vertical="center" textRotation="90"/>
    </xf>
    <xf numFmtId="0" fontId="17" fillId="0" borderId="54" xfId="0" applyFont="1" applyBorder="1" applyAlignment="1">
      <alignment horizontal="left" vertical="center"/>
    </xf>
    <xf numFmtId="0" fontId="17" fillId="0" borderId="60" xfId="0" applyFont="1" applyBorder="1" applyAlignment="1">
      <alignment horizontal="left" vertical="center"/>
    </xf>
    <xf numFmtId="0" fontId="17" fillId="0" borderId="59" xfId="0" applyFont="1" applyBorder="1" applyAlignment="1">
      <alignment horizontal="left" vertical="center"/>
    </xf>
    <xf numFmtId="0" fontId="17" fillId="0" borderId="55" xfId="0" applyFont="1" applyBorder="1" applyAlignment="1">
      <alignment horizontal="left" vertical="center"/>
    </xf>
    <xf numFmtId="0" fontId="17" fillId="0" borderId="56" xfId="0" applyFont="1" applyBorder="1" applyAlignment="1">
      <alignment horizontal="left" vertical="center"/>
    </xf>
    <xf numFmtId="0" fontId="7" fillId="0" borderId="32"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4"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4" xfId="0" applyFont="1" applyFill="1" applyBorder="1" applyAlignment="1">
      <alignment horizontal="center" vertical="center"/>
    </xf>
    <xf numFmtId="0" fontId="7" fillId="8" borderId="3" xfId="0" applyFont="1" applyFill="1" applyBorder="1" applyAlignment="1">
      <alignment horizontal="center" vertical="center"/>
    </xf>
    <xf numFmtId="0" fontId="10" fillId="6" borderId="4" xfId="0" applyFont="1" applyFill="1" applyBorder="1" applyAlignment="1">
      <alignment horizontal="center" vertical="center" wrapText="1"/>
    </xf>
    <xf numFmtId="0" fontId="10" fillId="6" borderId="24" xfId="0" applyFont="1" applyFill="1" applyBorder="1" applyAlignment="1">
      <alignment horizontal="center" vertical="center" wrapText="1"/>
    </xf>
  </cellXfs>
  <cellStyles count="1">
    <cellStyle name="Normal" xfId="0" builtinId="0"/>
  </cellStyles>
  <dxfs count="21">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13" zoomScale="85" zoomScaleNormal="85" zoomScalePageLayoutView="40" workbookViewId="0">
      <selection activeCell="B10" sqref="B10:F10"/>
    </sheetView>
  </sheetViews>
  <sheetFormatPr baseColWidth="10" defaultRowHeight="12.75" x14ac:dyDescent="0.2"/>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x14ac:dyDescent="0.2"/>
    <row r="2" spans="2:6" ht="84" customHeight="1" x14ac:dyDescent="0.2">
      <c r="B2" s="142"/>
      <c r="C2" s="154" t="s">
        <v>120</v>
      </c>
      <c r="D2" s="155"/>
      <c r="E2" s="156"/>
      <c r="F2" s="163" t="s">
        <v>131</v>
      </c>
    </row>
    <row r="3" spans="2:6" ht="42.75" customHeight="1" x14ac:dyDescent="0.2">
      <c r="B3" s="142"/>
      <c r="C3" s="157"/>
      <c r="D3" s="158"/>
      <c r="E3" s="159"/>
      <c r="F3" s="164"/>
    </row>
    <row r="4" spans="2:6" ht="41.25" customHeight="1" x14ac:dyDescent="0.2">
      <c r="B4" s="142"/>
      <c r="C4" s="160"/>
      <c r="D4" s="161"/>
      <c r="E4" s="162"/>
      <c r="F4" s="152"/>
    </row>
    <row r="5" spans="2:6" ht="37.5" customHeight="1" thickBot="1" x14ac:dyDescent="0.25">
      <c r="B5" s="11"/>
      <c r="C5" s="12"/>
      <c r="D5" s="12"/>
      <c r="E5" s="12"/>
      <c r="F5" s="12"/>
    </row>
    <row r="6" spans="2:6" ht="21" customHeight="1" thickBot="1" x14ac:dyDescent="0.3">
      <c r="B6" s="146" t="s">
        <v>108</v>
      </c>
      <c r="C6" s="147"/>
      <c r="D6" s="147"/>
      <c r="E6" s="147"/>
      <c r="F6" s="148"/>
    </row>
    <row r="7" spans="2:6" ht="78.75" customHeight="1" x14ac:dyDescent="0.2">
      <c r="B7" s="151" t="s">
        <v>132</v>
      </c>
      <c r="C7" s="152"/>
      <c r="D7" s="152"/>
      <c r="E7" s="152"/>
      <c r="F7" s="153"/>
    </row>
    <row r="8" spans="2:6" ht="49.15" customHeight="1" x14ac:dyDescent="0.2">
      <c r="B8" s="143" t="s">
        <v>133</v>
      </c>
      <c r="C8" s="149"/>
      <c r="D8" s="149"/>
      <c r="E8" s="149"/>
      <c r="F8" s="150"/>
    </row>
    <row r="9" spans="2:6" ht="34.5" customHeight="1" x14ac:dyDescent="0.2">
      <c r="B9" s="143" t="s">
        <v>134</v>
      </c>
      <c r="C9" s="144"/>
      <c r="D9" s="144"/>
      <c r="E9" s="144"/>
      <c r="F9" s="145"/>
    </row>
    <row r="10" spans="2:6" ht="36" customHeight="1" x14ac:dyDescent="0.2">
      <c r="B10" s="143" t="s">
        <v>135</v>
      </c>
      <c r="C10" s="144"/>
      <c r="D10" s="144"/>
      <c r="E10" s="144"/>
      <c r="F10" s="145"/>
    </row>
    <row r="11" spans="2:6" ht="72" customHeight="1" x14ac:dyDescent="0.2">
      <c r="B11" s="143" t="s">
        <v>136</v>
      </c>
      <c r="C11" s="144"/>
      <c r="D11" s="144"/>
      <c r="E11" s="144"/>
      <c r="F11" s="145"/>
    </row>
    <row r="12" spans="2:6" ht="34.5" customHeight="1" x14ac:dyDescent="0.2">
      <c r="B12" s="143" t="s">
        <v>137</v>
      </c>
      <c r="C12" s="144"/>
      <c r="D12" s="144"/>
      <c r="E12" s="144"/>
      <c r="F12" s="145"/>
    </row>
    <row r="13" spans="2:6" ht="44.25" customHeight="1" x14ac:dyDescent="0.2">
      <c r="B13" s="143" t="s">
        <v>138</v>
      </c>
      <c r="C13" s="144"/>
      <c r="D13" s="144"/>
      <c r="E13" s="144"/>
      <c r="F13" s="145"/>
    </row>
    <row r="14" spans="2:6" ht="33" customHeight="1" x14ac:dyDescent="0.2">
      <c r="B14" s="143" t="s">
        <v>139</v>
      </c>
      <c r="C14" s="144"/>
      <c r="D14" s="144"/>
      <c r="E14" s="144"/>
      <c r="F14" s="145"/>
    </row>
    <row r="15" spans="2:6" ht="22.5" customHeight="1" x14ac:dyDescent="0.2">
      <c r="B15" s="143" t="s">
        <v>140</v>
      </c>
      <c r="C15" s="144"/>
      <c r="D15" s="144"/>
      <c r="E15" s="144"/>
      <c r="F15" s="145"/>
    </row>
    <row r="16" spans="2:6" ht="33" customHeight="1" x14ac:dyDescent="0.2">
      <c r="B16" s="143" t="s">
        <v>141</v>
      </c>
      <c r="C16" s="144"/>
      <c r="D16" s="144"/>
      <c r="E16" s="144"/>
      <c r="F16" s="145"/>
    </row>
    <row r="17" spans="2:6" ht="51" customHeight="1" x14ac:dyDescent="0.2">
      <c r="B17" s="143" t="s">
        <v>142</v>
      </c>
      <c r="C17" s="144"/>
      <c r="D17" s="144"/>
      <c r="E17" s="144"/>
      <c r="F17" s="145"/>
    </row>
    <row r="18" spans="2:6" ht="34.15" customHeight="1" x14ac:dyDescent="0.2">
      <c r="B18" s="143" t="s">
        <v>143</v>
      </c>
      <c r="C18" s="144"/>
      <c r="D18" s="144"/>
      <c r="E18" s="144"/>
      <c r="F18" s="145"/>
    </row>
    <row r="19" spans="2:6" ht="69" customHeight="1" thickBot="1" x14ac:dyDescent="0.25">
      <c r="B19" s="166" t="s">
        <v>144</v>
      </c>
      <c r="C19" s="167"/>
      <c r="D19" s="167"/>
      <c r="E19" s="167"/>
      <c r="F19" s="168"/>
    </row>
    <row r="20" spans="2:6" ht="14.25" customHeight="1" x14ac:dyDescent="0.2">
      <c r="B20" s="6"/>
    </row>
    <row r="21" spans="2:6" x14ac:dyDescent="0.2">
      <c r="B21" s="7"/>
    </row>
    <row r="22" spans="2:6" ht="17.25" customHeight="1" x14ac:dyDescent="0.2">
      <c r="B22" s="165"/>
      <c r="C22" s="165"/>
      <c r="D22" s="165"/>
      <c r="E22" s="165"/>
      <c r="F22" s="165"/>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topLeftCell="A47" zoomScale="80" zoomScaleNormal="80" zoomScalePageLayoutView="85" workbookViewId="0">
      <selection activeCell="F57" sqref="F57"/>
    </sheetView>
  </sheetViews>
  <sheetFormatPr baseColWidth="10" defaultRowHeight="12.75" x14ac:dyDescent="0.2"/>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x14ac:dyDescent="0.2">
      <c r="B2" s="142"/>
      <c r="C2" s="154" t="s">
        <v>119</v>
      </c>
      <c r="D2" s="155"/>
      <c r="E2" s="156"/>
      <c r="F2" s="163" t="s">
        <v>131</v>
      </c>
    </row>
    <row r="3" spans="2:6" ht="51" customHeight="1" x14ac:dyDescent="0.2">
      <c r="B3" s="142"/>
      <c r="C3" s="157"/>
      <c r="D3" s="158"/>
      <c r="E3" s="159"/>
      <c r="F3" s="164"/>
    </row>
    <row r="4" spans="2:6" ht="54" customHeight="1" x14ac:dyDescent="0.2">
      <c r="B4" s="142"/>
      <c r="C4" s="160"/>
      <c r="D4" s="161"/>
      <c r="E4" s="162"/>
      <c r="F4" s="152"/>
    </row>
    <row r="5" spans="2:6" ht="24.75" customHeight="1" thickBot="1" x14ac:dyDescent="0.25">
      <c r="B5" s="11"/>
      <c r="C5" s="12"/>
      <c r="D5" s="12"/>
      <c r="E5" s="12"/>
      <c r="F5" s="12"/>
    </row>
    <row r="6" spans="2:6" ht="18" customHeight="1" thickBot="1" x14ac:dyDescent="0.25">
      <c r="B6" s="169" t="s">
        <v>7</v>
      </c>
      <c r="C6" s="170"/>
      <c r="D6" s="170"/>
      <c r="E6" s="170"/>
      <c r="F6" s="171"/>
    </row>
    <row r="7" spans="2:6" ht="42.75" customHeight="1" x14ac:dyDescent="0.2">
      <c r="B7" s="172" t="s">
        <v>130</v>
      </c>
      <c r="C7" s="173"/>
      <c r="D7" s="173"/>
      <c r="E7" s="173"/>
      <c r="F7" s="173"/>
    </row>
    <row r="8" spans="2:6" ht="63" customHeight="1" x14ac:dyDescent="0.2">
      <c r="B8" s="174"/>
      <c r="C8" s="175"/>
      <c r="D8" s="175"/>
      <c r="E8" s="175"/>
      <c r="F8" s="175"/>
    </row>
    <row r="9" spans="2:6" ht="37.5" customHeight="1" x14ac:dyDescent="0.2">
      <c r="B9" s="174"/>
      <c r="C9" s="175"/>
      <c r="D9" s="175"/>
      <c r="E9" s="175"/>
      <c r="F9" s="175"/>
    </row>
    <row r="10" spans="2:6" ht="43.5" customHeight="1" x14ac:dyDescent="0.2">
      <c r="B10" s="174"/>
      <c r="C10" s="175"/>
      <c r="D10" s="175"/>
      <c r="E10" s="175"/>
      <c r="F10" s="175"/>
    </row>
    <row r="11" spans="2:6" ht="58.5" customHeight="1" x14ac:dyDescent="0.2">
      <c r="B11" s="174"/>
      <c r="C11" s="175"/>
      <c r="D11" s="175"/>
      <c r="E11" s="175"/>
      <c r="F11" s="175"/>
    </row>
    <row r="12" spans="2:6" ht="46.5" customHeight="1" x14ac:dyDescent="0.2">
      <c r="B12" s="174"/>
      <c r="C12" s="175"/>
      <c r="D12" s="175"/>
      <c r="E12" s="175"/>
      <c r="F12" s="175"/>
    </row>
    <row r="13" spans="2:6" ht="47.25" customHeight="1" x14ac:dyDescent="0.2">
      <c r="B13" s="174"/>
      <c r="C13" s="175"/>
      <c r="D13" s="175"/>
      <c r="E13" s="175"/>
      <c r="F13" s="175"/>
    </row>
    <row r="14" spans="2:6" ht="22.5" customHeight="1" thickBot="1" x14ac:dyDescent="0.25">
      <c r="B14" s="176"/>
      <c r="C14" s="177"/>
      <c r="D14" s="177"/>
      <c r="E14" s="177"/>
      <c r="F14" s="177"/>
    </row>
    <row r="15" spans="2:6" ht="16.5" customHeight="1" thickBot="1" x14ac:dyDescent="0.25">
      <c r="B15" s="185" t="s">
        <v>91</v>
      </c>
      <c r="C15" s="186"/>
      <c r="D15" s="186"/>
      <c r="E15" s="186"/>
      <c r="F15" s="187"/>
    </row>
    <row r="16" spans="2:6" ht="127.5" customHeight="1" x14ac:dyDescent="0.2">
      <c r="B16" s="178" t="s">
        <v>126</v>
      </c>
      <c r="C16" s="179"/>
      <c r="D16" s="179"/>
      <c r="E16" s="179"/>
      <c r="F16" s="180"/>
    </row>
    <row r="17" spans="2:6" ht="19.5" customHeight="1" x14ac:dyDescent="0.2">
      <c r="B17" s="46"/>
      <c r="C17" s="47" t="s">
        <v>35</v>
      </c>
      <c r="D17" s="183" t="s">
        <v>33</v>
      </c>
      <c r="E17" s="183" t="s">
        <v>34</v>
      </c>
      <c r="F17" s="181" t="s">
        <v>32</v>
      </c>
    </row>
    <row r="18" spans="2:6" ht="21" customHeight="1" x14ac:dyDescent="0.2">
      <c r="B18" s="46"/>
      <c r="C18" s="47" t="s">
        <v>67</v>
      </c>
      <c r="D18" s="184"/>
      <c r="E18" s="184"/>
      <c r="F18" s="182"/>
    </row>
    <row r="19" spans="2:6" ht="18.75" customHeight="1" x14ac:dyDescent="0.2">
      <c r="B19" s="48" t="s">
        <v>36</v>
      </c>
      <c r="C19" s="49"/>
      <c r="D19" s="50" t="s">
        <v>70</v>
      </c>
      <c r="E19" s="51" t="s">
        <v>71</v>
      </c>
      <c r="F19" s="52" t="s">
        <v>31</v>
      </c>
    </row>
    <row r="20" spans="2:6" ht="18.75" customHeight="1" x14ac:dyDescent="0.2">
      <c r="B20" s="53" t="s">
        <v>37</v>
      </c>
      <c r="C20" s="54"/>
      <c r="D20" s="50" t="s">
        <v>70</v>
      </c>
      <c r="E20" s="56" t="s">
        <v>71</v>
      </c>
      <c r="F20" s="57" t="s">
        <v>31</v>
      </c>
    </row>
    <row r="21" spans="2:6" ht="18.75" customHeight="1" x14ac:dyDescent="0.2">
      <c r="B21" s="53" t="s">
        <v>110</v>
      </c>
      <c r="C21" s="54"/>
      <c r="D21" s="50" t="s">
        <v>70</v>
      </c>
      <c r="E21" s="56" t="s">
        <v>71</v>
      </c>
      <c r="F21" s="57" t="s">
        <v>30</v>
      </c>
    </row>
    <row r="22" spans="2:6" ht="18.75" customHeight="1" x14ac:dyDescent="0.2">
      <c r="B22" s="53" t="s">
        <v>38</v>
      </c>
      <c r="C22" s="54"/>
      <c r="D22" s="50" t="s">
        <v>70</v>
      </c>
      <c r="E22" s="56" t="s">
        <v>71</v>
      </c>
      <c r="F22" s="57" t="s">
        <v>31</v>
      </c>
    </row>
    <row r="23" spans="2:6" ht="18.75" customHeight="1" x14ac:dyDescent="0.2">
      <c r="B23" s="53" t="s">
        <v>63</v>
      </c>
      <c r="C23" s="54"/>
      <c r="D23" s="50" t="s">
        <v>70</v>
      </c>
      <c r="E23" s="56" t="s">
        <v>71</v>
      </c>
      <c r="F23" s="57" t="s">
        <v>31</v>
      </c>
    </row>
    <row r="24" spans="2:6" ht="18.75" customHeight="1" x14ac:dyDescent="0.2">
      <c r="B24" s="53" t="s">
        <v>113</v>
      </c>
      <c r="C24" s="54"/>
      <c r="D24" s="50" t="s">
        <v>70</v>
      </c>
      <c r="E24" s="56" t="s">
        <v>71</v>
      </c>
      <c r="F24" s="58" t="s">
        <v>30</v>
      </c>
    </row>
    <row r="25" spans="2:6" ht="18.75" customHeight="1" x14ac:dyDescent="0.2">
      <c r="B25" s="53" t="s">
        <v>39</v>
      </c>
      <c r="C25" s="54"/>
      <c r="D25" s="50" t="s">
        <v>70</v>
      </c>
      <c r="E25" s="56" t="s">
        <v>71</v>
      </c>
      <c r="F25" s="57" t="s">
        <v>31</v>
      </c>
    </row>
    <row r="26" spans="2:6" ht="18.75" customHeight="1" x14ac:dyDescent="0.2">
      <c r="B26" s="53" t="s">
        <v>60</v>
      </c>
      <c r="C26" s="54"/>
      <c r="D26" s="50" t="s">
        <v>70</v>
      </c>
      <c r="E26" s="56" t="s">
        <v>71</v>
      </c>
      <c r="F26" s="57" t="s">
        <v>31</v>
      </c>
    </row>
    <row r="27" spans="2:6" ht="18.75" customHeight="1" x14ac:dyDescent="0.2">
      <c r="B27" s="59" t="s">
        <v>40</v>
      </c>
      <c r="C27" s="60"/>
      <c r="D27" s="50" t="s">
        <v>70</v>
      </c>
      <c r="E27" s="56" t="s">
        <v>71</v>
      </c>
      <c r="F27" s="62" t="s">
        <v>31</v>
      </c>
    </row>
    <row r="28" spans="2:6" ht="24" customHeight="1" x14ac:dyDescent="0.2">
      <c r="B28" s="46"/>
      <c r="C28" s="47" t="s">
        <v>64</v>
      </c>
      <c r="D28" s="63"/>
      <c r="E28" s="63"/>
      <c r="F28" s="64"/>
    </row>
    <row r="29" spans="2:6" ht="19.5" customHeight="1" x14ac:dyDescent="0.2">
      <c r="B29" s="48" t="s">
        <v>42</v>
      </c>
      <c r="C29" s="65"/>
      <c r="D29" s="50" t="s">
        <v>70</v>
      </c>
      <c r="E29" s="51" t="s">
        <v>71</v>
      </c>
      <c r="F29" s="52" t="s">
        <v>31</v>
      </c>
    </row>
    <row r="30" spans="2:6" ht="19.5" customHeight="1" x14ac:dyDescent="0.2">
      <c r="B30" s="188" t="s">
        <v>41</v>
      </c>
      <c r="C30" s="189"/>
      <c r="D30" s="50" t="s">
        <v>70</v>
      </c>
      <c r="E30" s="56" t="s">
        <v>71</v>
      </c>
      <c r="F30" s="57" t="s">
        <v>31</v>
      </c>
    </row>
    <row r="31" spans="2:6" ht="19.5" customHeight="1" x14ac:dyDescent="0.2">
      <c r="B31" s="188" t="s">
        <v>62</v>
      </c>
      <c r="C31" s="189"/>
      <c r="D31" s="50" t="s">
        <v>70</v>
      </c>
      <c r="E31" s="56" t="s">
        <v>71</v>
      </c>
      <c r="F31" s="57" t="s">
        <v>31</v>
      </c>
    </row>
    <row r="32" spans="2:6" ht="19.5" customHeight="1" x14ac:dyDescent="0.2">
      <c r="B32" s="53" t="s">
        <v>43</v>
      </c>
      <c r="C32" s="66"/>
      <c r="D32" s="50" t="s">
        <v>70</v>
      </c>
      <c r="E32" s="56" t="s">
        <v>71</v>
      </c>
      <c r="F32" s="57" t="s">
        <v>31</v>
      </c>
    </row>
    <row r="33" spans="2:6" ht="19.5" customHeight="1" x14ac:dyDescent="0.2">
      <c r="B33" s="53" t="s">
        <v>44</v>
      </c>
      <c r="C33" s="66"/>
      <c r="D33" s="50" t="s">
        <v>70</v>
      </c>
      <c r="E33" s="56" t="s">
        <v>71</v>
      </c>
      <c r="F33" s="57" t="s">
        <v>31</v>
      </c>
    </row>
    <row r="34" spans="2:6" ht="19.5" customHeight="1" x14ac:dyDescent="0.2">
      <c r="B34" s="188" t="s">
        <v>46</v>
      </c>
      <c r="C34" s="189"/>
      <c r="D34" s="50" t="s">
        <v>70</v>
      </c>
      <c r="E34" s="56" t="s">
        <v>72</v>
      </c>
      <c r="F34" s="57" t="s">
        <v>31</v>
      </c>
    </row>
    <row r="35" spans="2:6" ht="19.5" customHeight="1" x14ac:dyDescent="0.2">
      <c r="B35" s="192" t="s">
        <v>45</v>
      </c>
      <c r="C35" s="193"/>
      <c r="D35" s="50" t="s">
        <v>70</v>
      </c>
      <c r="E35" s="61" t="s">
        <v>72</v>
      </c>
      <c r="F35" s="62" t="s">
        <v>31</v>
      </c>
    </row>
    <row r="36" spans="2:6" ht="23.25" customHeight="1" x14ac:dyDescent="0.2">
      <c r="B36" s="46"/>
      <c r="C36" s="47" t="s">
        <v>65</v>
      </c>
      <c r="D36" s="69"/>
      <c r="E36" s="69"/>
      <c r="F36" s="70"/>
    </row>
    <row r="37" spans="2:6" ht="19.5" customHeight="1" x14ac:dyDescent="0.2">
      <c r="B37" s="190" t="s">
        <v>114</v>
      </c>
      <c r="C37" s="191"/>
      <c r="D37" s="50" t="s">
        <v>70</v>
      </c>
      <c r="E37" s="51" t="s">
        <v>71</v>
      </c>
      <c r="F37" s="52" t="s">
        <v>31</v>
      </c>
    </row>
    <row r="38" spans="2:6" ht="19.5" customHeight="1" x14ac:dyDescent="0.2">
      <c r="B38" s="71" t="s">
        <v>47</v>
      </c>
      <c r="C38" s="66"/>
      <c r="D38" s="55" t="s">
        <v>70</v>
      </c>
      <c r="E38" s="56" t="s">
        <v>71</v>
      </c>
      <c r="F38" s="57" t="s">
        <v>31</v>
      </c>
    </row>
    <row r="39" spans="2:6" ht="19.5" customHeight="1" x14ac:dyDescent="0.2">
      <c r="B39" s="188" t="s">
        <v>111</v>
      </c>
      <c r="C39" s="189"/>
      <c r="D39" s="55" t="s">
        <v>70</v>
      </c>
      <c r="E39" s="56" t="s">
        <v>71</v>
      </c>
      <c r="F39" s="57" t="s">
        <v>31</v>
      </c>
    </row>
    <row r="40" spans="2:6" ht="19.5" customHeight="1" x14ac:dyDescent="0.2">
      <c r="B40" s="53" t="s">
        <v>44</v>
      </c>
      <c r="C40" s="66"/>
      <c r="D40" s="55" t="s">
        <v>70</v>
      </c>
      <c r="E40" s="56" t="s">
        <v>71</v>
      </c>
      <c r="F40" s="57" t="s">
        <v>31</v>
      </c>
    </row>
    <row r="41" spans="2:6" ht="19.5" customHeight="1" x14ac:dyDescent="0.2">
      <c r="B41" s="59" t="s">
        <v>48</v>
      </c>
      <c r="C41" s="67"/>
      <c r="D41" s="68" t="s">
        <v>70</v>
      </c>
      <c r="E41" s="61" t="s">
        <v>71</v>
      </c>
      <c r="F41" s="62" t="s">
        <v>31</v>
      </c>
    </row>
    <row r="42" spans="2:6" ht="23.25" customHeight="1" x14ac:dyDescent="0.2">
      <c r="B42" s="46"/>
      <c r="C42" s="47" t="s">
        <v>66</v>
      </c>
      <c r="D42" s="72"/>
      <c r="E42" s="72"/>
      <c r="F42" s="73"/>
    </row>
    <row r="43" spans="2:6" ht="19.5" customHeight="1" x14ac:dyDescent="0.2">
      <c r="B43" s="188" t="s">
        <v>49</v>
      </c>
      <c r="C43" s="189"/>
      <c r="D43" s="55" t="s">
        <v>70</v>
      </c>
      <c r="E43" s="56" t="s">
        <v>72</v>
      </c>
      <c r="F43" s="74" t="s">
        <v>30</v>
      </c>
    </row>
    <row r="44" spans="2:6" ht="19.5" customHeight="1" x14ac:dyDescent="0.2">
      <c r="B44" s="53" t="s">
        <v>50</v>
      </c>
      <c r="C44" s="66"/>
      <c r="D44" s="55" t="s">
        <v>69</v>
      </c>
      <c r="E44" s="56" t="s">
        <v>72</v>
      </c>
      <c r="F44" s="74" t="s">
        <v>30</v>
      </c>
    </row>
    <row r="45" spans="2:6" ht="21" customHeight="1" x14ac:dyDescent="0.2">
      <c r="B45" s="53" t="s">
        <v>51</v>
      </c>
      <c r="C45" s="66"/>
      <c r="D45" s="55" t="s">
        <v>69</v>
      </c>
      <c r="E45" s="56" t="s">
        <v>72</v>
      </c>
      <c r="F45" s="74" t="s">
        <v>30</v>
      </c>
    </row>
    <row r="46" spans="2:6" ht="19.5" customHeight="1" x14ac:dyDescent="0.2">
      <c r="B46" s="188" t="s">
        <v>52</v>
      </c>
      <c r="C46" s="189"/>
      <c r="D46" s="55" t="s">
        <v>69</v>
      </c>
      <c r="E46" s="56" t="s">
        <v>72</v>
      </c>
      <c r="F46" s="74" t="s">
        <v>30</v>
      </c>
    </row>
    <row r="47" spans="2:6" ht="19.5" customHeight="1" x14ac:dyDescent="0.2">
      <c r="B47" s="188" t="s">
        <v>53</v>
      </c>
      <c r="C47" s="189"/>
      <c r="D47" s="55" t="s">
        <v>69</v>
      </c>
      <c r="E47" s="56" t="s">
        <v>72</v>
      </c>
      <c r="F47" s="74" t="s">
        <v>145</v>
      </c>
    </row>
    <row r="48" spans="2:6" ht="19.5" customHeight="1" x14ac:dyDescent="0.2">
      <c r="B48" s="188" t="s">
        <v>54</v>
      </c>
      <c r="C48" s="189"/>
      <c r="D48" s="55" t="s">
        <v>69</v>
      </c>
      <c r="E48" s="56" t="s">
        <v>72</v>
      </c>
      <c r="F48" s="74" t="s">
        <v>145</v>
      </c>
    </row>
    <row r="49" spans="2:6" ht="19.5" customHeight="1" x14ac:dyDescent="0.2">
      <c r="B49" s="188" t="s">
        <v>55</v>
      </c>
      <c r="C49" s="189"/>
      <c r="D49" s="55" t="s">
        <v>69</v>
      </c>
      <c r="E49" s="56" t="s">
        <v>72</v>
      </c>
      <c r="F49" s="74" t="s">
        <v>145</v>
      </c>
    </row>
    <row r="50" spans="2:6" ht="19.5" customHeight="1" x14ac:dyDescent="0.2">
      <c r="B50" s="188" t="s">
        <v>56</v>
      </c>
      <c r="C50" s="189"/>
      <c r="D50" s="55" t="s">
        <v>70</v>
      </c>
      <c r="E50" s="56" t="s">
        <v>72</v>
      </c>
      <c r="F50" s="74" t="s">
        <v>4</v>
      </c>
    </row>
    <row r="51" spans="2:6" ht="19.5" customHeight="1" x14ac:dyDescent="0.2">
      <c r="B51" s="188" t="s">
        <v>57</v>
      </c>
      <c r="C51" s="189"/>
      <c r="D51" s="55" t="s">
        <v>69</v>
      </c>
      <c r="E51" s="56" t="s">
        <v>72</v>
      </c>
      <c r="F51" s="74" t="s">
        <v>4</v>
      </c>
    </row>
    <row r="52" spans="2:6" ht="19.149999999999999" customHeight="1" x14ac:dyDescent="0.2">
      <c r="B52" s="53" t="s">
        <v>58</v>
      </c>
      <c r="C52" s="54"/>
      <c r="D52" s="55" t="s">
        <v>69</v>
      </c>
      <c r="E52" s="56" t="s">
        <v>72</v>
      </c>
      <c r="F52" s="74" t="s">
        <v>30</v>
      </c>
    </row>
    <row r="53" spans="2:6" ht="19.5" customHeight="1" x14ac:dyDescent="0.2">
      <c r="B53" s="194" t="s">
        <v>59</v>
      </c>
      <c r="C53" s="195"/>
      <c r="D53" s="55" t="s">
        <v>69</v>
      </c>
      <c r="E53" s="56" t="s">
        <v>72</v>
      </c>
      <c r="F53" s="57" t="s">
        <v>31</v>
      </c>
    </row>
    <row r="54" spans="2:6" ht="19.5" customHeight="1" x14ac:dyDescent="0.2">
      <c r="B54" s="53" t="s">
        <v>146</v>
      </c>
      <c r="D54" s="55" t="s">
        <v>69</v>
      </c>
      <c r="E54" s="56" t="s">
        <v>72</v>
      </c>
      <c r="F54" s="57" t="s">
        <v>147</v>
      </c>
    </row>
    <row r="55" spans="2:6" ht="19.5" customHeight="1" x14ac:dyDescent="0.2">
      <c r="B55" s="194" t="s">
        <v>148</v>
      </c>
      <c r="C55" s="195"/>
      <c r="D55" s="55" t="s">
        <v>69</v>
      </c>
      <c r="E55" s="56" t="s">
        <v>72</v>
      </c>
      <c r="F55" s="57" t="s">
        <v>61</v>
      </c>
    </row>
    <row r="56" spans="2:6" ht="19.5" customHeight="1" x14ac:dyDescent="0.2">
      <c r="B56" s="53" t="s">
        <v>149</v>
      </c>
      <c r="C56" s="54"/>
      <c r="D56" s="55" t="s">
        <v>69</v>
      </c>
      <c r="E56" s="56" t="s">
        <v>72</v>
      </c>
      <c r="F56" s="57" t="s">
        <v>145</v>
      </c>
    </row>
    <row r="57" spans="2:6" ht="19.5" customHeight="1" x14ac:dyDescent="0.2">
      <c r="B57" s="53" t="s">
        <v>150</v>
      </c>
      <c r="C57" s="54"/>
      <c r="D57" s="55" t="s">
        <v>69</v>
      </c>
      <c r="E57" s="61" t="s">
        <v>71</v>
      </c>
      <c r="F57" s="74" t="s">
        <v>145</v>
      </c>
    </row>
    <row r="58" spans="2:6" ht="19.5" customHeight="1" x14ac:dyDescent="0.2">
      <c r="B58" s="53" t="s">
        <v>151</v>
      </c>
      <c r="C58" s="54"/>
      <c r="D58" s="55" t="s">
        <v>69</v>
      </c>
      <c r="E58" s="56" t="s">
        <v>72</v>
      </c>
      <c r="F58" s="74" t="s">
        <v>162</v>
      </c>
    </row>
    <row r="59" spans="2:6" ht="19.5" customHeight="1" x14ac:dyDescent="0.2">
      <c r="B59" s="121" t="s">
        <v>152</v>
      </c>
      <c r="C59" s="54"/>
      <c r="D59" s="122" t="s">
        <v>69</v>
      </c>
      <c r="E59" s="56" t="s">
        <v>72</v>
      </c>
      <c r="F59" s="74" t="s">
        <v>162</v>
      </c>
    </row>
    <row r="60" spans="2:6" ht="19.5" customHeight="1" x14ac:dyDescent="0.2">
      <c r="B60" s="121" t="s">
        <v>153</v>
      </c>
      <c r="C60" s="54"/>
      <c r="D60" s="55" t="s">
        <v>69</v>
      </c>
      <c r="E60" s="56" t="s">
        <v>72</v>
      </c>
      <c r="F60" s="123" t="s">
        <v>162</v>
      </c>
    </row>
    <row r="61" spans="2:6" ht="19.5" customHeight="1" x14ac:dyDescent="0.2">
      <c r="B61" s="121" t="s">
        <v>154</v>
      </c>
      <c r="C61" s="54"/>
      <c r="D61" s="55" t="s">
        <v>69</v>
      </c>
      <c r="E61" s="56" t="s">
        <v>72</v>
      </c>
      <c r="F61" s="123" t="s">
        <v>162</v>
      </c>
    </row>
    <row r="62" spans="2:6" ht="19.5" customHeight="1" x14ac:dyDescent="0.2">
      <c r="B62" s="121" t="s">
        <v>155</v>
      </c>
      <c r="C62" s="54"/>
      <c r="D62" s="55" t="s">
        <v>69</v>
      </c>
      <c r="E62" s="56" t="s">
        <v>72</v>
      </c>
      <c r="F62" s="123" t="s">
        <v>162</v>
      </c>
    </row>
    <row r="63" spans="2:6" ht="19.5" customHeight="1" x14ac:dyDescent="0.2">
      <c r="B63" s="121" t="s">
        <v>156</v>
      </c>
      <c r="C63" s="54"/>
      <c r="D63" s="55" t="s">
        <v>69</v>
      </c>
      <c r="E63" s="56" t="s">
        <v>72</v>
      </c>
      <c r="F63" s="123" t="s">
        <v>162</v>
      </c>
    </row>
    <row r="64" spans="2:6" ht="19.5" customHeight="1" x14ac:dyDescent="0.2">
      <c r="B64" s="121" t="s">
        <v>157</v>
      </c>
      <c r="C64" s="54"/>
      <c r="D64" s="55" t="s">
        <v>69</v>
      </c>
      <c r="E64" s="124" t="s">
        <v>71</v>
      </c>
      <c r="F64" s="123" t="s">
        <v>61</v>
      </c>
    </row>
    <row r="65" spans="2:6" ht="19.5" customHeight="1" x14ac:dyDescent="0.2">
      <c r="B65" s="188" t="s">
        <v>158</v>
      </c>
      <c r="C65" s="189"/>
      <c r="D65" s="55" t="s">
        <v>69</v>
      </c>
      <c r="E65" s="56" t="s">
        <v>72</v>
      </c>
      <c r="F65" s="123" t="s">
        <v>61</v>
      </c>
    </row>
    <row r="66" spans="2:6" ht="19.5" customHeight="1" x14ac:dyDescent="0.2">
      <c r="B66" s="121" t="s">
        <v>159</v>
      </c>
      <c r="C66" s="66"/>
      <c r="D66" s="55" t="s">
        <v>70</v>
      </c>
      <c r="E66" s="124" t="s">
        <v>72</v>
      </c>
      <c r="F66" s="123" t="s">
        <v>4</v>
      </c>
    </row>
    <row r="67" spans="2:6" ht="19.5" customHeight="1" x14ac:dyDescent="0.2">
      <c r="B67" s="188" t="s">
        <v>160</v>
      </c>
      <c r="C67" s="189"/>
      <c r="D67" s="55" t="s">
        <v>69</v>
      </c>
      <c r="E67" s="56" t="s">
        <v>71</v>
      </c>
      <c r="F67" s="123" t="s">
        <v>31</v>
      </c>
    </row>
    <row r="68" spans="2:6" ht="19.5" customHeight="1" x14ac:dyDescent="0.2">
      <c r="B68" s="192" t="s">
        <v>161</v>
      </c>
      <c r="C68" s="193"/>
      <c r="D68" s="68" t="s">
        <v>69</v>
      </c>
      <c r="E68" s="61" t="s">
        <v>71</v>
      </c>
      <c r="F68" s="125" t="s">
        <v>31</v>
      </c>
    </row>
    <row r="73" spans="2:6" hidden="1" x14ac:dyDescent="0.2">
      <c r="B73" s="6" t="s">
        <v>70</v>
      </c>
    </row>
    <row r="74" spans="2:6" hidden="1" x14ac:dyDescent="0.2">
      <c r="B74" s="7" t="s">
        <v>68</v>
      </c>
    </row>
    <row r="75" spans="2:6" hidden="1" x14ac:dyDescent="0.2">
      <c r="B75" s="7" t="s">
        <v>69</v>
      </c>
    </row>
    <row r="76" spans="2:6" hidden="1" x14ac:dyDescent="0.2"/>
    <row r="77" spans="2:6" hidden="1" x14ac:dyDescent="0.2">
      <c r="B77" t="s">
        <v>71</v>
      </c>
    </row>
    <row r="78" spans="2:6" hidden="1" x14ac:dyDescent="0.2">
      <c r="B78" t="s">
        <v>72</v>
      </c>
    </row>
  </sheetData>
  <mergeCells count="28">
    <mergeCell ref="B68:C68"/>
    <mergeCell ref="B51:C51"/>
    <mergeCell ref="B53:C53"/>
    <mergeCell ref="B55:C55"/>
    <mergeCell ref="B43:C43"/>
    <mergeCell ref="B46:C46"/>
    <mergeCell ref="B47:C47"/>
    <mergeCell ref="B48:C48"/>
    <mergeCell ref="B49:C49"/>
    <mergeCell ref="B50:C50"/>
    <mergeCell ref="B65:C65"/>
    <mergeCell ref="B67:C67"/>
    <mergeCell ref="F17:F18"/>
    <mergeCell ref="E17:E18"/>
    <mergeCell ref="D17:D18"/>
    <mergeCell ref="B15:F15"/>
    <mergeCell ref="B39:C39"/>
    <mergeCell ref="B37:C37"/>
    <mergeCell ref="B30:C30"/>
    <mergeCell ref="B31:C31"/>
    <mergeCell ref="B34:C34"/>
    <mergeCell ref="B35:C35"/>
    <mergeCell ref="B6:F6"/>
    <mergeCell ref="B7:F14"/>
    <mergeCell ref="B16:F16"/>
    <mergeCell ref="C2:E4"/>
    <mergeCell ref="F2:F4"/>
    <mergeCell ref="B2:B4"/>
  </mergeCells>
  <phoneticPr fontId="1" type="noConversion"/>
  <dataValidations count="8">
    <dataValidation type="list" allowBlank="1" showInputMessage="1" showErrorMessage="1" sqref="E19:E27" xr:uid="{09384FF0-ED10-48FB-83A6-C19F77FD5A4C}">
      <formula1>$B$78:$B$79</formula1>
    </dataValidation>
    <dataValidation type="list" allowBlank="1" showInputMessage="1" showErrorMessage="1" sqref="D19:D27" xr:uid="{8182DF3D-C5DB-4E3B-8ECD-2A39AA93F455}">
      <formula1>$B$74:$B$76</formula1>
    </dataValidation>
    <dataValidation type="list" allowBlank="1" showInputMessage="1" showErrorMessage="1" sqref="E29:E35 E37:E41 E57" xr:uid="{BEF4A191-8FAF-4744-A183-95F668EAA3A4}">
      <formula1>$B$80:$B$81</formula1>
    </dataValidation>
    <dataValidation type="list" allowBlank="1" showInputMessage="1" showErrorMessage="1" sqref="D29:D35 D37:D41" xr:uid="{C017EBF3-613E-455A-A007-ED954B33D893}">
      <formula1>$B$76:$B$78</formula1>
    </dataValidation>
    <dataValidation type="list" allowBlank="1" showInputMessage="1" showErrorMessage="1" sqref="E43:E51" xr:uid="{945B6ACA-EB95-415B-A361-A980A7C0EE41}">
      <formula1>$B$84:$B$85</formula1>
    </dataValidation>
    <dataValidation type="list" allowBlank="1" showInputMessage="1" showErrorMessage="1" sqref="D43:D51" xr:uid="{BC253CB1-13C4-4FB7-945E-11C1E8E8A5E9}">
      <formula1>$B$80:$B$82</formula1>
    </dataValidation>
    <dataValidation type="list" allowBlank="1" showInputMessage="1" showErrorMessage="1" sqref="E67:E68 E65 E52:E56 E58:E63" xr:uid="{67D713B6-A1DB-40CD-B0D2-0F14DBE6536C}">
      <formula1>$B$69:$B$70</formula1>
    </dataValidation>
    <dataValidation type="list" allowBlank="1" showInputMessage="1" showErrorMessage="1" sqref="D60:D68 D52:D58" xr:uid="{33C87F35-A54B-4FEC-80AC-F12222B29820}">
      <formula1>#REF!</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95"/>
  <sheetViews>
    <sheetView showGridLines="0" topLeftCell="A55" zoomScale="62" zoomScaleNormal="62" zoomScalePageLayoutView="70" workbookViewId="0">
      <selection activeCell="C49" sqref="C49:G49"/>
    </sheetView>
  </sheetViews>
  <sheetFormatPr baseColWidth="10" defaultRowHeight="12.75" x14ac:dyDescent="0.2"/>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style="10" customWidth="1"/>
    <col min="9" max="9" width="14.7109375" customWidth="1"/>
    <col min="10" max="10" width="11.85546875" customWidth="1"/>
    <col min="11" max="11" width="14" customWidth="1"/>
    <col min="12" max="12" width="15.28515625" style="4" customWidth="1"/>
    <col min="13" max="13" width="4.85546875" customWidth="1"/>
  </cols>
  <sheetData>
    <row r="1" spans="2:17" x14ac:dyDescent="0.2">
      <c r="H1"/>
      <c r="L1"/>
    </row>
    <row r="2" spans="2:17" ht="48.75" customHeight="1" x14ac:dyDescent="0.2">
      <c r="B2" s="142"/>
      <c r="C2" s="154" t="s">
        <v>119</v>
      </c>
      <c r="D2" s="155"/>
      <c r="E2" s="155"/>
      <c r="F2" s="155"/>
      <c r="G2" s="155"/>
      <c r="H2" s="155"/>
      <c r="I2" s="155"/>
      <c r="J2" s="156"/>
      <c r="K2" s="218" t="s">
        <v>131</v>
      </c>
      <c r="L2" s="219"/>
    </row>
    <row r="3" spans="2:17" ht="42" customHeight="1" x14ac:dyDescent="0.2">
      <c r="B3" s="142"/>
      <c r="C3" s="157"/>
      <c r="D3" s="158"/>
      <c r="E3" s="158"/>
      <c r="F3" s="158"/>
      <c r="G3" s="158"/>
      <c r="H3" s="158"/>
      <c r="I3" s="158"/>
      <c r="J3" s="159"/>
      <c r="K3" s="220"/>
      <c r="L3" s="221"/>
    </row>
    <row r="4" spans="2:17" ht="36.75" customHeight="1" x14ac:dyDescent="0.2">
      <c r="B4" s="142"/>
      <c r="C4" s="160"/>
      <c r="D4" s="161"/>
      <c r="E4" s="161"/>
      <c r="F4" s="161"/>
      <c r="G4" s="161"/>
      <c r="H4" s="161"/>
      <c r="I4" s="161"/>
      <c r="J4" s="162"/>
      <c r="K4" s="222"/>
      <c r="L4" s="223"/>
    </row>
    <row r="5" spans="2:17" ht="24.75" customHeight="1" thickBot="1" x14ac:dyDescent="0.25">
      <c r="C5" s="11"/>
      <c r="D5" s="12"/>
      <c r="E5" s="12"/>
      <c r="F5" s="12"/>
      <c r="G5" s="12"/>
      <c r="H5"/>
      <c r="L5"/>
    </row>
    <row r="6" spans="2:17" ht="103.5" customHeight="1" thickBot="1" x14ac:dyDescent="0.25">
      <c r="B6" s="209" t="s">
        <v>163</v>
      </c>
      <c r="C6" s="210"/>
      <c r="D6" s="210"/>
      <c r="E6" s="210"/>
      <c r="F6" s="210"/>
      <c r="G6" s="210"/>
      <c r="H6" s="210"/>
      <c r="I6" s="210"/>
      <c r="J6" s="210"/>
      <c r="K6" s="210"/>
      <c r="L6" s="211"/>
      <c r="M6" s="1"/>
      <c r="N6" s="1"/>
      <c r="O6" s="1"/>
      <c r="P6" s="1"/>
      <c r="Q6" s="1"/>
    </row>
    <row r="7" spans="2:17" ht="24.75" customHeight="1" x14ac:dyDescent="0.2">
      <c r="B7" s="215" t="s">
        <v>91</v>
      </c>
      <c r="C7" s="216"/>
      <c r="D7" s="216"/>
      <c r="E7" s="216"/>
      <c r="F7" s="216"/>
      <c r="G7" s="216"/>
      <c r="H7" s="216"/>
      <c r="I7" s="216"/>
      <c r="J7" s="216"/>
      <c r="K7" s="216"/>
      <c r="L7" s="217"/>
    </row>
    <row r="8" spans="2:17" ht="18" customHeight="1" x14ac:dyDescent="0.25">
      <c r="B8" s="114" t="s">
        <v>129</v>
      </c>
      <c r="C8" s="115"/>
      <c r="D8" s="115"/>
      <c r="E8" s="115"/>
      <c r="F8" s="115"/>
      <c r="G8" s="115"/>
      <c r="H8" s="115"/>
      <c r="I8" s="115"/>
      <c r="J8" s="115"/>
      <c r="K8" s="115"/>
      <c r="L8" s="116"/>
    </row>
    <row r="9" spans="2:17" ht="15.75" x14ac:dyDescent="0.25">
      <c r="B9" s="114" t="s">
        <v>127</v>
      </c>
      <c r="C9" s="117"/>
      <c r="D9" s="117"/>
      <c r="E9" s="117"/>
      <c r="F9" s="117"/>
      <c r="G9" s="117"/>
      <c r="H9" s="117"/>
      <c r="I9" s="118"/>
      <c r="J9" s="117"/>
      <c r="K9" s="117"/>
      <c r="L9" s="119"/>
    </row>
    <row r="10" spans="2:17" ht="15.75" x14ac:dyDescent="0.25">
      <c r="B10" s="114" t="s">
        <v>122</v>
      </c>
      <c r="C10" s="117"/>
      <c r="D10" s="117"/>
      <c r="E10" s="117"/>
      <c r="F10" s="117"/>
      <c r="G10" s="117"/>
      <c r="H10" s="117"/>
      <c r="I10" s="117"/>
      <c r="J10" s="117"/>
      <c r="K10" s="117"/>
      <c r="L10" s="119"/>
    </row>
    <row r="11" spans="2:17" ht="15.75" x14ac:dyDescent="0.25">
      <c r="B11" s="114" t="s">
        <v>123</v>
      </c>
      <c r="C11" s="117"/>
      <c r="D11" s="117"/>
      <c r="E11" s="117"/>
      <c r="F11" s="117"/>
      <c r="G11" s="117"/>
      <c r="H11" s="117"/>
      <c r="I11" s="117"/>
      <c r="J11" s="117"/>
      <c r="K11" s="117"/>
      <c r="L11" s="119"/>
    </row>
    <row r="12" spans="2:17" ht="18" customHeight="1" x14ac:dyDescent="0.2">
      <c r="B12" s="212" t="s">
        <v>121</v>
      </c>
      <c r="C12" s="213"/>
      <c r="D12" s="213"/>
      <c r="E12" s="213"/>
      <c r="F12" s="213"/>
      <c r="G12" s="213"/>
      <c r="H12" s="213"/>
      <c r="I12" s="213"/>
      <c r="J12" s="213"/>
      <c r="K12" s="213"/>
      <c r="L12" s="214"/>
    </row>
    <row r="13" spans="2:17" ht="15.75" x14ac:dyDescent="0.25">
      <c r="B13" s="114" t="s">
        <v>125</v>
      </c>
      <c r="C13" s="117"/>
      <c r="D13" s="117"/>
      <c r="E13" s="117"/>
      <c r="F13" s="117"/>
      <c r="G13" s="117"/>
      <c r="H13" s="117"/>
      <c r="I13" s="117"/>
      <c r="J13" s="117"/>
      <c r="K13" s="117"/>
      <c r="L13" s="119"/>
    </row>
    <row r="14" spans="2:17" ht="7.5" customHeight="1" thickBot="1" x14ac:dyDescent="0.25">
      <c r="B14" s="78"/>
      <c r="C14" s="79"/>
      <c r="D14" s="79"/>
      <c r="E14" s="79"/>
      <c r="F14" s="79"/>
      <c r="G14" s="79"/>
      <c r="H14" s="79"/>
      <c r="I14" s="79"/>
      <c r="J14" s="79"/>
      <c r="K14" s="79"/>
      <c r="L14" s="80"/>
    </row>
    <row r="15" spans="2:17" ht="33.75" customHeight="1" thickBot="1" x14ac:dyDescent="0.25">
      <c r="B15" s="206" t="s">
        <v>107</v>
      </c>
      <c r="C15" s="207"/>
      <c r="D15" s="207"/>
      <c r="E15" s="207"/>
      <c r="F15" s="207"/>
      <c r="G15" s="208"/>
      <c r="H15" s="203" t="s">
        <v>105</v>
      </c>
      <c r="I15" s="204"/>
      <c r="J15" s="204"/>
      <c r="K15" s="204"/>
      <c r="L15" s="205"/>
    </row>
    <row r="16" spans="2:17" ht="40.5" customHeight="1" thickBot="1" x14ac:dyDescent="0.25">
      <c r="B16" s="81" t="s">
        <v>73</v>
      </c>
      <c r="C16" s="202" t="s">
        <v>78</v>
      </c>
      <c r="D16" s="202"/>
      <c r="E16" s="202"/>
      <c r="F16" s="202"/>
      <c r="G16" s="202"/>
      <c r="H16" s="82" t="s">
        <v>79</v>
      </c>
      <c r="I16" s="82" t="s">
        <v>6</v>
      </c>
      <c r="J16" s="82" t="s">
        <v>3</v>
      </c>
      <c r="K16" s="82" t="s">
        <v>84</v>
      </c>
      <c r="L16" s="83" t="s">
        <v>81</v>
      </c>
    </row>
    <row r="17" spans="2:12" ht="53.25" customHeight="1" x14ac:dyDescent="0.2">
      <c r="B17" s="87" t="s">
        <v>67</v>
      </c>
      <c r="C17" s="227" t="s">
        <v>36</v>
      </c>
      <c r="D17" s="228"/>
      <c r="E17" s="228"/>
      <c r="F17" s="228"/>
      <c r="G17" s="229"/>
      <c r="H17" s="126" t="s">
        <v>164</v>
      </c>
      <c r="I17" s="84">
        <v>1</v>
      </c>
      <c r="J17" s="85">
        <v>4</v>
      </c>
      <c r="K17" s="85">
        <f>I17+J17</f>
        <v>5</v>
      </c>
      <c r="L17" s="86" t="str">
        <f t="shared" ref="L17:L63" si="0">IF(K17&lt;=4,"BAJO",IF(K17=5,"MEDIO",IF(K17=6,"ALTO",IF(K17=7,"ALTO","EXTREMO"))))</f>
        <v>MEDIO</v>
      </c>
    </row>
    <row r="18" spans="2:12" ht="53.25" customHeight="1" x14ac:dyDescent="0.2">
      <c r="B18" s="87" t="s">
        <v>67</v>
      </c>
      <c r="C18" s="196" t="s">
        <v>37</v>
      </c>
      <c r="D18" s="199"/>
      <c r="E18" s="199"/>
      <c r="F18" s="199"/>
      <c r="G18" s="200"/>
      <c r="H18" s="126" t="s">
        <v>165</v>
      </c>
      <c r="I18" s="84">
        <v>2</v>
      </c>
      <c r="J18" s="85">
        <v>4</v>
      </c>
      <c r="K18" s="85">
        <f t="shared" ref="K18:K63" si="1">+I18+J18</f>
        <v>6</v>
      </c>
      <c r="L18" s="89" t="str">
        <f t="shared" si="0"/>
        <v>ALTO</v>
      </c>
    </row>
    <row r="19" spans="2:12" ht="53.25" customHeight="1" x14ac:dyDescent="0.2">
      <c r="B19" s="120" t="s">
        <v>67</v>
      </c>
      <c r="C19" s="196" t="s">
        <v>110</v>
      </c>
      <c r="D19" s="199"/>
      <c r="E19" s="199"/>
      <c r="F19" s="199"/>
      <c r="G19" s="200"/>
      <c r="H19" s="127" t="s">
        <v>166</v>
      </c>
      <c r="I19" s="84">
        <v>1</v>
      </c>
      <c r="J19" s="85">
        <v>3</v>
      </c>
      <c r="K19" s="85">
        <f t="shared" si="1"/>
        <v>4</v>
      </c>
      <c r="L19" s="89" t="str">
        <f t="shared" si="0"/>
        <v>BAJO</v>
      </c>
    </row>
    <row r="20" spans="2:12" ht="53.25" customHeight="1" x14ac:dyDescent="0.2">
      <c r="B20" s="120" t="s">
        <v>67</v>
      </c>
      <c r="C20" s="196" t="s">
        <v>38</v>
      </c>
      <c r="D20" s="199"/>
      <c r="E20" s="199"/>
      <c r="F20" s="199"/>
      <c r="G20" s="200"/>
      <c r="H20" s="127" t="s">
        <v>167</v>
      </c>
      <c r="I20" s="84">
        <v>1</v>
      </c>
      <c r="J20" s="85">
        <v>3</v>
      </c>
      <c r="K20" s="85">
        <f t="shared" si="1"/>
        <v>4</v>
      </c>
      <c r="L20" s="89" t="str">
        <f t="shared" si="0"/>
        <v>BAJO</v>
      </c>
    </row>
    <row r="21" spans="2:12" ht="53.25" customHeight="1" x14ac:dyDescent="0.2">
      <c r="B21" s="120" t="s">
        <v>67</v>
      </c>
      <c r="C21" s="196" t="s">
        <v>63</v>
      </c>
      <c r="D21" s="199"/>
      <c r="E21" s="199"/>
      <c r="F21" s="199"/>
      <c r="G21" s="200"/>
      <c r="H21" s="127" t="s">
        <v>168</v>
      </c>
      <c r="I21" s="84">
        <v>1</v>
      </c>
      <c r="J21" s="85">
        <v>3</v>
      </c>
      <c r="K21" s="85">
        <f t="shared" si="1"/>
        <v>4</v>
      </c>
      <c r="L21" s="89" t="str">
        <f t="shared" si="0"/>
        <v>BAJO</v>
      </c>
    </row>
    <row r="22" spans="2:12" ht="53.25" customHeight="1" thickBot="1" x14ac:dyDescent="0.25">
      <c r="B22" s="87" t="s">
        <v>67</v>
      </c>
      <c r="C22" s="201" t="s">
        <v>113</v>
      </c>
      <c r="D22" s="201"/>
      <c r="E22" s="201"/>
      <c r="F22" s="201"/>
      <c r="G22" s="201"/>
      <c r="H22" s="127" t="s">
        <v>169</v>
      </c>
      <c r="I22" s="84">
        <v>1</v>
      </c>
      <c r="J22" s="85">
        <v>3</v>
      </c>
      <c r="K22" s="85">
        <f t="shared" si="1"/>
        <v>4</v>
      </c>
      <c r="L22" s="89" t="str">
        <f t="shared" si="0"/>
        <v>BAJO</v>
      </c>
    </row>
    <row r="23" spans="2:12" ht="53.25" customHeight="1" x14ac:dyDescent="0.2">
      <c r="B23" s="87" t="s">
        <v>67</v>
      </c>
      <c r="C23" s="201" t="s">
        <v>39</v>
      </c>
      <c r="D23" s="201"/>
      <c r="E23" s="201"/>
      <c r="F23" s="201"/>
      <c r="G23" s="201"/>
      <c r="H23" s="128" t="s">
        <v>170</v>
      </c>
      <c r="I23" s="84">
        <v>1</v>
      </c>
      <c r="J23" s="85">
        <v>3</v>
      </c>
      <c r="K23" s="85">
        <f t="shared" si="1"/>
        <v>4</v>
      </c>
      <c r="L23" s="89" t="str">
        <f t="shared" si="0"/>
        <v>BAJO</v>
      </c>
    </row>
    <row r="24" spans="2:12" ht="53.25" customHeight="1" x14ac:dyDescent="0.2">
      <c r="B24" s="87" t="s">
        <v>67</v>
      </c>
      <c r="C24" s="201" t="s">
        <v>60</v>
      </c>
      <c r="D24" s="201"/>
      <c r="E24" s="201"/>
      <c r="F24" s="201"/>
      <c r="G24" s="201"/>
      <c r="H24" s="126" t="s">
        <v>171</v>
      </c>
      <c r="I24" s="84">
        <v>1</v>
      </c>
      <c r="J24" s="85">
        <v>3</v>
      </c>
      <c r="K24" s="85">
        <f t="shared" si="1"/>
        <v>4</v>
      </c>
      <c r="L24" s="89" t="str">
        <f t="shared" si="0"/>
        <v>BAJO</v>
      </c>
    </row>
    <row r="25" spans="2:12" ht="53.25" customHeight="1" x14ac:dyDescent="0.2">
      <c r="B25" s="87" t="s">
        <v>67</v>
      </c>
      <c r="C25" s="201" t="s">
        <v>40</v>
      </c>
      <c r="D25" s="201"/>
      <c r="E25" s="201"/>
      <c r="F25" s="201"/>
      <c r="G25" s="201"/>
      <c r="H25" s="126" t="s">
        <v>172</v>
      </c>
      <c r="I25" s="84">
        <v>1</v>
      </c>
      <c r="J25" s="85">
        <v>3</v>
      </c>
      <c r="K25" s="85">
        <f t="shared" si="1"/>
        <v>4</v>
      </c>
      <c r="L25" s="89" t="str">
        <f t="shared" si="0"/>
        <v>BAJO</v>
      </c>
    </row>
    <row r="26" spans="2:12" ht="53.25" customHeight="1" x14ac:dyDescent="0.2">
      <c r="B26" s="87" t="s">
        <v>64</v>
      </c>
      <c r="C26" s="201" t="s">
        <v>42</v>
      </c>
      <c r="D26" s="201"/>
      <c r="E26" s="201"/>
      <c r="F26" s="201"/>
      <c r="G26" s="201"/>
      <c r="H26" s="126" t="s">
        <v>173</v>
      </c>
      <c r="I26" s="84">
        <v>1</v>
      </c>
      <c r="J26" s="85">
        <v>3</v>
      </c>
      <c r="K26" s="85">
        <f t="shared" si="1"/>
        <v>4</v>
      </c>
      <c r="L26" s="89" t="str">
        <f t="shared" si="0"/>
        <v>BAJO</v>
      </c>
    </row>
    <row r="27" spans="2:12" ht="53.25" customHeight="1" x14ac:dyDescent="0.2">
      <c r="B27" s="87" t="s">
        <v>64</v>
      </c>
      <c r="C27" s="201" t="s">
        <v>41</v>
      </c>
      <c r="D27" s="201"/>
      <c r="E27" s="201"/>
      <c r="F27" s="201"/>
      <c r="G27" s="201"/>
      <c r="H27" s="126" t="s">
        <v>174</v>
      </c>
      <c r="I27" s="84">
        <v>1</v>
      </c>
      <c r="J27" s="85">
        <v>4</v>
      </c>
      <c r="K27" s="85">
        <f t="shared" si="1"/>
        <v>5</v>
      </c>
      <c r="L27" s="89" t="str">
        <f t="shared" si="0"/>
        <v>MEDIO</v>
      </c>
    </row>
    <row r="28" spans="2:12" ht="53.25" customHeight="1" x14ac:dyDescent="0.2">
      <c r="B28" s="87" t="s">
        <v>64</v>
      </c>
      <c r="C28" s="201" t="s">
        <v>62</v>
      </c>
      <c r="D28" s="201"/>
      <c r="E28" s="201"/>
      <c r="F28" s="201"/>
      <c r="G28" s="201"/>
      <c r="H28" s="126" t="s">
        <v>175</v>
      </c>
      <c r="I28" s="84">
        <v>1</v>
      </c>
      <c r="J28" s="85">
        <v>4</v>
      </c>
      <c r="K28" s="85">
        <f t="shared" si="1"/>
        <v>5</v>
      </c>
      <c r="L28" s="89" t="str">
        <f t="shared" si="0"/>
        <v>MEDIO</v>
      </c>
    </row>
    <row r="29" spans="2:12" ht="53.25" customHeight="1" x14ac:dyDescent="0.2">
      <c r="B29" s="87" t="s">
        <v>64</v>
      </c>
      <c r="C29" s="196" t="s">
        <v>43</v>
      </c>
      <c r="D29" s="199"/>
      <c r="E29" s="199"/>
      <c r="F29" s="199"/>
      <c r="G29" s="200"/>
      <c r="H29" s="126" t="s">
        <v>176</v>
      </c>
      <c r="I29" s="84">
        <v>2</v>
      </c>
      <c r="J29" s="85">
        <v>3</v>
      </c>
      <c r="K29" s="85">
        <f t="shared" si="1"/>
        <v>5</v>
      </c>
      <c r="L29" s="89" t="str">
        <f t="shared" si="0"/>
        <v>MEDIO</v>
      </c>
    </row>
    <row r="30" spans="2:12" ht="53.25" customHeight="1" x14ac:dyDescent="0.2">
      <c r="B30" s="87" t="s">
        <v>64</v>
      </c>
      <c r="C30" s="196" t="s">
        <v>44</v>
      </c>
      <c r="D30" s="199"/>
      <c r="E30" s="199"/>
      <c r="F30" s="199"/>
      <c r="G30" s="200"/>
      <c r="H30" s="126" t="s">
        <v>177</v>
      </c>
      <c r="I30" s="84">
        <v>1</v>
      </c>
      <c r="J30" s="85">
        <v>3</v>
      </c>
      <c r="K30" s="85">
        <f t="shared" si="1"/>
        <v>4</v>
      </c>
      <c r="L30" s="89" t="str">
        <f t="shared" si="0"/>
        <v>BAJO</v>
      </c>
    </row>
    <row r="31" spans="2:12" ht="53.25" customHeight="1" x14ac:dyDescent="0.2">
      <c r="B31" s="87" t="s">
        <v>64</v>
      </c>
      <c r="C31" s="196" t="s">
        <v>46</v>
      </c>
      <c r="D31" s="199"/>
      <c r="E31" s="199"/>
      <c r="F31" s="199"/>
      <c r="G31" s="200"/>
      <c r="H31" s="126" t="s">
        <v>178</v>
      </c>
      <c r="I31" s="84">
        <v>2</v>
      </c>
      <c r="J31" s="85">
        <v>4</v>
      </c>
      <c r="K31" s="85">
        <f t="shared" si="1"/>
        <v>6</v>
      </c>
      <c r="L31" s="89" t="str">
        <f t="shared" si="0"/>
        <v>ALTO</v>
      </c>
    </row>
    <row r="32" spans="2:12" ht="53.25" customHeight="1" x14ac:dyDescent="0.2">
      <c r="B32" s="87" t="s">
        <v>64</v>
      </c>
      <c r="C32" s="196" t="s">
        <v>45</v>
      </c>
      <c r="D32" s="199"/>
      <c r="E32" s="199"/>
      <c r="F32" s="199"/>
      <c r="G32" s="200"/>
      <c r="H32" s="126" t="s">
        <v>179</v>
      </c>
      <c r="I32" s="84">
        <v>1</v>
      </c>
      <c r="J32" s="85">
        <v>3</v>
      </c>
      <c r="K32" s="85">
        <f t="shared" si="1"/>
        <v>4</v>
      </c>
      <c r="L32" s="89" t="str">
        <f t="shared" si="0"/>
        <v>BAJO</v>
      </c>
    </row>
    <row r="33" spans="2:12" ht="53.25" customHeight="1" x14ac:dyDescent="0.2">
      <c r="B33" s="87" t="s">
        <v>65</v>
      </c>
      <c r="C33" s="196" t="s">
        <v>114</v>
      </c>
      <c r="D33" s="199"/>
      <c r="E33" s="199"/>
      <c r="F33" s="199"/>
      <c r="G33" s="200"/>
      <c r="H33" s="126" t="s">
        <v>180</v>
      </c>
      <c r="I33" s="84">
        <v>1</v>
      </c>
      <c r="J33" s="85">
        <v>4</v>
      </c>
      <c r="K33" s="85">
        <f t="shared" si="1"/>
        <v>5</v>
      </c>
      <c r="L33" s="89" t="str">
        <f t="shared" si="0"/>
        <v>MEDIO</v>
      </c>
    </row>
    <row r="34" spans="2:12" ht="53.25" customHeight="1" x14ac:dyDescent="0.2">
      <c r="B34" s="87" t="s">
        <v>65</v>
      </c>
      <c r="C34" s="196" t="s">
        <v>47</v>
      </c>
      <c r="D34" s="199"/>
      <c r="E34" s="199"/>
      <c r="F34" s="199"/>
      <c r="G34" s="200"/>
      <c r="H34" s="126" t="s">
        <v>181</v>
      </c>
      <c r="I34" s="84">
        <v>1</v>
      </c>
      <c r="J34" s="85">
        <v>3</v>
      </c>
      <c r="K34" s="85">
        <f t="shared" si="1"/>
        <v>4</v>
      </c>
      <c r="L34" s="89" t="str">
        <f t="shared" si="0"/>
        <v>BAJO</v>
      </c>
    </row>
    <row r="35" spans="2:12" ht="53.25" customHeight="1" x14ac:dyDescent="0.2">
      <c r="B35" s="87" t="s">
        <v>65</v>
      </c>
      <c r="C35" s="196" t="s">
        <v>111</v>
      </c>
      <c r="D35" s="199"/>
      <c r="E35" s="199"/>
      <c r="F35" s="199"/>
      <c r="G35" s="200"/>
      <c r="H35" s="126" t="s">
        <v>182</v>
      </c>
      <c r="I35" s="84">
        <v>1</v>
      </c>
      <c r="J35" s="85">
        <v>3</v>
      </c>
      <c r="K35" s="85">
        <f t="shared" si="1"/>
        <v>4</v>
      </c>
      <c r="L35" s="89" t="str">
        <f t="shared" si="0"/>
        <v>BAJO</v>
      </c>
    </row>
    <row r="36" spans="2:12" ht="53.25" customHeight="1" x14ac:dyDescent="0.2">
      <c r="B36" s="87" t="s">
        <v>65</v>
      </c>
      <c r="C36" s="196" t="s">
        <v>183</v>
      </c>
      <c r="D36" s="199"/>
      <c r="E36" s="199"/>
      <c r="F36" s="199"/>
      <c r="G36" s="200"/>
      <c r="H36" s="88" t="s">
        <v>184</v>
      </c>
      <c r="I36" s="84">
        <v>1</v>
      </c>
      <c r="J36" s="85">
        <v>3</v>
      </c>
      <c r="K36" s="85">
        <f t="shared" si="1"/>
        <v>4</v>
      </c>
      <c r="L36" s="89" t="str">
        <f t="shared" si="0"/>
        <v>BAJO</v>
      </c>
    </row>
    <row r="37" spans="2:12" ht="53.25" customHeight="1" x14ac:dyDescent="0.2">
      <c r="B37" s="87" t="s">
        <v>65</v>
      </c>
      <c r="C37" s="196" t="s">
        <v>48</v>
      </c>
      <c r="D37" s="199"/>
      <c r="E37" s="199"/>
      <c r="F37" s="199"/>
      <c r="G37" s="200"/>
      <c r="H37" s="88" t="s">
        <v>185</v>
      </c>
      <c r="I37" s="84">
        <v>2</v>
      </c>
      <c r="J37" s="85">
        <v>3</v>
      </c>
      <c r="K37" s="85">
        <f t="shared" si="1"/>
        <v>5</v>
      </c>
      <c r="L37" s="89" t="str">
        <f t="shared" si="0"/>
        <v>MEDIO</v>
      </c>
    </row>
    <row r="38" spans="2:12" ht="53.25" customHeight="1" x14ac:dyDescent="0.2">
      <c r="B38" s="87" t="s">
        <v>66</v>
      </c>
      <c r="C38" s="196" t="s">
        <v>186</v>
      </c>
      <c r="D38" s="197"/>
      <c r="E38" s="197"/>
      <c r="F38" s="197"/>
      <c r="G38" s="198"/>
      <c r="H38" s="88" t="s">
        <v>187</v>
      </c>
      <c r="I38" s="85">
        <v>3</v>
      </c>
      <c r="J38" s="85">
        <v>4</v>
      </c>
      <c r="K38" s="85">
        <f t="shared" si="1"/>
        <v>7</v>
      </c>
      <c r="L38" s="89" t="str">
        <f t="shared" si="0"/>
        <v>ALTO</v>
      </c>
    </row>
    <row r="39" spans="2:12" ht="53.25" customHeight="1" x14ac:dyDescent="0.2">
      <c r="B39" s="87" t="s">
        <v>66</v>
      </c>
      <c r="C39" s="196" t="s">
        <v>50</v>
      </c>
      <c r="D39" s="197"/>
      <c r="E39" s="197"/>
      <c r="F39" s="197"/>
      <c r="G39" s="198"/>
      <c r="H39" s="88" t="s">
        <v>188</v>
      </c>
      <c r="I39" s="84">
        <v>3</v>
      </c>
      <c r="J39" s="85">
        <v>5</v>
      </c>
      <c r="K39" s="85">
        <f t="shared" si="1"/>
        <v>8</v>
      </c>
      <c r="L39" s="89" t="str">
        <f t="shared" si="0"/>
        <v>EXTREMO</v>
      </c>
    </row>
    <row r="40" spans="2:12" ht="53.25" customHeight="1" x14ac:dyDescent="0.2">
      <c r="B40" s="87" t="s">
        <v>66</v>
      </c>
      <c r="C40" s="196" t="s">
        <v>51</v>
      </c>
      <c r="D40" s="197"/>
      <c r="E40" s="197"/>
      <c r="F40" s="197"/>
      <c r="G40" s="198"/>
      <c r="H40" s="88" t="s">
        <v>189</v>
      </c>
      <c r="I40" s="84">
        <v>3</v>
      </c>
      <c r="J40" s="85">
        <v>5</v>
      </c>
      <c r="K40" s="85">
        <f t="shared" si="1"/>
        <v>8</v>
      </c>
      <c r="L40" s="89" t="str">
        <f t="shared" si="0"/>
        <v>EXTREMO</v>
      </c>
    </row>
    <row r="41" spans="2:12" ht="53.25" customHeight="1" x14ac:dyDescent="0.2">
      <c r="B41" s="87" t="s">
        <v>66</v>
      </c>
      <c r="C41" s="196" t="s">
        <v>52</v>
      </c>
      <c r="D41" s="197"/>
      <c r="E41" s="197"/>
      <c r="F41" s="197"/>
      <c r="G41" s="198"/>
      <c r="H41" s="88" t="s">
        <v>190</v>
      </c>
      <c r="I41" s="84">
        <v>1</v>
      </c>
      <c r="J41" s="85">
        <v>4</v>
      </c>
      <c r="K41" s="85">
        <f t="shared" si="1"/>
        <v>5</v>
      </c>
      <c r="L41" s="89" t="str">
        <f t="shared" si="0"/>
        <v>MEDIO</v>
      </c>
    </row>
    <row r="42" spans="2:12" ht="53.25" customHeight="1" x14ac:dyDescent="0.2">
      <c r="B42" s="87" t="s">
        <v>66</v>
      </c>
      <c r="C42" s="196" t="s">
        <v>53</v>
      </c>
      <c r="D42" s="197"/>
      <c r="E42" s="197"/>
      <c r="F42" s="197"/>
      <c r="G42" s="198"/>
      <c r="H42" s="88" t="s">
        <v>191</v>
      </c>
      <c r="I42" s="84">
        <v>2</v>
      </c>
      <c r="J42" s="85">
        <v>3</v>
      </c>
      <c r="K42" s="85">
        <f t="shared" si="1"/>
        <v>5</v>
      </c>
      <c r="L42" s="89" t="str">
        <f t="shared" si="0"/>
        <v>MEDIO</v>
      </c>
    </row>
    <row r="43" spans="2:12" ht="53.25" customHeight="1" x14ac:dyDescent="0.2">
      <c r="B43" s="87" t="s">
        <v>66</v>
      </c>
      <c r="C43" s="196" t="s">
        <v>54</v>
      </c>
      <c r="D43" s="197"/>
      <c r="E43" s="197"/>
      <c r="F43" s="197"/>
      <c r="G43" s="198"/>
      <c r="H43" s="88" t="s">
        <v>353</v>
      </c>
      <c r="I43" s="84">
        <v>2</v>
      </c>
      <c r="J43" s="85">
        <v>3</v>
      </c>
      <c r="K43" s="85">
        <f t="shared" si="1"/>
        <v>5</v>
      </c>
      <c r="L43" s="89" t="str">
        <f t="shared" si="0"/>
        <v>MEDIO</v>
      </c>
    </row>
    <row r="44" spans="2:12" ht="53.25" customHeight="1" x14ac:dyDescent="0.2">
      <c r="B44" s="87" t="s">
        <v>66</v>
      </c>
      <c r="C44" s="196" t="s">
        <v>55</v>
      </c>
      <c r="D44" s="197"/>
      <c r="E44" s="197"/>
      <c r="F44" s="197"/>
      <c r="G44" s="198"/>
      <c r="H44" s="88" t="s">
        <v>192</v>
      </c>
      <c r="I44" s="84">
        <v>2</v>
      </c>
      <c r="J44" s="85">
        <v>3</v>
      </c>
      <c r="K44" s="85">
        <f t="shared" si="1"/>
        <v>5</v>
      </c>
      <c r="L44" s="89" t="str">
        <f t="shared" si="0"/>
        <v>MEDIO</v>
      </c>
    </row>
    <row r="45" spans="2:12" ht="53.25" customHeight="1" x14ac:dyDescent="0.2">
      <c r="B45" s="87" t="s">
        <v>66</v>
      </c>
      <c r="C45" s="196" t="s">
        <v>56</v>
      </c>
      <c r="D45" s="197"/>
      <c r="E45" s="197"/>
      <c r="F45" s="197"/>
      <c r="G45" s="198"/>
      <c r="H45" s="88" t="s">
        <v>193</v>
      </c>
      <c r="I45" s="84">
        <v>2</v>
      </c>
      <c r="J45" s="85">
        <v>4</v>
      </c>
      <c r="K45" s="85">
        <f t="shared" si="1"/>
        <v>6</v>
      </c>
      <c r="L45" s="89" t="str">
        <f t="shared" si="0"/>
        <v>ALTO</v>
      </c>
    </row>
    <row r="46" spans="2:12" ht="53.25" customHeight="1" x14ac:dyDescent="0.2">
      <c r="B46" s="87" t="s">
        <v>66</v>
      </c>
      <c r="C46" s="196" t="s">
        <v>57</v>
      </c>
      <c r="D46" s="197"/>
      <c r="E46" s="197"/>
      <c r="F46" s="197"/>
      <c r="G46" s="198"/>
      <c r="H46" s="88" t="s">
        <v>194</v>
      </c>
      <c r="I46" s="84">
        <v>1</v>
      </c>
      <c r="J46" s="85">
        <v>2</v>
      </c>
      <c r="K46" s="85">
        <f t="shared" si="1"/>
        <v>3</v>
      </c>
      <c r="L46" s="89" t="str">
        <f t="shared" si="0"/>
        <v>BAJO</v>
      </c>
    </row>
    <row r="47" spans="2:12" ht="53.25" customHeight="1" x14ac:dyDescent="0.2">
      <c r="B47" s="87" t="s">
        <v>66</v>
      </c>
      <c r="C47" s="196" t="s">
        <v>58</v>
      </c>
      <c r="D47" s="197"/>
      <c r="E47" s="197"/>
      <c r="F47" s="197"/>
      <c r="G47" s="198"/>
      <c r="H47" s="88" t="s">
        <v>195</v>
      </c>
      <c r="I47" s="84">
        <v>2</v>
      </c>
      <c r="J47" s="85">
        <v>3</v>
      </c>
      <c r="K47" s="85">
        <f t="shared" si="1"/>
        <v>5</v>
      </c>
      <c r="L47" s="89" t="str">
        <f t="shared" si="0"/>
        <v>MEDIO</v>
      </c>
    </row>
    <row r="48" spans="2:12" ht="53.25" customHeight="1" x14ac:dyDescent="0.2">
      <c r="B48" s="87" t="s">
        <v>66</v>
      </c>
      <c r="C48" s="196" t="s">
        <v>59</v>
      </c>
      <c r="D48" s="197"/>
      <c r="E48" s="197"/>
      <c r="F48" s="197"/>
      <c r="G48" s="198"/>
      <c r="H48" s="88" t="s">
        <v>196</v>
      </c>
      <c r="I48" s="84">
        <v>1</v>
      </c>
      <c r="J48" s="85">
        <v>3</v>
      </c>
      <c r="K48" s="85">
        <f t="shared" si="1"/>
        <v>4</v>
      </c>
      <c r="L48" s="89" t="str">
        <f t="shared" si="0"/>
        <v>BAJO</v>
      </c>
    </row>
    <row r="49" spans="2:12" ht="53.25" customHeight="1" x14ac:dyDescent="0.2">
      <c r="B49" s="87" t="s">
        <v>66</v>
      </c>
      <c r="C49" s="246" t="s">
        <v>197</v>
      </c>
      <c r="D49" s="247"/>
      <c r="E49" s="247"/>
      <c r="F49" s="247"/>
      <c r="G49" s="248"/>
      <c r="H49" s="88" t="s">
        <v>198</v>
      </c>
      <c r="I49" s="84">
        <v>2</v>
      </c>
      <c r="J49" s="85">
        <v>2</v>
      </c>
      <c r="K49" s="85">
        <f t="shared" si="1"/>
        <v>4</v>
      </c>
      <c r="L49" s="89" t="str">
        <f t="shared" si="0"/>
        <v>BAJO</v>
      </c>
    </row>
    <row r="50" spans="2:12" ht="53.25" customHeight="1" x14ac:dyDescent="0.2">
      <c r="B50" s="87" t="s">
        <v>66</v>
      </c>
      <c r="C50" s="196" t="s">
        <v>148</v>
      </c>
      <c r="D50" s="197"/>
      <c r="E50" s="197"/>
      <c r="F50" s="197"/>
      <c r="G50" s="198"/>
      <c r="H50" s="88" t="s">
        <v>199</v>
      </c>
      <c r="I50" s="84">
        <v>3</v>
      </c>
      <c r="J50" s="85">
        <v>3</v>
      </c>
      <c r="K50" s="85">
        <f t="shared" si="1"/>
        <v>6</v>
      </c>
      <c r="L50" s="89" t="str">
        <f t="shared" si="0"/>
        <v>ALTO</v>
      </c>
    </row>
    <row r="51" spans="2:12" ht="53.25" customHeight="1" x14ac:dyDescent="0.2">
      <c r="B51" s="87" t="s">
        <v>66</v>
      </c>
      <c r="C51" s="196" t="s">
        <v>149</v>
      </c>
      <c r="D51" s="197"/>
      <c r="E51" s="197"/>
      <c r="F51" s="197"/>
      <c r="G51" s="198"/>
      <c r="H51" s="88" t="s">
        <v>200</v>
      </c>
      <c r="I51" s="84">
        <v>2</v>
      </c>
      <c r="J51" s="85">
        <v>4</v>
      </c>
      <c r="K51" s="85">
        <f t="shared" si="1"/>
        <v>6</v>
      </c>
      <c r="L51" s="89" t="str">
        <f t="shared" si="0"/>
        <v>ALTO</v>
      </c>
    </row>
    <row r="52" spans="2:12" ht="53.25" customHeight="1" x14ac:dyDescent="0.2">
      <c r="B52" s="87" t="s">
        <v>66</v>
      </c>
      <c r="C52" s="196" t="s">
        <v>150</v>
      </c>
      <c r="D52" s="197"/>
      <c r="E52" s="197"/>
      <c r="F52" s="197"/>
      <c r="G52" s="198"/>
      <c r="H52" s="88" t="s">
        <v>201</v>
      </c>
      <c r="I52" s="84">
        <v>3</v>
      </c>
      <c r="J52" s="85">
        <v>4</v>
      </c>
      <c r="K52" s="85">
        <f t="shared" si="1"/>
        <v>7</v>
      </c>
      <c r="L52" s="89" t="str">
        <f t="shared" si="0"/>
        <v>ALTO</v>
      </c>
    </row>
    <row r="53" spans="2:12" ht="53.25" customHeight="1" x14ac:dyDescent="0.2">
      <c r="B53" s="87" t="s">
        <v>66</v>
      </c>
      <c r="C53" s="196" t="s">
        <v>202</v>
      </c>
      <c r="D53" s="197"/>
      <c r="E53" s="197"/>
      <c r="F53" s="197"/>
      <c r="G53" s="198"/>
      <c r="H53" s="88" t="s">
        <v>203</v>
      </c>
      <c r="I53" s="84">
        <v>3</v>
      </c>
      <c r="J53" s="85">
        <v>3</v>
      </c>
      <c r="K53" s="85">
        <f t="shared" si="1"/>
        <v>6</v>
      </c>
      <c r="L53" s="89" t="str">
        <f t="shared" si="0"/>
        <v>ALTO</v>
      </c>
    </row>
    <row r="54" spans="2:12" ht="53.25" customHeight="1" x14ac:dyDescent="0.2">
      <c r="B54" s="87" t="s">
        <v>66</v>
      </c>
      <c r="C54" s="196" t="s">
        <v>152</v>
      </c>
      <c r="D54" s="197"/>
      <c r="E54" s="197"/>
      <c r="F54" s="197"/>
      <c r="G54" s="198"/>
      <c r="H54" s="88" t="s">
        <v>204</v>
      </c>
      <c r="I54" s="84">
        <v>2</v>
      </c>
      <c r="J54" s="85">
        <v>5</v>
      </c>
      <c r="K54" s="85">
        <f t="shared" si="1"/>
        <v>7</v>
      </c>
      <c r="L54" s="89" t="str">
        <f t="shared" si="0"/>
        <v>ALTO</v>
      </c>
    </row>
    <row r="55" spans="2:12" ht="53.25" customHeight="1" x14ac:dyDescent="0.2">
      <c r="B55" s="87" t="s">
        <v>66</v>
      </c>
      <c r="C55" s="196" t="s">
        <v>153</v>
      </c>
      <c r="D55" s="197"/>
      <c r="E55" s="197"/>
      <c r="F55" s="197"/>
      <c r="G55" s="198"/>
      <c r="H55" s="88" t="s">
        <v>205</v>
      </c>
      <c r="I55" s="84">
        <v>2</v>
      </c>
      <c r="J55" s="85">
        <v>4</v>
      </c>
      <c r="K55" s="85">
        <f t="shared" si="1"/>
        <v>6</v>
      </c>
      <c r="L55" s="89" t="str">
        <f t="shared" si="0"/>
        <v>ALTO</v>
      </c>
    </row>
    <row r="56" spans="2:12" ht="53.25" customHeight="1" x14ac:dyDescent="0.2">
      <c r="B56" s="87" t="s">
        <v>66</v>
      </c>
      <c r="C56" s="196" t="s">
        <v>154</v>
      </c>
      <c r="D56" s="197"/>
      <c r="E56" s="197"/>
      <c r="F56" s="197"/>
      <c r="G56" s="198"/>
      <c r="H56" s="88" t="s">
        <v>206</v>
      </c>
      <c r="I56" s="84">
        <v>2</v>
      </c>
      <c r="J56" s="85">
        <v>3</v>
      </c>
      <c r="K56" s="85">
        <f t="shared" si="1"/>
        <v>5</v>
      </c>
      <c r="L56" s="89" t="str">
        <f t="shared" si="0"/>
        <v>MEDIO</v>
      </c>
    </row>
    <row r="57" spans="2:12" ht="53.25" customHeight="1" x14ac:dyDescent="0.2">
      <c r="B57" s="87" t="s">
        <v>66</v>
      </c>
      <c r="C57" s="196" t="s">
        <v>155</v>
      </c>
      <c r="D57" s="197"/>
      <c r="E57" s="197"/>
      <c r="F57" s="197"/>
      <c r="G57" s="198"/>
      <c r="H57" s="88" t="s">
        <v>207</v>
      </c>
      <c r="I57" s="84">
        <v>3</v>
      </c>
      <c r="J57" s="85">
        <v>3</v>
      </c>
      <c r="K57" s="85">
        <f t="shared" si="1"/>
        <v>6</v>
      </c>
      <c r="L57" s="89" t="str">
        <f t="shared" si="0"/>
        <v>ALTO</v>
      </c>
    </row>
    <row r="58" spans="2:12" ht="53.25" customHeight="1" x14ac:dyDescent="0.2">
      <c r="B58" s="87" t="s">
        <v>66</v>
      </c>
      <c r="C58" s="196" t="s">
        <v>156</v>
      </c>
      <c r="D58" s="197"/>
      <c r="E58" s="197"/>
      <c r="F58" s="197"/>
      <c r="G58" s="198"/>
      <c r="H58" s="88" t="s">
        <v>208</v>
      </c>
      <c r="I58" s="84">
        <v>1</v>
      </c>
      <c r="J58" s="85">
        <v>2</v>
      </c>
      <c r="K58" s="85">
        <f t="shared" si="1"/>
        <v>3</v>
      </c>
      <c r="L58" s="89" t="str">
        <f t="shared" si="0"/>
        <v>BAJO</v>
      </c>
    </row>
    <row r="59" spans="2:12" ht="53.25" customHeight="1" x14ac:dyDescent="0.2">
      <c r="B59" s="87" t="s">
        <v>66</v>
      </c>
      <c r="C59" s="196" t="s">
        <v>157</v>
      </c>
      <c r="D59" s="197"/>
      <c r="E59" s="197"/>
      <c r="F59" s="197"/>
      <c r="G59" s="198"/>
      <c r="H59" s="88" t="s">
        <v>209</v>
      </c>
      <c r="I59" s="84">
        <v>1</v>
      </c>
      <c r="J59" s="85">
        <v>2</v>
      </c>
      <c r="K59" s="85">
        <f t="shared" si="1"/>
        <v>3</v>
      </c>
      <c r="L59" s="89" t="str">
        <f t="shared" si="0"/>
        <v>BAJO</v>
      </c>
    </row>
    <row r="60" spans="2:12" ht="53.25" customHeight="1" x14ac:dyDescent="0.2">
      <c r="B60" s="87" t="s">
        <v>66</v>
      </c>
      <c r="C60" s="196" t="s">
        <v>158</v>
      </c>
      <c r="D60" s="197"/>
      <c r="E60" s="197"/>
      <c r="F60" s="197"/>
      <c r="G60" s="198"/>
      <c r="H60" s="88" t="s">
        <v>210</v>
      </c>
      <c r="I60" s="84">
        <v>2</v>
      </c>
      <c r="J60" s="85">
        <v>3</v>
      </c>
      <c r="K60" s="85">
        <f t="shared" si="1"/>
        <v>5</v>
      </c>
      <c r="L60" s="89" t="str">
        <f t="shared" si="0"/>
        <v>MEDIO</v>
      </c>
    </row>
    <row r="61" spans="2:12" ht="53.25" customHeight="1" x14ac:dyDescent="0.2">
      <c r="B61" s="87" t="s">
        <v>66</v>
      </c>
      <c r="C61" s="196" t="s">
        <v>159</v>
      </c>
      <c r="D61" s="197"/>
      <c r="E61" s="197"/>
      <c r="F61" s="197"/>
      <c r="G61" s="198"/>
      <c r="H61" s="88" t="s">
        <v>211</v>
      </c>
      <c r="I61" s="84">
        <v>2</v>
      </c>
      <c r="J61" s="85">
        <v>3</v>
      </c>
      <c r="K61" s="85">
        <f t="shared" si="1"/>
        <v>5</v>
      </c>
      <c r="L61" s="89" t="str">
        <f t="shared" si="0"/>
        <v>MEDIO</v>
      </c>
    </row>
    <row r="62" spans="2:12" ht="53.25" customHeight="1" x14ac:dyDescent="0.2">
      <c r="B62" s="87" t="s">
        <v>66</v>
      </c>
      <c r="C62" s="196" t="s">
        <v>212</v>
      </c>
      <c r="D62" s="199"/>
      <c r="E62" s="199"/>
      <c r="F62" s="199"/>
      <c r="G62" s="200"/>
      <c r="H62" s="88" t="s">
        <v>213</v>
      </c>
      <c r="I62" s="84">
        <v>3</v>
      </c>
      <c r="J62" s="85">
        <v>3</v>
      </c>
      <c r="K62" s="85">
        <f t="shared" si="1"/>
        <v>6</v>
      </c>
      <c r="L62" s="89" t="str">
        <f t="shared" si="0"/>
        <v>ALTO</v>
      </c>
    </row>
    <row r="63" spans="2:12" ht="53.25" customHeight="1" thickBot="1" x14ac:dyDescent="0.25">
      <c r="B63" s="129" t="s">
        <v>66</v>
      </c>
      <c r="C63" s="249" t="s">
        <v>214</v>
      </c>
      <c r="D63" s="250"/>
      <c r="E63" s="250"/>
      <c r="F63" s="250"/>
      <c r="G63" s="251"/>
      <c r="H63" s="132" t="s">
        <v>215</v>
      </c>
      <c r="I63" s="130">
        <v>2</v>
      </c>
      <c r="J63" s="131">
        <v>5</v>
      </c>
      <c r="K63" s="85">
        <f t="shared" si="1"/>
        <v>7</v>
      </c>
      <c r="L63" s="89" t="str">
        <f t="shared" si="0"/>
        <v>ALTO</v>
      </c>
    </row>
    <row r="64" spans="2:12" ht="12.75" customHeight="1" x14ac:dyDescent="0.2">
      <c r="B64" s="90"/>
      <c r="C64" s="91"/>
      <c r="D64" s="91"/>
      <c r="E64" s="91"/>
      <c r="F64" s="91"/>
      <c r="G64" s="91"/>
      <c r="H64" s="91"/>
      <c r="I64" s="91"/>
      <c r="J64" s="91"/>
      <c r="K64" s="91"/>
      <c r="L64" s="92"/>
    </row>
    <row r="65" spans="2:14" x14ac:dyDescent="0.2">
      <c r="B65" s="75"/>
      <c r="C65" s="245"/>
      <c r="D65" s="245"/>
      <c r="E65" s="245"/>
      <c r="F65" s="76"/>
      <c r="G65" s="76"/>
      <c r="H65" s="231"/>
      <c r="I65" s="231"/>
      <c r="J65" s="76"/>
      <c r="K65" s="76"/>
      <c r="L65" s="77"/>
    </row>
    <row r="66" spans="2:14" ht="19.5" customHeight="1" x14ac:dyDescent="0.2">
      <c r="B66" s="224" t="s">
        <v>2</v>
      </c>
      <c r="C66" s="225" t="s">
        <v>14</v>
      </c>
      <c r="D66" s="225"/>
      <c r="E66" s="93" t="s">
        <v>13</v>
      </c>
      <c r="F66" s="76"/>
      <c r="G66" s="230" t="s">
        <v>3</v>
      </c>
      <c r="H66" s="94" t="s">
        <v>19</v>
      </c>
      <c r="I66" s="94" t="s">
        <v>13</v>
      </c>
      <c r="J66" s="76"/>
      <c r="K66" s="76"/>
      <c r="L66" s="77"/>
    </row>
    <row r="67" spans="2:14" ht="21" customHeight="1" x14ac:dyDescent="0.2">
      <c r="B67" s="224"/>
      <c r="C67" s="226" t="s">
        <v>8</v>
      </c>
      <c r="D67" s="226"/>
      <c r="E67" s="95">
        <v>1</v>
      </c>
      <c r="F67" s="76"/>
      <c r="G67" s="230"/>
      <c r="H67" s="95" t="s">
        <v>16</v>
      </c>
      <c r="I67" s="96">
        <v>1</v>
      </c>
      <c r="J67" s="76"/>
      <c r="K67" s="76"/>
      <c r="L67" s="77"/>
    </row>
    <row r="68" spans="2:14" ht="15.75" customHeight="1" x14ac:dyDescent="0.2">
      <c r="B68" s="224"/>
      <c r="C68" s="226" t="s">
        <v>9</v>
      </c>
      <c r="D68" s="226"/>
      <c r="E68" s="95">
        <v>2</v>
      </c>
      <c r="F68" s="76"/>
      <c r="G68" s="230"/>
      <c r="H68" s="95" t="s">
        <v>17</v>
      </c>
      <c r="I68" s="96">
        <v>2</v>
      </c>
      <c r="J68" s="76"/>
      <c r="K68" s="76"/>
      <c r="L68" s="77"/>
      <c r="N68" s="5"/>
    </row>
    <row r="69" spans="2:14" ht="24.75" customHeight="1" x14ac:dyDescent="0.2">
      <c r="B69" s="224"/>
      <c r="C69" s="226" t="s">
        <v>10</v>
      </c>
      <c r="D69" s="226"/>
      <c r="E69" s="95">
        <v>3</v>
      </c>
      <c r="F69" s="76"/>
      <c r="G69" s="230"/>
      <c r="H69" s="95" t="s">
        <v>1</v>
      </c>
      <c r="I69" s="96">
        <v>3</v>
      </c>
      <c r="J69" s="76"/>
      <c r="K69" s="76"/>
      <c r="L69" s="77"/>
    </row>
    <row r="70" spans="2:14" ht="18" customHeight="1" x14ac:dyDescent="0.2">
      <c r="B70" s="224"/>
      <c r="C70" s="226" t="s">
        <v>11</v>
      </c>
      <c r="D70" s="226"/>
      <c r="E70" s="95">
        <v>4</v>
      </c>
      <c r="F70" s="76"/>
      <c r="G70" s="230"/>
      <c r="H70" s="95" t="s">
        <v>18</v>
      </c>
      <c r="I70" s="96">
        <v>4</v>
      </c>
      <c r="J70" s="76"/>
      <c r="K70" s="76"/>
      <c r="L70" s="77"/>
    </row>
    <row r="71" spans="2:14" ht="29.25" customHeight="1" x14ac:dyDescent="0.2">
      <c r="B71" s="224"/>
      <c r="C71" s="226" t="s">
        <v>12</v>
      </c>
      <c r="D71" s="226"/>
      <c r="E71" s="95">
        <v>5</v>
      </c>
      <c r="F71" s="76"/>
      <c r="G71" s="230"/>
      <c r="H71" s="95" t="s">
        <v>0</v>
      </c>
      <c r="I71" s="96">
        <v>5</v>
      </c>
      <c r="J71" s="76"/>
      <c r="K71" s="76"/>
      <c r="L71" s="77"/>
    </row>
    <row r="72" spans="2:14" ht="16.5" customHeight="1" x14ac:dyDescent="0.2">
      <c r="B72" s="97"/>
      <c r="C72" s="98"/>
      <c r="D72" s="98"/>
      <c r="E72" s="98"/>
      <c r="F72" s="76"/>
      <c r="G72" s="98"/>
      <c r="H72" s="98"/>
      <c r="I72" s="98"/>
      <c r="J72" s="98"/>
      <c r="K72" s="98"/>
      <c r="L72" s="77"/>
    </row>
    <row r="73" spans="2:14" ht="16.5" customHeight="1" x14ac:dyDescent="0.2">
      <c r="B73" s="97"/>
      <c r="C73" s="231" t="s">
        <v>21</v>
      </c>
      <c r="D73" s="231"/>
      <c r="E73" s="231"/>
      <c r="F73" s="231"/>
      <c r="G73" s="231"/>
      <c r="H73" s="240"/>
      <c r="I73" s="240"/>
      <c r="J73" s="240"/>
      <c r="K73" s="240"/>
      <c r="L73" s="77"/>
    </row>
    <row r="74" spans="2:14" ht="69.75" customHeight="1" x14ac:dyDescent="0.2">
      <c r="B74" s="97"/>
      <c r="C74" s="226" t="s">
        <v>93</v>
      </c>
      <c r="D74" s="226"/>
      <c r="E74" s="226"/>
      <c r="F74" s="95" t="s">
        <v>95</v>
      </c>
      <c r="G74" s="95" t="s">
        <v>102</v>
      </c>
      <c r="H74" s="95" t="s">
        <v>100</v>
      </c>
      <c r="I74" s="226" t="s">
        <v>98</v>
      </c>
      <c r="J74" s="226"/>
      <c r="K74" s="226" t="s">
        <v>96</v>
      </c>
      <c r="L74" s="232"/>
    </row>
    <row r="75" spans="2:14" ht="69.75" customHeight="1" x14ac:dyDescent="0.2">
      <c r="B75" s="97"/>
      <c r="C75" s="226" t="s">
        <v>94</v>
      </c>
      <c r="D75" s="226"/>
      <c r="E75" s="226"/>
      <c r="F75" s="95" t="s">
        <v>104</v>
      </c>
      <c r="G75" s="95" t="s">
        <v>103</v>
      </c>
      <c r="H75" s="95" t="s">
        <v>101</v>
      </c>
      <c r="I75" s="226" t="s">
        <v>99</v>
      </c>
      <c r="J75" s="226"/>
      <c r="K75" s="226" t="s">
        <v>97</v>
      </c>
      <c r="L75" s="232"/>
    </row>
    <row r="76" spans="2:14" x14ac:dyDescent="0.2">
      <c r="B76" s="75"/>
      <c r="C76" s="225" t="s">
        <v>22</v>
      </c>
      <c r="D76" s="225"/>
      <c r="E76" s="225" t="s">
        <v>13</v>
      </c>
      <c r="F76" s="99" t="s">
        <v>16</v>
      </c>
      <c r="G76" s="99" t="s">
        <v>17</v>
      </c>
      <c r="H76" s="100" t="s">
        <v>1</v>
      </c>
      <c r="I76" s="234" t="s">
        <v>18</v>
      </c>
      <c r="J76" s="234"/>
      <c r="K76" s="225" t="s">
        <v>0</v>
      </c>
      <c r="L76" s="241"/>
    </row>
    <row r="77" spans="2:14" x14ac:dyDescent="0.2">
      <c r="B77" s="75"/>
      <c r="C77" s="225"/>
      <c r="D77" s="225"/>
      <c r="E77" s="225"/>
      <c r="F77" s="101">
        <v>1</v>
      </c>
      <c r="G77" s="101">
        <v>2</v>
      </c>
      <c r="H77" s="101">
        <v>3</v>
      </c>
      <c r="I77" s="242">
        <v>4</v>
      </c>
      <c r="J77" s="242"/>
      <c r="K77" s="242">
        <v>5</v>
      </c>
      <c r="L77" s="243"/>
    </row>
    <row r="78" spans="2:14" ht="19.5" customHeight="1" x14ac:dyDescent="0.2">
      <c r="B78" s="75"/>
      <c r="C78" s="226" t="s">
        <v>8</v>
      </c>
      <c r="D78" s="226"/>
      <c r="E78" s="102">
        <v>1</v>
      </c>
      <c r="F78" s="103">
        <v>2</v>
      </c>
      <c r="G78" s="103">
        <v>3</v>
      </c>
      <c r="H78" s="103">
        <v>4</v>
      </c>
      <c r="I78" s="244">
        <v>5</v>
      </c>
      <c r="J78" s="244"/>
      <c r="K78" s="235">
        <v>6</v>
      </c>
      <c r="L78" s="236"/>
    </row>
    <row r="79" spans="2:14" ht="21.75" customHeight="1" x14ac:dyDescent="0.2">
      <c r="B79" s="75"/>
      <c r="C79" s="226" t="s">
        <v>9</v>
      </c>
      <c r="D79" s="226"/>
      <c r="E79" s="102">
        <v>2</v>
      </c>
      <c r="F79" s="103">
        <v>3</v>
      </c>
      <c r="G79" s="103">
        <v>4</v>
      </c>
      <c r="H79" s="104">
        <v>5</v>
      </c>
      <c r="I79" s="235">
        <v>6</v>
      </c>
      <c r="J79" s="235"/>
      <c r="K79" s="237">
        <v>7</v>
      </c>
      <c r="L79" s="238"/>
    </row>
    <row r="80" spans="2:14" ht="26.25" customHeight="1" x14ac:dyDescent="0.2">
      <c r="B80" s="75"/>
      <c r="C80" s="226" t="s">
        <v>10</v>
      </c>
      <c r="D80" s="226"/>
      <c r="E80" s="102">
        <v>3</v>
      </c>
      <c r="F80" s="103">
        <v>4</v>
      </c>
      <c r="G80" s="104">
        <v>5</v>
      </c>
      <c r="H80" s="105">
        <v>6</v>
      </c>
      <c r="I80" s="235">
        <v>7</v>
      </c>
      <c r="J80" s="235"/>
      <c r="K80" s="233">
        <v>8</v>
      </c>
      <c r="L80" s="239"/>
    </row>
    <row r="81" spans="2:12" ht="21" customHeight="1" x14ac:dyDescent="0.2">
      <c r="B81" s="75"/>
      <c r="C81" s="226" t="s">
        <v>11</v>
      </c>
      <c r="D81" s="226"/>
      <c r="E81" s="102">
        <v>4</v>
      </c>
      <c r="F81" s="104">
        <v>5</v>
      </c>
      <c r="G81" s="105">
        <v>6</v>
      </c>
      <c r="H81" s="105">
        <v>7</v>
      </c>
      <c r="I81" s="233">
        <v>8</v>
      </c>
      <c r="J81" s="233"/>
      <c r="K81" s="233">
        <v>9</v>
      </c>
      <c r="L81" s="239"/>
    </row>
    <row r="82" spans="2:12" ht="27" customHeight="1" x14ac:dyDescent="0.2">
      <c r="B82" s="75"/>
      <c r="C82" s="226" t="s">
        <v>12</v>
      </c>
      <c r="D82" s="226"/>
      <c r="E82" s="102">
        <v>5</v>
      </c>
      <c r="F82" s="105">
        <v>6</v>
      </c>
      <c r="G82" s="105">
        <v>7</v>
      </c>
      <c r="H82" s="106">
        <v>8</v>
      </c>
      <c r="I82" s="233">
        <v>9</v>
      </c>
      <c r="J82" s="233"/>
      <c r="K82" s="233">
        <v>10</v>
      </c>
      <c r="L82" s="239"/>
    </row>
    <row r="83" spans="2:12" x14ac:dyDescent="0.2">
      <c r="B83" s="75"/>
      <c r="C83" s="76"/>
      <c r="D83" s="76"/>
      <c r="E83" s="76"/>
      <c r="F83" s="76"/>
      <c r="G83" s="76"/>
      <c r="H83" s="76"/>
      <c r="I83" s="76"/>
      <c r="J83" s="76"/>
      <c r="K83" s="76"/>
      <c r="L83" s="77"/>
    </row>
    <row r="84" spans="2:12" ht="19.5" customHeight="1" x14ac:dyDescent="0.2">
      <c r="B84" s="75"/>
      <c r="C84" s="76"/>
      <c r="D84" s="76"/>
      <c r="E84" s="76"/>
      <c r="F84" s="76"/>
      <c r="G84" s="231" t="s">
        <v>15</v>
      </c>
      <c r="H84" s="231"/>
      <c r="I84" s="76"/>
      <c r="J84" s="76"/>
      <c r="K84" s="76"/>
      <c r="L84" s="77"/>
    </row>
    <row r="85" spans="2:12" ht="18" customHeight="1" x14ac:dyDescent="0.2">
      <c r="B85" s="75"/>
      <c r="C85" s="76"/>
      <c r="D85" s="76"/>
      <c r="E85" s="76"/>
      <c r="F85" s="76"/>
      <c r="G85" s="99" t="s">
        <v>21</v>
      </c>
      <c r="H85" s="107" t="s">
        <v>22</v>
      </c>
      <c r="I85" s="76"/>
      <c r="J85" s="76"/>
      <c r="K85" s="76"/>
      <c r="L85" s="77"/>
    </row>
    <row r="86" spans="2:12" ht="18" customHeight="1" x14ac:dyDescent="0.2">
      <c r="B86" s="75"/>
      <c r="C86" s="76"/>
      <c r="D86" s="76"/>
      <c r="E86" s="76"/>
      <c r="F86" s="76"/>
      <c r="G86" s="106" t="s">
        <v>23</v>
      </c>
      <c r="H86" s="108" t="s">
        <v>24</v>
      </c>
      <c r="I86" s="76"/>
      <c r="J86" s="76"/>
      <c r="K86" s="76"/>
      <c r="L86" s="77"/>
    </row>
    <row r="87" spans="2:12" ht="18" customHeight="1" x14ac:dyDescent="0.2">
      <c r="B87" s="75"/>
      <c r="C87" s="76"/>
      <c r="D87" s="76"/>
      <c r="E87" s="76"/>
      <c r="F87" s="76"/>
      <c r="G87" s="105" t="s">
        <v>25</v>
      </c>
      <c r="H87" s="108" t="s">
        <v>26</v>
      </c>
      <c r="I87" s="76"/>
      <c r="J87" s="76"/>
      <c r="K87" s="76"/>
      <c r="L87" s="77"/>
    </row>
    <row r="88" spans="2:12" ht="18" customHeight="1" x14ac:dyDescent="0.2">
      <c r="B88" s="75"/>
      <c r="C88" s="76"/>
      <c r="D88" s="76"/>
      <c r="E88" s="76"/>
      <c r="F88" s="76"/>
      <c r="G88" s="104">
        <v>5</v>
      </c>
      <c r="H88" s="108" t="s">
        <v>27</v>
      </c>
      <c r="I88" s="76"/>
      <c r="J88" s="76"/>
      <c r="K88" s="76"/>
      <c r="L88" s="77"/>
    </row>
    <row r="89" spans="2:12" ht="18" customHeight="1" x14ac:dyDescent="0.2">
      <c r="B89" s="75"/>
      <c r="C89" s="76"/>
      <c r="D89" s="76"/>
      <c r="E89" s="76"/>
      <c r="F89" s="76"/>
      <c r="G89" s="103" t="s">
        <v>28</v>
      </c>
      <c r="H89" s="108" t="s">
        <v>29</v>
      </c>
      <c r="I89" s="76"/>
      <c r="J89" s="76"/>
      <c r="K89" s="76"/>
      <c r="L89" s="77"/>
    </row>
    <row r="90" spans="2:12" ht="13.5" thickBot="1" x14ac:dyDescent="0.25">
      <c r="B90" s="78"/>
      <c r="C90" s="79"/>
      <c r="D90" s="79"/>
      <c r="E90" s="79"/>
      <c r="F90" s="79"/>
      <c r="G90" s="79"/>
      <c r="H90" s="79"/>
      <c r="I90" s="79"/>
      <c r="J90" s="79"/>
      <c r="K90" s="79"/>
      <c r="L90" s="80"/>
    </row>
    <row r="94" spans="2:12" hidden="1" x14ac:dyDescent="0.2">
      <c r="B94" s="7" t="s">
        <v>105</v>
      </c>
    </row>
    <row r="95" spans="2:12" hidden="1" x14ac:dyDescent="0.2">
      <c r="B95" s="7" t="s">
        <v>106</v>
      </c>
    </row>
  </sheetData>
  <mergeCells count="95">
    <mergeCell ref="C52:G52"/>
    <mergeCell ref="C53:G53"/>
    <mergeCell ref="C54:G54"/>
    <mergeCell ref="C46:G46"/>
    <mergeCell ref="C47:G47"/>
    <mergeCell ref="C48:G48"/>
    <mergeCell ref="C49:G49"/>
    <mergeCell ref="C80:D80"/>
    <mergeCell ref="C76:D77"/>
    <mergeCell ref="C60:G60"/>
    <mergeCell ref="C61:G61"/>
    <mergeCell ref="C62:G62"/>
    <mergeCell ref="C63:G63"/>
    <mergeCell ref="C55:G55"/>
    <mergeCell ref="C56:G56"/>
    <mergeCell ref="C57:G57"/>
    <mergeCell ref="C58:G58"/>
    <mergeCell ref="C59:G59"/>
    <mergeCell ref="C50:G50"/>
    <mergeCell ref="C51:G51"/>
    <mergeCell ref="H65:I65"/>
    <mergeCell ref="C75:E75"/>
    <mergeCell ref="C78:D78"/>
    <mergeCell ref="I78:J78"/>
    <mergeCell ref="C71:D71"/>
    <mergeCell ref="C74:E74"/>
    <mergeCell ref="C65:E65"/>
    <mergeCell ref="I79:J79"/>
    <mergeCell ref="E76:E77"/>
    <mergeCell ref="C73:K73"/>
    <mergeCell ref="K76:L76"/>
    <mergeCell ref="K77:L77"/>
    <mergeCell ref="K75:L75"/>
    <mergeCell ref="I77:J77"/>
    <mergeCell ref="G84:H84"/>
    <mergeCell ref="C79:D79"/>
    <mergeCell ref="K74:L74"/>
    <mergeCell ref="C82:D82"/>
    <mergeCell ref="C81:D81"/>
    <mergeCell ref="I82:J82"/>
    <mergeCell ref="I76:J76"/>
    <mergeCell ref="I74:J74"/>
    <mergeCell ref="I75:J75"/>
    <mergeCell ref="K78:L78"/>
    <mergeCell ref="K79:L79"/>
    <mergeCell ref="K80:L80"/>
    <mergeCell ref="K81:L81"/>
    <mergeCell ref="K82:L82"/>
    <mergeCell ref="I81:J81"/>
    <mergeCell ref="I80:J80"/>
    <mergeCell ref="B66:B71"/>
    <mergeCell ref="C66:D66"/>
    <mergeCell ref="C67:D67"/>
    <mergeCell ref="C17:G17"/>
    <mergeCell ref="C68:D68"/>
    <mergeCell ref="C69:D69"/>
    <mergeCell ref="C70:D70"/>
    <mergeCell ref="G66:G71"/>
    <mergeCell ref="C27:G27"/>
    <mergeCell ref="C28:G28"/>
    <mergeCell ref="C29:G29"/>
    <mergeCell ref="C30:G30"/>
    <mergeCell ref="C22:G22"/>
    <mergeCell ref="C23:G23"/>
    <mergeCell ref="C33:G33"/>
    <mergeCell ref="C34:G34"/>
    <mergeCell ref="H15:L15"/>
    <mergeCell ref="B15:G15"/>
    <mergeCell ref="B6:L6"/>
    <mergeCell ref="B2:B4"/>
    <mergeCell ref="B12:L12"/>
    <mergeCell ref="B7:L7"/>
    <mergeCell ref="C2:J4"/>
    <mergeCell ref="K2:L4"/>
    <mergeCell ref="C16:G16"/>
    <mergeCell ref="C18:G18"/>
    <mergeCell ref="C19:G19"/>
    <mergeCell ref="C20:G20"/>
    <mergeCell ref="C21:G21"/>
    <mergeCell ref="C35:G35"/>
    <mergeCell ref="C32:G32"/>
    <mergeCell ref="C24:G24"/>
    <mergeCell ref="C25:G25"/>
    <mergeCell ref="C26:G26"/>
    <mergeCell ref="C31:G31"/>
    <mergeCell ref="C41:G41"/>
    <mergeCell ref="C42:G42"/>
    <mergeCell ref="C44:G44"/>
    <mergeCell ref="C45:G45"/>
    <mergeCell ref="C36:G36"/>
    <mergeCell ref="C37:G37"/>
    <mergeCell ref="C38:G38"/>
    <mergeCell ref="C39:G39"/>
    <mergeCell ref="C40:G40"/>
    <mergeCell ref="C43:G43"/>
  </mergeCells>
  <phoneticPr fontId="1" type="noConversion"/>
  <conditionalFormatting sqref="I38">
    <cfRule type="expression" dxfId="20" priority="6" stopIfTrue="1">
      <formula>"""bajo"""</formula>
    </cfRule>
  </conditionalFormatting>
  <conditionalFormatting sqref="J17:K63">
    <cfRule type="expression" dxfId="19" priority="1" stopIfTrue="1">
      <formula>"""bajo"""</formula>
    </cfRule>
  </conditionalFormatting>
  <conditionalFormatting sqref="L17:L63">
    <cfRule type="cellIs" dxfId="18" priority="65" stopIfTrue="1" operator="equal">
      <formula>"EXTREMO"</formula>
    </cfRule>
    <cfRule type="cellIs" dxfId="17" priority="66" stopIfTrue="1" operator="equal">
      <formula>"ALTO"</formula>
    </cfRule>
    <cfRule type="cellIs" dxfId="16" priority="67" stopIfTrue="1" operator="equal">
      <formula>"MEDIO"</formula>
    </cfRule>
    <cfRule type="cellIs" dxfId="15" priority="68" stopIfTrue="1" operator="equal">
      <formula>"BAJO"</formula>
    </cfRule>
  </conditionalFormatting>
  <dataValidations count="27">
    <dataValidation type="list" allowBlank="1" showInputMessage="1" showErrorMessage="1" sqref="H15" xr:uid="{00000000-0002-0000-0200-000002000000}">
      <formula1>$B$94:$B$95</formula1>
    </dataValidation>
    <dataValidation type="list" allowBlank="1" showInputMessage="1" showErrorMessage="1" sqref="C22:G22" xr:uid="{00000000-0002-0000-0200-000009000000}">
      <formula1>INDIRECT($B$22)</formula1>
    </dataValidation>
    <dataValidation type="list" allowBlank="1" showInputMessage="1" showErrorMessage="1" sqref="C23:G23 C17:G17" xr:uid="{00000000-0002-0000-0200-00000A000000}">
      <formula1>INDIRECT($B$23)</formula1>
    </dataValidation>
    <dataValidation type="list" allowBlank="1" showInputMessage="1" showErrorMessage="1" sqref="C24:G24 C18:G18 C19:C21" xr:uid="{00000000-0002-0000-0200-00000B000000}">
      <formula1>INDIRECT($B$24)</formula1>
    </dataValidation>
    <dataValidation type="list" allowBlank="1" showInputMessage="1" showErrorMessage="1" sqref="C25:G25" xr:uid="{00000000-0002-0000-0200-00000C000000}">
      <formula1>INDIRECT($B$25)</formula1>
    </dataValidation>
    <dataValidation type="list" allowBlank="1" showInputMessage="1" showErrorMessage="1" sqref="C26:G26" xr:uid="{00000000-0002-0000-0200-00000D000000}">
      <formula1>INDIRECT($B$26)</formula1>
    </dataValidation>
    <dataValidation type="list" allowBlank="1" showInputMessage="1" showErrorMessage="1" sqref="C27:G27" xr:uid="{00000000-0002-0000-0200-00000E000000}">
      <formula1>INDIRECT($B$27)</formula1>
    </dataValidation>
    <dataValidation type="list" allowBlank="1" showInputMessage="1" showErrorMessage="1" sqref="C28:G29" xr:uid="{00000000-0002-0000-0200-00000F000000}">
      <formula1>INDIRECT($B$28)</formula1>
    </dataValidation>
    <dataValidation type="list" allowBlank="1" showInputMessage="1" showErrorMessage="1" sqref="C30:G30" xr:uid="{AFE536F8-D1E0-464E-970C-4566D7DC12E3}">
      <formula1>INDIRECT($B$29)</formula1>
    </dataValidation>
    <dataValidation type="list" allowBlank="1" showInputMessage="1" showErrorMessage="1" sqref="C31:G31" xr:uid="{6607DDA5-F392-4301-A3D8-DA76252D8950}">
      <formula1>INDIRECT($B$30)</formula1>
    </dataValidation>
    <dataValidation type="list" allowBlank="1" showInputMessage="1" showErrorMessage="1" sqref="C32:G32" xr:uid="{EF1EE68B-293D-429F-AD5B-804B27DE46D1}">
      <formula1>INDIRECT($B$31)</formula1>
    </dataValidation>
    <dataValidation type="list" allowBlank="1" showInputMessage="1" showErrorMessage="1" sqref="C33:G33" xr:uid="{156F41A7-5ABF-41D5-80B1-03141D877057}">
      <formula1>INDIRECT($B$32)</formula1>
    </dataValidation>
    <dataValidation type="list" allowBlank="1" showInputMessage="1" showErrorMessage="1" sqref="C34:G34" xr:uid="{A79B4DAE-197A-4D75-98D1-20DA12A5305C}">
      <formula1>INDIRECT($B$33)</formula1>
    </dataValidation>
    <dataValidation type="list" allowBlank="1" showInputMessage="1" showErrorMessage="1" sqref="C35:G35" xr:uid="{F9107282-7546-4479-994F-27D9B9D5C43C}">
      <formula1>INDIRECT($B$34)</formula1>
    </dataValidation>
    <dataValidation type="list" allowBlank="1" showInputMessage="1" showErrorMessage="1" sqref="J18 J33 J31 J27:J29" xr:uid="{999B2E69-A966-45B6-B125-578E649DCDCB}">
      <formula1>$I$94:$I$98</formula1>
    </dataValidation>
    <dataValidation type="list" allowBlank="1" showInputMessage="1" showErrorMessage="1" sqref="I18 I37 I31 I29" xr:uid="{92F0D953-738C-49E2-9E30-8819BFCAB10F}">
      <formula1>$E$94:$E$98</formula1>
    </dataValidation>
    <dataValidation type="list" allowBlank="1" showInputMessage="1" showErrorMessage="1" sqref="J38:J41 J45 J51:J54" xr:uid="{0A08EAA2-816E-4C99-99D7-91A36DB3B3A5}">
      <formula1>$I$75:$I$79</formula1>
    </dataValidation>
    <dataValidation type="list" allowBlank="1" showInputMessage="1" showErrorMessage="1" sqref="C36:G36" xr:uid="{27CC9EAE-AA0D-480B-AB17-D444493902C9}">
      <formula1>INDIRECT($B$35)</formula1>
    </dataValidation>
    <dataValidation type="list" allowBlank="1" showInputMessage="1" showErrorMessage="1" sqref="C37:G37" xr:uid="{C62F8B5D-068E-4BBD-845C-C0CCA1FC05F1}">
      <formula1>INDIRECT($B$36)</formula1>
    </dataValidation>
    <dataValidation type="list" allowBlank="1" showInputMessage="1" showErrorMessage="1" sqref="C60 C53:C58 C38:C51" xr:uid="{9437DE04-77DF-43EB-ADE7-06A0BD3EBFB2}">
      <formula1>INDIRECT(#REF!)</formula1>
    </dataValidation>
    <dataValidation type="list" allowBlank="1" showInputMessage="1" showErrorMessage="1" sqref="J55:J63" xr:uid="{025080B2-1996-4D84-A16C-13DC90E4AFBA}">
      <formula1>$I$66:$I$70</formula1>
    </dataValidation>
    <dataValidation type="list" allowBlank="1" showInputMessage="1" showErrorMessage="1" sqref="I55:I63" xr:uid="{CA75F636-EEBE-40E3-9A15-D555323B8D83}">
      <formula1>$E$66:$E$70</formula1>
    </dataValidation>
    <dataValidation type="list" allowBlank="1" showInputMessage="1" showErrorMessage="1" sqref="C62:G62 C63" xr:uid="{CD96755F-65DD-4106-8742-D3F9948DE35C}">
      <formula1>INDIRECT($B$62)</formula1>
    </dataValidation>
    <dataValidation type="list" allowBlank="1" showInputMessage="1" showErrorMessage="1" sqref="I17 I19:I28 I30 I32:I36" xr:uid="{9C0FBC93-5766-437D-AFF0-4ABEF36A40A2}">
      <formula1>$E$40:$E$44</formula1>
    </dataValidation>
    <dataValidation type="list" allowBlank="1" showInputMessage="1" showErrorMessage="1" sqref="J17 J19:J26 J30 J32 J34:J37 I38 J42:J44 J46:J50" xr:uid="{AF7FAB86-89C3-4DD3-82AE-09A8BC77AC3A}">
      <formula1>$I$40:$I$44</formula1>
    </dataValidation>
    <dataValidation type="list" allowBlank="1" showInputMessage="1" showErrorMessage="1" sqref="B17:B63" xr:uid="{00000000-0002-0000-0200-000004000000}">
      <formula1>"PLANEACIÓN,SELECCIÓN,CONTRATACIÓN,EJECUCIÓN"</formula1>
    </dataValidation>
    <dataValidation type="list" allowBlank="1" showInputMessage="1" showErrorMessage="1" sqref="I39:I54" xr:uid="{7CC0BE77-FF7F-4B04-A8D5-117E46C5F2BE}">
      <formula1>$E$75:$E$79</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82"/>
  <sheetViews>
    <sheetView showGridLines="0" topLeftCell="A55" zoomScale="58" zoomScaleNormal="58" zoomScalePageLayoutView="70" workbookViewId="0">
      <selection activeCell="R36" sqref="R36"/>
    </sheetView>
  </sheetViews>
  <sheetFormatPr baseColWidth="10" defaultRowHeight="12.75" x14ac:dyDescent="0.2"/>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7" width="14" customWidth="1"/>
    <col min="18" max="18" width="20.85546875" style="4" customWidth="1"/>
  </cols>
  <sheetData>
    <row r="2" spans="2:26" ht="48.75" customHeight="1" x14ac:dyDescent="0.2">
      <c r="B2" s="142"/>
      <c r="C2" s="154" t="s">
        <v>119</v>
      </c>
      <c r="D2" s="155"/>
      <c r="E2" s="155"/>
      <c r="F2" s="155"/>
      <c r="G2" s="155"/>
      <c r="H2" s="155"/>
      <c r="I2" s="155"/>
      <c r="J2" s="155"/>
      <c r="K2" s="155"/>
      <c r="L2" s="155"/>
      <c r="M2" s="155"/>
      <c r="N2" s="155"/>
      <c r="O2" s="155"/>
      <c r="P2" s="156"/>
      <c r="Q2" s="218" t="s">
        <v>131</v>
      </c>
      <c r="R2" s="219"/>
    </row>
    <row r="3" spans="2:26" ht="30" customHeight="1" x14ac:dyDescent="0.2">
      <c r="B3" s="142"/>
      <c r="C3" s="157"/>
      <c r="D3" s="158"/>
      <c r="E3" s="158"/>
      <c r="F3" s="158"/>
      <c r="G3" s="158"/>
      <c r="H3" s="158"/>
      <c r="I3" s="158"/>
      <c r="J3" s="158"/>
      <c r="K3" s="158"/>
      <c r="L3" s="158"/>
      <c r="M3" s="158"/>
      <c r="N3" s="158"/>
      <c r="O3" s="158"/>
      <c r="P3" s="159"/>
      <c r="Q3" s="220"/>
      <c r="R3" s="221"/>
    </row>
    <row r="4" spans="2:26" ht="39.75" customHeight="1" x14ac:dyDescent="0.2">
      <c r="B4" s="142"/>
      <c r="C4" s="160"/>
      <c r="D4" s="161"/>
      <c r="E4" s="161"/>
      <c r="F4" s="161"/>
      <c r="G4" s="161"/>
      <c r="H4" s="161"/>
      <c r="I4" s="161"/>
      <c r="J4" s="161"/>
      <c r="K4" s="161"/>
      <c r="L4" s="161"/>
      <c r="M4" s="161"/>
      <c r="N4" s="161"/>
      <c r="O4" s="161"/>
      <c r="P4" s="162"/>
      <c r="Q4" s="222"/>
      <c r="R4" s="223"/>
    </row>
    <row r="5" spans="2:26" ht="13.5" thickBot="1" x14ac:dyDescent="0.25"/>
    <row r="6" spans="2:26" ht="78.75" customHeight="1" thickBot="1" x14ac:dyDescent="0.25">
      <c r="B6" s="260" t="str">
        <f>+EVALUACION!B6</f>
        <v>Objeto Contractual: "PRESTAR SERVICIOS ORIENTADOS AL FORTALECIMIENTO DEL EMPRENDIMIENTO RURAL SOSTENIBLE, QUE INCLUYAN PROCESOS DE CAPACITACIÓN Y ACOMPAÑAMIENTO TÉCNICO, EN LA FORMULACIÓN DE PLANES, COMERCIALIZACIÓN E IMPULSOS NECESARIOS PARA CONSOLIDAR HOGARES Y/O UNIDADES PRODUCTIVAS, MIPYMES, EMPRENDIMIENTOS Y/O ACTORES DE LA ECONOMÍA INFORMAL"</v>
      </c>
      <c r="C6" s="261"/>
      <c r="D6" s="261"/>
      <c r="E6" s="261"/>
      <c r="F6" s="261"/>
      <c r="G6" s="261"/>
      <c r="H6" s="261"/>
      <c r="I6" s="261"/>
      <c r="J6" s="261"/>
      <c r="K6" s="261"/>
      <c r="L6" s="261"/>
      <c r="M6" s="261"/>
      <c r="N6" s="261"/>
      <c r="O6" s="261"/>
      <c r="P6" s="261"/>
      <c r="Q6" s="261"/>
      <c r="R6" s="262"/>
      <c r="S6" s="1"/>
      <c r="T6" s="1"/>
      <c r="U6" s="1"/>
      <c r="V6" s="1"/>
      <c r="W6" s="1"/>
      <c r="X6" s="1"/>
      <c r="Y6" s="1"/>
      <c r="Z6" s="1"/>
    </row>
    <row r="7" spans="2:26" ht="24.75" customHeight="1" x14ac:dyDescent="0.2">
      <c r="B7" s="263" t="s">
        <v>91</v>
      </c>
      <c r="C7" s="264"/>
      <c r="D7" s="264"/>
      <c r="E7" s="264"/>
      <c r="F7" s="264"/>
      <c r="G7" s="264"/>
      <c r="H7" s="264"/>
      <c r="I7" s="264"/>
      <c r="J7" s="264"/>
      <c r="K7" s="264"/>
      <c r="L7" s="264"/>
      <c r="M7" s="264"/>
      <c r="N7" s="264"/>
      <c r="O7" s="264"/>
      <c r="P7" s="264"/>
      <c r="Q7" s="264"/>
      <c r="R7" s="265"/>
    </row>
    <row r="8" spans="2:26" ht="15.75" x14ac:dyDescent="0.25">
      <c r="B8" s="258" t="s">
        <v>92</v>
      </c>
      <c r="C8" s="259"/>
      <c r="D8" s="259"/>
      <c r="E8" s="259"/>
      <c r="F8" s="259"/>
      <c r="G8" s="259"/>
      <c r="H8" s="259"/>
      <c r="I8" s="259"/>
      <c r="J8" s="259"/>
      <c r="K8" s="259"/>
      <c r="L8" s="259"/>
      <c r="M8" s="259"/>
      <c r="N8" s="259"/>
      <c r="O8" s="259"/>
      <c r="P8" s="259"/>
      <c r="Q8" s="259"/>
      <c r="R8" s="259"/>
    </row>
    <row r="9" spans="2:26" ht="34.5" customHeight="1" x14ac:dyDescent="0.2">
      <c r="B9" s="256" t="s">
        <v>124</v>
      </c>
      <c r="C9" s="257"/>
      <c r="D9" s="257"/>
      <c r="E9" s="257"/>
      <c r="F9" s="257"/>
      <c r="G9" s="257"/>
      <c r="H9" s="257"/>
      <c r="I9" s="257"/>
      <c r="J9" s="257"/>
      <c r="K9" s="257"/>
      <c r="L9" s="257"/>
      <c r="M9" s="257"/>
      <c r="N9" s="257"/>
      <c r="O9" s="257"/>
      <c r="P9" s="257"/>
      <c r="Q9" s="257"/>
      <c r="R9" s="257"/>
    </row>
    <row r="10" spans="2:26" ht="15.75" x14ac:dyDescent="0.25">
      <c r="B10" s="258" t="s">
        <v>128</v>
      </c>
      <c r="C10" s="259"/>
      <c r="D10" s="259"/>
      <c r="E10" s="259"/>
      <c r="F10" s="259"/>
      <c r="G10" s="259"/>
      <c r="H10" s="259"/>
      <c r="I10" s="259"/>
      <c r="J10" s="259"/>
      <c r="K10" s="259"/>
      <c r="L10" s="259"/>
      <c r="M10" s="259"/>
      <c r="N10" s="259"/>
      <c r="O10" s="259"/>
      <c r="P10" s="259"/>
      <c r="Q10" s="259"/>
      <c r="R10" s="259"/>
    </row>
    <row r="11" spans="2:26" x14ac:dyDescent="0.2">
      <c r="B11" s="75"/>
      <c r="R11" s="3"/>
    </row>
    <row r="12" spans="2:26" x14ac:dyDescent="0.2">
      <c r="B12" s="8"/>
      <c r="R12" s="3"/>
    </row>
    <row r="13" spans="2:26" x14ac:dyDescent="0.2">
      <c r="B13" s="8"/>
      <c r="R13" s="3"/>
    </row>
    <row r="14" spans="2:26" ht="7.5" customHeight="1" thickBot="1" x14ac:dyDescent="0.25">
      <c r="B14" s="2"/>
      <c r="R14" s="3"/>
    </row>
    <row r="15" spans="2:26" ht="93.75" customHeight="1" thickBot="1" x14ac:dyDescent="0.25">
      <c r="B15" s="134" t="s">
        <v>73</v>
      </c>
      <c r="C15" s="255" t="s">
        <v>78</v>
      </c>
      <c r="D15" s="255"/>
      <c r="E15" s="255"/>
      <c r="F15" s="255"/>
      <c r="G15" s="268" t="s">
        <v>83</v>
      </c>
      <c r="H15" s="268"/>
      <c r="I15" s="135" t="s">
        <v>6</v>
      </c>
      <c r="J15" s="135" t="s">
        <v>3</v>
      </c>
      <c r="K15" s="135" t="s">
        <v>84</v>
      </c>
      <c r="L15" s="135" t="s">
        <v>81</v>
      </c>
      <c r="M15" s="135" t="s">
        <v>85</v>
      </c>
      <c r="N15" s="135" t="s">
        <v>86</v>
      </c>
      <c r="O15" s="135" t="s">
        <v>87</v>
      </c>
      <c r="P15" s="135" t="s">
        <v>88</v>
      </c>
      <c r="Q15" s="135" t="s">
        <v>115</v>
      </c>
      <c r="R15" s="136" t="s">
        <v>90</v>
      </c>
    </row>
    <row r="16" spans="2:26" s="26" customFormat="1" ht="57.75" customHeight="1" x14ac:dyDescent="0.2">
      <c r="B16" s="84" t="str">
        <f>+EVALUACION!B17</f>
        <v>PLANEACIÓN</v>
      </c>
      <c r="C16" s="252" t="str">
        <f>+EVALUACION!C17</f>
        <v>Inadecuada escogencia de la modalidad de contratación</v>
      </c>
      <c r="D16" s="252"/>
      <c r="E16" s="252"/>
      <c r="F16" s="252"/>
      <c r="G16" s="266" t="s">
        <v>217</v>
      </c>
      <c r="H16" s="267"/>
      <c r="I16" s="84">
        <f>+EVALUACION!I17</f>
        <v>1</v>
      </c>
      <c r="J16" s="84">
        <f>+EVALUACION!J17</f>
        <v>4</v>
      </c>
      <c r="K16" s="84">
        <f>+I16+J16</f>
        <v>5</v>
      </c>
      <c r="L16" s="84" t="str">
        <f>IF(K16&lt;=4,"BAJO",IF(K16=5,"MEDIO",IF(K16=6,"ALTO",IF(K16=7,"ALTO","EXTREMO"))))</f>
        <v>MEDIO</v>
      </c>
      <c r="M16" s="109" t="s">
        <v>263</v>
      </c>
      <c r="N16" s="110" t="s">
        <v>264</v>
      </c>
      <c r="O16" s="137" t="s">
        <v>265</v>
      </c>
      <c r="P16" s="110" t="s">
        <v>266</v>
      </c>
      <c r="Q16" s="110" t="s">
        <v>267</v>
      </c>
      <c r="R16" s="138" t="s">
        <v>268</v>
      </c>
    </row>
    <row r="17" spans="2:18" s="26" customFormat="1" ht="57.75" customHeight="1" x14ac:dyDescent="0.2">
      <c r="B17" s="84" t="str">
        <f>+EVALUACION!B18</f>
        <v>PLANEACIÓN</v>
      </c>
      <c r="C17" s="252" t="str">
        <f>+EVALUACION!C18</f>
        <v xml:space="preserve">Requisitos habilitantes inapropiados para el proceso de selección </v>
      </c>
      <c r="D17" s="252"/>
      <c r="E17" s="252"/>
      <c r="F17" s="252"/>
      <c r="G17" s="253" t="s">
        <v>218</v>
      </c>
      <c r="H17" s="254"/>
      <c r="I17" s="84">
        <f>+EVALUACION!I18</f>
        <v>2</v>
      </c>
      <c r="J17" s="84">
        <f>+EVALUACION!J18</f>
        <v>4</v>
      </c>
      <c r="K17" s="84">
        <f t="shared" ref="K17:K62" si="0">+I17+J17</f>
        <v>6</v>
      </c>
      <c r="L17" s="84" t="str">
        <f>IF(K17&lt;=4,"BAJO",IF(K17=5,"MEDIO",IF(K17=6,"ALTO",IF(K17=7,"ALTO","EXTREMO"))))</f>
        <v>ALTO</v>
      </c>
      <c r="M17" s="84" t="s">
        <v>74</v>
      </c>
      <c r="N17" s="111" t="s">
        <v>269</v>
      </c>
      <c r="O17" s="111" t="s">
        <v>270</v>
      </c>
      <c r="P17" s="111" t="s">
        <v>271</v>
      </c>
      <c r="Q17" s="111" t="s">
        <v>272</v>
      </c>
      <c r="R17" s="139" t="s">
        <v>273</v>
      </c>
    </row>
    <row r="18" spans="2:18" s="26" customFormat="1" ht="57.75" customHeight="1" x14ac:dyDescent="0.2">
      <c r="B18" s="84" t="str">
        <f>+EVALUACION!B19</f>
        <v>PLANEACIÓN</v>
      </c>
      <c r="C18" s="252" t="str">
        <f>+EVALUACION!C19</f>
        <v>Inadecuado análisis  económico estimativo del valor del contrato</v>
      </c>
      <c r="D18" s="252"/>
      <c r="E18" s="252"/>
      <c r="F18" s="252"/>
      <c r="G18" s="253" t="s">
        <v>219</v>
      </c>
      <c r="H18" s="254"/>
      <c r="I18" s="84">
        <f>+EVALUACION!I19</f>
        <v>1</v>
      </c>
      <c r="J18" s="84">
        <f>+EVALUACION!J19</f>
        <v>3</v>
      </c>
      <c r="K18" s="84">
        <f t="shared" si="0"/>
        <v>4</v>
      </c>
      <c r="L18" s="84" t="str">
        <f t="shared" ref="L18:L49" si="1">IF(K18&lt;=4,"BAJO",IF(K18=5,"MEDIO",IF(K18=6,"ALTO",IF(K18=7,"ALTO","EXTREMO"))))</f>
        <v>BAJO</v>
      </c>
      <c r="M18" s="84" t="s">
        <v>274</v>
      </c>
      <c r="N18" s="111" t="s">
        <v>275</v>
      </c>
      <c r="O18" s="111" t="s">
        <v>276</v>
      </c>
      <c r="P18" s="111" t="s">
        <v>277</v>
      </c>
      <c r="Q18" s="111" t="s">
        <v>278</v>
      </c>
      <c r="R18" s="139" t="s">
        <v>268</v>
      </c>
    </row>
    <row r="19" spans="2:18" s="26" customFormat="1" ht="57.75" customHeight="1" x14ac:dyDescent="0.2">
      <c r="B19" s="84" t="str">
        <f>+EVALUACION!B20</f>
        <v>PLANEACIÓN</v>
      </c>
      <c r="C19" s="252" t="str">
        <f>+EVALUACION!C20</f>
        <v xml:space="preserve">Inadecuada  descripción del bien o servicio requerido </v>
      </c>
      <c r="D19" s="252"/>
      <c r="E19" s="252"/>
      <c r="F19" s="252"/>
      <c r="G19" s="253" t="s">
        <v>220</v>
      </c>
      <c r="H19" s="254"/>
      <c r="I19" s="84">
        <f>+EVALUACION!I20</f>
        <v>1</v>
      </c>
      <c r="J19" s="84">
        <f>+EVALUACION!J20</f>
        <v>3</v>
      </c>
      <c r="K19" s="84">
        <f t="shared" si="0"/>
        <v>4</v>
      </c>
      <c r="L19" s="84" t="str">
        <f t="shared" si="1"/>
        <v>BAJO</v>
      </c>
      <c r="M19" s="84" t="s">
        <v>274</v>
      </c>
      <c r="N19" s="111" t="s">
        <v>279</v>
      </c>
      <c r="O19" s="111" t="s">
        <v>280</v>
      </c>
      <c r="P19" s="111" t="s">
        <v>281</v>
      </c>
      <c r="Q19" s="111" t="s">
        <v>282</v>
      </c>
      <c r="R19" s="139" t="s">
        <v>283</v>
      </c>
    </row>
    <row r="20" spans="2:18" s="26" customFormat="1" ht="57.75" customHeight="1" x14ac:dyDescent="0.2">
      <c r="B20" s="84" t="str">
        <f>+EVALUACION!B21</f>
        <v>PLANEACIÓN</v>
      </c>
      <c r="C20" s="252" t="str">
        <f>+EVALUACION!C21</f>
        <v>Inadecuada elaboración de estudios y diseños</v>
      </c>
      <c r="D20" s="252"/>
      <c r="E20" s="252"/>
      <c r="F20" s="252"/>
      <c r="G20" s="253" t="s">
        <v>221</v>
      </c>
      <c r="H20" s="254"/>
      <c r="I20" s="84">
        <f>+EVALUACION!I21</f>
        <v>1</v>
      </c>
      <c r="J20" s="84">
        <f>+EVALUACION!J21</f>
        <v>3</v>
      </c>
      <c r="K20" s="84">
        <f t="shared" si="0"/>
        <v>4</v>
      </c>
      <c r="L20" s="84" t="str">
        <f t="shared" si="1"/>
        <v>BAJO</v>
      </c>
      <c r="M20" s="84" t="s">
        <v>284</v>
      </c>
      <c r="N20" s="111" t="s">
        <v>285</v>
      </c>
      <c r="O20" s="111" t="s">
        <v>286</v>
      </c>
      <c r="P20" s="111" t="s">
        <v>287</v>
      </c>
      <c r="Q20" s="111" t="s">
        <v>288</v>
      </c>
      <c r="R20" s="139" t="s">
        <v>289</v>
      </c>
    </row>
    <row r="21" spans="2:18" s="26" customFormat="1" ht="57.75" customHeight="1" x14ac:dyDescent="0.2">
      <c r="B21" s="84" t="str">
        <f>+EVALUACION!B22</f>
        <v>PLANEACIÓN</v>
      </c>
      <c r="C21" s="252" t="str">
        <f>+EVALUACION!C22</f>
        <v xml:space="preserve">Falta de profundidad en el estudio de sector no identificandose claramente aspectos de oferta y demanda </v>
      </c>
      <c r="D21" s="252"/>
      <c r="E21" s="252"/>
      <c r="F21" s="252"/>
      <c r="G21" s="253" t="s">
        <v>222</v>
      </c>
      <c r="H21" s="254"/>
      <c r="I21" s="84">
        <f>+EVALUACION!I22</f>
        <v>1</v>
      </c>
      <c r="J21" s="84">
        <f>+EVALUACION!J22</f>
        <v>3</v>
      </c>
      <c r="K21" s="84">
        <f t="shared" si="0"/>
        <v>4</v>
      </c>
      <c r="L21" s="84" t="str">
        <f t="shared" si="1"/>
        <v>BAJO</v>
      </c>
      <c r="M21" s="84" t="s">
        <v>274</v>
      </c>
      <c r="N21" s="111" t="s">
        <v>279</v>
      </c>
      <c r="O21" s="140" t="s">
        <v>290</v>
      </c>
      <c r="P21" s="111" t="s">
        <v>291</v>
      </c>
      <c r="Q21" s="111" t="s">
        <v>288</v>
      </c>
      <c r="R21" s="139" t="s">
        <v>289</v>
      </c>
    </row>
    <row r="22" spans="2:18" s="26" customFormat="1" ht="57.75" customHeight="1" x14ac:dyDescent="0.2">
      <c r="B22" s="84" t="str">
        <f>+EVALUACION!B23</f>
        <v>PLANEACIÓN</v>
      </c>
      <c r="C22" s="252" t="str">
        <f>+EVALUACION!C23</f>
        <v>Ausencia de fundamentación de la justificación y conveniencia de la contratación</v>
      </c>
      <c r="D22" s="252"/>
      <c r="E22" s="252"/>
      <c r="F22" s="252"/>
      <c r="G22" s="253" t="s">
        <v>223</v>
      </c>
      <c r="H22" s="254"/>
      <c r="I22" s="84">
        <f>+EVALUACION!I23</f>
        <v>1</v>
      </c>
      <c r="J22" s="84">
        <f>+EVALUACION!J23</f>
        <v>3</v>
      </c>
      <c r="K22" s="84">
        <f t="shared" si="0"/>
        <v>4</v>
      </c>
      <c r="L22" s="84" t="str">
        <f t="shared" si="1"/>
        <v>BAJO</v>
      </c>
      <c r="M22" s="84" t="s">
        <v>74</v>
      </c>
      <c r="N22" s="111" t="s">
        <v>279</v>
      </c>
      <c r="O22" s="111" t="s">
        <v>292</v>
      </c>
      <c r="P22" s="111" t="s">
        <v>293</v>
      </c>
      <c r="Q22" s="111" t="s">
        <v>288</v>
      </c>
      <c r="R22" s="139" t="s">
        <v>289</v>
      </c>
    </row>
    <row r="23" spans="2:18" s="26" customFormat="1" ht="57.75" customHeight="1" x14ac:dyDescent="0.2">
      <c r="B23" s="84" t="str">
        <f>+EVALUACION!B24</f>
        <v>PLANEACIÓN</v>
      </c>
      <c r="C23" s="252" t="str">
        <f>+EVALUACION!C24</f>
        <v>Inadecuada identificación de las condiciones contractuales</v>
      </c>
      <c r="D23" s="252"/>
      <c r="E23" s="252"/>
      <c r="F23" s="252"/>
      <c r="G23" s="253" t="s">
        <v>224</v>
      </c>
      <c r="H23" s="254"/>
      <c r="I23" s="84">
        <f>+EVALUACION!I24</f>
        <v>1</v>
      </c>
      <c r="J23" s="84">
        <f>+EVALUACION!J24</f>
        <v>3</v>
      </c>
      <c r="K23" s="84">
        <f t="shared" si="0"/>
        <v>4</v>
      </c>
      <c r="L23" s="84" t="str">
        <f t="shared" si="1"/>
        <v>BAJO</v>
      </c>
      <c r="M23" s="84" t="s">
        <v>274</v>
      </c>
      <c r="N23" s="111" t="s">
        <v>279</v>
      </c>
      <c r="O23" s="111" t="s">
        <v>270</v>
      </c>
      <c r="P23" s="111" t="s">
        <v>294</v>
      </c>
      <c r="Q23" s="111" t="s">
        <v>295</v>
      </c>
      <c r="R23" s="139" t="s">
        <v>289</v>
      </c>
    </row>
    <row r="24" spans="2:18" s="26" customFormat="1" ht="57.75" customHeight="1" x14ac:dyDescent="0.2">
      <c r="B24" s="84" t="str">
        <f>+EVALUACION!B25</f>
        <v>PLANEACIÓN</v>
      </c>
      <c r="C24" s="252" t="str">
        <f>+EVALUACION!C25</f>
        <v>Apertura de procesos sin disponibilidad  presupuestal</v>
      </c>
      <c r="D24" s="252"/>
      <c r="E24" s="252"/>
      <c r="F24" s="252"/>
      <c r="G24" s="253" t="s">
        <v>225</v>
      </c>
      <c r="H24" s="254"/>
      <c r="I24" s="84">
        <f>+EVALUACION!I25</f>
        <v>1</v>
      </c>
      <c r="J24" s="84">
        <f>+EVALUACION!J25</f>
        <v>3</v>
      </c>
      <c r="K24" s="84">
        <f t="shared" si="0"/>
        <v>4</v>
      </c>
      <c r="L24" s="84" t="str">
        <f t="shared" si="1"/>
        <v>BAJO</v>
      </c>
      <c r="M24" s="84" t="s">
        <v>263</v>
      </c>
      <c r="N24" s="111" t="s">
        <v>296</v>
      </c>
      <c r="O24" s="111" t="s">
        <v>297</v>
      </c>
      <c r="P24" s="111" t="s">
        <v>298</v>
      </c>
      <c r="Q24" s="111" t="s">
        <v>299</v>
      </c>
      <c r="R24" s="139" t="s">
        <v>300</v>
      </c>
    </row>
    <row r="25" spans="2:18" s="26" customFormat="1" ht="57.75" customHeight="1" x14ac:dyDescent="0.2">
      <c r="B25" s="84" t="str">
        <f>+EVALUACION!B26</f>
        <v>SELECCIÓN</v>
      </c>
      <c r="C25" s="252" t="str">
        <f>+EVALUACION!C26</f>
        <v>Inadecuada evaluación de las ofertas y/o verificación de requisitos habilitantes</v>
      </c>
      <c r="D25" s="252"/>
      <c r="E25" s="252"/>
      <c r="F25" s="252"/>
      <c r="G25" s="253" t="s">
        <v>226</v>
      </c>
      <c r="H25" s="254"/>
      <c r="I25" s="84">
        <f>+EVALUACION!I26</f>
        <v>1</v>
      </c>
      <c r="J25" s="84">
        <f>+EVALUACION!J26</f>
        <v>3</v>
      </c>
      <c r="K25" s="84">
        <f t="shared" si="0"/>
        <v>4</v>
      </c>
      <c r="L25" s="84" t="str">
        <f t="shared" si="1"/>
        <v>BAJO</v>
      </c>
      <c r="M25" s="84" t="s">
        <v>263</v>
      </c>
      <c r="N25" s="111" t="s">
        <v>301</v>
      </c>
      <c r="O25" s="111" t="s">
        <v>302</v>
      </c>
      <c r="P25" s="111" t="s">
        <v>303</v>
      </c>
      <c r="Q25" s="111" t="s">
        <v>304</v>
      </c>
      <c r="R25" s="139" t="s">
        <v>289</v>
      </c>
    </row>
    <row r="26" spans="2:18" s="26" customFormat="1" ht="57.75" customHeight="1" x14ac:dyDescent="0.2">
      <c r="B26" s="84" t="str">
        <f>+EVALUACION!B27</f>
        <v>SELECCIÓN</v>
      </c>
      <c r="C26" s="252" t="str">
        <f>+EVALUACION!C27</f>
        <v>Inadecuado manejo administrativo del proceso contractual</v>
      </c>
      <c r="D26" s="252"/>
      <c r="E26" s="252"/>
      <c r="F26" s="252"/>
      <c r="G26" s="253" t="s">
        <v>227</v>
      </c>
      <c r="H26" s="254"/>
      <c r="I26" s="84">
        <f>+EVALUACION!I27</f>
        <v>1</v>
      </c>
      <c r="J26" s="84">
        <f>+EVALUACION!J27</f>
        <v>4</v>
      </c>
      <c r="K26" s="84">
        <f t="shared" si="0"/>
        <v>5</v>
      </c>
      <c r="L26" s="84" t="str">
        <f t="shared" si="1"/>
        <v>MEDIO</v>
      </c>
      <c r="M26" s="84" t="s">
        <v>263</v>
      </c>
      <c r="N26" s="111" t="s">
        <v>301</v>
      </c>
      <c r="O26" s="111" t="s">
        <v>305</v>
      </c>
      <c r="P26" s="111" t="s">
        <v>306</v>
      </c>
      <c r="Q26" s="111" t="s">
        <v>307</v>
      </c>
      <c r="R26" s="139" t="s">
        <v>308</v>
      </c>
    </row>
    <row r="27" spans="2:18" s="26" customFormat="1" ht="57.75" customHeight="1" x14ac:dyDescent="0.2">
      <c r="B27" s="84" t="str">
        <f>+EVALUACION!B28</f>
        <v>SELECCIÓN</v>
      </c>
      <c r="C27" s="252" t="str">
        <f>+EVALUACION!C28</f>
        <v>Falta de claridad en la elaboración de los actos administrativos</v>
      </c>
      <c r="D27" s="252"/>
      <c r="E27" s="252"/>
      <c r="F27" s="252"/>
      <c r="G27" s="253" t="s">
        <v>228</v>
      </c>
      <c r="H27" s="254"/>
      <c r="I27" s="84">
        <f>+EVALUACION!I28</f>
        <v>1</v>
      </c>
      <c r="J27" s="84">
        <f>+EVALUACION!J28</f>
        <v>4</v>
      </c>
      <c r="K27" s="84">
        <f t="shared" si="0"/>
        <v>5</v>
      </c>
      <c r="L27" s="84" t="str">
        <f t="shared" si="1"/>
        <v>MEDIO</v>
      </c>
      <c r="M27" s="84" t="s">
        <v>74</v>
      </c>
      <c r="N27" s="111" t="s">
        <v>296</v>
      </c>
      <c r="O27" s="111" t="s">
        <v>309</v>
      </c>
      <c r="P27" s="111" t="s">
        <v>303</v>
      </c>
      <c r="Q27" s="111" t="s">
        <v>310</v>
      </c>
      <c r="R27" s="139" t="s">
        <v>311</v>
      </c>
    </row>
    <row r="28" spans="2:18" s="26" customFormat="1" ht="57.75" customHeight="1" x14ac:dyDescent="0.2">
      <c r="B28" s="84" t="str">
        <f>+EVALUACION!B29</f>
        <v>SELECCIÓN</v>
      </c>
      <c r="C28" s="252" t="str">
        <f>+EVALUACION!C29</f>
        <v>Contestación inoportuna a todas las observaciones formuladas a los documentos de la contratación</v>
      </c>
      <c r="D28" s="252"/>
      <c r="E28" s="252"/>
      <c r="F28" s="252"/>
      <c r="G28" s="253" t="s">
        <v>229</v>
      </c>
      <c r="H28" s="254"/>
      <c r="I28" s="84">
        <f>+EVALUACION!I29</f>
        <v>2</v>
      </c>
      <c r="J28" s="84">
        <f>+EVALUACION!J29</f>
        <v>3</v>
      </c>
      <c r="K28" s="84">
        <f t="shared" si="0"/>
        <v>5</v>
      </c>
      <c r="L28" s="84" t="str">
        <f t="shared" si="1"/>
        <v>MEDIO</v>
      </c>
      <c r="M28" s="84" t="s">
        <v>74</v>
      </c>
      <c r="N28" s="111" t="s">
        <v>296</v>
      </c>
      <c r="O28" s="111" t="s">
        <v>312</v>
      </c>
      <c r="P28" s="111" t="s">
        <v>271</v>
      </c>
      <c r="Q28" s="111" t="s">
        <v>313</v>
      </c>
      <c r="R28" s="139" t="s">
        <v>289</v>
      </c>
    </row>
    <row r="29" spans="2:18" s="26" customFormat="1" ht="57.75" customHeight="1" x14ac:dyDescent="0.2">
      <c r="B29" s="84" t="str">
        <f>+EVALUACION!B30</f>
        <v>SELECCIÓN</v>
      </c>
      <c r="C29" s="252" t="str">
        <f>+EVALUACION!C30</f>
        <v>No publicación de la documentación del proceso de selección en el SECOP</v>
      </c>
      <c r="D29" s="252"/>
      <c r="E29" s="252"/>
      <c r="F29" s="252"/>
      <c r="G29" s="253" t="s">
        <v>216</v>
      </c>
      <c r="H29" s="254"/>
      <c r="I29" s="84">
        <f>+EVALUACION!I30</f>
        <v>1</v>
      </c>
      <c r="J29" s="84">
        <f>+EVALUACION!J30</f>
        <v>3</v>
      </c>
      <c r="K29" s="84">
        <f t="shared" si="0"/>
        <v>4</v>
      </c>
      <c r="L29" s="84" t="str">
        <f t="shared" si="1"/>
        <v>BAJO</v>
      </c>
      <c r="M29" s="84" t="s">
        <v>74</v>
      </c>
      <c r="N29" s="111" t="s">
        <v>314</v>
      </c>
      <c r="O29" s="111" t="s">
        <v>315</v>
      </c>
      <c r="P29" s="111" t="s">
        <v>306</v>
      </c>
      <c r="Q29" s="111" t="s">
        <v>316</v>
      </c>
      <c r="R29" s="111" t="s">
        <v>317</v>
      </c>
    </row>
    <row r="30" spans="2:18" s="26" customFormat="1" ht="57.75" customHeight="1" x14ac:dyDescent="0.2">
      <c r="B30" s="84" t="str">
        <f>+EVALUACION!B31</f>
        <v>SELECCIÓN</v>
      </c>
      <c r="C30" s="252" t="str">
        <f>+EVALUACION!C31</f>
        <v>Confabulacion de los proponentes (Colusión)</v>
      </c>
      <c r="D30" s="252"/>
      <c r="E30" s="252"/>
      <c r="F30" s="252"/>
      <c r="G30" s="253" t="s">
        <v>230</v>
      </c>
      <c r="H30" s="254"/>
      <c r="I30" s="84">
        <f>+EVALUACION!I31</f>
        <v>2</v>
      </c>
      <c r="J30" s="84">
        <f>+EVALUACION!J31</f>
        <v>4</v>
      </c>
      <c r="K30" s="84">
        <f t="shared" si="0"/>
        <v>6</v>
      </c>
      <c r="L30" s="84" t="str">
        <f t="shared" si="1"/>
        <v>ALTO</v>
      </c>
      <c r="M30" s="84" t="s">
        <v>274</v>
      </c>
      <c r="N30" s="111" t="s">
        <v>296</v>
      </c>
      <c r="O30" s="111" t="s">
        <v>318</v>
      </c>
      <c r="P30" s="111" t="s">
        <v>306</v>
      </c>
      <c r="Q30" s="111" t="s">
        <v>319</v>
      </c>
      <c r="R30" s="139" t="s">
        <v>289</v>
      </c>
    </row>
    <row r="31" spans="2:18" s="26" customFormat="1" ht="57.75" customHeight="1" x14ac:dyDescent="0.2">
      <c r="B31" s="84" t="str">
        <f>+EVALUACION!B32</f>
        <v>SELECCIÓN</v>
      </c>
      <c r="C31" s="252" t="str">
        <f>+EVALUACION!C32</f>
        <v>Selección de ofertas con precios  artificialmente bajos.</v>
      </c>
      <c r="D31" s="252"/>
      <c r="E31" s="252"/>
      <c r="F31" s="252"/>
      <c r="G31" s="253" t="s">
        <v>231</v>
      </c>
      <c r="H31" s="254"/>
      <c r="I31" s="84">
        <f>+EVALUACION!I32</f>
        <v>1</v>
      </c>
      <c r="J31" s="84">
        <f>+EVALUACION!J32</f>
        <v>3</v>
      </c>
      <c r="K31" s="84">
        <f t="shared" si="0"/>
        <v>4</v>
      </c>
      <c r="L31" s="84" t="str">
        <f t="shared" si="1"/>
        <v>BAJO</v>
      </c>
      <c r="M31" s="111" t="s">
        <v>274</v>
      </c>
      <c r="N31" s="111" t="s">
        <v>320</v>
      </c>
      <c r="O31" s="111" t="s">
        <v>321</v>
      </c>
      <c r="P31" s="111" t="s">
        <v>322</v>
      </c>
      <c r="Q31" s="111" t="s">
        <v>323</v>
      </c>
      <c r="R31" s="139" t="s">
        <v>283</v>
      </c>
    </row>
    <row r="32" spans="2:18" s="26" customFormat="1" ht="57.75" customHeight="1" x14ac:dyDescent="0.2">
      <c r="B32" s="84" t="str">
        <f>+EVALUACION!B33</f>
        <v>CONTRATACIÓN</v>
      </c>
      <c r="C32" s="252" t="str">
        <f>+EVALUACION!C33</f>
        <v xml:space="preserve">Riesgo de que no se firme el contrato. </v>
      </c>
      <c r="D32" s="252"/>
      <c r="E32" s="252"/>
      <c r="F32" s="252"/>
      <c r="G32" s="253" t="s">
        <v>232</v>
      </c>
      <c r="H32" s="254"/>
      <c r="I32" s="84">
        <f>+EVALUACION!I33</f>
        <v>1</v>
      </c>
      <c r="J32" s="84">
        <f>+EVALUACION!J33</f>
        <v>4</v>
      </c>
      <c r="K32" s="84">
        <f t="shared" si="0"/>
        <v>5</v>
      </c>
      <c r="L32" s="84" t="str">
        <f t="shared" si="1"/>
        <v>MEDIO</v>
      </c>
      <c r="M32" s="84" t="s">
        <v>274</v>
      </c>
      <c r="N32" s="111" t="s">
        <v>324</v>
      </c>
      <c r="O32" s="111" t="s">
        <v>325</v>
      </c>
      <c r="P32" s="111" t="s">
        <v>326</v>
      </c>
      <c r="Q32" s="111" t="s">
        <v>327</v>
      </c>
      <c r="R32" s="139" t="s">
        <v>289</v>
      </c>
    </row>
    <row r="33" spans="2:18" s="26" customFormat="1" ht="57.75" customHeight="1" x14ac:dyDescent="0.2">
      <c r="B33" s="84" t="str">
        <f>+EVALUACION!B34</f>
        <v>CONTRATACIÓN</v>
      </c>
      <c r="C33" s="252" t="str">
        <f>+EVALUACION!C34</f>
        <v>Falta de constitución o constitución tardía de la garantía única. Aceptación de garantías que no se ajustan a lo contemplado en el contrato</v>
      </c>
      <c r="D33" s="252"/>
      <c r="E33" s="252"/>
      <c r="F33" s="252"/>
      <c r="G33" s="253" t="s">
        <v>233</v>
      </c>
      <c r="H33" s="277"/>
      <c r="I33" s="84">
        <f>+EVALUACION!I34</f>
        <v>1</v>
      </c>
      <c r="J33" s="84">
        <f>+EVALUACION!J34</f>
        <v>3</v>
      </c>
      <c r="K33" s="84">
        <f t="shared" si="0"/>
        <v>4</v>
      </c>
      <c r="L33" s="84" t="str">
        <f t="shared" si="1"/>
        <v>BAJO</v>
      </c>
      <c r="M33" s="84" t="s">
        <v>74</v>
      </c>
      <c r="N33" s="111" t="s">
        <v>324</v>
      </c>
      <c r="O33" s="111" t="s">
        <v>328</v>
      </c>
      <c r="P33" s="111" t="s">
        <v>329</v>
      </c>
      <c r="Q33" s="111" t="s">
        <v>330</v>
      </c>
      <c r="R33" s="139" t="s">
        <v>289</v>
      </c>
    </row>
    <row r="34" spans="2:18" s="26" customFormat="1" ht="57.75" customHeight="1" x14ac:dyDescent="0.2">
      <c r="B34" s="84" t="str">
        <f>+EVALUACION!B35</f>
        <v>CONTRATACIÓN</v>
      </c>
      <c r="C34" s="252" t="str">
        <f>+EVALUACION!C35</f>
        <v>Falta de solicitud o solicitud tardía del registro  presupuestal</v>
      </c>
      <c r="D34" s="252"/>
      <c r="E34" s="252"/>
      <c r="F34" s="252"/>
      <c r="G34" s="253" t="s">
        <v>234</v>
      </c>
      <c r="H34" s="277"/>
      <c r="I34" s="84">
        <f>+EVALUACION!I35</f>
        <v>1</v>
      </c>
      <c r="J34" s="84">
        <f>+EVALUACION!J35</f>
        <v>3</v>
      </c>
      <c r="K34" s="84">
        <f t="shared" si="0"/>
        <v>4</v>
      </c>
      <c r="L34" s="84" t="str">
        <f t="shared" si="1"/>
        <v>BAJO</v>
      </c>
      <c r="M34" s="84" t="s">
        <v>263</v>
      </c>
      <c r="N34" s="111" t="s">
        <v>324</v>
      </c>
      <c r="O34" s="111" t="s">
        <v>325</v>
      </c>
      <c r="P34" s="111" t="s">
        <v>331</v>
      </c>
      <c r="Q34" s="111" t="s">
        <v>332</v>
      </c>
      <c r="R34" s="139" t="s">
        <v>289</v>
      </c>
    </row>
    <row r="35" spans="2:18" s="26" customFormat="1" ht="57.75" customHeight="1" x14ac:dyDescent="0.2">
      <c r="B35" s="84" t="str">
        <f>+EVALUACION!B36</f>
        <v>CONTRATACIÓN</v>
      </c>
      <c r="C35" s="252" t="str">
        <f>+EVALUACION!C36</f>
        <v>No publicación del contrato y de los documentos de legalizaciòn   en el SECOP</v>
      </c>
      <c r="D35" s="252"/>
      <c r="E35" s="252"/>
      <c r="F35" s="252"/>
      <c r="G35" s="253" t="s">
        <v>235</v>
      </c>
      <c r="H35" s="254"/>
      <c r="I35" s="84">
        <f>+EVALUACION!I36</f>
        <v>1</v>
      </c>
      <c r="J35" s="84">
        <f>+EVALUACION!J36</f>
        <v>3</v>
      </c>
      <c r="K35" s="84">
        <f t="shared" si="0"/>
        <v>4</v>
      </c>
      <c r="L35" s="84" t="str">
        <f t="shared" si="1"/>
        <v>BAJO</v>
      </c>
      <c r="M35" s="84" t="s">
        <v>263</v>
      </c>
      <c r="N35" s="111" t="s">
        <v>324</v>
      </c>
      <c r="O35" s="111" t="s">
        <v>333</v>
      </c>
      <c r="P35" s="111" t="s">
        <v>334</v>
      </c>
      <c r="Q35" s="111" t="s">
        <v>335</v>
      </c>
      <c r="R35" s="139" t="s">
        <v>336</v>
      </c>
    </row>
    <row r="36" spans="2:18" s="26" customFormat="1" ht="57.75" customHeight="1" x14ac:dyDescent="0.2">
      <c r="B36" s="84" t="str">
        <f>+EVALUACION!B37</f>
        <v>CONTRATACIÓN</v>
      </c>
      <c r="C36" s="252" t="str">
        <f>+EVALUACION!C37</f>
        <v>Presentación de reclamos de terceros sobre la selección del oferente que retrasen el perfeccionamiento del contrato.</v>
      </c>
      <c r="D36" s="252"/>
      <c r="E36" s="252"/>
      <c r="F36" s="252"/>
      <c r="G36" s="226" t="s">
        <v>236</v>
      </c>
      <c r="H36" s="226"/>
      <c r="I36" s="84">
        <f>+EVALUACION!I37</f>
        <v>2</v>
      </c>
      <c r="J36" s="84">
        <f>+EVALUACION!J37</f>
        <v>3</v>
      </c>
      <c r="K36" s="84">
        <f t="shared" si="0"/>
        <v>5</v>
      </c>
      <c r="L36" s="84" t="str">
        <f t="shared" si="1"/>
        <v>MEDIO</v>
      </c>
      <c r="M36" s="84" t="s">
        <v>74</v>
      </c>
      <c r="N36" s="111" t="s">
        <v>324</v>
      </c>
      <c r="O36" s="111" t="s">
        <v>337</v>
      </c>
      <c r="P36" s="111" t="s">
        <v>338</v>
      </c>
      <c r="Q36" s="111" t="s">
        <v>339</v>
      </c>
      <c r="R36" s="139" t="s">
        <v>340</v>
      </c>
    </row>
    <row r="37" spans="2:18" s="26" customFormat="1" ht="57.75" customHeight="1" x14ac:dyDescent="0.2">
      <c r="B37" s="84" t="str">
        <f>+EVALUACION!B38</f>
        <v>EJECUCIÓN</v>
      </c>
      <c r="C37" s="252" t="str">
        <f>+EVALUACION!C38</f>
        <v>Variación de los precios del mercado y factores de producciòn</v>
      </c>
      <c r="D37" s="252"/>
      <c r="E37" s="252"/>
      <c r="F37" s="252"/>
      <c r="G37" s="300" t="s">
        <v>237</v>
      </c>
      <c r="H37" s="301"/>
      <c r="I37" s="84">
        <f>+EVALUACION!I38</f>
        <v>3</v>
      </c>
      <c r="J37" s="84">
        <f>+EVALUACION!J38</f>
        <v>4</v>
      </c>
      <c r="K37" s="84">
        <f t="shared" si="0"/>
        <v>7</v>
      </c>
      <c r="L37" s="84" t="str">
        <f t="shared" si="1"/>
        <v>ALTO</v>
      </c>
      <c r="M37" s="130" t="s">
        <v>341</v>
      </c>
      <c r="N37" s="133" t="s">
        <v>279</v>
      </c>
      <c r="O37" s="133" t="s">
        <v>342</v>
      </c>
      <c r="P37" s="133" t="s">
        <v>343</v>
      </c>
      <c r="Q37" s="133" t="s">
        <v>344</v>
      </c>
      <c r="R37" s="141" t="s">
        <v>345</v>
      </c>
    </row>
    <row r="38" spans="2:18" s="26" customFormat="1" ht="57.75" customHeight="1" x14ac:dyDescent="0.2">
      <c r="B38" s="84" t="str">
        <f>+EVALUACION!B39</f>
        <v>EJECUCIÓN</v>
      </c>
      <c r="C38" s="252" t="str">
        <f>+EVALUACION!C39</f>
        <v>Variación en la disponibilidad o en el costo de los insumos necesarios para prestar los servicios.</v>
      </c>
      <c r="D38" s="252"/>
      <c r="E38" s="252"/>
      <c r="F38" s="252"/>
      <c r="G38" s="253" t="s">
        <v>238</v>
      </c>
      <c r="H38" s="254"/>
      <c r="I38" s="84">
        <f>+EVALUACION!I39</f>
        <v>3</v>
      </c>
      <c r="J38" s="84">
        <f>+EVALUACION!J39</f>
        <v>5</v>
      </c>
      <c r="K38" s="84">
        <f t="shared" si="0"/>
        <v>8</v>
      </c>
      <c r="L38" s="84" t="str">
        <f t="shared" si="1"/>
        <v>EXTREMO</v>
      </c>
      <c r="M38" s="130" t="s">
        <v>274</v>
      </c>
      <c r="N38" s="133" t="s">
        <v>346</v>
      </c>
      <c r="O38" s="133" t="s">
        <v>342</v>
      </c>
      <c r="P38" s="133" t="s">
        <v>347</v>
      </c>
      <c r="Q38" s="133" t="s">
        <v>348</v>
      </c>
      <c r="R38" s="141" t="s">
        <v>345</v>
      </c>
    </row>
    <row r="39" spans="2:18" s="26" customFormat="1" ht="57.75" customHeight="1" x14ac:dyDescent="0.2">
      <c r="B39" s="84" t="str">
        <f>+EVALUACION!B40</f>
        <v>EJECUCIÓN</v>
      </c>
      <c r="C39" s="252" t="str">
        <f>+EVALUACION!C40</f>
        <v>Incumplimiento de compromisos adquiridos por el contratista seleccionado con sus subcontratistas, suministradores de bienes y servicios.</v>
      </c>
      <c r="D39" s="252"/>
      <c r="E39" s="252"/>
      <c r="F39" s="252"/>
      <c r="G39" s="253" t="s">
        <v>239</v>
      </c>
      <c r="H39" s="254"/>
      <c r="I39" s="84">
        <f>+EVALUACION!I40</f>
        <v>3</v>
      </c>
      <c r="J39" s="84">
        <f>+EVALUACION!J40</f>
        <v>5</v>
      </c>
      <c r="K39" s="84">
        <f t="shared" si="0"/>
        <v>8</v>
      </c>
      <c r="L39" s="84" t="str">
        <f t="shared" si="1"/>
        <v>EXTREMO</v>
      </c>
      <c r="M39" s="130" t="s">
        <v>274</v>
      </c>
      <c r="N39" s="133" t="s">
        <v>346</v>
      </c>
      <c r="O39" s="133" t="s">
        <v>342</v>
      </c>
      <c r="P39" s="133" t="s">
        <v>347</v>
      </c>
      <c r="Q39" s="133" t="s">
        <v>349</v>
      </c>
      <c r="R39" s="141" t="s">
        <v>350</v>
      </c>
    </row>
    <row r="40" spans="2:18" s="26" customFormat="1" ht="57.75" customHeight="1" x14ac:dyDescent="0.2">
      <c r="B40" s="84" t="str">
        <f>+EVALUACION!B41</f>
        <v>EJECUCIÓN</v>
      </c>
      <c r="C40" s="252" t="str">
        <f>+EVALUACION!C41</f>
        <v>Incumplimiento de la administración en los pagos.</v>
      </c>
      <c r="D40" s="252"/>
      <c r="E40" s="252"/>
      <c r="F40" s="252"/>
      <c r="G40" s="253" t="s">
        <v>240</v>
      </c>
      <c r="H40" s="254"/>
      <c r="I40" s="84">
        <f>+EVALUACION!I41</f>
        <v>1</v>
      </c>
      <c r="J40" s="84">
        <f>+EVALUACION!J41</f>
        <v>4</v>
      </c>
      <c r="K40" s="84">
        <f t="shared" si="0"/>
        <v>5</v>
      </c>
      <c r="L40" s="84" t="str">
        <f t="shared" si="1"/>
        <v>MEDIO</v>
      </c>
      <c r="M40" s="130" t="s">
        <v>263</v>
      </c>
      <c r="N40" s="133" t="s">
        <v>346</v>
      </c>
      <c r="O40" s="133" t="s">
        <v>342</v>
      </c>
      <c r="P40" s="133" t="s">
        <v>347</v>
      </c>
      <c r="Q40" s="133" t="s">
        <v>351</v>
      </c>
      <c r="R40" s="141" t="s">
        <v>352</v>
      </c>
    </row>
    <row r="41" spans="2:18" s="26" customFormat="1" ht="57.75" customHeight="1" x14ac:dyDescent="0.2">
      <c r="B41" s="84" t="str">
        <f>+EVALUACION!B42</f>
        <v>EJECUCIÓN</v>
      </c>
      <c r="C41" s="252" t="str">
        <f>+EVALUACION!C42</f>
        <v>Defecto en la instalación de equipos</v>
      </c>
      <c r="D41" s="252"/>
      <c r="E41" s="252"/>
      <c r="F41" s="252"/>
      <c r="G41" s="253" t="s">
        <v>241</v>
      </c>
      <c r="H41" s="254"/>
      <c r="I41" s="84">
        <f>+EVALUACION!I42</f>
        <v>2</v>
      </c>
      <c r="J41" s="84">
        <f>+EVALUACION!J42</f>
        <v>3</v>
      </c>
      <c r="K41" s="84">
        <f t="shared" si="0"/>
        <v>5</v>
      </c>
      <c r="L41" s="84" t="str">
        <f t="shared" si="1"/>
        <v>MEDIO</v>
      </c>
      <c r="M41" s="130" t="s">
        <v>74</v>
      </c>
      <c r="N41" s="133" t="s">
        <v>354</v>
      </c>
      <c r="O41" s="133" t="s">
        <v>355</v>
      </c>
      <c r="P41" s="133" t="s">
        <v>356</v>
      </c>
      <c r="Q41" s="133" t="s">
        <v>357</v>
      </c>
      <c r="R41" s="141" t="s">
        <v>358</v>
      </c>
    </row>
    <row r="42" spans="2:18" s="26" customFormat="1" ht="57.75" customHeight="1" x14ac:dyDescent="0.2">
      <c r="B42" s="84" t="str">
        <f>+EVALUACION!B43</f>
        <v>EJECUCIÓN</v>
      </c>
      <c r="C42" s="252" t="str">
        <f>+EVALUACION!C43</f>
        <v>Defectos en los equipos.</v>
      </c>
      <c r="D42" s="252"/>
      <c r="E42" s="252"/>
      <c r="F42" s="252"/>
      <c r="G42" s="253" t="s">
        <v>242</v>
      </c>
      <c r="H42" s="254"/>
      <c r="I42" s="84">
        <f>+EVALUACION!I43</f>
        <v>2</v>
      </c>
      <c r="J42" s="84">
        <f>+EVALUACION!J43</f>
        <v>3</v>
      </c>
      <c r="K42" s="84">
        <f t="shared" si="0"/>
        <v>5</v>
      </c>
      <c r="L42" s="84" t="str">
        <f t="shared" si="1"/>
        <v>MEDIO</v>
      </c>
      <c r="M42" s="130" t="s">
        <v>74</v>
      </c>
      <c r="N42" s="133" t="s">
        <v>354</v>
      </c>
      <c r="O42" s="133" t="s">
        <v>359</v>
      </c>
      <c r="P42" s="133" t="s">
        <v>360</v>
      </c>
      <c r="Q42" s="133" t="s">
        <v>361</v>
      </c>
      <c r="R42" s="141" t="s">
        <v>362</v>
      </c>
    </row>
    <row r="43" spans="2:18" s="26" customFormat="1" ht="57.75" customHeight="1" x14ac:dyDescent="0.2">
      <c r="B43" s="84" t="str">
        <f>+EVALUACION!B44</f>
        <v>EJECUCIÓN</v>
      </c>
      <c r="C43" s="252" t="str">
        <f>+EVALUACION!C44</f>
        <v>Daños a los equipos objeto de mantenimiento y/o otros bienes</v>
      </c>
      <c r="D43" s="252"/>
      <c r="E43" s="252"/>
      <c r="F43" s="252"/>
      <c r="G43" s="253" t="s">
        <v>243</v>
      </c>
      <c r="H43" s="254"/>
      <c r="I43" s="84">
        <f>+EVALUACION!I44</f>
        <v>2</v>
      </c>
      <c r="J43" s="84">
        <f>+EVALUACION!J44</f>
        <v>3</v>
      </c>
      <c r="K43" s="84">
        <f t="shared" si="0"/>
        <v>5</v>
      </c>
      <c r="L43" s="84" t="str">
        <f t="shared" si="1"/>
        <v>MEDIO</v>
      </c>
      <c r="M43" s="130" t="s">
        <v>74</v>
      </c>
      <c r="N43" s="133" t="s">
        <v>363</v>
      </c>
      <c r="O43" s="133" t="s">
        <v>364</v>
      </c>
      <c r="P43" s="133" t="s">
        <v>365</v>
      </c>
      <c r="Q43" s="133" t="s">
        <v>366</v>
      </c>
      <c r="R43" s="141" t="s">
        <v>367</v>
      </c>
    </row>
    <row r="44" spans="2:18" s="26" customFormat="1" ht="57.75" customHeight="1" x14ac:dyDescent="0.2">
      <c r="B44" s="84" t="str">
        <f>+EVALUACION!B45</f>
        <v>EJECUCIÓN</v>
      </c>
      <c r="C44" s="252" t="str">
        <f>+EVALUACION!C45</f>
        <v>Imposición de nuevos tributos</v>
      </c>
      <c r="D44" s="252"/>
      <c r="E44" s="252"/>
      <c r="F44" s="252"/>
      <c r="G44" s="253" t="s">
        <v>244</v>
      </c>
      <c r="H44" s="254"/>
      <c r="I44" s="84">
        <f>+EVALUACION!I45</f>
        <v>2</v>
      </c>
      <c r="J44" s="84">
        <f>+EVALUACION!J45</f>
        <v>4</v>
      </c>
      <c r="K44" s="84">
        <f t="shared" si="0"/>
        <v>6</v>
      </c>
      <c r="L44" s="84" t="str">
        <f t="shared" si="1"/>
        <v>ALTO</v>
      </c>
      <c r="M44" s="130" t="s">
        <v>263</v>
      </c>
      <c r="N44" s="133" t="s">
        <v>363</v>
      </c>
      <c r="O44" s="133" t="s">
        <v>368</v>
      </c>
      <c r="P44" s="133" t="s">
        <v>369</v>
      </c>
      <c r="Q44" s="133" t="s">
        <v>370</v>
      </c>
      <c r="R44" s="141" t="s">
        <v>371</v>
      </c>
    </row>
    <row r="45" spans="2:18" s="26" customFormat="1" ht="57.75" customHeight="1" x14ac:dyDescent="0.2">
      <c r="B45" s="84" t="str">
        <f>+EVALUACION!B46</f>
        <v>EJECUCIÓN</v>
      </c>
      <c r="C45" s="252" t="str">
        <f>+EVALUACION!C46</f>
        <v>Imposición de nuevos trámites o permisos</v>
      </c>
      <c r="D45" s="252"/>
      <c r="E45" s="252"/>
      <c r="F45" s="252"/>
      <c r="G45" s="253" t="s">
        <v>245</v>
      </c>
      <c r="H45" s="254"/>
      <c r="I45" s="84">
        <f>+EVALUACION!I46</f>
        <v>1</v>
      </c>
      <c r="J45" s="84">
        <f>+EVALUACION!J46</f>
        <v>2</v>
      </c>
      <c r="K45" s="84">
        <f t="shared" si="0"/>
        <v>3</v>
      </c>
      <c r="L45" s="84" t="str">
        <f t="shared" si="1"/>
        <v>BAJO</v>
      </c>
      <c r="M45" s="130" t="s">
        <v>74</v>
      </c>
      <c r="N45" s="133" t="s">
        <v>354</v>
      </c>
      <c r="O45" s="133" t="s">
        <v>372</v>
      </c>
      <c r="P45" s="133" t="s">
        <v>373</v>
      </c>
      <c r="Q45" s="133" t="s">
        <v>374</v>
      </c>
      <c r="R45" s="141" t="s">
        <v>375</v>
      </c>
    </row>
    <row r="46" spans="2:18" s="26" customFormat="1" ht="57.75" customHeight="1" x14ac:dyDescent="0.2">
      <c r="B46" s="84" t="str">
        <f>+EVALUACION!B47</f>
        <v>EJECUCIÓN</v>
      </c>
      <c r="C46" s="252" t="str">
        <f>+EVALUACION!C47</f>
        <v>Variación de tasas o tarifas</v>
      </c>
      <c r="D46" s="252"/>
      <c r="E46" s="252"/>
      <c r="F46" s="252"/>
      <c r="G46" s="253" t="s">
        <v>246</v>
      </c>
      <c r="H46" s="254"/>
      <c r="I46" s="84">
        <f>+EVALUACION!I47</f>
        <v>2</v>
      </c>
      <c r="J46" s="84">
        <f>+EVALUACION!J47</f>
        <v>3</v>
      </c>
      <c r="K46" s="84">
        <f t="shared" si="0"/>
        <v>5</v>
      </c>
      <c r="L46" s="84" t="str">
        <f t="shared" si="1"/>
        <v>MEDIO</v>
      </c>
      <c r="M46" s="130" t="s">
        <v>263</v>
      </c>
      <c r="N46" s="133" t="s">
        <v>354</v>
      </c>
      <c r="O46" s="133" t="s">
        <v>372</v>
      </c>
      <c r="P46" s="133" t="s">
        <v>369</v>
      </c>
      <c r="Q46" s="133" t="s">
        <v>376</v>
      </c>
      <c r="R46" s="141" t="s">
        <v>377</v>
      </c>
    </row>
    <row r="47" spans="2:18" s="26" customFormat="1" ht="57.75" customHeight="1" x14ac:dyDescent="0.2">
      <c r="B47" s="84" t="str">
        <f>+EVALUACION!B48</f>
        <v>EJECUCIÓN</v>
      </c>
      <c r="C47" s="252" t="str">
        <f>+EVALUACION!C48</f>
        <v>Fuentes de materiales</v>
      </c>
      <c r="D47" s="252"/>
      <c r="E47" s="252"/>
      <c r="F47" s="252"/>
      <c r="G47" s="253" t="s">
        <v>247</v>
      </c>
      <c r="H47" s="254"/>
      <c r="I47" s="84">
        <f>+EVALUACION!I48</f>
        <v>1</v>
      </c>
      <c r="J47" s="84">
        <f>+EVALUACION!J48</f>
        <v>3</v>
      </c>
      <c r="K47" s="84">
        <f t="shared" si="0"/>
        <v>4</v>
      </c>
      <c r="L47" s="84" t="str">
        <f t="shared" si="1"/>
        <v>BAJO</v>
      </c>
      <c r="M47" s="130" t="s">
        <v>274</v>
      </c>
      <c r="N47" s="133" t="s">
        <v>378</v>
      </c>
      <c r="O47" s="133" t="s">
        <v>379</v>
      </c>
      <c r="P47" s="133" t="s">
        <v>380</v>
      </c>
      <c r="Q47" s="133" t="s">
        <v>381</v>
      </c>
      <c r="R47" s="141" t="s">
        <v>382</v>
      </c>
    </row>
    <row r="48" spans="2:18" s="26" customFormat="1" ht="57.75" customHeight="1" x14ac:dyDescent="0.2">
      <c r="B48" s="84" t="str">
        <f>+EVALUACION!B49</f>
        <v>EJECUCIÓN</v>
      </c>
      <c r="C48" s="252" t="str">
        <f>+EVALUACION!C49</f>
        <v>Obsolencia tècnologica</v>
      </c>
      <c r="D48" s="252"/>
      <c r="E48" s="252"/>
      <c r="F48" s="252"/>
      <c r="G48" s="253" t="s">
        <v>248</v>
      </c>
      <c r="H48" s="254"/>
      <c r="I48" s="84">
        <f>+EVALUACION!I49</f>
        <v>2</v>
      </c>
      <c r="J48" s="84">
        <f>+EVALUACION!J49</f>
        <v>2</v>
      </c>
      <c r="K48" s="84">
        <f t="shared" si="0"/>
        <v>4</v>
      </c>
      <c r="L48" s="84" t="str">
        <f t="shared" si="1"/>
        <v>BAJO</v>
      </c>
      <c r="M48" s="130" t="s">
        <v>383</v>
      </c>
      <c r="N48" s="133" t="s">
        <v>384</v>
      </c>
      <c r="O48" s="133" t="s">
        <v>385</v>
      </c>
      <c r="P48" s="133" t="s">
        <v>386</v>
      </c>
      <c r="Q48" s="133" t="s">
        <v>387</v>
      </c>
      <c r="R48" s="141" t="s">
        <v>388</v>
      </c>
    </row>
    <row r="49" spans="2:18" s="26" customFormat="1" ht="57.75" customHeight="1" x14ac:dyDescent="0.2">
      <c r="B49" s="84" t="str">
        <f>+EVALUACION!B50</f>
        <v>EJECUCIÓN</v>
      </c>
      <c r="C49" s="252" t="str">
        <f>+EVALUACION!C50</f>
        <v>Eventos naturales tales como lluvias, innundaciones y sequias entre otros</v>
      </c>
      <c r="D49" s="252"/>
      <c r="E49" s="252"/>
      <c r="F49" s="252"/>
      <c r="G49" s="253" t="s">
        <v>249</v>
      </c>
      <c r="H49" s="254"/>
      <c r="I49" s="84">
        <f>+EVALUACION!I50</f>
        <v>3</v>
      </c>
      <c r="J49" s="84">
        <f>+EVALUACION!J50</f>
        <v>3</v>
      </c>
      <c r="K49" s="84">
        <f t="shared" si="0"/>
        <v>6</v>
      </c>
      <c r="L49" s="84" t="str">
        <f t="shared" si="1"/>
        <v>ALTO</v>
      </c>
      <c r="M49" s="130" t="s">
        <v>74</v>
      </c>
      <c r="N49" s="133" t="s">
        <v>378</v>
      </c>
      <c r="O49" s="133" t="s">
        <v>389</v>
      </c>
      <c r="P49" s="133" t="s">
        <v>390</v>
      </c>
      <c r="Q49" s="133" t="s">
        <v>391</v>
      </c>
      <c r="R49" s="141" t="s">
        <v>345</v>
      </c>
    </row>
    <row r="50" spans="2:18" s="26" customFormat="1" ht="57.75" customHeight="1" x14ac:dyDescent="0.2">
      <c r="B50" s="84" t="str">
        <f>+EVALUACION!B51</f>
        <v>EJECUCIÓN</v>
      </c>
      <c r="C50" s="252" t="str">
        <f>+EVALUACION!C51</f>
        <v>Dificultades en el almacenamiento</v>
      </c>
      <c r="D50" s="252"/>
      <c r="E50" s="252"/>
      <c r="F50" s="252"/>
      <c r="G50" s="226" t="s">
        <v>250</v>
      </c>
      <c r="H50" s="226"/>
      <c r="I50" s="84">
        <f>+EVALUACION!I51</f>
        <v>2</v>
      </c>
      <c r="J50" s="84">
        <f>+EVALUACION!J51</f>
        <v>4</v>
      </c>
      <c r="K50" s="84">
        <f t="shared" si="0"/>
        <v>6</v>
      </c>
      <c r="L50" s="84" t="str">
        <f t="shared" ref="L50:L62" si="2">IF(K50&lt;=4,"BAJO",IF(K50=5,"MEDIO",IF(K50=6,"ALTO",IF(K50=7,"ALTO","EXTREMO"))))</f>
        <v>ALTO</v>
      </c>
      <c r="M50" s="84" t="s">
        <v>263</v>
      </c>
      <c r="N50" s="111" t="s">
        <v>363</v>
      </c>
      <c r="O50" s="111" t="s">
        <v>389</v>
      </c>
      <c r="P50" s="111" t="s">
        <v>390</v>
      </c>
      <c r="Q50" s="111" t="s">
        <v>392</v>
      </c>
      <c r="R50" s="111" t="s">
        <v>345</v>
      </c>
    </row>
    <row r="51" spans="2:18" s="26" customFormat="1" ht="57.75" customHeight="1" x14ac:dyDescent="0.2">
      <c r="B51" s="84" t="str">
        <f>+EVALUACION!B52</f>
        <v>EJECUCIÓN</v>
      </c>
      <c r="C51" s="252" t="str">
        <f>+EVALUACION!C52</f>
        <v>Falta de coordinacion de entregas</v>
      </c>
      <c r="D51" s="252"/>
      <c r="E51" s="252"/>
      <c r="F51" s="252"/>
      <c r="G51" s="253" t="s">
        <v>251</v>
      </c>
      <c r="H51" s="254"/>
      <c r="I51" s="84">
        <f>+EVALUACION!I52</f>
        <v>3</v>
      </c>
      <c r="J51" s="84">
        <f>+EVALUACION!J52</f>
        <v>4</v>
      </c>
      <c r="K51" s="84">
        <f t="shared" si="0"/>
        <v>7</v>
      </c>
      <c r="L51" s="84" t="str">
        <f t="shared" si="2"/>
        <v>ALTO</v>
      </c>
      <c r="M51" s="84" t="s">
        <v>74</v>
      </c>
      <c r="N51" s="111" t="s">
        <v>363</v>
      </c>
      <c r="O51" s="111" t="s">
        <v>389</v>
      </c>
      <c r="P51" s="111" t="s">
        <v>390</v>
      </c>
      <c r="Q51" s="111" t="s">
        <v>393</v>
      </c>
      <c r="R51" s="111" t="s">
        <v>394</v>
      </c>
    </row>
    <row r="52" spans="2:18" s="26" customFormat="1" ht="57.75" customHeight="1" x14ac:dyDescent="0.2">
      <c r="B52" s="84" t="str">
        <f>+EVALUACION!B53</f>
        <v>EJECUCIÓN</v>
      </c>
      <c r="C52" s="252" t="str">
        <f>+EVALUACION!C53</f>
        <v>Baja particpaciòn comunitaria</v>
      </c>
      <c r="D52" s="252"/>
      <c r="E52" s="252"/>
      <c r="F52" s="252"/>
      <c r="G52" s="253" t="s">
        <v>252</v>
      </c>
      <c r="H52" s="254"/>
      <c r="I52" s="84">
        <f>+EVALUACION!I53</f>
        <v>3</v>
      </c>
      <c r="J52" s="84">
        <f>+EVALUACION!J53</f>
        <v>3</v>
      </c>
      <c r="K52" s="84">
        <f t="shared" si="0"/>
        <v>6</v>
      </c>
      <c r="L52" s="84" t="str">
        <f t="shared" si="2"/>
        <v>ALTO</v>
      </c>
      <c r="M52" s="84" t="s">
        <v>74</v>
      </c>
      <c r="N52" s="111" t="s">
        <v>395</v>
      </c>
      <c r="O52" s="111" t="s">
        <v>389</v>
      </c>
      <c r="P52" s="111" t="s">
        <v>390</v>
      </c>
      <c r="Q52" s="111" t="s">
        <v>396</v>
      </c>
      <c r="R52" s="111" t="s">
        <v>397</v>
      </c>
    </row>
    <row r="53" spans="2:18" s="26" customFormat="1" ht="57.75" customHeight="1" x14ac:dyDescent="0.2">
      <c r="B53" s="84" t="str">
        <f>+EVALUACION!B54</f>
        <v>EJECUCIÓN</v>
      </c>
      <c r="C53" s="252" t="str">
        <f>+EVALUACION!C54</f>
        <v>Conflictos comunitarios</v>
      </c>
      <c r="D53" s="252"/>
      <c r="E53" s="252"/>
      <c r="F53" s="252"/>
      <c r="G53" s="253" t="s">
        <v>253</v>
      </c>
      <c r="H53" s="254"/>
      <c r="I53" s="84">
        <f>+EVALUACION!I54</f>
        <v>2</v>
      </c>
      <c r="J53" s="84">
        <f>+EVALUACION!J54</f>
        <v>5</v>
      </c>
      <c r="K53" s="84">
        <f t="shared" si="0"/>
        <v>7</v>
      </c>
      <c r="L53" s="84" t="str">
        <f t="shared" si="2"/>
        <v>ALTO</v>
      </c>
      <c r="M53" s="84" t="s">
        <v>74</v>
      </c>
      <c r="N53" s="111" t="s">
        <v>398</v>
      </c>
      <c r="O53" s="111" t="s">
        <v>389</v>
      </c>
      <c r="P53" s="111" t="s">
        <v>390</v>
      </c>
      <c r="Q53" s="111" t="s">
        <v>399</v>
      </c>
      <c r="R53" s="111" t="s">
        <v>345</v>
      </c>
    </row>
    <row r="54" spans="2:18" s="26" customFormat="1" ht="57.75" customHeight="1" x14ac:dyDescent="0.2">
      <c r="B54" s="84" t="str">
        <f>+EVALUACION!B55</f>
        <v>EJECUCIÓN</v>
      </c>
      <c r="C54" s="252" t="str">
        <f>+EVALUACION!C55</f>
        <v>Desconfianza o resitencia al proyecto</v>
      </c>
      <c r="D54" s="252"/>
      <c r="E54" s="252"/>
      <c r="F54" s="252"/>
      <c r="G54" s="253" t="s">
        <v>254</v>
      </c>
      <c r="H54" s="254"/>
      <c r="I54" s="84">
        <f>+EVALUACION!I55</f>
        <v>2</v>
      </c>
      <c r="J54" s="84">
        <f>+EVALUACION!J55</f>
        <v>4</v>
      </c>
      <c r="K54" s="84">
        <f t="shared" si="0"/>
        <v>6</v>
      </c>
      <c r="L54" s="84" t="str">
        <f t="shared" si="2"/>
        <v>ALTO</v>
      </c>
      <c r="M54" s="84" t="s">
        <v>74</v>
      </c>
      <c r="N54" s="111" t="s">
        <v>395</v>
      </c>
      <c r="O54" s="111" t="s">
        <v>389</v>
      </c>
      <c r="P54" s="111" t="s">
        <v>390</v>
      </c>
      <c r="Q54" s="111" t="s">
        <v>400</v>
      </c>
      <c r="R54" s="111" t="s">
        <v>401</v>
      </c>
    </row>
    <row r="55" spans="2:18" s="26" customFormat="1" ht="57.75" customHeight="1" x14ac:dyDescent="0.2">
      <c r="B55" s="84" t="str">
        <f>+EVALUACION!B56</f>
        <v>EJECUCIÓN</v>
      </c>
      <c r="C55" s="252" t="str">
        <f>+EVALUACION!C56</f>
        <v>Problemas de convivencia o seguridad</v>
      </c>
      <c r="D55" s="252"/>
      <c r="E55" s="252"/>
      <c r="F55" s="252"/>
      <c r="G55" s="253" t="s">
        <v>255</v>
      </c>
      <c r="H55" s="254"/>
      <c r="I55" s="84">
        <f>+EVALUACION!I56</f>
        <v>2</v>
      </c>
      <c r="J55" s="84">
        <f>+EVALUACION!J56</f>
        <v>3</v>
      </c>
      <c r="K55" s="84">
        <f t="shared" si="0"/>
        <v>5</v>
      </c>
      <c r="L55" s="84" t="str">
        <f t="shared" si="2"/>
        <v>MEDIO</v>
      </c>
      <c r="M55" s="84" t="s">
        <v>263</v>
      </c>
      <c r="N55" s="111" t="s">
        <v>324</v>
      </c>
      <c r="O55" s="111" t="s">
        <v>389</v>
      </c>
      <c r="P55" s="111" t="s">
        <v>390</v>
      </c>
      <c r="Q55" s="111" t="s">
        <v>402</v>
      </c>
      <c r="R55" s="111" t="s">
        <v>345</v>
      </c>
    </row>
    <row r="56" spans="2:18" s="26" customFormat="1" ht="57.75" customHeight="1" x14ac:dyDescent="0.2">
      <c r="B56" s="84" t="str">
        <f>+EVALUACION!B57</f>
        <v>EJECUCIÓN</v>
      </c>
      <c r="C56" s="252" t="str">
        <f>+EVALUACION!C57</f>
        <v>Expectativas no realistas</v>
      </c>
      <c r="D56" s="252"/>
      <c r="E56" s="252"/>
      <c r="F56" s="252"/>
      <c r="G56" s="253" t="s">
        <v>256</v>
      </c>
      <c r="H56" s="254"/>
      <c r="I56" s="84">
        <f>+EVALUACION!I57</f>
        <v>3</v>
      </c>
      <c r="J56" s="84">
        <f>+EVALUACION!J57</f>
        <v>3</v>
      </c>
      <c r="K56" s="84">
        <f t="shared" si="0"/>
        <v>6</v>
      </c>
      <c r="L56" s="84" t="str">
        <f t="shared" si="2"/>
        <v>ALTO</v>
      </c>
      <c r="M56" s="84" t="s">
        <v>74</v>
      </c>
      <c r="N56" s="111" t="s">
        <v>324</v>
      </c>
      <c r="O56" s="111" t="s">
        <v>389</v>
      </c>
      <c r="P56" s="111" t="s">
        <v>390</v>
      </c>
      <c r="Q56" s="111" t="s">
        <v>403</v>
      </c>
      <c r="R56" s="111" t="s">
        <v>397</v>
      </c>
    </row>
    <row r="57" spans="2:18" s="26" customFormat="1" ht="57.75" customHeight="1" x14ac:dyDescent="0.2">
      <c r="B57" s="84" t="str">
        <f>+EVALUACION!B58</f>
        <v>EJECUCIÓN</v>
      </c>
      <c r="C57" s="252" t="str">
        <f>+EVALUACION!C58</f>
        <v xml:space="preserve">Dificultades para la formalizaciòn </v>
      </c>
      <c r="D57" s="252"/>
      <c r="E57" s="252"/>
      <c r="F57" s="252"/>
      <c r="G57" s="253" t="s">
        <v>257</v>
      </c>
      <c r="H57" s="254"/>
      <c r="I57" s="84">
        <f>+EVALUACION!I58</f>
        <v>1</v>
      </c>
      <c r="J57" s="84">
        <f>+EVALUACION!J58</f>
        <v>2</v>
      </c>
      <c r="K57" s="84">
        <f t="shared" si="0"/>
        <v>3</v>
      </c>
      <c r="L57" s="84" t="str">
        <f t="shared" si="2"/>
        <v>BAJO</v>
      </c>
      <c r="M57" s="84" t="s">
        <v>263</v>
      </c>
      <c r="N57" s="111" t="s">
        <v>324</v>
      </c>
      <c r="O57" s="111" t="s">
        <v>389</v>
      </c>
      <c r="P57" s="111" t="s">
        <v>390</v>
      </c>
      <c r="Q57" s="111" t="s">
        <v>404</v>
      </c>
      <c r="R57" s="111" t="s">
        <v>405</v>
      </c>
    </row>
    <row r="58" spans="2:18" s="26" customFormat="1" ht="57.75" customHeight="1" x14ac:dyDescent="0.2">
      <c r="B58" s="84" t="str">
        <f>+EVALUACION!B59</f>
        <v>EJECUCIÓN</v>
      </c>
      <c r="C58" s="252" t="str">
        <f>+EVALUACION!C59</f>
        <v>Impacto negativo en la biodiversidad y los recursos hidricos</v>
      </c>
      <c r="D58" s="252"/>
      <c r="E58" s="252"/>
      <c r="F58" s="252"/>
      <c r="G58" s="253" t="s">
        <v>258</v>
      </c>
      <c r="H58" s="254"/>
      <c r="I58" s="84">
        <f>+EVALUACION!I59</f>
        <v>1</v>
      </c>
      <c r="J58" s="84">
        <f>+EVALUACION!J59</f>
        <v>2</v>
      </c>
      <c r="K58" s="84">
        <f t="shared" si="0"/>
        <v>3</v>
      </c>
      <c r="L58" s="84" t="str">
        <f t="shared" si="2"/>
        <v>BAJO</v>
      </c>
      <c r="M58" s="84" t="s">
        <v>341</v>
      </c>
      <c r="N58" s="111" t="s">
        <v>324</v>
      </c>
      <c r="O58" s="111" t="s">
        <v>389</v>
      </c>
      <c r="P58" s="111" t="s">
        <v>390</v>
      </c>
      <c r="Q58" s="111" t="s">
        <v>406</v>
      </c>
      <c r="R58" s="111" t="s">
        <v>345</v>
      </c>
    </row>
    <row r="59" spans="2:18" s="26" customFormat="1" ht="57.75" customHeight="1" x14ac:dyDescent="0.2">
      <c r="B59" s="84" t="str">
        <f>+EVALUACION!B60</f>
        <v>EJECUCIÓN</v>
      </c>
      <c r="C59" s="252" t="str">
        <f>+EVALUACION!C60</f>
        <v>Epidemias o plagas</v>
      </c>
      <c r="D59" s="252"/>
      <c r="E59" s="252"/>
      <c r="F59" s="252"/>
      <c r="G59" s="253" t="s">
        <v>259</v>
      </c>
      <c r="H59" s="254"/>
      <c r="I59" s="84">
        <f>+EVALUACION!I60</f>
        <v>2</v>
      </c>
      <c r="J59" s="84">
        <f>+EVALUACION!J60</f>
        <v>3</v>
      </c>
      <c r="K59" s="84">
        <f t="shared" si="0"/>
        <v>5</v>
      </c>
      <c r="L59" s="84" t="str">
        <f t="shared" si="2"/>
        <v>MEDIO</v>
      </c>
      <c r="M59" s="84" t="s">
        <v>341</v>
      </c>
      <c r="N59" s="111" t="s">
        <v>324</v>
      </c>
      <c r="O59" s="111" t="s">
        <v>389</v>
      </c>
      <c r="P59" s="111" t="s">
        <v>390</v>
      </c>
      <c r="Q59" s="111" t="s">
        <v>407</v>
      </c>
      <c r="R59" s="111" t="s">
        <v>401</v>
      </c>
    </row>
    <row r="60" spans="2:18" s="26" customFormat="1" ht="57.75" customHeight="1" x14ac:dyDescent="0.2">
      <c r="B60" s="84" t="str">
        <f>+EVALUACION!B61</f>
        <v>EJECUCIÓN</v>
      </c>
      <c r="C60" s="252" t="str">
        <f>+EVALUACION!C61</f>
        <v>Cambios en la normativa ambiental y/o nacional, distrital o local</v>
      </c>
      <c r="D60" s="252"/>
      <c r="E60" s="252"/>
      <c r="F60" s="252"/>
      <c r="G60" s="253" t="s">
        <v>260</v>
      </c>
      <c r="H60" s="254"/>
      <c r="I60" s="84">
        <f>+EVALUACION!I61</f>
        <v>2</v>
      </c>
      <c r="J60" s="84">
        <f>+EVALUACION!J61</f>
        <v>3</v>
      </c>
      <c r="K60" s="84">
        <f t="shared" si="0"/>
        <v>5</v>
      </c>
      <c r="L60" s="84" t="str">
        <f t="shared" si="2"/>
        <v>MEDIO</v>
      </c>
      <c r="M60" s="84" t="s">
        <v>263</v>
      </c>
      <c r="N60" s="111" t="s">
        <v>408</v>
      </c>
      <c r="O60" s="111" t="s">
        <v>389</v>
      </c>
      <c r="P60" s="111" t="s">
        <v>390</v>
      </c>
      <c r="Q60" s="111" t="s">
        <v>409</v>
      </c>
      <c r="R60" s="111" t="s">
        <v>345</v>
      </c>
    </row>
    <row r="61" spans="2:18" s="26" customFormat="1" ht="57.75" customHeight="1" x14ac:dyDescent="0.2">
      <c r="B61" s="84" t="str">
        <f>+EVALUACION!B62</f>
        <v>EJECUCIÓN</v>
      </c>
      <c r="C61" s="252" t="str">
        <f>+EVALUACION!C62</f>
        <v>Falta de coordinaciòn interinstitucional</v>
      </c>
      <c r="D61" s="252"/>
      <c r="E61" s="252"/>
      <c r="F61" s="252"/>
      <c r="G61" s="253" t="s">
        <v>261</v>
      </c>
      <c r="H61" s="254"/>
      <c r="I61" s="84">
        <f>+EVALUACION!I62</f>
        <v>3</v>
      </c>
      <c r="J61" s="84">
        <f>+EVALUACION!J62</f>
        <v>3</v>
      </c>
      <c r="K61" s="84">
        <f t="shared" si="0"/>
        <v>6</v>
      </c>
      <c r="L61" s="84" t="str">
        <f t="shared" si="2"/>
        <v>ALTO</v>
      </c>
      <c r="M61" s="84" t="s">
        <v>341</v>
      </c>
      <c r="N61" s="111" t="s">
        <v>410</v>
      </c>
      <c r="O61" s="111" t="s">
        <v>389</v>
      </c>
      <c r="P61" s="111" t="s">
        <v>390</v>
      </c>
      <c r="Q61" s="111" t="s">
        <v>411</v>
      </c>
      <c r="R61" s="111" t="s">
        <v>401</v>
      </c>
    </row>
    <row r="62" spans="2:18" s="26" customFormat="1" ht="57.75" customHeight="1" x14ac:dyDescent="0.2">
      <c r="B62" s="84" t="str">
        <f>+EVALUACION!B63</f>
        <v>EJECUCIÓN</v>
      </c>
      <c r="C62" s="252" t="str">
        <f>+'IDENTIFICACION Y ANALISIS'!B68</f>
        <v>Problemas en la contrataciòn o ejecución de acuerdos</v>
      </c>
      <c r="D62" s="252"/>
      <c r="E62" s="252"/>
      <c r="F62" s="252"/>
      <c r="G62" s="253" t="s">
        <v>262</v>
      </c>
      <c r="H62" s="254"/>
      <c r="I62" s="84">
        <f>+EVALUACION!I63</f>
        <v>2</v>
      </c>
      <c r="J62" s="84">
        <f>+EVALUACION!J63</f>
        <v>5</v>
      </c>
      <c r="K62" s="84">
        <f t="shared" si="0"/>
        <v>7</v>
      </c>
      <c r="L62" s="84" t="str">
        <f t="shared" si="2"/>
        <v>ALTO</v>
      </c>
      <c r="M62" s="84" t="s">
        <v>341</v>
      </c>
      <c r="N62" s="111" t="s">
        <v>324</v>
      </c>
      <c r="O62" s="111" t="s">
        <v>389</v>
      </c>
      <c r="P62" s="111" t="s">
        <v>390</v>
      </c>
      <c r="Q62" s="111" t="s">
        <v>412</v>
      </c>
      <c r="R62" s="111" t="s">
        <v>345</v>
      </c>
    </row>
    <row r="63" spans="2:18" ht="12.75" customHeight="1" x14ac:dyDescent="0.2">
      <c r="B63" s="75"/>
      <c r="C63" s="76"/>
      <c r="D63" s="76"/>
      <c r="E63" s="76"/>
      <c r="F63" s="76"/>
      <c r="G63" s="76"/>
      <c r="H63" s="76"/>
      <c r="I63" s="76"/>
      <c r="J63" s="76"/>
      <c r="K63" s="76"/>
      <c r="L63" s="76"/>
      <c r="M63" s="76"/>
      <c r="N63" s="76"/>
      <c r="O63" s="76"/>
      <c r="P63" s="76"/>
      <c r="Q63" s="76"/>
      <c r="R63" s="3"/>
    </row>
    <row r="64" spans="2:18" x14ac:dyDescent="0.2">
      <c r="B64" s="75"/>
      <c r="C64" s="281" t="s">
        <v>15</v>
      </c>
      <c r="D64" s="281"/>
      <c r="E64" s="281"/>
      <c r="F64" s="281"/>
      <c r="G64" s="76"/>
      <c r="H64" s="231" t="s">
        <v>20</v>
      </c>
      <c r="I64" s="231"/>
      <c r="J64" s="231"/>
      <c r="K64" s="231"/>
      <c r="L64" s="112"/>
      <c r="M64" s="112"/>
      <c r="N64" s="112"/>
      <c r="O64" s="112"/>
      <c r="P64" s="112"/>
      <c r="Q64" s="112"/>
      <c r="R64" s="3"/>
    </row>
    <row r="65" spans="2:23" ht="19.5" customHeight="1" x14ac:dyDescent="0.2">
      <c r="B65" s="224" t="s">
        <v>2</v>
      </c>
      <c r="C65" s="282" t="s">
        <v>14</v>
      </c>
      <c r="D65" s="290"/>
      <c r="E65" s="283"/>
      <c r="F65" s="93" t="s">
        <v>13</v>
      </c>
      <c r="G65" s="76"/>
      <c r="H65" s="282" t="s">
        <v>19</v>
      </c>
      <c r="I65" s="283"/>
      <c r="J65" s="282" t="s">
        <v>13</v>
      </c>
      <c r="K65" s="283"/>
      <c r="L65" s="98"/>
      <c r="M65" s="98"/>
      <c r="N65" s="231" t="s">
        <v>15</v>
      </c>
      <c r="O65" s="231"/>
      <c r="P65" s="231"/>
      <c r="Q65" s="98"/>
      <c r="R65" s="3"/>
    </row>
    <row r="66" spans="2:23" ht="21" customHeight="1" x14ac:dyDescent="0.2">
      <c r="B66" s="224"/>
      <c r="C66" s="253" t="s">
        <v>8</v>
      </c>
      <c r="D66" s="278"/>
      <c r="E66" s="254"/>
      <c r="F66" s="95">
        <v>1</v>
      </c>
      <c r="G66" s="76"/>
      <c r="H66" s="253" t="s">
        <v>16</v>
      </c>
      <c r="I66" s="254"/>
      <c r="J66" s="253">
        <v>1</v>
      </c>
      <c r="K66" s="254"/>
      <c r="L66" s="98"/>
      <c r="M66" s="98"/>
      <c r="N66" s="269" t="s">
        <v>21</v>
      </c>
      <c r="O66" s="270"/>
      <c r="P66" s="107" t="s">
        <v>22</v>
      </c>
      <c r="Q66" s="98"/>
      <c r="R66" s="3"/>
    </row>
    <row r="67" spans="2:23" ht="15.75" customHeight="1" x14ac:dyDescent="0.2">
      <c r="B67" s="224"/>
      <c r="C67" s="253" t="s">
        <v>9</v>
      </c>
      <c r="D67" s="278"/>
      <c r="E67" s="254"/>
      <c r="F67" s="95">
        <v>2</v>
      </c>
      <c r="G67" s="76"/>
      <c r="H67" s="253" t="s">
        <v>17</v>
      </c>
      <c r="I67" s="254"/>
      <c r="J67" s="253">
        <v>2</v>
      </c>
      <c r="K67" s="254"/>
      <c r="L67" s="98"/>
      <c r="M67" s="98"/>
      <c r="N67" s="273" t="s">
        <v>23</v>
      </c>
      <c r="O67" s="274"/>
      <c r="P67" s="108" t="s">
        <v>24</v>
      </c>
      <c r="Q67" s="98"/>
      <c r="R67" s="3"/>
      <c r="T67" s="5"/>
      <c r="U67" s="5"/>
      <c r="V67" s="5"/>
      <c r="W67" s="5"/>
    </row>
    <row r="68" spans="2:23" ht="24.75" customHeight="1" x14ac:dyDescent="0.2">
      <c r="B68" s="224"/>
      <c r="C68" s="253" t="s">
        <v>10</v>
      </c>
      <c r="D68" s="278"/>
      <c r="E68" s="254"/>
      <c r="F68" s="95">
        <v>3</v>
      </c>
      <c r="G68" s="76"/>
      <c r="H68" s="253" t="s">
        <v>1</v>
      </c>
      <c r="I68" s="254"/>
      <c r="J68" s="253">
        <v>3</v>
      </c>
      <c r="K68" s="254"/>
      <c r="L68" s="98"/>
      <c r="M68" s="98"/>
      <c r="N68" s="237" t="s">
        <v>25</v>
      </c>
      <c r="O68" s="272"/>
      <c r="P68" s="108" t="s">
        <v>26</v>
      </c>
      <c r="Q68" s="98"/>
      <c r="R68" s="3"/>
    </row>
    <row r="69" spans="2:23" ht="18" customHeight="1" x14ac:dyDescent="0.2">
      <c r="B69" s="224"/>
      <c r="C69" s="253" t="s">
        <v>11</v>
      </c>
      <c r="D69" s="278"/>
      <c r="E69" s="254"/>
      <c r="F69" s="95">
        <v>4</v>
      </c>
      <c r="G69" s="76"/>
      <c r="H69" s="253" t="s">
        <v>18</v>
      </c>
      <c r="I69" s="254"/>
      <c r="J69" s="253">
        <v>4</v>
      </c>
      <c r="K69" s="254"/>
      <c r="L69" s="98"/>
      <c r="M69" s="98"/>
      <c r="N69" s="279">
        <v>5</v>
      </c>
      <c r="O69" s="280"/>
      <c r="P69" s="108" t="s">
        <v>27</v>
      </c>
      <c r="Q69" s="98"/>
      <c r="R69" s="3"/>
    </row>
    <row r="70" spans="2:23" ht="21" customHeight="1" thickBot="1" x14ac:dyDescent="0.25">
      <c r="B70" s="224"/>
      <c r="C70" s="253" t="s">
        <v>12</v>
      </c>
      <c r="D70" s="278"/>
      <c r="E70" s="254"/>
      <c r="F70" s="95">
        <v>5</v>
      </c>
      <c r="G70" s="76"/>
      <c r="H70" s="253" t="s">
        <v>0</v>
      </c>
      <c r="I70" s="254"/>
      <c r="J70" s="253">
        <v>5</v>
      </c>
      <c r="K70" s="254"/>
      <c r="L70" s="98"/>
      <c r="M70" s="98"/>
      <c r="N70" s="284" t="s">
        <v>28</v>
      </c>
      <c r="O70" s="285"/>
      <c r="P70" s="113" t="s">
        <v>29</v>
      </c>
      <c r="Q70" s="98"/>
      <c r="R70" s="3"/>
    </row>
    <row r="71" spans="2:23" x14ac:dyDescent="0.2">
      <c r="B71" s="75"/>
      <c r="C71" s="76"/>
      <c r="D71" s="76"/>
      <c r="E71" s="76"/>
      <c r="F71" s="76"/>
      <c r="G71" s="76"/>
      <c r="H71" s="76"/>
      <c r="I71" s="76"/>
      <c r="J71" s="76"/>
      <c r="K71" s="76"/>
      <c r="L71" s="76"/>
      <c r="M71" s="76"/>
      <c r="N71" s="76"/>
      <c r="O71" s="76"/>
      <c r="P71" s="76"/>
      <c r="Q71" s="76"/>
      <c r="R71" s="3"/>
    </row>
    <row r="72" spans="2:23" ht="18" customHeight="1" x14ac:dyDescent="0.2">
      <c r="B72" s="75"/>
      <c r="C72" s="231" t="s">
        <v>21</v>
      </c>
      <c r="D72" s="231"/>
      <c r="E72" s="231"/>
      <c r="F72" s="231"/>
      <c r="G72" s="231"/>
      <c r="H72" s="231"/>
      <c r="I72" s="231"/>
      <c r="J72" s="231"/>
      <c r="K72" s="231"/>
      <c r="L72" s="231"/>
      <c r="M72" s="231"/>
      <c r="N72" s="231"/>
      <c r="O72" s="231"/>
      <c r="P72" s="231"/>
      <c r="Q72" s="231"/>
      <c r="R72" s="3"/>
    </row>
    <row r="73" spans="2:23" ht="68.25" customHeight="1" x14ac:dyDescent="0.2">
      <c r="B73" s="75"/>
      <c r="C73" s="253" t="s">
        <v>93</v>
      </c>
      <c r="D73" s="278"/>
      <c r="E73" s="278"/>
      <c r="F73" s="254"/>
      <c r="G73" s="253" t="s">
        <v>95</v>
      </c>
      <c r="H73" s="254"/>
      <c r="I73" s="253" t="s">
        <v>102</v>
      </c>
      <c r="J73" s="278"/>
      <c r="K73" s="254"/>
      <c r="L73" s="253" t="s">
        <v>100</v>
      </c>
      <c r="M73" s="254"/>
      <c r="N73" s="253" t="s">
        <v>98</v>
      </c>
      <c r="O73" s="254"/>
      <c r="P73" s="253" t="s">
        <v>96</v>
      </c>
      <c r="Q73" s="254"/>
      <c r="R73" s="3"/>
    </row>
    <row r="74" spans="2:23" ht="60" customHeight="1" x14ac:dyDescent="0.2">
      <c r="B74" s="75"/>
      <c r="C74" s="253" t="s">
        <v>94</v>
      </c>
      <c r="D74" s="278"/>
      <c r="E74" s="278"/>
      <c r="F74" s="254"/>
      <c r="G74" s="253" t="s">
        <v>104</v>
      </c>
      <c r="H74" s="254"/>
      <c r="I74" s="253" t="s">
        <v>103</v>
      </c>
      <c r="J74" s="278"/>
      <c r="K74" s="254"/>
      <c r="L74" s="253" t="s">
        <v>101</v>
      </c>
      <c r="M74" s="254"/>
      <c r="N74" s="253" t="s">
        <v>99</v>
      </c>
      <c r="O74" s="254"/>
      <c r="P74" s="253" t="s">
        <v>97</v>
      </c>
      <c r="Q74" s="254"/>
      <c r="R74" s="3"/>
    </row>
    <row r="75" spans="2:23" x14ac:dyDescent="0.2">
      <c r="B75" s="75"/>
      <c r="C75" s="292" t="s">
        <v>14</v>
      </c>
      <c r="D75" s="293"/>
      <c r="E75" s="294"/>
      <c r="F75" s="298" t="s">
        <v>13</v>
      </c>
      <c r="G75" s="269" t="s">
        <v>16</v>
      </c>
      <c r="H75" s="270"/>
      <c r="I75" s="269" t="s">
        <v>17</v>
      </c>
      <c r="J75" s="302"/>
      <c r="K75" s="270"/>
      <c r="L75" s="269" t="s">
        <v>1</v>
      </c>
      <c r="M75" s="270"/>
      <c r="N75" s="269" t="s">
        <v>18</v>
      </c>
      <c r="O75" s="270"/>
      <c r="P75" s="282" t="s">
        <v>0</v>
      </c>
      <c r="Q75" s="283"/>
      <c r="R75" s="3"/>
    </row>
    <row r="76" spans="2:23" x14ac:dyDescent="0.2">
      <c r="B76" s="75"/>
      <c r="C76" s="295"/>
      <c r="D76" s="296"/>
      <c r="E76" s="297"/>
      <c r="F76" s="299"/>
      <c r="G76" s="286">
        <v>1</v>
      </c>
      <c r="H76" s="287"/>
      <c r="I76" s="286">
        <v>2</v>
      </c>
      <c r="J76" s="288"/>
      <c r="K76" s="287"/>
      <c r="L76" s="286">
        <v>3</v>
      </c>
      <c r="M76" s="287"/>
      <c r="N76" s="286">
        <v>4</v>
      </c>
      <c r="O76" s="287"/>
      <c r="P76" s="286">
        <v>5</v>
      </c>
      <c r="Q76" s="287"/>
      <c r="R76" s="3"/>
    </row>
    <row r="77" spans="2:23" ht="19.5" customHeight="1" x14ac:dyDescent="0.2">
      <c r="B77" s="75"/>
      <c r="C77" s="253" t="s">
        <v>8</v>
      </c>
      <c r="D77" s="278"/>
      <c r="E77" s="254"/>
      <c r="F77" s="102">
        <v>1</v>
      </c>
      <c r="G77" s="275">
        <v>2</v>
      </c>
      <c r="H77" s="276"/>
      <c r="I77" s="275">
        <v>3</v>
      </c>
      <c r="J77" s="289"/>
      <c r="K77" s="276"/>
      <c r="L77" s="275">
        <v>4</v>
      </c>
      <c r="M77" s="276"/>
      <c r="N77" s="279">
        <v>5</v>
      </c>
      <c r="O77" s="280"/>
      <c r="P77" s="237">
        <v>6</v>
      </c>
      <c r="Q77" s="272"/>
      <c r="R77" s="3"/>
    </row>
    <row r="78" spans="2:23" ht="21.75" customHeight="1" x14ac:dyDescent="0.2">
      <c r="B78" s="75"/>
      <c r="C78" s="253" t="s">
        <v>9</v>
      </c>
      <c r="D78" s="278"/>
      <c r="E78" s="254"/>
      <c r="F78" s="102">
        <v>2</v>
      </c>
      <c r="G78" s="275">
        <v>3</v>
      </c>
      <c r="H78" s="276"/>
      <c r="I78" s="275">
        <v>4</v>
      </c>
      <c r="J78" s="289"/>
      <c r="K78" s="276"/>
      <c r="L78" s="279">
        <v>5</v>
      </c>
      <c r="M78" s="280"/>
      <c r="N78" s="237">
        <v>6</v>
      </c>
      <c r="O78" s="272"/>
      <c r="P78" s="237">
        <v>7</v>
      </c>
      <c r="Q78" s="272"/>
      <c r="R78" s="3"/>
    </row>
    <row r="79" spans="2:23" ht="21" customHeight="1" x14ac:dyDescent="0.2">
      <c r="B79" s="75"/>
      <c r="C79" s="253" t="s">
        <v>10</v>
      </c>
      <c r="D79" s="278"/>
      <c r="E79" s="254"/>
      <c r="F79" s="102">
        <v>3</v>
      </c>
      <c r="G79" s="275">
        <v>4</v>
      </c>
      <c r="H79" s="276"/>
      <c r="I79" s="279">
        <v>5</v>
      </c>
      <c r="J79" s="291"/>
      <c r="K79" s="280"/>
      <c r="L79" s="237">
        <v>6</v>
      </c>
      <c r="M79" s="272"/>
      <c r="N79" s="237">
        <v>7</v>
      </c>
      <c r="O79" s="272"/>
      <c r="P79" s="273">
        <v>8</v>
      </c>
      <c r="Q79" s="274"/>
      <c r="R79" s="3"/>
    </row>
    <row r="80" spans="2:23" ht="21" customHeight="1" x14ac:dyDescent="0.2">
      <c r="B80" s="75"/>
      <c r="C80" s="253" t="s">
        <v>11</v>
      </c>
      <c r="D80" s="278"/>
      <c r="E80" s="254"/>
      <c r="F80" s="102">
        <v>4</v>
      </c>
      <c r="G80" s="279">
        <v>5</v>
      </c>
      <c r="H80" s="280"/>
      <c r="I80" s="237">
        <v>6</v>
      </c>
      <c r="J80" s="271"/>
      <c r="K80" s="272"/>
      <c r="L80" s="237">
        <v>7</v>
      </c>
      <c r="M80" s="272"/>
      <c r="N80" s="273">
        <v>8</v>
      </c>
      <c r="O80" s="274"/>
      <c r="P80" s="273">
        <v>9</v>
      </c>
      <c r="Q80" s="274"/>
      <c r="R80" s="3"/>
    </row>
    <row r="81" spans="2:18" ht="21" customHeight="1" x14ac:dyDescent="0.2">
      <c r="B81" s="75"/>
      <c r="C81" s="253" t="s">
        <v>12</v>
      </c>
      <c r="D81" s="278"/>
      <c r="E81" s="254"/>
      <c r="F81" s="102">
        <v>5</v>
      </c>
      <c r="G81" s="237">
        <v>6</v>
      </c>
      <c r="H81" s="272"/>
      <c r="I81" s="237">
        <v>7</v>
      </c>
      <c r="J81" s="271"/>
      <c r="K81" s="272"/>
      <c r="L81" s="273">
        <v>8</v>
      </c>
      <c r="M81" s="274"/>
      <c r="N81" s="273">
        <v>9</v>
      </c>
      <c r="O81" s="274"/>
      <c r="P81" s="273">
        <v>10</v>
      </c>
      <c r="Q81" s="274"/>
      <c r="R81" s="3"/>
    </row>
    <row r="82" spans="2:18" ht="13.5" thickBot="1" x14ac:dyDescent="0.25">
      <c r="B82" s="78"/>
      <c r="C82" s="79"/>
      <c r="D82" s="79"/>
      <c r="E82" s="79"/>
      <c r="F82" s="79"/>
      <c r="G82" s="79"/>
      <c r="H82" s="79"/>
      <c r="I82" s="79"/>
      <c r="J82" s="79"/>
      <c r="K82" s="79"/>
      <c r="L82" s="79"/>
      <c r="M82" s="79"/>
      <c r="N82" s="79"/>
      <c r="O82" s="79"/>
      <c r="P82" s="79"/>
      <c r="Q82" s="79"/>
      <c r="R82" s="9"/>
    </row>
  </sheetData>
  <mergeCells count="186">
    <mergeCell ref="G62:H62"/>
    <mergeCell ref="C42:F42"/>
    <mergeCell ref="G42:H42"/>
    <mergeCell ref="C62:F62"/>
    <mergeCell ref="G57:H57"/>
    <mergeCell ref="C58:F58"/>
    <mergeCell ref="G58:H58"/>
    <mergeCell ref="C59:F59"/>
    <mergeCell ref="G59:H59"/>
    <mergeCell ref="C60:F60"/>
    <mergeCell ref="G60:H60"/>
    <mergeCell ref="C61:F61"/>
    <mergeCell ref="G61:H61"/>
    <mergeCell ref="C47:F47"/>
    <mergeCell ref="G47:H47"/>
    <mergeCell ref="C48:F48"/>
    <mergeCell ref="G48:H48"/>
    <mergeCell ref="C49:F49"/>
    <mergeCell ref="G49:H49"/>
    <mergeCell ref="C52:F52"/>
    <mergeCell ref="G52:H52"/>
    <mergeCell ref="C50:F50"/>
    <mergeCell ref="G50:H50"/>
    <mergeCell ref="C51:F51"/>
    <mergeCell ref="C57:F57"/>
    <mergeCell ref="C43:F43"/>
    <mergeCell ref="G43:H43"/>
    <mergeCell ref="C44:F44"/>
    <mergeCell ref="G44:H44"/>
    <mergeCell ref="C45:F45"/>
    <mergeCell ref="G45:H45"/>
    <mergeCell ref="C46:F46"/>
    <mergeCell ref="G46:H46"/>
    <mergeCell ref="G51:H51"/>
    <mergeCell ref="C53:F53"/>
    <mergeCell ref="G53:H53"/>
    <mergeCell ref="C54:F54"/>
    <mergeCell ref="G54:H54"/>
    <mergeCell ref="C55:F55"/>
    <mergeCell ref="G55:H55"/>
    <mergeCell ref="C56:F56"/>
    <mergeCell ref="G56:H56"/>
    <mergeCell ref="C34:F34"/>
    <mergeCell ref="G34:H34"/>
    <mergeCell ref="I80:K80"/>
    <mergeCell ref="C72:Q72"/>
    <mergeCell ref="G75:H75"/>
    <mergeCell ref="G76:H76"/>
    <mergeCell ref="G77:H77"/>
    <mergeCell ref="C35:F35"/>
    <mergeCell ref="G35:H35"/>
    <mergeCell ref="C36:F36"/>
    <mergeCell ref="G36:H36"/>
    <mergeCell ref="C37:F37"/>
    <mergeCell ref="G37:H37"/>
    <mergeCell ref="C38:F38"/>
    <mergeCell ref="G38:H38"/>
    <mergeCell ref="C39:F39"/>
    <mergeCell ref="G39:H39"/>
    <mergeCell ref="C40:F40"/>
    <mergeCell ref="G40:H40"/>
    <mergeCell ref="C41:F41"/>
    <mergeCell ref="G41:H41"/>
    <mergeCell ref="P77:Q77"/>
    <mergeCell ref="P78:Q78"/>
    <mergeCell ref="I75:K75"/>
    <mergeCell ref="L81:M81"/>
    <mergeCell ref="L79:M79"/>
    <mergeCell ref="L76:M76"/>
    <mergeCell ref="G81:H81"/>
    <mergeCell ref="I78:K78"/>
    <mergeCell ref="N76:O76"/>
    <mergeCell ref="N77:O77"/>
    <mergeCell ref="N78:O78"/>
    <mergeCell ref="N79:O79"/>
    <mergeCell ref="N80:O80"/>
    <mergeCell ref="L80:M80"/>
    <mergeCell ref="L77:M77"/>
    <mergeCell ref="L78:M78"/>
    <mergeCell ref="P76:Q76"/>
    <mergeCell ref="I76:K76"/>
    <mergeCell ref="I77:K77"/>
    <mergeCell ref="N75:O75"/>
    <mergeCell ref="P75:Q75"/>
    <mergeCell ref="P79:Q79"/>
    <mergeCell ref="P80:Q80"/>
    <mergeCell ref="B65:B70"/>
    <mergeCell ref="C65:E65"/>
    <mergeCell ref="H65:I65"/>
    <mergeCell ref="C77:E77"/>
    <mergeCell ref="C78:E78"/>
    <mergeCell ref="C79:E79"/>
    <mergeCell ref="C73:F73"/>
    <mergeCell ref="C74:F74"/>
    <mergeCell ref="I79:K79"/>
    <mergeCell ref="C69:E69"/>
    <mergeCell ref="C70:E70"/>
    <mergeCell ref="H70:I70"/>
    <mergeCell ref="J70:K70"/>
    <mergeCell ref="C75:E76"/>
    <mergeCell ref="J69:K69"/>
    <mergeCell ref="F75:F76"/>
    <mergeCell ref="H69:I69"/>
    <mergeCell ref="G73:H73"/>
    <mergeCell ref="G74:H74"/>
    <mergeCell ref="I73:K73"/>
    <mergeCell ref="I74:K74"/>
    <mergeCell ref="J66:K66"/>
    <mergeCell ref="C67:E67"/>
    <mergeCell ref="H67:I67"/>
    <mergeCell ref="C81:E81"/>
    <mergeCell ref="N65:P65"/>
    <mergeCell ref="N66:O66"/>
    <mergeCell ref="N67:O67"/>
    <mergeCell ref="C68:E68"/>
    <mergeCell ref="H68:I68"/>
    <mergeCell ref="J68:K68"/>
    <mergeCell ref="J65:K65"/>
    <mergeCell ref="C66:E66"/>
    <mergeCell ref="J67:K67"/>
    <mergeCell ref="N68:O68"/>
    <mergeCell ref="N73:O73"/>
    <mergeCell ref="N74:O74"/>
    <mergeCell ref="L73:M73"/>
    <mergeCell ref="L74:M74"/>
    <mergeCell ref="N69:O69"/>
    <mergeCell ref="N70:O70"/>
    <mergeCell ref="P73:Q73"/>
    <mergeCell ref="P74:Q74"/>
    <mergeCell ref="L75:M75"/>
    <mergeCell ref="I81:K81"/>
    <mergeCell ref="P81:Q81"/>
    <mergeCell ref="N81:O81"/>
    <mergeCell ref="G78:H78"/>
    <mergeCell ref="C25:F25"/>
    <mergeCell ref="G25:H25"/>
    <mergeCell ref="G31:H31"/>
    <mergeCell ref="C32:F32"/>
    <mergeCell ref="G32:H32"/>
    <mergeCell ref="C33:F33"/>
    <mergeCell ref="G33:H33"/>
    <mergeCell ref="C80:E80"/>
    <mergeCell ref="G79:H79"/>
    <mergeCell ref="G80:H80"/>
    <mergeCell ref="G30:H30"/>
    <mergeCell ref="C31:F31"/>
    <mergeCell ref="H66:I66"/>
    <mergeCell ref="C64:F64"/>
    <mergeCell ref="H64:K64"/>
    <mergeCell ref="C30:F30"/>
    <mergeCell ref="C27:F27"/>
    <mergeCell ref="G27:H27"/>
    <mergeCell ref="C28:F28"/>
    <mergeCell ref="G28:H28"/>
    <mergeCell ref="C29:F29"/>
    <mergeCell ref="G29:H29"/>
    <mergeCell ref="C26:F26"/>
    <mergeCell ref="G26:H26"/>
    <mergeCell ref="B6:R6"/>
    <mergeCell ref="B7:R7"/>
    <mergeCell ref="G16:H16"/>
    <mergeCell ref="G15:H15"/>
    <mergeCell ref="C21:F21"/>
    <mergeCell ref="G21:H21"/>
    <mergeCell ref="C22:F22"/>
    <mergeCell ref="G22:H22"/>
    <mergeCell ref="C23:F23"/>
    <mergeCell ref="G23:H23"/>
    <mergeCell ref="C24:F24"/>
    <mergeCell ref="G24:H24"/>
    <mergeCell ref="B2:B4"/>
    <mergeCell ref="C16:F16"/>
    <mergeCell ref="C20:F20"/>
    <mergeCell ref="G20:H20"/>
    <mergeCell ref="C17:F17"/>
    <mergeCell ref="G17:H17"/>
    <mergeCell ref="C15:F15"/>
    <mergeCell ref="C2:P4"/>
    <mergeCell ref="Q2:R4"/>
    <mergeCell ref="B9:R9"/>
    <mergeCell ref="B8:R8"/>
    <mergeCell ref="B10:R10"/>
    <mergeCell ref="C18:F18"/>
    <mergeCell ref="G18:H18"/>
    <mergeCell ref="C19:F19"/>
    <mergeCell ref="G19:H19"/>
  </mergeCells>
  <conditionalFormatting sqref="J16:K62">
    <cfRule type="expression" dxfId="14" priority="36" stopIfTrue="1">
      <formula>"""bajo"""</formula>
    </cfRule>
  </conditionalFormatting>
  <conditionalFormatting sqref="L16:L62">
    <cfRule type="cellIs" dxfId="13" priority="31" stopIfTrue="1" operator="equal">
      <formula>"EXTREMO"</formula>
    </cfRule>
    <cfRule type="cellIs" dxfId="12" priority="32" stopIfTrue="1" operator="equal">
      <formula>"ALTO"</formula>
    </cfRule>
    <cfRule type="cellIs" dxfId="11" priority="33" stopIfTrue="1" operator="equal">
      <formula>"MEDIO"</formula>
    </cfRule>
    <cfRule type="cellIs" dxfId="10" priority="34" stopIfTrue="1" operator="equal">
      <formula>"BAJO"</formula>
    </cfRule>
  </conditionalFormatting>
  <conditionalFormatting sqref="M16:Q62">
    <cfRule type="expression" dxfId="9" priority="2" stopIfTrue="1">
      <formula>"""bajo"""</formula>
    </cfRule>
  </conditionalFormatting>
  <conditionalFormatting sqref="R29">
    <cfRule type="expression" dxfId="8" priority="3"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86"/>
  <sheetViews>
    <sheetView showGridLines="0" tabSelected="1" topLeftCell="A6" zoomScale="70" zoomScaleNormal="70" zoomScaleSheetLayoutView="25" zoomScalePageLayoutView="70" workbookViewId="0">
      <selection activeCell="E55" sqref="E55"/>
    </sheetView>
  </sheetViews>
  <sheetFormatPr baseColWidth="10" defaultColWidth="11.42578125" defaultRowHeight="14.25" x14ac:dyDescent="0.2"/>
  <cols>
    <col min="1" max="1" width="4.28515625" style="15" customWidth="1"/>
    <col min="2" max="2" width="48.85546875" style="15" customWidth="1"/>
    <col min="3" max="3" width="42" style="15" customWidth="1"/>
    <col min="4" max="4" width="17.7109375" style="15" customWidth="1"/>
    <col min="5" max="5" width="22.5703125" style="15" customWidth="1"/>
    <col min="6" max="6" width="15.140625" style="15" customWidth="1"/>
    <col min="7" max="7" width="17.42578125" style="15" customWidth="1"/>
    <col min="8" max="8" width="5.140625" style="15" customWidth="1"/>
    <col min="9" max="9" width="4.28515625" style="15" customWidth="1"/>
    <col min="10" max="10" width="5.85546875" style="15" customWidth="1"/>
    <col min="11" max="11" width="5.28515625" style="15" customWidth="1"/>
    <col min="12" max="12" width="14.140625" style="15" customWidth="1"/>
    <col min="13" max="13" width="6.5703125" style="15" customWidth="1"/>
    <col min="14" max="14" width="18" style="15" customWidth="1"/>
    <col min="15" max="15" width="5.7109375" style="15" customWidth="1"/>
    <col min="16" max="16" width="6.42578125" style="15" customWidth="1"/>
    <col min="17" max="17" width="8.42578125" style="15" customWidth="1"/>
    <col min="18" max="18" width="6" style="15" customWidth="1"/>
    <col min="19" max="19" width="13.85546875" style="15" customWidth="1"/>
    <col min="20" max="20" width="12.85546875" style="15" customWidth="1"/>
    <col min="21" max="21" width="11.42578125" style="15"/>
    <col min="22" max="22" width="14.5703125" style="15" customWidth="1"/>
    <col min="23" max="23" width="15.7109375" style="15" customWidth="1"/>
    <col min="24" max="24" width="13.85546875" style="15" customWidth="1"/>
    <col min="25" max="16384" width="11.42578125" style="15"/>
  </cols>
  <sheetData>
    <row r="1" spans="2:24" s="13" customFormat="1" x14ac:dyDescent="0.2">
      <c r="S1" s="14"/>
    </row>
    <row r="2" spans="2:24" s="13" customFormat="1" ht="54" customHeight="1" x14ac:dyDescent="0.2">
      <c r="B2" s="321"/>
      <c r="C2" s="322" t="s">
        <v>119</v>
      </c>
      <c r="D2" s="322"/>
      <c r="E2" s="322"/>
      <c r="F2" s="322"/>
      <c r="G2" s="322"/>
      <c r="H2" s="322"/>
      <c r="I2" s="322"/>
      <c r="J2" s="322"/>
      <c r="K2" s="322"/>
      <c r="L2" s="322"/>
      <c r="M2" s="322"/>
      <c r="N2" s="322"/>
      <c r="O2" s="322"/>
      <c r="P2" s="322"/>
      <c r="Q2" s="322"/>
      <c r="R2" s="322"/>
      <c r="S2" s="322"/>
      <c r="T2" s="322"/>
      <c r="U2" s="322"/>
      <c r="V2" s="322"/>
      <c r="W2" s="218" t="s">
        <v>131</v>
      </c>
      <c r="X2" s="328"/>
    </row>
    <row r="3" spans="2:24" s="13" customFormat="1" ht="31.5" customHeight="1" x14ac:dyDescent="0.2">
      <c r="B3" s="321"/>
      <c r="C3" s="322"/>
      <c r="D3" s="322"/>
      <c r="E3" s="322"/>
      <c r="F3" s="322"/>
      <c r="G3" s="322"/>
      <c r="H3" s="322"/>
      <c r="I3" s="322"/>
      <c r="J3" s="322"/>
      <c r="K3" s="322"/>
      <c r="L3" s="322"/>
      <c r="M3" s="322"/>
      <c r="N3" s="322"/>
      <c r="O3" s="322"/>
      <c r="P3" s="322"/>
      <c r="Q3" s="322"/>
      <c r="R3" s="322"/>
      <c r="S3" s="322"/>
      <c r="T3" s="322"/>
      <c r="U3" s="322"/>
      <c r="V3" s="322"/>
      <c r="W3" s="329"/>
      <c r="X3" s="330"/>
    </row>
    <row r="4" spans="2:24" s="13" customFormat="1" ht="47.25" customHeight="1" x14ac:dyDescent="0.2">
      <c r="B4" s="321"/>
      <c r="C4" s="322"/>
      <c r="D4" s="322"/>
      <c r="E4" s="322"/>
      <c r="F4" s="322"/>
      <c r="G4" s="322"/>
      <c r="H4" s="322"/>
      <c r="I4" s="322"/>
      <c r="J4" s="322"/>
      <c r="K4" s="322"/>
      <c r="L4" s="322"/>
      <c r="M4" s="322"/>
      <c r="N4" s="322"/>
      <c r="O4" s="322"/>
      <c r="P4" s="322"/>
      <c r="Q4" s="322"/>
      <c r="R4" s="322"/>
      <c r="S4" s="322"/>
      <c r="T4" s="322"/>
      <c r="U4" s="322"/>
      <c r="V4" s="322"/>
      <c r="W4" s="331"/>
      <c r="X4" s="332"/>
    </row>
    <row r="5" spans="2:24" s="13" customFormat="1" ht="32.25" customHeight="1" thickBot="1" x14ac:dyDescent="0.25">
      <c r="B5" s="35"/>
      <c r="C5" s="35"/>
      <c r="D5" s="35"/>
      <c r="E5" s="35"/>
      <c r="F5" s="35"/>
      <c r="G5" s="35"/>
      <c r="H5" s="35"/>
      <c r="I5" s="35"/>
      <c r="J5" s="35"/>
      <c r="K5" s="35"/>
      <c r="L5" s="35"/>
      <c r="M5" s="35"/>
      <c r="N5" s="35"/>
      <c r="O5" s="35"/>
      <c r="P5" s="35"/>
      <c r="Q5" s="35"/>
      <c r="R5" s="35"/>
      <c r="S5" s="36"/>
      <c r="T5" s="35"/>
      <c r="U5" s="35"/>
      <c r="V5" s="35"/>
      <c r="W5" s="35"/>
      <c r="X5" s="35"/>
    </row>
    <row r="6" spans="2:24" ht="91.5" customHeight="1" x14ac:dyDescent="0.2">
      <c r="B6" s="308" t="str">
        <f>+EVALUACION!B6</f>
        <v>Objeto Contractual: "PRESTAR SERVICIOS ORIENTADOS AL FORTALECIMIENTO DEL EMPRENDIMIENTO RURAL SOSTENIBLE, QUE INCLUYAN PROCESOS DE CAPACITACIÓN Y ACOMPAÑAMIENTO TÉCNICO, EN LA FORMULACIÓN DE PLANES, COMERCIALIZACIÓN E IMPULSOS NECESARIOS PARA CONSOLIDAR HOGARES Y/O UNIDADES PRODUCTIVAS, MIPYMES, EMPRENDIMIENTOS Y/O ACTORES DE LA ECONOMÍA INFORMAL"</v>
      </c>
      <c r="C6" s="309"/>
      <c r="D6" s="309"/>
      <c r="E6" s="309"/>
      <c r="F6" s="309"/>
      <c r="G6" s="309"/>
      <c r="H6" s="309"/>
      <c r="I6" s="309"/>
      <c r="J6" s="309"/>
      <c r="K6" s="309"/>
      <c r="L6" s="309"/>
      <c r="M6" s="309"/>
      <c r="N6" s="309"/>
      <c r="O6" s="309"/>
      <c r="P6" s="309"/>
      <c r="Q6" s="309"/>
      <c r="R6" s="309"/>
      <c r="S6" s="309"/>
      <c r="T6" s="309"/>
      <c r="U6" s="309"/>
      <c r="V6" s="309"/>
      <c r="W6" s="309"/>
      <c r="X6" s="310"/>
    </row>
    <row r="7" spans="2:24" ht="26.25" customHeight="1" x14ac:dyDescent="0.2">
      <c r="B7" s="333" t="s">
        <v>112</v>
      </c>
      <c r="C7" s="317"/>
      <c r="D7" s="317"/>
      <c r="E7" s="317"/>
      <c r="F7" s="317"/>
      <c r="G7" s="317"/>
      <c r="H7" s="317"/>
      <c r="I7" s="317"/>
      <c r="J7" s="317"/>
      <c r="K7" s="317"/>
      <c r="L7" s="317"/>
      <c r="M7" s="317"/>
      <c r="N7" s="317"/>
      <c r="O7" s="317"/>
      <c r="P7" s="317"/>
      <c r="Q7" s="317"/>
      <c r="R7" s="317"/>
      <c r="S7" s="317"/>
      <c r="T7" s="317"/>
      <c r="U7" s="317"/>
      <c r="V7" s="317"/>
      <c r="W7" s="317"/>
      <c r="X7" s="334"/>
    </row>
    <row r="8" spans="2:24" ht="20.25" customHeight="1" x14ac:dyDescent="0.2">
      <c r="B8" s="333"/>
      <c r="C8" s="317"/>
      <c r="D8" s="317"/>
      <c r="E8" s="317"/>
      <c r="F8" s="317"/>
      <c r="G8" s="317"/>
      <c r="H8" s="317"/>
      <c r="I8" s="317"/>
      <c r="J8" s="317"/>
      <c r="K8" s="317"/>
      <c r="L8" s="317"/>
      <c r="M8" s="317"/>
      <c r="N8" s="317"/>
      <c r="O8" s="317"/>
      <c r="P8" s="317"/>
      <c r="Q8" s="317"/>
      <c r="R8" s="317"/>
      <c r="S8" s="317"/>
      <c r="T8" s="317"/>
      <c r="U8" s="317"/>
      <c r="V8" s="317"/>
      <c r="W8" s="317"/>
      <c r="X8" s="334"/>
    </row>
    <row r="9" spans="2:24" ht="24.75" customHeight="1" thickBot="1" x14ac:dyDescent="0.25">
      <c r="B9" s="306"/>
      <c r="C9" s="307"/>
      <c r="D9" s="307"/>
      <c r="E9" s="307"/>
      <c r="F9" s="307"/>
      <c r="G9" s="307"/>
      <c r="H9" s="307"/>
      <c r="I9" s="307"/>
      <c r="J9" s="307"/>
      <c r="K9" s="307"/>
      <c r="L9" s="307"/>
      <c r="M9" s="307"/>
      <c r="N9" s="307"/>
      <c r="O9" s="307"/>
      <c r="P9" s="307"/>
      <c r="Q9" s="307"/>
      <c r="R9" s="307"/>
      <c r="X9" s="45"/>
    </row>
    <row r="10" spans="2:24" ht="106.5" customHeight="1" thickBot="1" x14ac:dyDescent="0.25">
      <c r="B10" s="27" t="s">
        <v>74</v>
      </c>
      <c r="C10" s="28" t="s">
        <v>78</v>
      </c>
      <c r="D10" s="29" t="s">
        <v>77</v>
      </c>
      <c r="E10" s="29" t="s">
        <v>75</v>
      </c>
      <c r="F10" s="29" t="s">
        <v>76</v>
      </c>
      <c r="G10" s="28" t="s">
        <v>79</v>
      </c>
      <c r="H10" s="29" t="s">
        <v>2</v>
      </c>
      <c r="I10" s="29" t="s">
        <v>3</v>
      </c>
      <c r="J10" s="29" t="s">
        <v>80</v>
      </c>
      <c r="K10" s="29" t="s">
        <v>81</v>
      </c>
      <c r="L10" s="29" t="s">
        <v>82</v>
      </c>
      <c r="M10" s="28" t="s">
        <v>5</v>
      </c>
      <c r="N10" s="28" t="s">
        <v>83</v>
      </c>
      <c r="O10" s="29" t="s">
        <v>2</v>
      </c>
      <c r="P10" s="29" t="s">
        <v>3</v>
      </c>
      <c r="Q10" s="29" t="s">
        <v>80</v>
      </c>
      <c r="R10" s="29" t="s">
        <v>81</v>
      </c>
      <c r="S10" s="28" t="s">
        <v>85</v>
      </c>
      <c r="T10" s="28" t="s">
        <v>86</v>
      </c>
      <c r="U10" s="28" t="s">
        <v>87</v>
      </c>
      <c r="V10" s="28" t="s">
        <v>88</v>
      </c>
      <c r="W10" s="28" t="s">
        <v>89</v>
      </c>
      <c r="X10" s="30" t="s">
        <v>90</v>
      </c>
    </row>
    <row r="11" spans="2:24" ht="133.5" customHeight="1" x14ac:dyDescent="0.2">
      <c r="B11" s="31">
        <v>1</v>
      </c>
      <c r="C11" s="32" t="str">
        <f>+'EVALUACION CON CONTROLES'!C16:F16</f>
        <v>Inadecuada escogencia de la modalidad de contratación</v>
      </c>
      <c r="D11" s="33" t="str">
        <f>+'EVALUACION CON CONTROLES'!B16</f>
        <v>PLANEACIÓN</v>
      </c>
      <c r="E11" s="33" t="str">
        <f>VLOOKUP(C11,'IDENTIFICACION Y ANALISIS'!$B$19:$F$68,3,FALSE)</f>
        <v>General</v>
      </c>
      <c r="F11" s="33" t="str">
        <f>VLOOKUP(C11,'IDENTIFICACION Y ANALISIS'!$B$19:$F$68,4,FALSE)</f>
        <v>Interno</v>
      </c>
      <c r="G11" s="32" t="str">
        <f>+EVALUACION!H17</f>
        <v>Posible nulidad del proceso contractual y retrasos en la ejecución por incumplimiento del marco normativo.</v>
      </c>
      <c r="H11" s="32">
        <f>+EVALUACION!I17</f>
        <v>1</v>
      </c>
      <c r="I11" s="32">
        <f>+EVALUACION!J17</f>
        <v>4</v>
      </c>
      <c r="J11" s="32">
        <f>+EVALUACION!K17</f>
        <v>5</v>
      </c>
      <c r="K11" s="33" t="str">
        <f>+EVALUACION!L17</f>
        <v>MEDIO</v>
      </c>
      <c r="L11" s="32" t="s">
        <v>116</v>
      </c>
      <c r="M11" s="33">
        <v>100</v>
      </c>
      <c r="N11" s="32" t="str">
        <f>+'EVALUACION CON CONTROLES'!G16</f>
        <v xml:space="preserve">Revisión y validaciòn jurídica y tècnica previa de la modalidad de contrataciòn. </v>
      </c>
      <c r="O11" s="32">
        <f>+'EVALUACION CON CONTROLES'!I16</f>
        <v>1</v>
      </c>
      <c r="P11" s="32">
        <f>+'EVALUACION CON CONTROLES'!J16</f>
        <v>4</v>
      </c>
      <c r="Q11" s="32">
        <f>+'EVALUACION CON CONTROLES'!K16</f>
        <v>5</v>
      </c>
      <c r="R11" s="33" t="str">
        <f>+'EVALUACION CON CONTROLES'!L16</f>
        <v>MEDIO</v>
      </c>
      <c r="S11" s="32" t="str">
        <f>+'EVALUACION CON CONTROLES'!M16</f>
        <v xml:space="preserve">Sì </v>
      </c>
      <c r="T11" s="32" t="str">
        <f>+'EVALUACION CON CONTROLES'!N16</f>
        <v>Profesional jurídico / Supervisor del contrato</v>
      </c>
      <c r="U11" s="32" t="str">
        <f>+'EVALUACION CON CONTROLES'!O16</f>
        <v>Fecha Acta de Inicio del proceso de contrataciòn</v>
      </c>
      <c r="V11" s="32" t="str">
        <f>+'EVALUACION CON CONTROLES'!P16</f>
        <v>Previo a la publicación de los pliegos o documentos precontractuales</v>
      </c>
      <c r="W11" s="32" t="str">
        <f>+'EVALUACION CON CONTROLES'!Q16</f>
        <v xml:space="preserve">Revisiòn documental por medio de actas de verficaciòn y/o validaciòn del arèa jurìdica </v>
      </c>
      <c r="X11" s="34" t="str">
        <f>+'EVALUACION CON CONTROLES'!R16</f>
        <v>Unica Vez</v>
      </c>
    </row>
    <row r="12" spans="2:24" ht="138.75" customHeight="1" x14ac:dyDescent="0.2">
      <c r="B12" s="16">
        <v>2</v>
      </c>
      <c r="C12" s="18" t="str">
        <f>+'EVALUACION CON CONTROLES'!C17:F17</f>
        <v xml:space="preserve">Requisitos habilitantes inapropiados para el proceso de selección </v>
      </c>
      <c r="D12" s="17" t="str">
        <f>+'EVALUACION CON CONTROLES'!B17</f>
        <v>PLANEACIÓN</v>
      </c>
      <c r="E12" s="17" t="str">
        <f>VLOOKUP(C12,'IDENTIFICACION Y ANALISIS'!$B$19:$F$68,3,FALSE)</f>
        <v>General</v>
      </c>
      <c r="F12" s="17" t="str">
        <f>VLOOKUP(C12,'IDENTIFICACION Y ANALISIS'!$B$19:$F$68,4,FALSE)</f>
        <v>Interno</v>
      </c>
      <c r="G12" s="18" t="str">
        <f>+EVALUACION!H18</f>
        <v>Riesgo de limitación de la pluralidad de oferentes y posibles reclamaciones que afecten la transparencia del proceso.</v>
      </c>
      <c r="H12" s="18">
        <f>+EVALUACION!I18</f>
        <v>2</v>
      </c>
      <c r="I12" s="18">
        <f>+EVALUACION!J18</f>
        <v>4</v>
      </c>
      <c r="J12" s="18">
        <f>+EVALUACION!K18</f>
        <v>6</v>
      </c>
      <c r="K12" s="17" t="str">
        <f>+EVALUACION!L18</f>
        <v>ALTO</v>
      </c>
      <c r="L12" s="18" t="s">
        <v>116</v>
      </c>
      <c r="M12" s="17">
        <v>100</v>
      </c>
      <c r="N12" s="18" t="str">
        <f>+'EVALUACION CON CONTROLES'!G17</f>
        <v>Revisión jurídica y técnica de los pliegos para garantizar que los requisitos habilitantes estén alineados con la ley y la naturaleza del contrato.</v>
      </c>
      <c r="O12" s="18">
        <f>+'EVALUACION CON CONTROLES'!I17</f>
        <v>2</v>
      </c>
      <c r="P12" s="18">
        <f>+'EVALUACION CON CONTROLES'!J17</f>
        <v>4</v>
      </c>
      <c r="Q12" s="18">
        <f>+'EVALUACION CON CONTROLES'!K17</f>
        <v>6</v>
      </c>
      <c r="R12" s="17" t="str">
        <f>+'EVALUACION CON CONTROLES'!L17</f>
        <v>ALTO</v>
      </c>
      <c r="S12" s="18" t="str">
        <f>+'EVALUACION CON CONTROLES'!M17</f>
        <v>No</v>
      </c>
      <c r="T12" s="18" t="str">
        <f>+'EVALUACION CON CONTROLES'!N17</f>
        <v>Profesional jurídico / Supervisor del proceso Designado</v>
      </c>
      <c r="U12" s="18" t="str">
        <f>+'EVALUACION CON CONTROLES'!O17</f>
        <v>Durante la elaboración del estudio previo y pliegos de condiciones</v>
      </c>
      <c r="V12" s="18" t="str">
        <f>+'EVALUACION CON CONTROLES'!P17</f>
        <v>Antes de la publicación de los pliegos definitivos</v>
      </c>
      <c r="W12" s="18" t="str">
        <f>+'EVALUACION CON CONTROLES'!Q17</f>
        <v>Actas de revisión y validación del pliego</v>
      </c>
      <c r="X12" s="19" t="str">
        <f>+'EVALUACION CON CONTROLES'!R17</f>
        <v xml:space="preserve">Unica Vez </v>
      </c>
    </row>
    <row r="13" spans="2:24" ht="126.75" customHeight="1" x14ac:dyDescent="0.2">
      <c r="B13" s="16">
        <v>3</v>
      </c>
      <c r="C13" s="18" t="str">
        <f>+'EVALUACION CON CONTROLES'!C18:F18</f>
        <v>Inadecuado análisis  económico estimativo del valor del contrato</v>
      </c>
      <c r="D13" s="17" t="str">
        <f>+'EVALUACION CON CONTROLES'!B18</f>
        <v>PLANEACIÓN</v>
      </c>
      <c r="E13" s="17" t="str">
        <f>VLOOKUP(C13,'IDENTIFICACION Y ANALISIS'!$B$19:$F$68,3,FALSE)</f>
        <v>General</v>
      </c>
      <c r="F13" s="17" t="str">
        <f>VLOOKUP(C13,'IDENTIFICACION Y ANALISIS'!$B$19:$F$68,4,FALSE)</f>
        <v>Interno</v>
      </c>
      <c r="G13" s="18" t="str">
        <f>+EVALUACION!H19</f>
        <v>Riesgo de sobrecostos o insuficiencia presupuestal para la adecuada ejecución del contrato.</v>
      </c>
      <c r="H13" s="18">
        <f>+EVALUACION!I19</f>
        <v>1</v>
      </c>
      <c r="I13" s="18">
        <f>+EVALUACION!J19</f>
        <v>3</v>
      </c>
      <c r="J13" s="18">
        <f>+EVALUACION!K19</f>
        <v>4</v>
      </c>
      <c r="K13" s="17" t="str">
        <f>+EVALUACION!L19</f>
        <v>BAJO</v>
      </c>
      <c r="L13" s="18" t="s">
        <v>116</v>
      </c>
      <c r="M13" s="17">
        <v>100</v>
      </c>
      <c r="N13" s="18" t="str">
        <f>+'EVALUACION CON CONTROLES'!G18</f>
        <v>Elaboración del estudio de mercado con mínimo tres cotizaciones verificables. Revisiòn previa de procesos similares en SECOP u otras fuentes oficiales.</v>
      </c>
      <c r="O13" s="18">
        <f>+'EVALUACION CON CONTROLES'!I18</f>
        <v>1</v>
      </c>
      <c r="P13" s="18">
        <f>+'EVALUACION CON CONTROLES'!J18</f>
        <v>3</v>
      </c>
      <c r="Q13" s="18">
        <f>+'EVALUACION CON CONTROLES'!K18</f>
        <v>4</v>
      </c>
      <c r="R13" s="17" t="str">
        <f>+'EVALUACION CON CONTROLES'!L18</f>
        <v>BAJO</v>
      </c>
      <c r="S13" s="18" t="str">
        <f>+'EVALUACION CON CONTROLES'!M18</f>
        <v>Si</v>
      </c>
      <c r="T13" s="18" t="str">
        <f>+'EVALUACION CON CONTROLES'!N18</f>
        <v>Profesional de Presupuestos designado</v>
      </c>
      <c r="U13" s="18" t="str">
        <f>+'EVALUACION CON CONTROLES'!O18</f>
        <v>Durante la fase de elaboración del estudio previo</v>
      </c>
      <c r="V13" s="18" t="str">
        <f>+'EVALUACION CON CONTROLES'!P18</f>
        <v>Antes de la aprobación y publicación de los pliegos de condiciones</v>
      </c>
      <c r="W13" s="18" t="str">
        <f>+'EVALUACION CON CONTROLES'!Q18</f>
        <v>Validación de estudios de mercado y analisis de sector</v>
      </c>
      <c r="X13" s="19" t="str">
        <f>+'EVALUACION CON CONTROLES'!R18</f>
        <v>Unica Vez</v>
      </c>
    </row>
    <row r="14" spans="2:24" ht="161.25" customHeight="1" x14ac:dyDescent="0.2">
      <c r="B14" s="16">
        <v>4</v>
      </c>
      <c r="C14" s="18" t="str">
        <f>+'EVALUACION CON CONTROLES'!C19:F19</f>
        <v xml:space="preserve">Inadecuada  descripción del bien o servicio requerido </v>
      </c>
      <c r="D14" s="17" t="str">
        <f>+'EVALUACION CON CONTROLES'!B19</f>
        <v>PLANEACIÓN</v>
      </c>
      <c r="E14" s="17" t="str">
        <f>VLOOKUP(C14,'IDENTIFICACION Y ANALISIS'!$B$19:$F$68,3,FALSE)</f>
        <v>General</v>
      </c>
      <c r="F14" s="17" t="str">
        <f>VLOOKUP(C14,'IDENTIFICACION Y ANALISIS'!$B$19:$F$68,4,FALSE)</f>
        <v>Interno</v>
      </c>
      <c r="G14" s="18" t="str">
        <f>+EVALUACION!H20</f>
        <v>Incumplimiento de las necesidades del proyecto y posibles controversias con el contratista por alcance del objeto contractual.</v>
      </c>
      <c r="H14" s="18">
        <f>+EVALUACION!I20</f>
        <v>1</v>
      </c>
      <c r="I14" s="18">
        <f>+EVALUACION!J20</f>
        <v>3</v>
      </c>
      <c r="J14" s="18">
        <f>+EVALUACION!K20</f>
        <v>4</v>
      </c>
      <c r="K14" s="17" t="str">
        <f>+EVALUACION!L20</f>
        <v>BAJO</v>
      </c>
      <c r="L14" s="18" t="s">
        <v>116</v>
      </c>
      <c r="M14" s="17">
        <v>100</v>
      </c>
      <c r="N14" s="18" t="str">
        <f>+'EVALUACION CON CONTROLES'!G19</f>
        <v>Revisión técnica detallada de las especificaciones por el área solicitante.</v>
      </c>
      <c r="O14" s="18">
        <f>+'EVALUACION CON CONTROLES'!I19</f>
        <v>1</v>
      </c>
      <c r="P14" s="18">
        <f>+'EVALUACION CON CONTROLES'!J19</f>
        <v>3</v>
      </c>
      <c r="Q14" s="18">
        <f>+'EVALUACION CON CONTROLES'!K19</f>
        <v>4</v>
      </c>
      <c r="R14" s="17" t="str">
        <f>+'EVALUACION CON CONTROLES'!L19</f>
        <v>BAJO</v>
      </c>
      <c r="S14" s="18" t="str">
        <f>+'EVALUACION CON CONTROLES'!M19</f>
        <v>Si</v>
      </c>
      <c r="T14" s="18" t="str">
        <f>+'EVALUACION CON CONTROLES'!N19</f>
        <v>Supervisor del Contrato y/o a quien designe</v>
      </c>
      <c r="U14" s="18" t="str">
        <f>+'EVALUACION CON CONTROLES'!O19</f>
        <v>Durante la elaboración del estudio previo y borrador de pliegos</v>
      </c>
      <c r="V14" s="18" t="str">
        <f>+'EVALUACION CON CONTROLES'!P19</f>
        <v>Antes de la publicación definitiva de los pliegos de condiciones</v>
      </c>
      <c r="W14" s="18" t="str">
        <f>+'EVALUACION CON CONTROLES'!Q19</f>
        <v>Revisión de los términos de referencia
	•	Validación técnica de las especificaciones</v>
      </c>
      <c r="X14" s="19" t="str">
        <f>+'EVALUACION CON CONTROLES'!R19</f>
        <v>Una vez</v>
      </c>
    </row>
    <row r="15" spans="2:24" ht="106.5" customHeight="1" x14ac:dyDescent="0.2">
      <c r="B15" s="16">
        <v>5</v>
      </c>
      <c r="C15" s="18" t="str">
        <f>+'EVALUACION CON CONTROLES'!C20:F20</f>
        <v>Inadecuada elaboración de estudios y diseños</v>
      </c>
      <c r="D15" s="17" t="str">
        <f>+'EVALUACION CON CONTROLES'!B20</f>
        <v>PLANEACIÓN</v>
      </c>
      <c r="E15" s="17" t="str">
        <f>VLOOKUP(C15,'IDENTIFICACION Y ANALISIS'!$B$19:$F$68,3,FALSE)</f>
        <v>General</v>
      </c>
      <c r="F15" s="17" t="str">
        <f>VLOOKUP(C15,'IDENTIFICACION Y ANALISIS'!$B$19:$F$68,4,FALSE)</f>
        <v>Interno</v>
      </c>
      <c r="G15" s="18" t="str">
        <f>+EVALUACION!H21</f>
        <v>Afectación en la calidad del proyecto, sobrecostos y retrasos en la ejecución contractual.</v>
      </c>
      <c r="H15" s="18">
        <f>+EVALUACION!I21</f>
        <v>1</v>
      </c>
      <c r="I15" s="18">
        <f>+EVALUACION!J21</f>
        <v>3</v>
      </c>
      <c r="J15" s="18">
        <f>+EVALUACION!K21</f>
        <v>4</v>
      </c>
      <c r="K15" s="17" t="str">
        <f>+EVALUACION!L21</f>
        <v>BAJO</v>
      </c>
      <c r="L15" s="18" t="s">
        <v>116</v>
      </c>
      <c r="M15" s="17">
        <v>100</v>
      </c>
      <c r="N15" s="18" t="str">
        <f>+'EVALUACION CON CONTROLES'!G20</f>
        <v>Revisión y validación técnica de los estudios y diseños por profesionales especializados en la materia. Revisión cruzada y validación independiente antes de su aprobación.</v>
      </c>
      <c r="O15" s="18">
        <f>+'EVALUACION CON CONTROLES'!I20</f>
        <v>1</v>
      </c>
      <c r="P15" s="18">
        <f>+'EVALUACION CON CONTROLES'!J20</f>
        <v>3</v>
      </c>
      <c r="Q15" s="18">
        <f>+'EVALUACION CON CONTROLES'!K20</f>
        <v>4</v>
      </c>
      <c r="R15" s="17" t="str">
        <f>+'EVALUACION CON CONTROLES'!L20</f>
        <v>BAJO</v>
      </c>
      <c r="S15" s="18" t="str">
        <f>+'EVALUACION CON CONTROLES'!M20</f>
        <v>SI</v>
      </c>
      <c r="T15" s="18" t="str">
        <f>+'EVALUACION CON CONTROLES'!N20</f>
        <v>Supervisor del  contrato</v>
      </c>
      <c r="U15" s="18" t="str">
        <f>+'EVALUACION CON CONTROLES'!O20</f>
        <v>Desde la fase de estudios previos y diseños iniciales</v>
      </c>
      <c r="V15" s="18" t="str">
        <f>+'EVALUACION CON CONTROLES'!P20</f>
        <v>Previo a la aprobación definitiva de los documentos técnicos y pliegos de condiciones</v>
      </c>
      <c r="W15" s="18" t="str">
        <f>+'EVALUACION CON CONTROLES'!Q20</f>
        <v>A traves de comité tecnico del contrato</v>
      </c>
      <c r="X15" s="19" t="str">
        <f>+'EVALUACION CON CONTROLES'!R20</f>
        <v>Única vez</v>
      </c>
    </row>
    <row r="16" spans="2:24" ht="106.5" customHeight="1" x14ac:dyDescent="0.2">
      <c r="B16" s="16">
        <v>6</v>
      </c>
      <c r="C16" s="18" t="str">
        <f>+'EVALUACION CON CONTROLES'!C21:F21</f>
        <v xml:space="preserve">Falta de profundidad en el estudio de sector no identificandose claramente aspectos de oferta y demanda </v>
      </c>
      <c r="D16" s="17" t="str">
        <f>+'EVALUACION CON CONTROLES'!B21</f>
        <v>PLANEACIÓN</v>
      </c>
      <c r="E16" s="17" t="str">
        <f>VLOOKUP(C16,'IDENTIFICACION Y ANALISIS'!$B$19:$F$68,3,FALSE)</f>
        <v>General</v>
      </c>
      <c r="F16" s="17" t="str">
        <f>VLOOKUP(C16,'IDENTIFICACION Y ANALISIS'!$B$19:$F$68,4,FALSE)</f>
        <v>Interno</v>
      </c>
      <c r="G16" s="18" t="str">
        <f>+EVALUACION!H22</f>
        <v>Riesgo de baja participación de oferentes idóneos y desajustes en las condiciones contractuales.</v>
      </c>
      <c r="H16" s="18">
        <f>+EVALUACION!I22</f>
        <v>1</v>
      </c>
      <c r="I16" s="18">
        <f>+EVALUACION!J22</f>
        <v>3</v>
      </c>
      <c r="J16" s="18">
        <f>+EVALUACION!K22</f>
        <v>4</v>
      </c>
      <c r="K16" s="17" t="str">
        <f>+EVALUACION!L22</f>
        <v>BAJO</v>
      </c>
      <c r="L16" s="18" t="s">
        <v>116</v>
      </c>
      <c r="M16" s="17">
        <v>100</v>
      </c>
      <c r="N16" s="18" t="str">
        <f>+'EVALUACION CON CONTROLES'!G21</f>
        <v>Inclusión de análisis comparativos de contratos similares en precio, plazo y condiciones.
	•	Revisión técnica y financiera del estudio por el área de planeación antes de aprobarlo.</v>
      </c>
      <c r="O16" s="18">
        <f>+'EVALUACION CON CONTROLES'!I21</f>
        <v>1</v>
      </c>
      <c r="P16" s="18">
        <f>+'EVALUACION CON CONTROLES'!J21</f>
        <v>3</v>
      </c>
      <c r="Q16" s="18">
        <f>+'EVALUACION CON CONTROLES'!K21</f>
        <v>4</v>
      </c>
      <c r="R16" s="17" t="str">
        <f>+'EVALUACION CON CONTROLES'!L21</f>
        <v>BAJO</v>
      </c>
      <c r="S16" s="18" t="str">
        <f>+'EVALUACION CON CONTROLES'!M21</f>
        <v>Si</v>
      </c>
      <c r="T16" s="18" t="str">
        <f>+'EVALUACION CON CONTROLES'!N21</f>
        <v>Supervisor del Contrato y/o a quien designe</v>
      </c>
      <c r="U16" s="18" t="str">
        <f>+'EVALUACION CON CONTROLES'!O21</f>
        <v>Durante la elaboración de los estudios previos</v>
      </c>
      <c r="V16" s="18" t="str">
        <f>+'EVALUACION CON CONTROLES'!P21</f>
        <v>Previo a la publicación de los pliegos de condiciones</v>
      </c>
      <c r="W16" s="18" t="str">
        <f>+'EVALUACION CON CONTROLES'!Q21</f>
        <v>A traves de comité tecnico del contrato</v>
      </c>
      <c r="X16" s="19" t="str">
        <f>+'EVALUACION CON CONTROLES'!R21</f>
        <v>Única vez</v>
      </c>
    </row>
    <row r="17" spans="2:24" ht="134.25" customHeight="1" x14ac:dyDescent="0.2">
      <c r="B17" s="16">
        <v>7</v>
      </c>
      <c r="C17" s="18" t="str">
        <f>+'EVALUACION CON CONTROLES'!C22:F22</f>
        <v>Ausencia de fundamentación de la justificación y conveniencia de la contratación</v>
      </c>
      <c r="D17" s="17" t="str">
        <f>+'EVALUACION CON CONTROLES'!B22</f>
        <v>PLANEACIÓN</v>
      </c>
      <c r="E17" s="17" t="str">
        <f>VLOOKUP(C17,'IDENTIFICACION Y ANALISIS'!$B$19:$F$68,3,FALSE)</f>
        <v>General</v>
      </c>
      <c r="F17" s="17" t="str">
        <f>VLOOKUP(C17,'IDENTIFICACION Y ANALISIS'!$B$19:$F$68,4,FALSE)</f>
        <v>Interno</v>
      </c>
      <c r="G17" s="18" t="str">
        <f>+EVALUACION!H23</f>
        <v>Posible declaratoria de nulidad del proceso de selección y pérdida de recursos institucionales.</v>
      </c>
      <c r="H17" s="18">
        <f>+EVALUACION!I23</f>
        <v>1</v>
      </c>
      <c r="I17" s="18">
        <f>+EVALUACION!J23</f>
        <v>3</v>
      </c>
      <c r="J17" s="18">
        <f>+EVALUACION!K23</f>
        <v>4</v>
      </c>
      <c r="K17" s="17" t="str">
        <f>+EVALUACION!L23</f>
        <v>BAJO</v>
      </c>
      <c r="L17" s="18" t="s">
        <v>116</v>
      </c>
      <c r="M17" s="17">
        <v>100</v>
      </c>
      <c r="N17" s="18" t="str">
        <f>+'EVALUACION CON CONTROLES'!G22</f>
        <v>Revisión jurídica y técnica del documento antes de su aprobación y Validación por parte del comité de planeación y supervisor del proceso.</v>
      </c>
      <c r="O17" s="18">
        <f>+'EVALUACION CON CONTROLES'!I22</f>
        <v>1</v>
      </c>
      <c r="P17" s="18">
        <f>+'EVALUACION CON CONTROLES'!J22</f>
        <v>3</v>
      </c>
      <c r="Q17" s="18">
        <f>+'EVALUACION CON CONTROLES'!K22</f>
        <v>4</v>
      </c>
      <c r="R17" s="17" t="str">
        <f>+'EVALUACION CON CONTROLES'!L22</f>
        <v>BAJO</v>
      </c>
      <c r="S17" s="18" t="str">
        <f>+'EVALUACION CON CONTROLES'!M22</f>
        <v>No</v>
      </c>
      <c r="T17" s="18" t="str">
        <f>+'EVALUACION CON CONTROLES'!N22</f>
        <v>Supervisor del Contrato y/o a quien designe</v>
      </c>
      <c r="U17" s="18" t="str">
        <f>+'EVALUACION CON CONTROLES'!O22</f>
        <v>Durante la elaboración del estudio previo</v>
      </c>
      <c r="V17" s="18" t="str">
        <f>+'EVALUACION CON CONTROLES'!P22</f>
        <v>Previo a la aprobación y publicación del pliego de condiciones</v>
      </c>
      <c r="W17" s="18" t="str">
        <f>+'EVALUACION CON CONTROLES'!Q22</f>
        <v>A traves de comité tecnico del contrato</v>
      </c>
      <c r="X17" s="19" t="str">
        <f>+'EVALUACION CON CONTROLES'!R22</f>
        <v>Única vez</v>
      </c>
    </row>
    <row r="18" spans="2:24" ht="106.5" customHeight="1" x14ac:dyDescent="0.2">
      <c r="B18" s="16">
        <v>8</v>
      </c>
      <c r="C18" s="18" t="str">
        <f>+'EVALUACION CON CONTROLES'!C23:F23</f>
        <v>Inadecuada identificación de las condiciones contractuales</v>
      </c>
      <c r="D18" s="17" t="str">
        <f>+'EVALUACION CON CONTROLES'!B23</f>
        <v>PLANEACIÓN</v>
      </c>
      <c r="E18" s="17" t="str">
        <f>VLOOKUP(C18,'IDENTIFICACION Y ANALISIS'!$B$19:$F$68,3,FALSE)</f>
        <v>General</v>
      </c>
      <c r="F18" s="17" t="str">
        <f>VLOOKUP(C18,'IDENTIFICACION Y ANALISIS'!$B$19:$F$68,4,FALSE)</f>
        <v>Interno</v>
      </c>
      <c r="G18" s="18" t="str">
        <f>+EVALUACION!H24</f>
        <v>Riesgo de incumplimiento contractual, conflictos jurídicos y costos adicionales.</v>
      </c>
      <c r="H18" s="18">
        <f>+EVALUACION!I24</f>
        <v>1</v>
      </c>
      <c r="I18" s="18">
        <f>+EVALUACION!J24</f>
        <v>3</v>
      </c>
      <c r="J18" s="18">
        <f>+EVALUACION!K24</f>
        <v>4</v>
      </c>
      <c r="K18" s="17" t="str">
        <f>+EVALUACION!L24</f>
        <v>BAJO</v>
      </c>
      <c r="L18" s="18" t="s">
        <v>116</v>
      </c>
      <c r="M18" s="17">
        <v>100</v>
      </c>
      <c r="N18" s="18" t="str">
        <f>+'EVALUACION CON CONTROLES'!G23</f>
        <v>Revisión jurídica detallada de cláusulas obligatorias y excepcionales (garantías, sanciones, prórrogas, terminación).</v>
      </c>
      <c r="O18" s="18">
        <f>+'EVALUACION CON CONTROLES'!I23</f>
        <v>1</v>
      </c>
      <c r="P18" s="18">
        <f>+'EVALUACION CON CONTROLES'!J23</f>
        <v>3</v>
      </c>
      <c r="Q18" s="18">
        <f>+'EVALUACION CON CONTROLES'!K23</f>
        <v>4</v>
      </c>
      <c r="R18" s="17" t="str">
        <f>+'EVALUACION CON CONTROLES'!L23</f>
        <v>BAJO</v>
      </c>
      <c r="S18" s="18" t="str">
        <f>+'EVALUACION CON CONTROLES'!M23</f>
        <v>Si</v>
      </c>
      <c r="T18" s="18" t="str">
        <f>+'EVALUACION CON CONTROLES'!N23</f>
        <v>Supervisor del Contrato y/o a quien designe</v>
      </c>
      <c r="U18" s="18" t="str">
        <f>+'EVALUACION CON CONTROLES'!O23</f>
        <v>Durante la elaboración del estudio previo y pliegos de condiciones</v>
      </c>
      <c r="V18" s="18" t="str">
        <f>+'EVALUACION CON CONTROLES'!P23</f>
        <v>Antes de la publicación definitiva del pliego de condiciones</v>
      </c>
      <c r="W18" s="18" t="str">
        <f>+'EVALUACION CON CONTROLES'!Q23</f>
        <v>Conceptos del área jurídica y técnica</v>
      </c>
      <c r="X18" s="19" t="str">
        <f>+'EVALUACION CON CONTROLES'!R23</f>
        <v>Única vez</v>
      </c>
    </row>
    <row r="19" spans="2:24" ht="106.5" customHeight="1" x14ac:dyDescent="0.2">
      <c r="B19" s="16">
        <v>9</v>
      </c>
      <c r="C19" s="18" t="str">
        <f>+'EVALUACION CON CONTROLES'!C24:F24</f>
        <v>Apertura de procesos sin disponibilidad  presupuestal</v>
      </c>
      <c r="D19" s="17" t="str">
        <f>+'EVALUACION CON CONTROLES'!B24</f>
        <v>PLANEACIÓN</v>
      </c>
      <c r="E19" s="17" t="str">
        <f>VLOOKUP(C19,'IDENTIFICACION Y ANALISIS'!$B$19:$F$68,3,FALSE)</f>
        <v>General</v>
      </c>
      <c r="F19" s="17" t="str">
        <f>VLOOKUP(C19,'IDENTIFICACION Y ANALISIS'!$B$19:$F$68,4,FALSE)</f>
        <v>Interno</v>
      </c>
      <c r="G19" s="18" t="str">
        <f>+EVALUACION!H25</f>
        <v>Paralización del proceso de contratación y posibles sanciones administrativas para la entidad.</v>
      </c>
      <c r="H19" s="18">
        <f>+EVALUACION!I25</f>
        <v>1</v>
      </c>
      <c r="I19" s="18">
        <f>+EVALUACION!J25</f>
        <v>3</v>
      </c>
      <c r="J19" s="18">
        <f>+EVALUACION!K25</f>
        <v>4</v>
      </c>
      <c r="K19" s="17" t="str">
        <f>+EVALUACION!L25</f>
        <v>BAJO</v>
      </c>
      <c r="L19" s="18" t="s">
        <v>116</v>
      </c>
      <c r="M19" s="17">
        <v>100</v>
      </c>
      <c r="N19" s="18" t="str">
        <f>+'EVALUACION CON CONTROLES'!G24</f>
        <v>Verificación previa de la existencia del Certificado de Disponibilidad Presupuestal (CDP). Revisión del plan anual de adquisiciones para garantizar coherencia entre necesidad y disponibilidad de recursos.</v>
      </c>
      <c r="O19" s="18">
        <f>+'EVALUACION CON CONTROLES'!I24</f>
        <v>1</v>
      </c>
      <c r="P19" s="18">
        <f>+'EVALUACION CON CONTROLES'!J24</f>
        <v>3</v>
      </c>
      <c r="Q19" s="18">
        <f>+'EVALUACION CON CONTROLES'!K24</f>
        <v>4</v>
      </c>
      <c r="R19" s="17" t="str">
        <f>+'EVALUACION CON CONTROLES'!L24</f>
        <v>BAJO</v>
      </c>
      <c r="S19" s="18" t="str">
        <f>+'EVALUACION CON CONTROLES'!M24</f>
        <v xml:space="preserve">Sì </v>
      </c>
      <c r="T19" s="18" t="str">
        <f>+'EVALUACION CON CONTROLES'!N24</f>
        <v>Supervisor del proceso</v>
      </c>
      <c r="U19" s="18" t="str">
        <f>+'EVALUACION CON CONTROLES'!O24</f>
        <v>Previo a la elaboración y aprobación del estudio previo</v>
      </c>
      <c r="V19" s="18" t="str">
        <f>+'EVALUACION CON CONTROLES'!P24</f>
        <v>Antes de la apertura del proceso de selección en el SECOP</v>
      </c>
      <c r="W19" s="18" t="str">
        <f>+'EVALUACION CON CONTROLES'!Q24</f>
        <v>Revisión del CDP expedido, Concepto del área financiera</v>
      </c>
      <c r="X19" s="19" t="str">
        <f>+'EVALUACION CON CONTROLES'!R24</f>
        <v xml:space="preserve">Única vez </v>
      </c>
    </row>
    <row r="20" spans="2:24" ht="106.5" customHeight="1" x14ac:dyDescent="0.2">
      <c r="B20" s="16">
        <v>10</v>
      </c>
      <c r="C20" s="18" t="str">
        <f>+'EVALUACION CON CONTROLES'!C25:F25</f>
        <v>Inadecuada evaluación de las ofertas y/o verificación de requisitos habilitantes</v>
      </c>
      <c r="D20" s="17" t="str">
        <f>+'EVALUACION CON CONTROLES'!B25</f>
        <v>SELECCIÓN</v>
      </c>
      <c r="E20" s="17" t="str">
        <f>VLOOKUP(C20,'IDENTIFICACION Y ANALISIS'!$B$19:$F$68,3,FALSE)</f>
        <v>General</v>
      </c>
      <c r="F20" s="17" t="str">
        <f>VLOOKUP(C20,'IDENTIFICACION Y ANALISIS'!$B$19:$F$68,4,FALSE)</f>
        <v>Interno</v>
      </c>
      <c r="G20" s="18" t="str">
        <f>+EVALUACION!H26</f>
        <v>El adjudicatario no cumple con todos los requisitos para su contratacion</v>
      </c>
      <c r="H20" s="18">
        <f>+EVALUACION!I26</f>
        <v>1</v>
      </c>
      <c r="I20" s="18">
        <f>+EVALUACION!J26</f>
        <v>3</v>
      </c>
      <c r="J20" s="18">
        <f>+EVALUACION!K26</f>
        <v>4</v>
      </c>
      <c r="K20" s="17" t="str">
        <f>+EVALUACION!L26</f>
        <v>BAJO</v>
      </c>
      <c r="L20" s="18" t="s">
        <v>116</v>
      </c>
      <c r="M20" s="17">
        <v>100</v>
      </c>
      <c r="N20" s="18" t="str">
        <f>+'EVALUACION CON CONTROLES'!G25</f>
        <v>Revisión cruzada de los informes de evaluación antes de su publicación.</v>
      </c>
      <c r="O20" s="18">
        <f>+'EVALUACION CON CONTROLES'!I25</f>
        <v>1</v>
      </c>
      <c r="P20" s="18">
        <f>+'EVALUACION CON CONTROLES'!J25</f>
        <v>3</v>
      </c>
      <c r="Q20" s="18">
        <f>+'EVALUACION CON CONTROLES'!K25</f>
        <v>4</v>
      </c>
      <c r="R20" s="17" t="str">
        <f>+'EVALUACION CON CONTROLES'!L25</f>
        <v>BAJO</v>
      </c>
      <c r="S20" s="18" t="str">
        <f>+'EVALUACION CON CONTROLES'!M25</f>
        <v xml:space="preserve">Sì </v>
      </c>
      <c r="T20" s="18" t="str">
        <f>+'EVALUACION CON CONTROLES'!N25</f>
        <v>Supervisor del proceso designado</v>
      </c>
      <c r="U20" s="18" t="str">
        <f>+'EVALUACION CON CONTROLES'!O25</f>
        <v>Durante la etapa de evaluación de las ofertas</v>
      </c>
      <c r="V20" s="18" t="str">
        <f>+'EVALUACION CON CONTROLES'!P25</f>
        <v>Previo a la adjudicación del contrato</v>
      </c>
      <c r="W20" s="18" t="str">
        <f>+'EVALUACION CON CONTROLES'!Q25</f>
        <v>Revisión de actas e informes de evaluación
		Conceptos de control interno (cuando aplique)</v>
      </c>
      <c r="X20" s="19" t="str">
        <f>+'EVALUACION CON CONTROLES'!R25</f>
        <v>Única vez</v>
      </c>
    </row>
    <row r="21" spans="2:24" ht="131.25" customHeight="1" x14ac:dyDescent="0.2">
      <c r="B21" s="16">
        <v>11</v>
      </c>
      <c r="C21" s="18" t="str">
        <f>+'EVALUACION CON CONTROLES'!C26:F26</f>
        <v>Inadecuado manejo administrativo del proceso contractual</v>
      </c>
      <c r="D21" s="17" t="str">
        <f>+'EVALUACION CON CONTROLES'!B26</f>
        <v>SELECCIÓN</v>
      </c>
      <c r="E21" s="17" t="str">
        <f>VLOOKUP(C21,'IDENTIFICACION Y ANALISIS'!$B$19:$F$68,3,FALSE)</f>
        <v>General</v>
      </c>
      <c r="F21" s="17" t="str">
        <f>VLOOKUP(C21,'IDENTIFICACION Y ANALISIS'!$B$19:$F$68,4,FALSE)</f>
        <v>Interno</v>
      </c>
      <c r="G21" s="18" t="str">
        <f>+EVALUACION!H27</f>
        <v>Retrasos en el cronograma, incumplimiento en tiempos de respuesta y pérdida de control documental del proceso.</v>
      </c>
      <c r="H21" s="18">
        <f>+EVALUACION!I27</f>
        <v>1</v>
      </c>
      <c r="I21" s="18">
        <f>+EVALUACION!J27</f>
        <v>4</v>
      </c>
      <c r="J21" s="18">
        <f>+EVALUACION!K27</f>
        <v>5</v>
      </c>
      <c r="K21" s="17" t="str">
        <f>+EVALUACION!L27</f>
        <v>MEDIO</v>
      </c>
      <c r="L21" s="18" t="s">
        <v>116</v>
      </c>
      <c r="M21" s="17">
        <v>100</v>
      </c>
      <c r="N21" s="18" t="str">
        <f>+'EVALUACION CON CONTROLES'!G26</f>
        <v>Implementación de un cronograma detallado y seguimiento al cumplimiento de cada hito.</v>
      </c>
      <c r="O21" s="18">
        <f>+'EVALUACION CON CONTROLES'!I26</f>
        <v>1</v>
      </c>
      <c r="P21" s="18">
        <f>+'EVALUACION CON CONTROLES'!J26</f>
        <v>4</v>
      </c>
      <c r="Q21" s="18">
        <f>+'EVALUACION CON CONTROLES'!K26</f>
        <v>5</v>
      </c>
      <c r="R21" s="17" t="str">
        <f>+'EVALUACION CON CONTROLES'!L26</f>
        <v>MEDIO</v>
      </c>
      <c r="S21" s="18" t="str">
        <f>+'EVALUACION CON CONTROLES'!M26</f>
        <v xml:space="preserve">Sì </v>
      </c>
      <c r="T21" s="18" t="str">
        <f>+'EVALUACION CON CONTROLES'!N26</f>
        <v>Supervisor del proceso designado</v>
      </c>
      <c r="U21" s="18" t="str">
        <f>+'EVALUACION CON CONTROLES'!O26</f>
        <v>Desde la apertura del proceso de selección</v>
      </c>
      <c r="V21" s="18" t="str">
        <f>+'EVALUACION CON CONTROLES'!P26</f>
        <v>Hasta la adjudicación del contrato</v>
      </c>
      <c r="W21" s="18" t="str">
        <f>+'EVALUACION CON CONTROLES'!Q26</f>
        <v>Revisión del cumplimiento del cronograma, Reportes de avances en SECOP</v>
      </c>
      <c r="X21" s="19" t="str">
        <f>+'EVALUACION CON CONTROLES'!R26</f>
        <v>Semanal</v>
      </c>
    </row>
    <row r="22" spans="2:24" ht="121.5" customHeight="1" x14ac:dyDescent="0.2">
      <c r="B22" s="16">
        <v>12</v>
      </c>
      <c r="C22" s="18" t="str">
        <f>+'EVALUACION CON CONTROLES'!C27:F27</f>
        <v>Falta de claridad en la elaboración de los actos administrativos</v>
      </c>
      <c r="D22" s="17" t="str">
        <f>+'EVALUACION CON CONTROLES'!B27</f>
        <v>SELECCIÓN</v>
      </c>
      <c r="E22" s="17" t="str">
        <f>VLOOKUP(C22,'IDENTIFICACION Y ANALISIS'!$B$19:$F$68,3,FALSE)</f>
        <v>General</v>
      </c>
      <c r="F22" s="17" t="str">
        <f>VLOOKUP(C22,'IDENTIFICACION Y ANALISIS'!$B$19:$F$68,4,FALSE)</f>
        <v>Interno</v>
      </c>
      <c r="G22" s="18" t="str">
        <f>+EVALUACION!H28</f>
        <v>Riesgo de nulidad parcial o total de los actos expedidos y apertura de procesos sancionatorios o demandas.</v>
      </c>
      <c r="H22" s="18">
        <f>+EVALUACION!I28</f>
        <v>1</v>
      </c>
      <c r="I22" s="18">
        <f>+EVALUACION!J28</f>
        <v>4</v>
      </c>
      <c r="J22" s="18">
        <f>+EVALUACION!K28</f>
        <v>5</v>
      </c>
      <c r="K22" s="17" t="str">
        <f>+EVALUACION!L28</f>
        <v>MEDIO</v>
      </c>
      <c r="L22" s="18" t="s">
        <v>116</v>
      </c>
      <c r="M22" s="17">
        <v>100</v>
      </c>
      <c r="N22" s="18" t="str">
        <f>+'EVALUACION CON CONTROLES'!G27</f>
        <v>Validación previa por parte del área jurídica antes de su expedición y publicación.</v>
      </c>
      <c r="O22" s="18">
        <f>+'EVALUACION CON CONTROLES'!I27</f>
        <v>1</v>
      </c>
      <c r="P22" s="18">
        <f>+'EVALUACION CON CONTROLES'!J27</f>
        <v>4</v>
      </c>
      <c r="Q22" s="18">
        <f>+'EVALUACION CON CONTROLES'!K27</f>
        <v>5</v>
      </c>
      <c r="R22" s="17" t="str">
        <f>+'EVALUACION CON CONTROLES'!L27</f>
        <v>MEDIO</v>
      </c>
      <c r="S22" s="18" t="str">
        <f>+'EVALUACION CON CONTROLES'!M27</f>
        <v>No</v>
      </c>
      <c r="T22" s="18" t="str">
        <f>+'EVALUACION CON CONTROLES'!N27</f>
        <v>Supervisor del proceso</v>
      </c>
      <c r="U22" s="18" t="str">
        <f>+'EVALUACION CON CONTROLES'!O27</f>
        <v>Etapa de elaboración de actos administrativos del proceso de selecciòn</v>
      </c>
      <c r="V22" s="18" t="str">
        <f>+'EVALUACION CON CONTROLES'!P27</f>
        <v>Previo a la adjudicación del contrato</v>
      </c>
      <c r="W22" s="18" t="str">
        <f>+'EVALUACION CON CONTROLES'!Q27</f>
        <v>Revisión jurídica de borradores</v>
      </c>
      <c r="X22" s="19" t="str">
        <f>+'EVALUACION CON CONTROLES'!R27</f>
        <v>Cada vez que se expida un acto administrativo dentro del proceso de selección</v>
      </c>
    </row>
    <row r="23" spans="2:24" ht="106.5" customHeight="1" x14ac:dyDescent="0.2">
      <c r="B23" s="16">
        <v>13</v>
      </c>
      <c r="C23" s="18" t="str">
        <f>+'EVALUACION CON CONTROLES'!C28:F28</f>
        <v>Contestación inoportuna a todas las observaciones formuladas a los documentos de la contratación</v>
      </c>
      <c r="D23" s="17" t="str">
        <f>+'EVALUACION CON CONTROLES'!B28</f>
        <v>SELECCIÓN</v>
      </c>
      <c r="E23" s="17" t="str">
        <f>VLOOKUP(C23,'IDENTIFICACION Y ANALISIS'!$B$19:$F$68,3,FALSE)</f>
        <v>General</v>
      </c>
      <c r="F23" s="17" t="str">
        <f>VLOOKUP(C23,'IDENTIFICACION Y ANALISIS'!$B$19:$F$68,4,FALSE)</f>
        <v>Interno</v>
      </c>
      <c r="G23" s="18" t="str">
        <f>+EVALUACION!H29</f>
        <v>Posibles reclamaciones de oferentes y afectación en la transparencia y confianza del proceso.</v>
      </c>
      <c r="H23" s="18">
        <f>+EVALUACION!I29</f>
        <v>2</v>
      </c>
      <c r="I23" s="18">
        <f>+EVALUACION!J29</f>
        <v>3</v>
      </c>
      <c r="J23" s="18">
        <f>+EVALUACION!K29</f>
        <v>5</v>
      </c>
      <c r="K23" s="17" t="str">
        <f>+EVALUACION!L29</f>
        <v>MEDIO</v>
      </c>
      <c r="L23" s="18" t="s">
        <v>116</v>
      </c>
      <c r="M23" s="17">
        <v>100</v>
      </c>
      <c r="N23" s="18" t="str">
        <f>+'EVALUACION CON CONTROLES'!G28</f>
        <v>Uso de matrices de control para registrar cada observación y su respuesta.</v>
      </c>
      <c r="O23" s="18">
        <f>+'EVALUACION CON CONTROLES'!I28</f>
        <v>2</v>
      </c>
      <c r="P23" s="18">
        <f>+'EVALUACION CON CONTROLES'!J28</f>
        <v>3</v>
      </c>
      <c r="Q23" s="18">
        <f>+'EVALUACION CON CONTROLES'!K28</f>
        <v>5</v>
      </c>
      <c r="R23" s="17" t="str">
        <f>+'EVALUACION CON CONTROLES'!L28</f>
        <v>MEDIO</v>
      </c>
      <c r="S23" s="18" t="str">
        <f>+'EVALUACION CON CONTROLES'!M28</f>
        <v>No</v>
      </c>
      <c r="T23" s="18" t="str">
        <f>+'EVALUACION CON CONTROLES'!N28</f>
        <v>Supervisor del proceso</v>
      </c>
      <c r="U23" s="18" t="str">
        <f>+'EVALUACION CON CONTROLES'!O28</f>
        <v>Desde la publicación del borrador de pliegos en el SECOP</v>
      </c>
      <c r="V23" s="18" t="str">
        <f>+'EVALUACION CON CONTROLES'!P28</f>
        <v>Antes de la publicación de los pliegos definitivos</v>
      </c>
      <c r="W23" s="18" t="str">
        <f>+'EVALUACION CON CONTROLES'!Q28</f>
        <v>Registro de observaciones y respuestas en matriz de control</v>
      </c>
      <c r="X23" s="19" t="str">
        <f>+'EVALUACION CON CONTROLES'!R28</f>
        <v>Única vez</v>
      </c>
    </row>
    <row r="24" spans="2:24" ht="131.25" customHeight="1" x14ac:dyDescent="0.2">
      <c r="B24" s="16">
        <v>14</v>
      </c>
      <c r="C24" s="18" t="str">
        <f>+'EVALUACION CON CONTROLES'!C29:F29</f>
        <v>No publicación de la documentación del proceso de selección en el SECOP</v>
      </c>
      <c r="D24" s="17" t="str">
        <f>+'EVALUACION CON CONTROLES'!B29</f>
        <v>SELECCIÓN</v>
      </c>
      <c r="E24" s="17" t="str">
        <f>VLOOKUP(C24,'IDENTIFICACION Y ANALISIS'!$B$19:$F$68,3,FALSE)</f>
        <v>General</v>
      </c>
      <c r="F24" s="17" t="str">
        <f>VLOOKUP(C24,'IDENTIFICACION Y ANALISIS'!$B$19:$F$68,4,FALSE)</f>
        <v>Interno</v>
      </c>
      <c r="G24" s="18" t="str">
        <f>+EVALUACION!H30</f>
        <v>Nulidad del proceso por incumplimiento de la normatividad en materia de publicidad y transparencia.</v>
      </c>
      <c r="H24" s="18">
        <f>+EVALUACION!I30</f>
        <v>1</v>
      </c>
      <c r="I24" s="18">
        <f>+EVALUACION!J30</f>
        <v>3</v>
      </c>
      <c r="J24" s="18">
        <f>+EVALUACION!K30</f>
        <v>4</v>
      </c>
      <c r="K24" s="17" t="str">
        <f>+EVALUACION!L30</f>
        <v>BAJO</v>
      </c>
      <c r="L24" s="18" t="s">
        <v>116</v>
      </c>
      <c r="M24" s="17">
        <v>100</v>
      </c>
      <c r="N24" s="18" t="str">
        <f>+'EVALUACION CON CONTROLES'!G29</f>
        <v>Definir un responsable único de cargar los documentos en la plataforma SECOP.</v>
      </c>
      <c r="O24" s="18">
        <f>+'EVALUACION CON CONTROLES'!I29</f>
        <v>1</v>
      </c>
      <c r="P24" s="18">
        <f>+'EVALUACION CON CONTROLES'!J29</f>
        <v>3</v>
      </c>
      <c r="Q24" s="18">
        <f>+'EVALUACION CON CONTROLES'!K29</f>
        <v>4</v>
      </c>
      <c r="R24" s="17" t="str">
        <f>+'EVALUACION CON CONTROLES'!L29</f>
        <v>BAJO</v>
      </c>
      <c r="S24" s="18" t="str">
        <f>+'EVALUACION CON CONTROLES'!M29</f>
        <v>No</v>
      </c>
      <c r="T24" s="18" t="str">
        <f>+'EVALUACION CON CONTROLES'!N29</f>
        <v>Responsable SECOP</v>
      </c>
      <c r="U24" s="18" t="str">
        <f>+'EVALUACION CON CONTROLES'!O29</f>
        <v>Desde la etapa de publicación de pliegos en el SECOP</v>
      </c>
      <c r="V24" s="18" t="str">
        <f>+'EVALUACION CON CONTROLES'!P29</f>
        <v>Hasta la adjudicación del contrato</v>
      </c>
      <c r="W24" s="18" t="str">
        <f>+'EVALUACION CON CONTROLES'!Q29</f>
        <v>Revisión de la plataforma SECOP para confirmar las publicaciones</v>
      </c>
      <c r="X24" s="19" t="str">
        <f>+'EVALUACION CON CONTROLES'!R29</f>
        <v>Cada vez que se requiera una publicación durante el proceso de selección</v>
      </c>
    </row>
    <row r="25" spans="2:24" ht="123.75" customHeight="1" x14ac:dyDescent="0.2">
      <c r="B25" s="16">
        <v>15</v>
      </c>
      <c r="C25" s="18" t="str">
        <f>+'EVALUACION CON CONTROLES'!C30:F30</f>
        <v>Confabulacion de los proponentes (Colusión)</v>
      </c>
      <c r="D25" s="17" t="str">
        <f>+'EVALUACION CON CONTROLES'!B30</f>
        <v>SELECCIÓN</v>
      </c>
      <c r="E25" s="17" t="str">
        <f>VLOOKUP(C25,'IDENTIFICACION Y ANALISIS'!$B$19:$F$68,3,FALSE)</f>
        <v>General</v>
      </c>
      <c r="F25" s="17" t="str">
        <f>VLOOKUP(C25,'IDENTIFICACION Y ANALISIS'!$B$19:$F$68,4,FALSE)</f>
        <v>Externo</v>
      </c>
      <c r="G25" s="18" t="str">
        <f>+EVALUACION!H31</f>
        <v>Riesgo de manipulación del proceso, falta de pluralidad real y afectación directa a la selección objetiva.</v>
      </c>
      <c r="H25" s="18">
        <f>+EVALUACION!I31</f>
        <v>2</v>
      </c>
      <c r="I25" s="18">
        <f>+EVALUACION!J31</f>
        <v>4</v>
      </c>
      <c r="J25" s="18">
        <f>+EVALUACION!K31</f>
        <v>6</v>
      </c>
      <c r="K25" s="17" t="str">
        <f>+EVALUACION!L31</f>
        <v>ALTO</v>
      </c>
      <c r="L25" s="18" t="s">
        <v>117</v>
      </c>
      <c r="M25" s="17">
        <v>100</v>
      </c>
      <c r="N25" s="18" t="str">
        <f>+'EVALUACION CON CONTROLES'!G30</f>
        <v>Inclusión de cláusulas anticorrupción y de inhabilidad por prácticas colusorias en los pliegos.</v>
      </c>
      <c r="O25" s="18">
        <f>+'EVALUACION CON CONTROLES'!I30</f>
        <v>2</v>
      </c>
      <c r="P25" s="18">
        <f>+'EVALUACION CON CONTROLES'!J30</f>
        <v>4</v>
      </c>
      <c r="Q25" s="18">
        <f>+'EVALUACION CON CONTROLES'!K30</f>
        <v>6</v>
      </c>
      <c r="R25" s="17" t="str">
        <f>+'EVALUACION CON CONTROLES'!L30</f>
        <v>ALTO</v>
      </c>
      <c r="S25" s="18" t="str">
        <f>+'EVALUACION CON CONTROLES'!M30</f>
        <v>Si</v>
      </c>
      <c r="T25" s="18" t="str">
        <f>+'EVALUACION CON CONTROLES'!N30</f>
        <v>Supervisor del proceso</v>
      </c>
      <c r="U25" s="18" t="str">
        <f>+'EVALUACION CON CONTROLES'!O30</f>
        <v>Durante la evaluación de ofertas</v>
      </c>
      <c r="V25" s="18" t="str">
        <f>+'EVALUACION CON CONTROLES'!P30</f>
        <v>Hasta la adjudicación del contrato</v>
      </c>
      <c r="W25" s="18" t="str">
        <f>+'EVALUACION CON CONTROLES'!Q30</f>
        <v>Revisión cruzada de propuestas por parte del comité</v>
      </c>
      <c r="X25" s="19" t="str">
        <f>+'EVALUACION CON CONTROLES'!R30</f>
        <v>Única vez</v>
      </c>
    </row>
    <row r="26" spans="2:24" ht="141" customHeight="1" x14ac:dyDescent="0.2">
      <c r="B26" s="16">
        <v>16</v>
      </c>
      <c r="C26" s="18" t="str">
        <f>+'EVALUACION CON CONTROLES'!C31:F31</f>
        <v>Selección de ofertas con precios  artificialmente bajos.</v>
      </c>
      <c r="D26" s="17" t="str">
        <f>+'EVALUACION CON CONTROLES'!B31</f>
        <v>SELECCIÓN</v>
      </c>
      <c r="E26" s="17" t="str">
        <f>VLOOKUP(C26,'IDENTIFICACION Y ANALISIS'!$B$19:$F$68,3,FALSE)</f>
        <v>General</v>
      </c>
      <c r="F26" s="17" t="str">
        <f>VLOOKUP(C26,'IDENTIFICACION Y ANALISIS'!$B$19:$F$68,4,FALSE)</f>
        <v>Externo</v>
      </c>
      <c r="G26" s="18" t="str">
        <f>+EVALUACION!H32</f>
        <v>Riesgo de incumplimiento del contrato, baja calidad en la ejecución y necesidad de adiciones presupuestales posteriores.</v>
      </c>
      <c r="H26" s="18">
        <f>+EVALUACION!I32</f>
        <v>1</v>
      </c>
      <c r="I26" s="18">
        <f>+EVALUACION!J32</f>
        <v>3</v>
      </c>
      <c r="J26" s="18">
        <f>+EVALUACION!K32</f>
        <v>4</v>
      </c>
      <c r="K26" s="17" t="str">
        <f>+EVALUACION!L32</f>
        <v>BAJO</v>
      </c>
      <c r="L26" s="18" t="s">
        <v>116</v>
      </c>
      <c r="M26" s="17">
        <v>100</v>
      </c>
      <c r="N26" s="18" t="str">
        <f>+'EVALUACION CON CONTROLES'!G31</f>
        <v>Solicitar justificación detallada de la conformación del precio cuando se detecten valores por debajo del rango estimado.</v>
      </c>
      <c r="O26" s="18">
        <f>+'EVALUACION CON CONTROLES'!I31</f>
        <v>1</v>
      </c>
      <c r="P26" s="18">
        <f>+'EVALUACION CON CONTROLES'!J31</f>
        <v>3</v>
      </c>
      <c r="Q26" s="18">
        <f>+'EVALUACION CON CONTROLES'!K31</f>
        <v>4</v>
      </c>
      <c r="R26" s="17" t="str">
        <f>+'EVALUACION CON CONTROLES'!L31</f>
        <v>BAJO</v>
      </c>
      <c r="S26" s="18" t="str">
        <f>+'EVALUACION CON CONTROLES'!M31</f>
        <v>Si</v>
      </c>
      <c r="T26" s="18" t="str">
        <f>+'EVALUACION CON CONTROLES'!N31</f>
        <v>Área financiera y técnica</v>
      </c>
      <c r="U26" s="18" t="str">
        <f>+'EVALUACION CON CONTROLES'!O31</f>
        <v>Durante la evaluación de las ofertas económicas</v>
      </c>
      <c r="V26" s="18" t="str">
        <f>+'EVALUACION CON CONTROLES'!P31</f>
        <v>Antes de la adjudicación del contrato</v>
      </c>
      <c r="W26" s="18" t="str">
        <f>+'EVALUACION CON CONTROLES'!Q31</f>
        <v>Solicitudes de aclaración a proponentes con precios atípicos</v>
      </c>
      <c r="X26" s="19" t="str">
        <f>+'EVALUACION CON CONTROLES'!R31</f>
        <v>Una vez</v>
      </c>
    </row>
    <row r="27" spans="2:24" ht="158.25" customHeight="1" x14ac:dyDescent="0.2">
      <c r="B27" s="16">
        <v>17</v>
      </c>
      <c r="C27" s="18" t="str">
        <f>+'EVALUACION CON CONTROLES'!C32:F32</f>
        <v xml:space="preserve">Riesgo de que no se firme el contrato. </v>
      </c>
      <c r="D27" s="17" t="str">
        <f>+'EVALUACION CON CONTROLES'!B32</f>
        <v>CONTRATACIÓN</v>
      </c>
      <c r="E27" s="17" t="str">
        <f>VLOOKUP(C27,'IDENTIFICACION Y ANALISIS'!$B$19:$F$68,3,FALSE)</f>
        <v>General</v>
      </c>
      <c r="F27" s="17" t="str">
        <f>VLOOKUP(C27,'IDENTIFICACION Y ANALISIS'!$B$19:$F$68,4,FALSE)</f>
        <v>Interno</v>
      </c>
      <c r="G27" s="18" t="str">
        <f>+EVALUACION!H33</f>
        <v>Paralización del proceso de contratación, pérdida de recursos invertidos en la selección y retraso en la ejecución del proyecto.</v>
      </c>
      <c r="H27" s="18">
        <f>+EVALUACION!I33</f>
        <v>1</v>
      </c>
      <c r="I27" s="18">
        <f>+EVALUACION!J33</f>
        <v>4</v>
      </c>
      <c r="J27" s="18">
        <f>+EVALUACION!K33</f>
        <v>5</v>
      </c>
      <c r="K27" s="17" t="str">
        <f>+EVALUACION!L33</f>
        <v>MEDIO</v>
      </c>
      <c r="L27" s="18" t="s">
        <v>116</v>
      </c>
      <c r="M27" s="17">
        <v>100</v>
      </c>
      <c r="N27" s="18" t="str">
        <f>+'EVALUACION CON CONTROLES'!G32</f>
        <v>Exigir en pliegos la garantía de seriedad de la oferta que se hace efectiva en caso de no suscripción.
	•	Establecer un plazo máximo para la firma del contrato, conforme a la Ley 80 y la Ley 1150.</v>
      </c>
      <c r="O27" s="18">
        <f>+'EVALUACION CON CONTROLES'!I32</f>
        <v>1</v>
      </c>
      <c r="P27" s="18">
        <f>+'EVALUACION CON CONTROLES'!J32</f>
        <v>4</v>
      </c>
      <c r="Q27" s="18">
        <f>+'EVALUACION CON CONTROLES'!K32</f>
        <v>5</v>
      </c>
      <c r="R27" s="17" t="str">
        <f>+'EVALUACION CON CONTROLES'!L32</f>
        <v>MEDIO</v>
      </c>
      <c r="S27" s="18" t="str">
        <f>+'EVALUACION CON CONTROLES'!M32</f>
        <v>Si</v>
      </c>
      <c r="T27" s="18" t="str">
        <f>+'EVALUACION CON CONTROLES'!N32</f>
        <v>Supervisor designado</v>
      </c>
      <c r="U27" s="18" t="str">
        <f>+'EVALUACION CON CONTROLES'!O32</f>
        <v>Inmediatamente después de la adjudicación del contrato</v>
      </c>
      <c r="V27" s="18" t="str">
        <f>+'EVALUACION CON CONTROLES'!P32</f>
        <v>Con la suscripción del contrato</v>
      </c>
      <c r="W27" s="18" t="str">
        <f>+'EVALUACION CON CONTROLES'!Q32</f>
        <v xml:space="preserve">Verificación de requisitos previos </v>
      </c>
      <c r="X27" s="19" t="str">
        <f>+'EVALUACION CON CONTROLES'!R32</f>
        <v>Única vez</v>
      </c>
    </row>
    <row r="28" spans="2:24" ht="158.25" customHeight="1" x14ac:dyDescent="0.2">
      <c r="B28" s="16">
        <v>18</v>
      </c>
      <c r="C28" s="18" t="str">
        <f>+'EVALUACION CON CONTROLES'!C33:F33</f>
        <v>Falta de constitución o constitución tardía de la garantía única. Aceptación de garantías que no se ajustan a lo contemplado en el contrato</v>
      </c>
      <c r="D28" s="17" t="str">
        <f>+'EVALUACION CON CONTROLES'!B33</f>
        <v>CONTRATACIÓN</v>
      </c>
      <c r="E28" s="17" t="str">
        <f>VLOOKUP(C28,'IDENTIFICACION Y ANALISIS'!$B$19:$F$68,3,FALSE)</f>
        <v>General</v>
      </c>
      <c r="F28" s="17" t="str">
        <f>VLOOKUP(C28,'IDENTIFICACION Y ANALISIS'!$B$19:$F$68,4,FALSE)</f>
        <v>Interno</v>
      </c>
      <c r="G28" s="18" t="str">
        <f>+EVALUACION!H34</f>
        <v>Imposibilidad de exigir responsabilidades al contratista en caso de incumplimiento y riesgo de pérdidas económicas para la entidad.</v>
      </c>
      <c r="H28" s="18">
        <f>+EVALUACION!I34</f>
        <v>1</v>
      </c>
      <c r="I28" s="18">
        <f>+EVALUACION!J34</f>
        <v>3</v>
      </c>
      <c r="J28" s="18">
        <f>+EVALUACION!K34</f>
        <v>4</v>
      </c>
      <c r="K28" s="17" t="str">
        <f>+EVALUACION!L34</f>
        <v>BAJO</v>
      </c>
      <c r="L28" s="18" t="s">
        <v>118</v>
      </c>
      <c r="M28" s="17">
        <v>50</v>
      </c>
      <c r="N28" s="18" t="str">
        <f>+'EVALUACION CON CONTROLES'!G33</f>
        <v>Verificación exhaustiva de las pólizas por parte del área jurídica y financiera antes de la firma del contrato.</v>
      </c>
      <c r="O28" s="18">
        <f>+'EVALUACION CON CONTROLES'!I33</f>
        <v>1</v>
      </c>
      <c r="P28" s="18">
        <f>+'EVALUACION CON CONTROLES'!J33</f>
        <v>3</v>
      </c>
      <c r="Q28" s="18">
        <f>+'EVALUACION CON CONTROLES'!K33</f>
        <v>4</v>
      </c>
      <c r="R28" s="17" t="str">
        <f>+'EVALUACION CON CONTROLES'!L33</f>
        <v>BAJO</v>
      </c>
      <c r="S28" s="18" t="str">
        <f>+'EVALUACION CON CONTROLES'!M33</f>
        <v>No</v>
      </c>
      <c r="T28" s="18" t="str">
        <f>+'EVALUACION CON CONTROLES'!N33</f>
        <v>Supervisor designado</v>
      </c>
      <c r="U28" s="18" t="str">
        <f>+'EVALUACION CON CONTROLES'!O33</f>
        <v>Al momento de la adjudicación del contrato</v>
      </c>
      <c r="V28" s="18" t="str">
        <f>+'EVALUACION CON CONTROLES'!P33</f>
        <v>Previo a la firma del contrato</v>
      </c>
      <c r="W28" s="18" t="str">
        <f>+'EVALUACION CON CONTROLES'!Q33</f>
        <v>Revisión documental de las pólizas presentadas</v>
      </c>
      <c r="X28" s="19" t="str">
        <f>+'EVALUACION CON CONTROLES'!R33</f>
        <v>Única vez</v>
      </c>
    </row>
    <row r="29" spans="2:24" ht="178.5" customHeight="1" x14ac:dyDescent="0.2">
      <c r="B29" s="16">
        <v>19</v>
      </c>
      <c r="C29" s="18" t="str">
        <f>+'EVALUACION CON CONTROLES'!C34:F34</f>
        <v>Falta de solicitud o solicitud tardía del registro  presupuestal</v>
      </c>
      <c r="D29" s="17" t="str">
        <f>+'EVALUACION CON CONTROLES'!B34</f>
        <v>CONTRATACIÓN</v>
      </c>
      <c r="E29" s="17" t="str">
        <f>VLOOKUP(C29,'IDENTIFICACION Y ANALISIS'!$B$19:$F$68,3,FALSE)</f>
        <v>General</v>
      </c>
      <c r="F29" s="17" t="str">
        <f>VLOOKUP(C29,'IDENTIFICACION Y ANALISIS'!$B$19:$F$68,4,FALSE)</f>
        <v>Interno</v>
      </c>
      <c r="G29" s="18" t="str">
        <f>+EVALUACION!H35</f>
        <v>Imposibilidad legal de perfeccionar el contrato, retrasos en el inicio de la ejecución y riesgo de caducidad del proceso.</v>
      </c>
      <c r="H29" s="18">
        <f>+EVALUACION!I35</f>
        <v>1</v>
      </c>
      <c r="I29" s="18">
        <f>+EVALUACION!J35</f>
        <v>3</v>
      </c>
      <c r="J29" s="18">
        <f>+EVALUACION!K35</f>
        <v>4</v>
      </c>
      <c r="K29" s="17" t="str">
        <f>+EVALUACION!L35</f>
        <v>BAJO</v>
      </c>
      <c r="L29" s="18" t="s">
        <v>116</v>
      </c>
      <c r="M29" s="17">
        <v>100</v>
      </c>
      <c r="N29" s="18" t="str">
        <f>+'EVALUACION CON CONTROLES'!G34</f>
        <v>Establecer en el cronograma de contratación un plazo máximo para la expedición del RP y Designar un responsable único de la gestión presupuestal del contrato.</v>
      </c>
      <c r="O29" s="18">
        <f>+'EVALUACION CON CONTROLES'!I34</f>
        <v>1</v>
      </c>
      <c r="P29" s="18">
        <f>+'EVALUACION CON CONTROLES'!J34</f>
        <v>3</v>
      </c>
      <c r="Q29" s="18">
        <f>+'EVALUACION CON CONTROLES'!K34</f>
        <v>4</v>
      </c>
      <c r="R29" s="17" t="str">
        <f>+'EVALUACION CON CONTROLES'!L34</f>
        <v>BAJO</v>
      </c>
      <c r="S29" s="18" t="str">
        <f>+'EVALUACION CON CONTROLES'!M34</f>
        <v xml:space="preserve">Sì </v>
      </c>
      <c r="T29" s="18" t="str">
        <f>+'EVALUACION CON CONTROLES'!N34</f>
        <v>Supervisor designado</v>
      </c>
      <c r="U29" s="18" t="str">
        <f>+'EVALUACION CON CONTROLES'!O34</f>
        <v>Inmediatamente después de la adjudicación del contrato</v>
      </c>
      <c r="V29" s="18" t="str">
        <f>+'EVALUACION CON CONTROLES'!P34</f>
        <v>Antes de la firma del contrato</v>
      </c>
      <c r="W29" s="18" t="str">
        <f>+'EVALUACION CON CONTROLES'!Q34</f>
        <v>Verificación l de la expedición del RP
 y Registro del RP en el expediente contractual</v>
      </c>
      <c r="X29" s="19" t="str">
        <f>+'EVALUACION CON CONTROLES'!R34</f>
        <v>Única vez</v>
      </c>
    </row>
    <row r="30" spans="2:24" ht="143.25" customHeight="1" x14ac:dyDescent="0.2">
      <c r="B30" s="16">
        <v>20</v>
      </c>
      <c r="C30" s="18" t="str">
        <f>+'IDENTIFICACION Y ANALISIS'!B33</f>
        <v>No publicación de la documentación del proceso de selección en el SECOP</v>
      </c>
      <c r="D30" s="17" t="str">
        <f>+'EVALUACION CON CONTROLES'!B35</f>
        <v>CONTRATACIÓN</v>
      </c>
      <c r="E30" s="17" t="str">
        <f>VLOOKUP(C30,'IDENTIFICACION Y ANALISIS'!$B$19:$F$68,3,FALSE)</f>
        <v>General</v>
      </c>
      <c r="F30" s="17" t="str">
        <f>VLOOKUP(C30,'IDENTIFICACION Y ANALISIS'!$B$19:$F$68,4,FALSE)</f>
        <v>Interno</v>
      </c>
      <c r="G30" s="18" t="str">
        <f>+EVALUACION!H36</f>
        <v>Posible nulidad del proceso por incumplimiento de la normatividad de publicidad y afectación a la transparencia.</v>
      </c>
      <c r="H30" s="18">
        <f>+EVALUACION!I36</f>
        <v>1</v>
      </c>
      <c r="I30" s="18">
        <f>+EVALUACION!J36</f>
        <v>3</v>
      </c>
      <c r="J30" s="18">
        <f>+EVALUACION!K36</f>
        <v>4</v>
      </c>
      <c r="K30" s="17" t="str">
        <f>+EVALUACION!L36</f>
        <v>BAJO</v>
      </c>
      <c r="L30" s="18" t="s">
        <v>116</v>
      </c>
      <c r="M30" s="17">
        <v>100</v>
      </c>
      <c r="N30" s="18" t="str">
        <f>+'EVALUACION CON CONTROLES'!G35</f>
        <v>Implementar plazos internos más estrictos que los legales para garantizar cumplimiento.</v>
      </c>
      <c r="O30" s="18">
        <f>+'EVALUACION CON CONTROLES'!I35</f>
        <v>1</v>
      </c>
      <c r="P30" s="18">
        <f>+'EVALUACION CON CONTROLES'!J35</f>
        <v>3</v>
      </c>
      <c r="Q30" s="18">
        <f>+'EVALUACION CON CONTROLES'!K35</f>
        <v>4</v>
      </c>
      <c r="R30" s="17" t="str">
        <f>+'EVALUACION CON CONTROLES'!L35</f>
        <v>BAJO</v>
      </c>
      <c r="S30" s="18" t="str">
        <f>+'EVALUACION CON CONTROLES'!M35</f>
        <v xml:space="preserve">Sì </v>
      </c>
      <c r="T30" s="18" t="str">
        <f>+'EVALUACION CON CONTROLES'!N35</f>
        <v>Supervisor designado</v>
      </c>
      <c r="U30" s="18" t="str">
        <f>+'EVALUACION CON CONTROLES'!O35</f>
        <v>Al momento de la suscripción del contrato</v>
      </c>
      <c r="V30" s="18" t="str">
        <f>+'EVALUACION CON CONTROLES'!P35</f>
        <v>Con la publicación del contrato y acta de inicio en SECOP</v>
      </c>
      <c r="W30" s="18" t="str">
        <f>+'EVALUACION CON CONTROLES'!Q35</f>
        <v>Reportes de cumplimiento de cronograma</v>
      </c>
      <c r="X30" s="19" t="str">
        <f>+'EVALUACION CON CONTROLES'!R35</f>
        <v>Cada vez que se suscriba y legalice un contrato</v>
      </c>
    </row>
    <row r="31" spans="2:24" ht="106.5" customHeight="1" x14ac:dyDescent="0.2">
      <c r="B31" s="16">
        <v>21</v>
      </c>
      <c r="C31" s="18" t="str">
        <f>+'EVALUACION CON CONTROLES'!C36:F36</f>
        <v>Presentación de reclamos de terceros sobre la selección del oferente que retrasen el perfeccionamiento del contrato.</v>
      </c>
      <c r="D31" s="17" t="str">
        <f>+'EVALUACION CON CONTROLES'!B36</f>
        <v>CONTRATACIÓN</v>
      </c>
      <c r="E31" s="17" t="str">
        <f>VLOOKUP(C31,'IDENTIFICACION Y ANALISIS'!$B$19:$F$68,3,FALSE)</f>
        <v>General</v>
      </c>
      <c r="F31" s="17" t="str">
        <f>VLOOKUP(C31,'IDENTIFICACION Y ANALISIS'!$B$19:$F$68,4,FALSE)</f>
        <v>Interno</v>
      </c>
      <c r="G31" s="18" t="str">
        <f>+EVALUACION!H37</f>
        <v>Dilación en la firma del contrato, inicio tardío de la ejecución y posibles litigios contra la entidad.</v>
      </c>
      <c r="H31" s="18">
        <f>+EVALUACION!I37</f>
        <v>2</v>
      </c>
      <c r="I31" s="18">
        <f>+EVALUACION!J37</f>
        <v>3</v>
      </c>
      <c r="J31" s="18">
        <f>+EVALUACION!K37</f>
        <v>5</v>
      </c>
      <c r="K31" s="17" t="str">
        <f>+EVALUACION!L37</f>
        <v>MEDIO</v>
      </c>
      <c r="L31" s="18" t="s">
        <v>116</v>
      </c>
      <c r="M31" s="17">
        <v>100</v>
      </c>
      <c r="N31" s="18" t="str">
        <f>+'EVALUACION CON CONTROLES'!G36</f>
        <v>Implementar mecanismos de comunicación temprana con los oferentes para resolver inquietudes antes de la adjudicación.</v>
      </c>
      <c r="O31" s="18">
        <f>+'EVALUACION CON CONTROLES'!I36</f>
        <v>2</v>
      </c>
      <c r="P31" s="18">
        <f>+'EVALUACION CON CONTROLES'!J36</f>
        <v>3</v>
      </c>
      <c r="Q31" s="18">
        <f>+'EVALUACION CON CONTROLES'!K36</f>
        <v>5</v>
      </c>
      <c r="R31" s="17" t="str">
        <f>+'EVALUACION CON CONTROLES'!L36</f>
        <v>MEDIO</v>
      </c>
      <c r="S31" s="18" t="str">
        <f>+'EVALUACION CON CONTROLES'!M36</f>
        <v>No</v>
      </c>
      <c r="T31" s="18" t="str">
        <f>+'EVALUACION CON CONTROLES'!N36</f>
        <v>Supervisor designado</v>
      </c>
      <c r="U31" s="18" t="str">
        <f>+'EVALUACION CON CONTROLES'!O36</f>
        <v>Desde la adjudicación del contrato</v>
      </c>
      <c r="V31" s="18" t="str">
        <f>+'EVALUACION CON CONTROLES'!P36</f>
        <v>Con el perfeccionamiento y legalización del contrato</v>
      </c>
      <c r="W31" s="18" t="str">
        <f>+'EVALUACION CON CONTROLES'!Q36</f>
        <v>Registro de reclamaciones recibidas y tiempos de respuesta</v>
      </c>
      <c r="X31" s="19" t="str">
        <f>+'EVALUACION CON CONTROLES'!R36</f>
        <v>Cada vez que se presente una reclamación en la etapa posterior a la adjudicación</v>
      </c>
    </row>
    <row r="32" spans="2:24" ht="136.5" customHeight="1" x14ac:dyDescent="0.2">
      <c r="B32" s="16">
        <v>22</v>
      </c>
      <c r="C32" s="18" t="str">
        <f>+'IDENTIFICACION Y ANALISIS'!B43</f>
        <v>Variación de los precios del mercado</v>
      </c>
      <c r="D32" s="17" t="str">
        <f>+'EVALUACION CON CONTROLES'!B37</f>
        <v>EJECUCIÓN</v>
      </c>
      <c r="E32" s="17" t="str">
        <f>VLOOKUP(C32,'IDENTIFICACION Y ANALISIS'!$B$19:$F$68,3,FALSE)</f>
        <v>General</v>
      </c>
      <c r="F32" s="17" t="str">
        <f>VLOOKUP(C32,'IDENTIFICACION Y ANALISIS'!$B$19:$F$68,4,FALSE)</f>
        <v>Externo</v>
      </c>
      <c r="G32" s="18" t="str">
        <f>+EVALUACION!H38</f>
        <v>Desajustes financieros que afectan la ejecución contractual, posibles retrasos en la ejecuciòn y la calidad del servicio.</v>
      </c>
      <c r="H32" s="18">
        <f>+EVALUACION!I38</f>
        <v>3</v>
      </c>
      <c r="I32" s="18">
        <f>+EVALUACION!J38</f>
        <v>4</v>
      </c>
      <c r="J32" s="18">
        <f>+EVALUACION!K38</f>
        <v>7</v>
      </c>
      <c r="K32" s="17" t="str">
        <f>+EVALUACION!L38</f>
        <v>ALTO</v>
      </c>
      <c r="L32" s="18" t="s">
        <v>118</v>
      </c>
      <c r="M32" s="17">
        <v>50</v>
      </c>
      <c r="N32" s="18" t="str">
        <f>+'EVALUACION CON CONTROLES'!G37</f>
        <v>Realizar un análisis de mercado detallado en los estudios previos para prever posibles variaciones.</v>
      </c>
      <c r="O32" s="18">
        <f>+'EVALUACION CON CONTROLES'!I37</f>
        <v>3</v>
      </c>
      <c r="P32" s="18">
        <f>+'EVALUACION CON CONTROLES'!J37</f>
        <v>4</v>
      </c>
      <c r="Q32" s="18">
        <f>+'EVALUACION CON CONTROLES'!K37</f>
        <v>7</v>
      </c>
      <c r="R32" s="17" t="str">
        <f>+'EVALUACION CON CONTROLES'!L37</f>
        <v>ALTO</v>
      </c>
      <c r="S32" s="18" t="str">
        <f>+'EVALUACION CON CONTROLES'!M37</f>
        <v xml:space="preserve">Si </v>
      </c>
      <c r="T32" s="18" t="str">
        <f>+'EVALUACION CON CONTROLES'!N37</f>
        <v>Supervisor del Contrato y/o a quien designe</v>
      </c>
      <c r="U32" s="18" t="str">
        <f>+'EVALUACION CON CONTROLES'!O37</f>
        <v>Desde el inicio de la ejecución del contrato</v>
      </c>
      <c r="V32" s="18" t="str">
        <f>+'EVALUACION CON CONTROLES'!P37</f>
        <v xml:space="preserve">Durante toda la ejecución contractual </v>
      </c>
      <c r="W32" s="18" t="str">
        <f>+'EVALUACION CON CONTROLES'!Q37</f>
        <v>Revisión periódica de índices de mercado y costos de insumos</v>
      </c>
      <c r="X32" s="19" t="str">
        <f>+'EVALUACION CON CONTROLES'!R37</f>
        <v>Mensual</v>
      </c>
    </row>
    <row r="33" spans="2:24" ht="106.5" customHeight="1" x14ac:dyDescent="0.2">
      <c r="B33" s="16">
        <v>23</v>
      </c>
      <c r="C33" s="18" t="str">
        <f>+'EVALUACION CON CONTROLES'!C38:F38</f>
        <v>Variación en la disponibilidad o en el costo de los insumos necesarios para prestar los servicios.</v>
      </c>
      <c r="D33" s="17" t="str">
        <f>+'EVALUACION CON CONTROLES'!B38</f>
        <v>EJECUCIÓN</v>
      </c>
      <c r="E33" s="17" t="str">
        <f>VLOOKUP(C33,'IDENTIFICACION Y ANALISIS'!$B$19:$F$68,3,FALSE)</f>
        <v>Especifico</v>
      </c>
      <c r="F33" s="17" t="str">
        <f>VLOOKUP(C33,'IDENTIFICACION Y ANALISIS'!$B$19:$F$68,4,FALSE)</f>
        <v>Externo</v>
      </c>
      <c r="G33" s="18" t="str">
        <f>+EVALUACION!H39</f>
        <v>Retrasos en la entrega del contrato y mayores costos operativos.</v>
      </c>
      <c r="H33" s="18">
        <f>+EVALUACION!I39</f>
        <v>3</v>
      </c>
      <c r="I33" s="18">
        <f>+EVALUACION!J39</f>
        <v>5</v>
      </c>
      <c r="J33" s="18">
        <f>+EVALUACION!K39</f>
        <v>8</v>
      </c>
      <c r="K33" s="17" t="str">
        <f>+EVALUACION!L39</f>
        <v>EXTREMO</v>
      </c>
      <c r="L33" s="18" t="s">
        <v>118</v>
      </c>
      <c r="M33" s="17">
        <v>50</v>
      </c>
      <c r="N33" s="18" t="str">
        <f>+'EVALUACION CON CONTROLES'!G38</f>
        <v>Identificar desde el inicio los insumos críticos para la ejecución del contrato.</v>
      </c>
      <c r="O33" s="18">
        <f>+'EVALUACION CON CONTROLES'!I38</f>
        <v>3</v>
      </c>
      <c r="P33" s="18">
        <f>+'EVALUACION CON CONTROLES'!J38</f>
        <v>5</v>
      </c>
      <c r="Q33" s="18">
        <f>+'EVALUACION CON CONTROLES'!K38</f>
        <v>8</v>
      </c>
      <c r="R33" s="17" t="str">
        <f>+'EVALUACION CON CONTROLES'!L38</f>
        <v>EXTREMO</v>
      </c>
      <c r="S33" s="18" t="str">
        <f>+'EVALUACION CON CONTROLES'!M38</f>
        <v>Si</v>
      </c>
      <c r="T33" s="18" t="str">
        <f>+'EVALUACION CON CONTROLES'!N38</f>
        <v>Supervisor del  Contrato y/o a quien designe</v>
      </c>
      <c r="U33" s="18" t="str">
        <f>+'EVALUACION CON CONTROLES'!O38</f>
        <v>Desde el inicio de la ejecución del contrato</v>
      </c>
      <c r="V33" s="18" t="str">
        <f>+'EVALUACION CON CONTROLES'!P38</f>
        <v>Durante toda la ejecución contractual</v>
      </c>
      <c r="W33" s="18" t="str">
        <f>+'EVALUACION CON CONTROLES'!Q38</f>
        <v>Reportes del contratista sobre disponibilidad y costos de insumos</v>
      </c>
      <c r="X33" s="19" t="str">
        <f>+'EVALUACION CON CONTROLES'!R38</f>
        <v>Mensual</v>
      </c>
    </row>
    <row r="34" spans="2:24" ht="106.5" customHeight="1" x14ac:dyDescent="0.2">
      <c r="B34" s="16">
        <v>24</v>
      </c>
      <c r="C34" s="18" t="str">
        <f>+'EVALUACION CON CONTROLES'!C39:F39</f>
        <v>Incumplimiento de compromisos adquiridos por el contratista seleccionado con sus subcontratistas, suministradores de bienes y servicios.</v>
      </c>
      <c r="D34" s="17" t="str">
        <f>+'EVALUACION CON CONTROLES'!B39</f>
        <v>EJECUCIÓN</v>
      </c>
      <c r="E34" s="17" t="str">
        <f>VLOOKUP(C34,'IDENTIFICACION Y ANALISIS'!$B$19:$F$68,3,FALSE)</f>
        <v>Especifico</v>
      </c>
      <c r="F34" s="17" t="str">
        <f>VLOOKUP(C34,'IDENTIFICACION Y ANALISIS'!$B$19:$F$68,4,FALSE)</f>
        <v>Externo</v>
      </c>
      <c r="G34" s="18" t="str">
        <f>+EVALUACION!H40</f>
        <v>Afectación directa en el cronograma y calidad del contrato.</v>
      </c>
      <c r="H34" s="18">
        <f>+EVALUACION!I40</f>
        <v>3</v>
      </c>
      <c r="I34" s="18">
        <f>+EVALUACION!J40</f>
        <v>5</v>
      </c>
      <c r="J34" s="18">
        <f>+EVALUACION!K40</f>
        <v>8</v>
      </c>
      <c r="K34" s="17" t="str">
        <f>+EVALUACION!L40</f>
        <v>EXTREMO</v>
      </c>
      <c r="L34" s="18" t="s">
        <v>117</v>
      </c>
      <c r="M34" s="17">
        <v>100</v>
      </c>
      <c r="N34" s="18" t="str">
        <f>+'EVALUACION CON CONTROLES'!G39</f>
        <v>Incluir en el contrato la obligación del contratista de responder solidariamente por sus subcontratistas.</v>
      </c>
      <c r="O34" s="18">
        <f>+'EVALUACION CON CONTROLES'!I39</f>
        <v>3</v>
      </c>
      <c r="P34" s="18">
        <f>+'EVALUACION CON CONTROLES'!J39</f>
        <v>5</v>
      </c>
      <c r="Q34" s="18">
        <f>+'EVALUACION CON CONTROLES'!K39</f>
        <v>8</v>
      </c>
      <c r="R34" s="17" t="str">
        <f>+'EVALUACION CON CONTROLES'!L39</f>
        <v>EXTREMO</v>
      </c>
      <c r="S34" s="18" t="str">
        <f>+'EVALUACION CON CONTROLES'!M39</f>
        <v>Si</v>
      </c>
      <c r="T34" s="18" t="str">
        <f>+'EVALUACION CON CONTROLES'!N39</f>
        <v>Supervisor del  Contrato y/o a quien designe</v>
      </c>
      <c r="U34" s="18" t="str">
        <f>+'EVALUACION CON CONTROLES'!O39</f>
        <v>Desde el inicio de la ejecución del contrato</v>
      </c>
      <c r="V34" s="18" t="str">
        <f>+'EVALUACION CON CONTROLES'!P39</f>
        <v>Durante toda la ejecución contractual</v>
      </c>
      <c r="W34" s="18" t="str">
        <f>+'EVALUACION CON CONTROLES'!Q39</f>
        <v>Informes periódicos del contratista sobre el estado de pagos y cumplimiento con subcontratistas</v>
      </c>
      <c r="X34" s="19" t="str">
        <f>+'EVALUACION CON CONTROLES'!R39</f>
        <v>Mensual o según los cortes definidos en el contrato</v>
      </c>
    </row>
    <row r="35" spans="2:24" ht="106.5" customHeight="1" x14ac:dyDescent="0.2">
      <c r="B35" s="16">
        <v>25</v>
      </c>
      <c r="C35" s="18" t="str">
        <f>+'EVALUACION CON CONTROLES'!C40:F40</f>
        <v>Incumplimiento de la administración en los pagos.</v>
      </c>
      <c r="D35" s="17" t="str">
        <f>+'EVALUACION CON CONTROLES'!B40</f>
        <v>EJECUCIÓN</v>
      </c>
      <c r="E35" s="17" t="str">
        <f>VLOOKUP(C35,'IDENTIFICACION Y ANALISIS'!$B$19:$F$68,3,FALSE)</f>
        <v>Especifico</v>
      </c>
      <c r="F35" s="17" t="str">
        <f>VLOOKUP(C35,'IDENTIFICACION Y ANALISIS'!$B$19:$F$68,4,FALSE)</f>
        <v>Externo</v>
      </c>
      <c r="G35" s="18" t="str">
        <f>+EVALUACION!H41</f>
        <v>Posible suspensión de actividades por parte del contratista y reclamaciones legales.</v>
      </c>
      <c r="H35" s="18">
        <f>+EVALUACION!I41</f>
        <v>1</v>
      </c>
      <c r="I35" s="18">
        <f>+EVALUACION!J41</f>
        <v>4</v>
      </c>
      <c r="J35" s="18">
        <f>+EVALUACION!K41</f>
        <v>5</v>
      </c>
      <c r="K35" s="17" t="str">
        <f>+EVALUACION!L41</f>
        <v>MEDIO</v>
      </c>
      <c r="L35" s="18" t="s">
        <v>118</v>
      </c>
      <c r="M35" s="17">
        <v>50</v>
      </c>
      <c r="N35" s="18" t="str">
        <f>+'EVALUACION CON CONTROLES'!G40</f>
        <v>Programar los pagos de acuerdo con el cronograma contractual y la disponibilidad presupuestal.</v>
      </c>
      <c r="O35" s="18">
        <f>+'EVALUACION CON CONTROLES'!I40</f>
        <v>1</v>
      </c>
      <c r="P35" s="18">
        <f>+'EVALUACION CON CONTROLES'!J40</f>
        <v>4</v>
      </c>
      <c r="Q35" s="18">
        <f>+'EVALUACION CON CONTROLES'!K40</f>
        <v>5</v>
      </c>
      <c r="R35" s="17" t="str">
        <f>+'EVALUACION CON CONTROLES'!L40</f>
        <v>MEDIO</v>
      </c>
      <c r="S35" s="18" t="str">
        <f>+'EVALUACION CON CONTROLES'!M40</f>
        <v xml:space="preserve">Sì </v>
      </c>
      <c r="T35" s="18" t="str">
        <f>+'EVALUACION CON CONTROLES'!N40</f>
        <v>Supervisor del  Contrato y/o a quien designe</v>
      </c>
      <c r="U35" s="18" t="str">
        <f>+'EVALUACION CON CONTROLES'!O40</f>
        <v>Desde el inicio de la ejecución del contrato</v>
      </c>
      <c r="V35" s="18" t="str">
        <f>+'EVALUACION CON CONTROLES'!P40</f>
        <v>Durante toda la ejecución contractual</v>
      </c>
      <c r="W35" s="18" t="str">
        <f>+'EVALUACION CON CONTROLES'!Q40</f>
        <v>Registro de pagos efectuados vs. programados</v>
      </c>
      <c r="X35" s="19" t="str">
        <f>+'EVALUACION CON CONTROLES'!R40</f>
        <v>Mensual o de acuerdo con el cronograma de pagos del contrato</v>
      </c>
    </row>
    <row r="36" spans="2:24" ht="106.5" customHeight="1" x14ac:dyDescent="0.2">
      <c r="B36" s="16">
        <v>26</v>
      </c>
      <c r="C36" s="18" t="str">
        <f>+'EVALUACION CON CONTROLES'!C41:F41</f>
        <v>Defecto en la instalación de equipos</v>
      </c>
      <c r="D36" s="17" t="str">
        <f>+'EVALUACION CON CONTROLES'!B41</f>
        <v>EJECUCIÓN</v>
      </c>
      <c r="E36" s="17" t="str">
        <f>VLOOKUP(C36,'IDENTIFICACION Y ANALISIS'!$B$19:$F$68,3,FALSE)</f>
        <v>Especifico</v>
      </c>
      <c r="F36" s="17" t="str">
        <f>VLOOKUP(C36,'IDENTIFICACION Y ANALISIS'!$B$19:$F$68,4,FALSE)</f>
        <v>Externo</v>
      </c>
      <c r="G36" s="18" t="str">
        <f>+EVALUACION!H42</f>
        <v>Fallas en la prestación del servicio, sobrecostos y retrasos en la ejecución.</v>
      </c>
      <c r="H36" s="18">
        <f>+EVALUACION!I42</f>
        <v>2</v>
      </c>
      <c r="I36" s="18">
        <f>+EVALUACION!J42</f>
        <v>3</v>
      </c>
      <c r="J36" s="18">
        <f>+EVALUACION!K42</f>
        <v>5</v>
      </c>
      <c r="K36" s="17" t="str">
        <f>+EVALUACION!L42</f>
        <v>MEDIO</v>
      </c>
      <c r="L36" s="18" t="s">
        <v>117</v>
      </c>
      <c r="M36" s="17">
        <v>100</v>
      </c>
      <c r="N36" s="18" t="str">
        <f>+'EVALUACION CON CONTROLES'!G41</f>
        <v>Supervisión técnica y pruebas de funcionamiento en el momento de la instalación.</v>
      </c>
      <c r="O36" s="18">
        <f>+'EVALUACION CON CONTROLES'!I41</f>
        <v>2</v>
      </c>
      <c r="P36" s="18">
        <f>+'EVALUACION CON CONTROLES'!J41</f>
        <v>3</v>
      </c>
      <c r="Q36" s="18">
        <f>+'EVALUACION CON CONTROLES'!K41</f>
        <v>5</v>
      </c>
      <c r="R36" s="17" t="str">
        <f>+'EVALUACION CON CONTROLES'!L41</f>
        <v>MEDIO</v>
      </c>
      <c r="S36" s="18" t="str">
        <f>+'EVALUACION CON CONTROLES'!M41</f>
        <v>No</v>
      </c>
      <c r="T36" s="18" t="str">
        <f>+'EVALUACION CON CONTROLES'!N41</f>
        <v>Contratista</v>
      </c>
      <c r="U36" s="18" t="str">
        <f>+'EVALUACION CON CONTROLES'!O41</f>
        <v>Al momento de la entrega e instalación de los equipos</v>
      </c>
      <c r="V36" s="18" t="str">
        <f>+'EVALUACION CON CONTROLES'!P41</f>
        <v>Con la aprobación de la instalación y recepción conforme</v>
      </c>
      <c r="W36" s="18" t="str">
        <f>+'EVALUACION CON CONTROLES'!Q41</f>
        <v>Pruebas técnicas de los equipos instalados</v>
      </c>
      <c r="X36" s="19" t="str">
        <f>+'EVALUACION CON CONTROLES'!R41</f>
        <v>En cada entrega e instalación de equipos</v>
      </c>
    </row>
    <row r="37" spans="2:24" ht="106.5" customHeight="1" x14ac:dyDescent="0.2">
      <c r="B37" s="16">
        <v>27</v>
      </c>
      <c r="C37" s="18" t="str">
        <f>+'EVALUACION CON CONTROLES'!C42:F42</f>
        <v>Defectos en los equipos.</v>
      </c>
      <c r="D37" s="17" t="str">
        <f>+'EVALUACION CON CONTROLES'!B42</f>
        <v>EJECUCIÓN</v>
      </c>
      <c r="E37" s="17" t="str">
        <f>VLOOKUP(C37,'IDENTIFICACION Y ANALISIS'!$B$19:$F$68,3,FALSE)</f>
        <v>Especifico</v>
      </c>
      <c r="F37" s="17" t="str">
        <f>VLOOKUP(C37,'IDENTIFICACION Y ANALISIS'!$B$19:$F$68,4,FALSE)</f>
        <v>Externo</v>
      </c>
      <c r="G37" s="18" t="str">
        <f>+EVALUACION!H43</f>
        <v>Interrupción de actividades, necesidad de reposición y aumento de costos.</v>
      </c>
      <c r="H37" s="18">
        <f>+EVALUACION!I43</f>
        <v>2</v>
      </c>
      <c r="I37" s="18">
        <f>+EVALUACION!J43</f>
        <v>3</v>
      </c>
      <c r="J37" s="18">
        <f>+EVALUACION!K43</f>
        <v>5</v>
      </c>
      <c r="K37" s="17" t="str">
        <f>+EVALUACION!L43</f>
        <v>MEDIO</v>
      </c>
      <c r="L37" s="18" t="s">
        <v>117</v>
      </c>
      <c r="M37" s="17">
        <v>100</v>
      </c>
      <c r="N37" s="18" t="str">
        <f>+'EVALUACION CON CONTROLES'!G42</f>
        <v>Realizar inspecciones técnicas y pruebas de funcionamiento antes de la recepción de los equipos.</v>
      </c>
      <c r="O37" s="18">
        <f>+'EVALUACION CON CONTROLES'!I42</f>
        <v>2</v>
      </c>
      <c r="P37" s="18">
        <f>+'EVALUACION CON CONTROLES'!J42</f>
        <v>3</v>
      </c>
      <c r="Q37" s="18">
        <f>+'EVALUACION CON CONTROLES'!K42</f>
        <v>5</v>
      </c>
      <c r="R37" s="17" t="str">
        <f>+'EVALUACION CON CONTROLES'!L42</f>
        <v>MEDIO</v>
      </c>
      <c r="S37" s="18" t="str">
        <f>+'EVALUACION CON CONTROLES'!M42</f>
        <v>No</v>
      </c>
      <c r="T37" s="18" t="str">
        <f>+'EVALUACION CON CONTROLES'!N42</f>
        <v>Contratista</v>
      </c>
      <c r="U37" s="18" t="str">
        <f>+'EVALUACION CON CONTROLES'!O42</f>
        <v>Al momento de la entrega de los equipos</v>
      </c>
      <c r="V37" s="18" t="str">
        <f>+'EVALUACION CON CONTROLES'!P42</f>
        <v>Con la recepción definitiva y el vencimiento del período de garantía</v>
      </c>
      <c r="W37" s="18" t="str">
        <f>+'EVALUACION CON CONTROLES'!Q42</f>
        <v>Pruebas técnicas de calidad y funcionamiento</v>
      </c>
      <c r="X37" s="19" t="str">
        <f>+'EVALUACION CON CONTROLES'!R42</f>
        <v>En cada entrega de equipos y durante el período de garantía</v>
      </c>
    </row>
    <row r="38" spans="2:24" ht="106.5" customHeight="1" x14ac:dyDescent="0.2">
      <c r="B38" s="16">
        <v>28</v>
      </c>
      <c r="C38" s="18" t="str">
        <f>+'EVALUACION CON CONTROLES'!C43:F43</f>
        <v>Daños a los equipos objeto de mantenimiento y/o otros bienes</v>
      </c>
      <c r="D38" s="17" t="str">
        <f>+'EVALUACION CON CONTROLES'!B43</f>
        <v>EJECUCIÓN</v>
      </c>
      <c r="E38" s="17" t="str">
        <f>VLOOKUP(C38,'IDENTIFICACION Y ANALISIS'!$B$19:$F$68,3,FALSE)</f>
        <v>Especifico</v>
      </c>
      <c r="F38" s="17" t="str">
        <f>VLOOKUP(C38,'IDENTIFICACION Y ANALISIS'!$B$19:$F$68,4,FALSE)</f>
        <v>Externo</v>
      </c>
      <c r="G38" s="18" t="str">
        <f>+EVALUACION!H44</f>
        <v>Pérdida de recursos y retraso en la prestación del servicio.</v>
      </c>
      <c r="H38" s="18">
        <f>+EVALUACION!I44</f>
        <v>2</v>
      </c>
      <c r="I38" s="18">
        <f>+EVALUACION!J44</f>
        <v>3</v>
      </c>
      <c r="J38" s="18">
        <f>+EVALUACION!K44</f>
        <v>5</v>
      </c>
      <c r="K38" s="17" t="str">
        <f>+EVALUACION!L44</f>
        <v>MEDIO</v>
      </c>
      <c r="L38" s="18" t="s">
        <v>117</v>
      </c>
      <c r="M38" s="17">
        <v>100</v>
      </c>
      <c r="N38" s="18" t="str">
        <f>+'EVALUACION CON CONTROLES'!G43</f>
        <v>Exigir pólizas de seguro que cubran daños, pérdida o deterioro de los equipos y bienes.</v>
      </c>
      <c r="O38" s="18">
        <f>+'EVALUACION CON CONTROLES'!I43</f>
        <v>2</v>
      </c>
      <c r="P38" s="18">
        <f>+'EVALUACION CON CONTROLES'!J43</f>
        <v>3</v>
      </c>
      <c r="Q38" s="18">
        <f>+'EVALUACION CON CONTROLES'!K43</f>
        <v>5</v>
      </c>
      <c r="R38" s="17" t="str">
        <f>+'EVALUACION CON CONTROLES'!L43</f>
        <v>MEDIO</v>
      </c>
      <c r="S38" s="18" t="str">
        <f>+'EVALUACION CON CONTROLES'!M43</f>
        <v>No</v>
      </c>
      <c r="T38" s="18" t="str">
        <f>+'EVALUACION CON CONTROLES'!N43</f>
        <v>Supervisor del contrato</v>
      </c>
      <c r="U38" s="18" t="str">
        <f>+'EVALUACION CON CONTROLES'!O43</f>
        <v>Desde la entrega de los equipos</v>
      </c>
      <c r="V38" s="18" t="str">
        <f>+'EVALUACION CON CONTROLES'!P43</f>
        <v>Con la finalización del contrato y la recepción definitiva de los bienes</v>
      </c>
      <c r="W38" s="18" t="str">
        <f>+'EVALUACION CON CONTROLES'!Q43</f>
        <v>Inspecciones técnicas periódicas</v>
      </c>
      <c r="X38" s="19" t="str">
        <f>+'EVALUACION CON CONTROLES'!R43</f>
        <v>Mensual o cada vez que se realice mantenimiento o traslado de los equipos</v>
      </c>
    </row>
    <row r="39" spans="2:24" ht="106.5" customHeight="1" x14ac:dyDescent="0.2">
      <c r="B39" s="16">
        <v>29</v>
      </c>
      <c r="C39" s="18" t="str">
        <f>+'EVALUACION CON CONTROLES'!C44:F44</f>
        <v>Imposición de nuevos tributos</v>
      </c>
      <c r="D39" s="17" t="str">
        <f>+'EVALUACION CON CONTROLES'!B44</f>
        <v>EJECUCIÓN</v>
      </c>
      <c r="E39" s="17" t="str">
        <f>VLOOKUP(C39,'IDENTIFICACION Y ANALISIS'!$B$19:$F$68,3,FALSE)</f>
        <v>General</v>
      </c>
      <c r="F39" s="17" t="str">
        <f>VLOOKUP(C39,'IDENTIFICACION Y ANALISIS'!$B$19:$F$68,4,FALSE)</f>
        <v>Externo</v>
      </c>
      <c r="G39" s="18" t="str">
        <f>+EVALUACION!H45</f>
        <v>Incremento de los costos del contrato y ajustes presupuestales no previstos.</v>
      </c>
      <c r="H39" s="18">
        <f>+EVALUACION!I45</f>
        <v>2</v>
      </c>
      <c r="I39" s="18">
        <f>+EVALUACION!J45</f>
        <v>4</v>
      </c>
      <c r="J39" s="18">
        <f>+EVALUACION!K45</f>
        <v>6</v>
      </c>
      <c r="K39" s="17" t="str">
        <f>+EVALUACION!L45</f>
        <v>ALTO</v>
      </c>
      <c r="L39" s="18" t="s">
        <v>118</v>
      </c>
      <c r="M39" s="17">
        <v>50</v>
      </c>
      <c r="N39" s="18" t="str">
        <f>+'EVALUACION CON CONTROLES'!G44</f>
        <v>Realizar seguimiento normativo y tributario permanente.</v>
      </c>
      <c r="O39" s="18">
        <f>+'EVALUACION CON CONTROLES'!I44</f>
        <v>2</v>
      </c>
      <c r="P39" s="18">
        <f>+'EVALUACION CON CONTROLES'!J44</f>
        <v>4</v>
      </c>
      <c r="Q39" s="18">
        <f>+'EVALUACION CON CONTROLES'!K44</f>
        <v>6</v>
      </c>
      <c r="R39" s="17" t="str">
        <f>+'EVALUACION CON CONTROLES'!L44</f>
        <v>ALTO</v>
      </c>
      <c r="S39" s="18" t="str">
        <f>+'EVALUACION CON CONTROLES'!M44</f>
        <v xml:space="preserve">Sì </v>
      </c>
      <c r="T39" s="18" t="str">
        <f>+'EVALUACION CON CONTROLES'!N44</f>
        <v>Supervisor del contrato</v>
      </c>
      <c r="U39" s="18" t="str">
        <f>+'EVALUACION CON CONTROLES'!O44</f>
        <v>Durante toda la ejecución del contrato</v>
      </c>
      <c r="V39" s="18" t="str">
        <f>+'EVALUACION CON CONTROLES'!P44</f>
        <v>Al finalizar la ejecución del contrato y liquidación definitiva</v>
      </c>
      <c r="W39" s="18" t="str">
        <f>+'EVALUACION CON CONTROLES'!Q44</f>
        <v>Revisión periódica de normas tributarias</v>
      </c>
      <c r="X39" s="19" t="str">
        <f>+'EVALUACION CON CONTROLES'!R44</f>
        <v>Trimestral o cuando se emitan nuevas normas tributarias</v>
      </c>
    </row>
    <row r="40" spans="2:24" ht="106.5" customHeight="1" x14ac:dyDescent="0.2">
      <c r="B40" s="16">
        <v>30</v>
      </c>
      <c r="C40" s="18" t="str">
        <f>+'EVALUACION CON CONTROLES'!C45:F45</f>
        <v>Imposición de nuevos trámites o permisos</v>
      </c>
      <c r="D40" s="17" t="str">
        <f>+'EVALUACION CON CONTROLES'!B45</f>
        <v>EJECUCIÓN</v>
      </c>
      <c r="E40" s="17" t="str">
        <f>VLOOKUP(C40,'IDENTIFICACION Y ANALISIS'!$B$19:$F$68,3,FALSE)</f>
        <v>Especifico</v>
      </c>
      <c r="F40" s="17" t="str">
        <f>VLOOKUP(C40,'IDENTIFICACION Y ANALISIS'!$B$19:$F$68,4,FALSE)</f>
        <v>Externo</v>
      </c>
      <c r="G40" s="18" t="str">
        <f>+EVALUACION!H46</f>
        <v>Retrasos en la ejecución y mayores costos administrativos.</v>
      </c>
      <c r="H40" s="18">
        <f>+EVALUACION!I46</f>
        <v>1</v>
      </c>
      <c r="I40" s="18">
        <f>+EVALUACION!J46</f>
        <v>2</v>
      </c>
      <c r="J40" s="18">
        <f>+EVALUACION!K46</f>
        <v>3</v>
      </c>
      <c r="K40" s="17" t="str">
        <f>+EVALUACION!L46</f>
        <v>BAJO</v>
      </c>
      <c r="L40" s="18" t="s">
        <v>118</v>
      </c>
      <c r="M40" s="17">
        <v>50</v>
      </c>
      <c r="N40" s="18" t="str">
        <f>+'EVALUACION CON CONTROLES'!G45</f>
        <v>Incluir en el contrato cláusulas de prórroga y ajustes en caso de requerimientos sobrevinientes.</v>
      </c>
      <c r="O40" s="18">
        <f>+'EVALUACION CON CONTROLES'!I45</f>
        <v>1</v>
      </c>
      <c r="P40" s="18">
        <f>+'EVALUACION CON CONTROLES'!J45</f>
        <v>2</v>
      </c>
      <c r="Q40" s="18">
        <f>+'EVALUACION CON CONTROLES'!K45</f>
        <v>3</v>
      </c>
      <c r="R40" s="17" t="str">
        <f>+'EVALUACION CON CONTROLES'!L45</f>
        <v>BAJO</v>
      </c>
      <c r="S40" s="18" t="str">
        <f>+'EVALUACION CON CONTROLES'!M45</f>
        <v>No</v>
      </c>
      <c r="T40" s="18" t="str">
        <f>+'EVALUACION CON CONTROLES'!N45</f>
        <v>Contratista</v>
      </c>
      <c r="U40" s="18" t="str">
        <f>+'EVALUACION CON CONTROLES'!O45</f>
        <v xml:space="preserve">Desde el inicio de la ejecución </v>
      </c>
      <c r="V40" s="18" t="str">
        <f>+'EVALUACION CON CONTROLES'!P45</f>
        <v>Con la obtención de los permisos o trámites requeridos o con la terminación del contrato</v>
      </c>
      <c r="W40" s="18" t="str">
        <f>+'EVALUACION CON CONTROLES'!Q45</f>
        <v>Revisión periódica de cambios normativos y regulatorios</v>
      </c>
      <c r="X40" s="19" t="str">
        <f>+'EVALUACION CON CONTROLES'!R45</f>
        <v>Mensual o cada vez que se expidan nuevas regulaciones aplicables</v>
      </c>
    </row>
    <row r="41" spans="2:24" ht="106.5" customHeight="1" x14ac:dyDescent="0.2">
      <c r="B41" s="16">
        <v>31</v>
      </c>
      <c r="C41" s="18" t="str">
        <f>+'EVALUACION CON CONTROLES'!C46:F46</f>
        <v>Variación de tasas o tarifas</v>
      </c>
      <c r="D41" s="17" t="str">
        <f>+'EVALUACION CON CONTROLES'!B46</f>
        <v>EJECUCIÓN</v>
      </c>
      <c r="E41" s="17" t="str">
        <f>VLOOKUP(C41,'IDENTIFICACION Y ANALISIS'!$B$19:$F$68,3,FALSE)</f>
        <v>Especifico</v>
      </c>
      <c r="F41" s="17" t="str">
        <f>VLOOKUP(C41,'IDENTIFICACION Y ANALISIS'!$B$19:$F$68,4,FALSE)</f>
        <v>Externo</v>
      </c>
      <c r="G41" s="18" t="str">
        <f>+EVALUACION!H47</f>
        <v>Incremento de costos financieros y presupuestales.</v>
      </c>
      <c r="H41" s="18">
        <f>+EVALUACION!I47</f>
        <v>2</v>
      </c>
      <c r="I41" s="18">
        <f>+EVALUACION!J47</f>
        <v>3</v>
      </c>
      <c r="J41" s="18">
        <f>+EVALUACION!K47</f>
        <v>5</v>
      </c>
      <c r="K41" s="17" t="str">
        <f>+EVALUACION!L47</f>
        <v>MEDIO</v>
      </c>
      <c r="L41" s="18" t="s">
        <v>118</v>
      </c>
      <c r="M41" s="17">
        <v>50</v>
      </c>
      <c r="N41" s="18" t="str">
        <f>+'EVALUACION CON CONTROLES'!G46</f>
        <v>Incluir en el contrato cláusulas de revisión de precios o reajuste en caso de variaciones significativas.</v>
      </c>
      <c r="O41" s="18">
        <f>+'EVALUACION CON CONTROLES'!I46</f>
        <v>2</v>
      </c>
      <c r="P41" s="18">
        <f>+'EVALUACION CON CONTROLES'!J46</f>
        <v>3</v>
      </c>
      <c r="Q41" s="18">
        <f>+'EVALUACION CON CONTROLES'!K46</f>
        <v>5</v>
      </c>
      <c r="R41" s="17" t="str">
        <f>+'EVALUACION CON CONTROLES'!L46</f>
        <v>MEDIO</v>
      </c>
      <c r="S41" s="18" t="str">
        <f>+'EVALUACION CON CONTROLES'!M46</f>
        <v xml:space="preserve">Sì </v>
      </c>
      <c r="T41" s="18" t="str">
        <f>+'EVALUACION CON CONTROLES'!N46</f>
        <v>Contratista</v>
      </c>
      <c r="U41" s="18" t="str">
        <f>+'EVALUACION CON CONTROLES'!O46</f>
        <v xml:space="preserve">Desde el inicio de la ejecución </v>
      </c>
      <c r="V41" s="18" t="str">
        <f>+'EVALUACION CON CONTROLES'!P46</f>
        <v>Al finalizar la ejecución del contrato y liquidación definitiva</v>
      </c>
      <c r="W41" s="18" t="str">
        <f>+'EVALUACION CON CONTROLES'!Q46</f>
        <v>Informes financieros periódicos</v>
      </c>
      <c r="X41" s="19" t="str">
        <f>+'EVALUACION CON CONTROLES'!R46</f>
        <v>Mensual o cuando haya actualización de tasas y tarifas</v>
      </c>
    </row>
    <row r="42" spans="2:24" ht="106.5" customHeight="1" x14ac:dyDescent="0.2">
      <c r="B42" s="16">
        <v>32</v>
      </c>
      <c r="C42" s="18" t="str">
        <f>+'EVALUACION CON CONTROLES'!C47:F47</f>
        <v>Fuentes de materiales</v>
      </c>
      <c r="D42" s="17" t="str">
        <f>+'EVALUACION CON CONTROLES'!B47</f>
        <v>EJECUCIÓN</v>
      </c>
      <c r="E42" s="17" t="str">
        <f>VLOOKUP(C42,'IDENTIFICACION Y ANALISIS'!$B$19:$F$68,3,FALSE)</f>
        <v>Especifico</v>
      </c>
      <c r="F42" s="17" t="str">
        <f>VLOOKUP(C42,'IDENTIFICACION Y ANALISIS'!$B$19:$F$68,4,FALSE)</f>
        <v>Externo</v>
      </c>
      <c r="G42" s="18" t="str">
        <f>+EVALUACION!H48</f>
        <v>Escasez de insumos que retrasan la ejecución y aumentan costos.</v>
      </c>
      <c r="H42" s="18">
        <f>+EVALUACION!I48</f>
        <v>1</v>
      </c>
      <c r="I42" s="18">
        <f>+EVALUACION!J48</f>
        <v>3</v>
      </c>
      <c r="J42" s="18">
        <f>+EVALUACION!K48</f>
        <v>4</v>
      </c>
      <c r="K42" s="17" t="str">
        <f>+EVALUACION!L48</f>
        <v>BAJO</v>
      </c>
      <c r="L42" s="18" t="s">
        <v>117</v>
      </c>
      <c r="M42" s="17">
        <v>100</v>
      </c>
      <c r="N42" s="18" t="str">
        <f>+'EVALUACION CON CONTROLES'!G47</f>
        <v>Verificar la disponibilidad y legalidad de las fuentes de materiales antes del inicio de la obra.</v>
      </c>
      <c r="O42" s="18">
        <f>+'EVALUACION CON CONTROLES'!I47</f>
        <v>1</v>
      </c>
      <c r="P42" s="18">
        <f>+'EVALUACION CON CONTROLES'!J47</f>
        <v>3</v>
      </c>
      <c r="Q42" s="18">
        <f>+'EVALUACION CON CONTROLES'!K47</f>
        <v>4</v>
      </c>
      <c r="R42" s="17" t="str">
        <f>+'EVALUACION CON CONTROLES'!L47</f>
        <v>BAJO</v>
      </c>
      <c r="S42" s="18" t="str">
        <f>+'EVALUACION CON CONTROLES'!M47</f>
        <v>Si</v>
      </c>
      <c r="T42" s="18" t="str">
        <f>+'EVALUACION CON CONTROLES'!N47</f>
        <v xml:space="preserve">Contratista </v>
      </c>
      <c r="U42" s="18" t="str">
        <f>+'EVALUACION CON CONTROLES'!O47</f>
        <v>Previo al inicio de la obra</v>
      </c>
      <c r="V42" s="18" t="str">
        <f>+'EVALUACION CON CONTROLES'!P47</f>
        <v>Con la finalización del contrato y la entrega de materiales en cada fase</v>
      </c>
      <c r="W42" s="18" t="str">
        <f>+'EVALUACION CON CONTROLES'!Q47</f>
        <v>Informes de interventoría sobre el suministro y calidad de materiales</v>
      </c>
      <c r="X42" s="19" t="str">
        <f>+'EVALUACION CON CONTROLES'!R47</f>
        <v>Mensual o en cada entrega de materiales</v>
      </c>
    </row>
    <row r="43" spans="2:24" ht="106.5" customHeight="1" x14ac:dyDescent="0.2">
      <c r="B43" s="16">
        <v>33</v>
      </c>
      <c r="C43" s="18" t="str">
        <f>+'IDENTIFICACION Y ANALISIS'!B54</f>
        <v>Obsolencia técnologica</v>
      </c>
      <c r="D43" s="17" t="str">
        <f>+'EVALUACION CON CONTROLES'!B48</f>
        <v>EJECUCIÓN</v>
      </c>
      <c r="E43" s="17" t="str">
        <f>VLOOKUP(C43,'IDENTIFICACION Y ANALISIS'!$B$19:$F$68,3,FALSE)</f>
        <v>Especifico</v>
      </c>
      <c r="F43" s="17" t="str">
        <f>VLOOKUP(C43,'IDENTIFICACION Y ANALISIS'!$B$19:$F$68,4,FALSE)</f>
        <v>Externo</v>
      </c>
      <c r="G43" s="18" t="str">
        <f>+EVALUACION!H49</f>
        <v>Pérdida de eficiencia en la prestación del servicio y necesidad de nuevas inversiones.</v>
      </c>
      <c r="H43" s="18">
        <f>+EVALUACION!I49</f>
        <v>2</v>
      </c>
      <c r="I43" s="18">
        <f>+EVALUACION!J49</f>
        <v>2</v>
      </c>
      <c r="J43" s="18">
        <f>+EVALUACION!K49</f>
        <v>4</v>
      </c>
      <c r="K43" s="17" t="str">
        <f>+EVALUACION!L49</f>
        <v>BAJO</v>
      </c>
      <c r="L43" s="18" t="s">
        <v>117</v>
      </c>
      <c r="M43" s="17">
        <v>100</v>
      </c>
      <c r="N43" s="18" t="str">
        <f>+'EVALUACION CON CONTROLES'!G48</f>
        <v>Solicitar certificaciones de vigencia y soporte técnico del fabricante.</v>
      </c>
      <c r="O43" s="18">
        <f>+'EVALUACION CON CONTROLES'!I48</f>
        <v>2</v>
      </c>
      <c r="P43" s="18">
        <f>+'EVALUACION CON CONTROLES'!J48</f>
        <v>2</v>
      </c>
      <c r="Q43" s="18">
        <f>+'EVALUACION CON CONTROLES'!K48</f>
        <v>4</v>
      </c>
      <c r="R43" s="17" t="str">
        <f>+'EVALUACION CON CONTROLES'!L48</f>
        <v>BAJO</v>
      </c>
      <c r="S43" s="18" t="str">
        <f>+'EVALUACION CON CONTROLES'!M48</f>
        <v xml:space="preserve">No </v>
      </c>
      <c r="T43" s="18" t="str">
        <f>+'EVALUACION CON CONTROLES'!N48</f>
        <v xml:space="preserve"> Supervisor técnico</v>
      </c>
      <c r="U43" s="18" t="str">
        <f>+'EVALUACION CON CONTROLES'!O48</f>
        <v>Desde la etapa de alistamiento y adquisición de equipos</v>
      </c>
      <c r="V43" s="18" t="str">
        <f>+'EVALUACION CON CONTROLES'!P48</f>
        <v>Hasta la finalización del contrato</v>
      </c>
      <c r="W43" s="18" t="str">
        <f>+'EVALUACION CON CONTROLES'!Q48</f>
        <v>Informes de interventoría técnica</v>
      </c>
      <c r="X43" s="19" t="str">
        <f>+'EVALUACION CON CONTROLES'!R48</f>
        <v>Semestral o cuando el proveedor notifique cambios tecnológicos</v>
      </c>
    </row>
    <row r="44" spans="2:24" ht="106.5" customHeight="1" x14ac:dyDescent="0.2">
      <c r="B44" s="16">
        <v>34</v>
      </c>
      <c r="C44" s="18" t="str">
        <f>+'EVALUACION CON CONTROLES'!C49:F49</f>
        <v>Eventos naturales tales como lluvias, innundaciones y sequias entre otros</v>
      </c>
      <c r="D44" s="17" t="str">
        <f>+'EVALUACION CON CONTROLES'!B49</f>
        <v>EJECUCIÓN</v>
      </c>
      <c r="E44" s="17" t="str">
        <f>VLOOKUP(C44,'IDENTIFICACION Y ANALISIS'!$B$19:$F$68,3,FALSE)</f>
        <v>Especifico</v>
      </c>
      <c r="F44" s="17" t="str">
        <f>VLOOKUP(C44,'IDENTIFICACION Y ANALISIS'!$B$19:$F$68,4,FALSE)</f>
        <v>Externo</v>
      </c>
      <c r="G44" s="18" t="str">
        <f>+EVALUACION!H50</f>
        <v>Suspensión temporal de actividades, daños en la obra o bienes y retrasos significativos.</v>
      </c>
      <c r="H44" s="18">
        <f>+EVALUACION!I50</f>
        <v>3</v>
      </c>
      <c r="I44" s="18">
        <f>+EVALUACION!J50</f>
        <v>3</v>
      </c>
      <c r="J44" s="18">
        <f>+EVALUACION!K50</f>
        <v>6</v>
      </c>
      <c r="K44" s="17" t="str">
        <f>+EVALUACION!L50</f>
        <v>ALTO</v>
      </c>
      <c r="L44" s="18" t="s">
        <v>118</v>
      </c>
      <c r="M44" s="17">
        <v>50</v>
      </c>
      <c r="N44" s="18" t="str">
        <f>+'EVALUACION CON CONTROLES'!G49</f>
        <v>Ajustar el cronograma de obra considerando épocas de lluvia o sequía.</v>
      </c>
      <c r="O44" s="18">
        <f>+'EVALUACION CON CONTROLES'!I49</f>
        <v>3</v>
      </c>
      <c r="P44" s="18">
        <f>+'EVALUACION CON CONTROLES'!J49</f>
        <v>3</v>
      </c>
      <c r="Q44" s="18">
        <f>+'EVALUACION CON CONTROLES'!K49</f>
        <v>6</v>
      </c>
      <c r="R44" s="17" t="str">
        <f>+'EVALUACION CON CONTROLES'!L49</f>
        <v>ALTO</v>
      </c>
      <c r="S44" s="18" t="str">
        <f>+'EVALUACION CON CONTROLES'!M49</f>
        <v>No</v>
      </c>
      <c r="T44" s="18" t="str">
        <f>+'EVALUACION CON CONTROLES'!N49</f>
        <v xml:space="preserve">Contratista </v>
      </c>
      <c r="U44" s="18" t="str">
        <f>+'EVALUACION CON CONTROLES'!O49</f>
        <v>Inicio de  ejecuciòn de contrato</v>
      </c>
      <c r="V44" s="18" t="str">
        <f>+'EVALUACION CON CONTROLES'!P49</f>
        <v>Finalizacion del contrato</v>
      </c>
      <c r="W44" s="18" t="str">
        <f>+'EVALUACION CON CONTROLES'!Q49</f>
        <v>Actas de seguimiento al cronograma contrato</v>
      </c>
      <c r="X44" s="19" t="str">
        <f>+'EVALUACION CON CONTROLES'!R49</f>
        <v>Mensual</v>
      </c>
    </row>
    <row r="45" spans="2:24" ht="106.5" customHeight="1" x14ac:dyDescent="0.2">
      <c r="B45" s="16">
        <v>35</v>
      </c>
      <c r="C45" s="18" t="str">
        <f>+'EVALUACION CON CONTROLES'!C50:F50</f>
        <v>Dificultades en el almacenamiento</v>
      </c>
      <c r="D45" s="17" t="str">
        <f>+'EVALUACION CON CONTROLES'!B50</f>
        <v>EJECUCIÓN</v>
      </c>
      <c r="E45" s="17" t="str">
        <f>VLOOKUP(C45,'IDENTIFICACION Y ANALISIS'!$B$19:$F$68,3,FALSE)</f>
        <v>Especifico</v>
      </c>
      <c r="F45" s="17" t="str">
        <f>VLOOKUP(C45,'IDENTIFICACION Y ANALISIS'!$B$19:$F$68,4,FALSE)</f>
        <v>Externo</v>
      </c>
      <c r="G45" s="18" t="str">
        <f>+EVALUACION!H51</f>
        <v>Daños a materiales e insumos, pérdida de inventario y mayores costos.</v>
      </c>
      <c r="H45" s="18">
        <f>+EVALUACION!I51</f>
        <v>2</v>
      </c>
      <c r="I45" s="18">
        <f>+EVALUACION!J51</f>
        <v>4</v>
      </c>
      <c r="J45" s="18">
        <f>+EVALUACION!K51</f>
        <v>6</v>
      </c>
      <c r="K45" s="17" t="str">
        <f>+EVALUACION!L51</f>
        <v>ALTO</v>
      </c>
      <c r="L45" s="18" t="s">
        <v>116</v>
      </c>
      <c r="M45" s="17">
        <v>100</v>
      </c>
      <c r="N45" s="18" t="str">
        <f>+'EVALUACION CON CONTROLES'!G50</f>
        <v>Identificar con anticipación espacios alternos de almacenamiento.</v>
      </c>
      <c r="O45" s="18">
        <f>+'EVALUACION CON CONTROLES'!I50</f>
        <v>2</v>
      </c>
      <c r="P45" s="18">
        <f>+'EVALUACION CON CONTROLES'!J50</f>
        <v>4</v>
      </c>
      <c r="Q45" s="18">
        <f>+'EVALUACION CON CONTROLES'!K50</f>
        <v>6</v>
      </c>
      <c r="R45" s="17" t="str">
        <f>+'EVALUACION CON CONTROLES'!L50</f>
        <v>ALTO</v>
      </c>
      <c r="S45" s="18" t="str">
        <f>+'EVALUACION CON CONTROLES'!M50</f>
        <v xml:space="preserve">Sì </v>
      </c>
      <c r="T45" s="18" t="str">
        <f>+'EVALUACION CON CONTROLES'!N50</f>
        <v>Supervisor del contrato</v>
      </c>
      <c r="U45" s="18" t="str">
        <f>+'EVALUACION CON CONTROLES'!O50</f>
        <v>Inicio de  ejecuciòn de contrato</v>
      </c>
      <c r="V45" s="18" t="str">
        <f>+'EVALUACION CON CONTROLES'!P50</f>
        <v>Finalizacion del contrato</v>
      </c>
      <c r="W45" s="18" t="str">
        <f>+'EVALUACION CON CONTROLES'!Q50</f>
        <v>Inspección y reporte  de ocupación y condiciones de almacenamiento; revisión de indicadores de pérdida o deterioro.</v>
      </c>
      <c r="X45" s="19" t="str">
        <f>+'EVALUACION CON CONTROLES'!R50</f>
        <v>Mensual</v>
      </c>
    </row>
    <row r="46" spans="2:24" ht="148.5" customHeight="1" x14ac:dyDescent="0.2">
      <c r="B46" s="16">
        <v>36</v>
      </c>
      <c r="C46" s="18" t="str">
        <f>+'EVALUACION CON CONTROLES'!C51:F51</f>
        <v>Falta de coordinacion de entregas</v>
      </c>
      <c r="D46" s="17" t="str">
        <f>+'EVALUACION CON CONTROLES'!B51</f>
        <v>EJECUCIÓN</v>
      </c>
      <c r="E46" s="17" t="str">
        <f>VLOOKUP(C46,'IDENTIFICACION Y ANALISIS'!$B$19:$F$68,3,FALSE)</f>
        <v>Especifico</v>
      </c>
      <c r="F46" s="17" t="str">
        <f>VLOOKUP(C46,'IDENTIFICACION Y ANALISIS'!$B$19:$F$68,4,FALSE)</f>
        <v>Interno</v>
      </c>
      <c r="G46" s="18" t="str">
        <f>+EVALUACION!H52</f>
        <v>Retrasos en la ejecución, afectación en la calidad del servicio y afectacion al cronograma que genere posibles incumplimientos</v>
      </c>
      <c r="H46" s="18">
        <f>+EVALUACION!I52</f>
        <v>3</v>
      </c>
      <c r="I46" s="18">
        <f>+EVALUACION!J52</f>
        <v>4</v>
      </c>
      <c r="J46" s="18">
        <f>+EVALUACION!K52</f>
        <v>7</v>
      </c>
      <c r="K46" s="17" t="str">
        <f>+EVALUACION!L52</f>
        <v>ALTO</v>
      </c>
      <c r="L46" s="18" t="s">
        <v>118</v>
      </c>
      <c r="M46" s="17">
        <v>50</v>
      </c>
      <c r="N46" s="18" t="str">
        <f>+'EVALUACION CON CONTROLES'!G51</f>
        <v>Establecer cronograma detallado de entregas aprobado por todas las partes.</v>
      </c>
      <c r="O46" s="18">
        <f>+'EVALUACION CON CONTROLES'!I51</f>
        <v>3</v>
      </c>
      <c r="P46" s="18">
        <f>+'EVALUACION CON CONTROLES'!J51</f>
        <v>4</v>
      </c>
      <c r="Q46" s="18">
        <f>+'EVALUACION CON CONTROLES'!K51</f>
        <v>7</v>
      </c>
      <c r="R46" s="17" t="str">
        <f>+'EVALUACION CON CONTROLES'!L51</f>
        <v>ALTO</v>
      </c>
      <c r="S46" s="18" t="str">
        <f>+'EVALUACION CON CONTROLES'!M51</f>
        <v>No</v>
      </c>
      <c r="T46" s="18" t="str">
        <f>+'EVALUACION CON CONTROLES'!N51</f>
        <v>Supervisor del contrato</v>
      </c>
      <c r="U46" s="18" t="str">
        <f>+'EVALUACION CON CONTROLES'!O51</f>
        <v>Inicio de  ejecuciòn de contrato</v>
      </c>
      <c r="V46" s="18" t="str">
        <f>+'EVALUACION CON CONTROLES'!P51</f>
        <v>Finalizacion del contrato</v>
      </c>
      <c r="W46" s="18" t="str">
        <f>+'EVALUACION CON CONTROLES'!Q51</f>
        <v>Revisión  del cumplimiento del cronograma y reportes de incidencias de entrega.</v>
      </c>
      <c r="X46" s="19" t="str">
        <f>+'EVALUACION CON CONTROLES'!R51</f>
        <v>semanal</v>
      </c>
    </row>
    <row r="47" spans="2:24" ht="124.5" customHeight="1" x14ac:dyDescent="0.2">
      <c r="B47" s="16">
        <v>37</v>
      </c>
      <c r="C47" s="18" t="str">
        <f>+'IDENTIFICACION Y ANALISIS'!B58</f>
        <v>Baja particpación comunitaria</v>
      </c>
      <c r="D47" s="17" t="str">
        <f>+'EVALUACION CON CONTROLES'!B52</f>
        <v>EJECUCIÓN</v>
      </c>
      <c r="E47" s="17" t="str">
        <f>VLOOKUP(C47,'IDENTIFICACION Y ANALISIS'!$B$19:$F$68,3,FALSE)</f>
        <v>Especifico</v>
      </c>
      <c r="F47" s="17" t="str">
        <f>VLOOKUP(C47,'IDENTIFICACION Y ANALISIS'!$B$19:$F$68,4,FALSE)</f>
        <v>Externo</v>
      </c>
      <c r="G47" s="18" t="str">
        <f>+EVALUACION!H53</f>
        <v>Dificultad en la implementación del proyecto y falta de apropiación social de los resultados.</v>
      </c>
      <c r="H47" s="18">
        <f>+EVALUACION!I53</f>
        <v>3</v>
      </c>
      <c r="I47" s="18">
        <f>+EVALUACION!J53</f>
        <v>3</v>
      </c>
      <c r="J47" s="18">
        <f>+EVALUACION!K53</f>
        <v>6</v>
      </c>
      <c r="K47" s="17" t="str">
        <f>+EVALUACION!L53</f>
        <v>ALTO</v>
      </c>
      <c r="L47" s="18" t="s">
        <v>117</v>
      </c>
      <c r="M47" s="17">
        <v>100</v>
      </c>
      <c r="N47" s="18" t="str">
        <f>+'EVALUACION CON CONTROLES'!G52</f>
        <v>Diseñar e implementar un plan de comunicación y socialización con la comunidad y realizar talleres informativos y de retroalimentación periódicos.</v>
      </c>
      <c r="O47" s="18">
        <f>+'EVALUACION CON CONTROLES'!I52</f>
        <v>3</v>
      </c>
      <c r="P47" s="18">
        <f>+'EVALUACION CON CONTROLES'!J52</f>
        <v>3</v>
      </c>
      <c r="Q47" s="18">
        <f>+'EVALUACION CON CONTROLES'!K52</f>
        <v>6</v>
      </c>
      <c r="R47" s="17" t="str">
        <f>+'EVALUACION CON CONTROLES'!L52</f>
        <v>ALTO</v>
      </c>
      <c r="S47" s="18" t="str">
        <f>+'EVALUACION CON CONTROLES'!M52</f>
        <v>No</v>
      </c>
      <c r="T47" s="18" t="str">
        <f>+'EVALUACION CON CONTROLES'!N52</f>
        <v>En lace comunitario</v>
      </c>
      <c r="U47" s="18" t="str">
        <f>+'EVALUACION CON CONTROLES'!O52</f>
        <v>Inicio de  ejecuciòn de contrato</v>
      </c>
      <c r="V47" s="18" t="str">
        <f>+'EVALUACION CON CONTROLES'!P52</f>
        <v>Finalizacion del contrato</v>
      </c>
      <c r="W47" s="18" t="str">
        <f>+'EVALUACION CON CONTROLES'!Q52</f>
        <v>Seguimiento a los indicadores de participación (número de asistentes, encuestas de satisfacción, número de quejas).</v>
      </c>
      <c r="X47" s="19" t="str">
        <f>+'EVALUACION CON CONTROLES'!R52</f>
        <v>Trimestral</v>
      </c>
    </row>
    <row r="48" spans="2:24" ht="106.5" customHeight="1" x14ac:dyDescent="0.2">
      <c r="B48" s="16">
        <v>38</v>
      </c>
      <c r="C48" s="18" t="str">
        <f>+'EVALUACION CON CONTROLES'!C53:F53</f>
        <v>Conflictos comunitarios</v>
      </c>
      <c r="D48" s="17" t="str">
        <f>+'EVALUACION CON CONTROLES'!B53</f>
        <v>EJECUCIÓN</v>
      </c>
      <c r="E48" s="17" t="str">
        <f>VLOOKUP(C48,'IDENTIFICACION Y ANALISIS'!$B$19:$F$68,3,FALSE)</f>
        <v>Especifico</v>
      </c>
      <c r="F48" s="17" t="str">
        <f>VLOOKUP(C48,'IDENTIFICACION Y ANALISIS'!$B$19:$F$68,4,FALSE)</f>
        <v>Externo</v>
      </c>
      <c r="G48" s="18" t="str">
        <f>+EVALUACION!H54</f>
        <v>Paralización de actividades, oposición al proyecto y posibles alteraciones del orden público.</v>
      </c>
      <c r="H48" s="18">
        <f>+EVALUACION!I54</f>
        <v>2</v>
      </c>
      <c r="I48" s="18">
        <f>+EVALUACION!J54</f>
        <v>5</v>
      </c>
      <c r="J48" s="18">
        <f>+EVALUACION!K54</f>
        <v>7</v>
      </c>
      <c r="K48" s="17" t="str">
        <f>+EVALUACION!L54</f>
        <v>ALTO</v>
      </c>
      <c r="L48" s="18" t="s">
        <v>117</v>
      </c>
      <c r="M48" s="17">
        <v>100</v>
      </c>
      <c r="N48" s="18" t="str">
        <f>+'EVALUACION CON CONTROLES'!G53</f>
        <v>Establecer un canal formal de atención y resolución de quejas y reclamaciones y realizar reuniones periódicas con líderes comunitarios y entes territoriales.</v>
      </c>
      <c r="O48" s="18">
        <f>+'EVALUACION CON CONTROLES'!I53</f>
        <v>2</v>
      </c>
      <c r="P48" s="18">
        <f>+'EVALUACION CON CONTROLES'!J53</f>
        <v>5</v>
      </c>
      <c r="Q48" s="18">
        <f>+'EVALUACION CON CONTROLES'!K53</f>
        <v>7</v>
      </c>
      <c r="R48" s="17" t="str">
        <f>+'EVALUACION CON CONTROLES'!L53</f>
        <v>ALTO</v>
      </c>
      <c r="S48" s="18" t="str">
        <f>+'EVALUACION CON CONTROLES'!M53</f>
        <v>No</v>
      </c>
      <c r="T48" s="18" t="str">
        <f>+'EVALUACION CON CONTROLES'!N53</f>
        <v>Supervisor</v>
      </c>
      <c r="U48" s="18" t="str">
        <f>+'EVALUACION CON CONTROLES'!O53</f>
        <v>Inicio de  ejecuciòn de contrato</v>
      </c>
      <c r="V48" s="18" t="str">
        <f>+'EVALUACION CON CONTROLES'!P53</f>
        <v>Finalizacion del contrato</v>
      </c>
      <c r="W48" s="18" t="str">
        <f>+'EVALUACION CON CONTROLES'!Q53</f>
        <v>Seguimiento continuo al número y tipo de quejas recibidas, reuniones con líderes comunitarios y autoridades.</v>
      </c>
      <c r="X48" s="19" t="str">
        <f>+'EVALUACION CON CONTROLES'!R53</f>
        <v>Mensual</v>
      </c>
    </row>
    <row r="49" spans="2:24" ht="106.5" customHeight="1" x14ac:dyDescent="0.2">
      <c r="B49" s="16">
        <v>39</v>
      </c>
      <c r="C49" s="18" t="str">
        <f>+'EVALUACION CON CONTROLES'!C54:F54</f>
        <v>Desconfianza o resitencia al proyecto</v>
      </c>
      <c r="D49" s="17" t="str">
        <f>+'EVALUACION CON CONTROLES'!B54</f>
        <v>EJECUCIÓN</v>
      </c>
      <c r="E49" s="17" t="str">
        <f>VLOOKUP(C49,'IDENTIFICACION Y ANALISIS'!$B$19:$F$68,3,FALSE)</f>
        <v>Especifico</v>
      </c>
      <c r="F49" s="17" t="str">
        <f>VLOOKUP(C49,'IDENTIFICACION Y ANALISIS'!$B$19:$F$68,4,FALSE)</f>
        <v>Externo</v>
      </c>
      <c r="G49" s="18" t="str">
        <f>+EVALUACION!H55</f>
        <v>Obstáculos para la ejecución y riesgo de incumplimiento de objetivos.</v>
      </c>
      <c r="H49" s="18">
        <f>+EVALUACION!I55</f>
        <v>2</v>
      </c>
      <c r="I49" s="18">
        <f>+EVALUACION!J55</f>
        <v>4</v>
      </c>
      <c r="J49" s="18">
        <f>+EVALUACION!K55</f>
        <v>6</v>
      </c>
      <c r="K49" s="17" t="str">
        <f>+EVALUACION!L55</f>
        <v>ALTO</v>
      </c>
      <c r="L49" s="18" t="s">
        <v>117</v>
      </c>
      <c r="M49" s="17">
        <v>100</v>
      </c>
      <c r="N49" s="18" t="str">
        <f>+'EVALUACION CON CONTROLES'!G54</f>
        <v>Elaborar y ejecutar un plan de comunicación transparente sobre objetivos, impactos y beneficios del proyecto.</v>
      </c>
      <c r="O49" s="18">
        <f>+'EVALUACION CON CONTROLES'!I54</f>
        <v>2</v>
      </c>
      <c r="P49" s="18">
        <f>+'EVALUACION CON CONTROLES'!J54</f>
        <v>4</v>
      </c>
      <c r="Q49" s="18">
        <f>+'EVALUACION CON CONTROLES'!K54</f>
        <v>6</v>
      </c>
      <c r="R49" s="17" t="str">
        <f>+'EVALUACION CON CONTROLES'!L54</f>
        <v>ALTO</v>
      </c>
      <c r="S49" s="18" t="str">
        <f>+'EVALUACION CON CONTROLES'!M54</f>
        <v>No</v>
      </c>
      <c r="T49" s="18" t="str">
        <f>+'EVALUACION CON CONTROLES'!N54</f>
        <v>En lace comunitario</v>
      </c>
      <c r="U49" s="18" t="str">
        <f>+'EVALUACION CON CONTROLES'!O54</f>
        <v>Inicio de  ejecuciòn de contrato</v>
      </c>
      <c r="V49" s="18" t="str">
        <f>+'EVALUACION CON CONTROLES'!P54</f>
        <v>Finalizacion del contrato</v>
      </c>
      <c r="W49" s="18" t="str">
        <f>+'EVALUACION CON CONTROLES'!Q54</f>
        <v>Evaluación periódica de la percepción comunitaria mediante encuestas, reuniones y seguimiento a quejas y medios locales.</v>
      </c>
      <c r="X49" s="19" t="str">
        <f>+'EVALUACION CON CONTROLES'!R54</f>
        <v>Bimensual</v>
      </c>
    </row>
    <row r="50" spans="2:24" ht="106.5" customHeight="1" x14ac:dyDescent="0.2">
      <c r="B50" s="16">
        <v>40</v>
      </c>
      <c r="C50" s="18" t="str">
        <f>+'EVALUACION CON CONTROLES'!C55:F55</f>
        <v>Problemas de convivencia o seguridad</v>
      </c>
      <c r="D50" s="17" t="str">
        <f>+'EVALUACION CON CONTROLES'!B55</f>
        <v>EJECUCIÓN</v>
      </c>
      <c r="E50" s="17" t="str">
        <f>VLOOKUP(C50,'IDENTIFICACION Y ANALISIS'!$B$19:$F$68,3,FALSE)</f>
        <v>Especifico</v>
      </c>
      <c r="F50" s="17" t="str">
        <f>VLOOKUP(C50,'IDENTIFICACION Y ANALISIS'!$B$19:$F$68,4,FALSE)</f>
        <v>Externo</v>
      </c>
      <c r="G50" s="18" t="str">
        <f>+EVALUACION!H56</f>
        <v>Riesgo de suspensión de actividades y afectación en la integridad de los participantes.</v>
      </c>
      <c r="H50" s="18">
        <f>+EVALUACION!I56</f>
        <v>2</v>
      </c>
      <c r="I50" s="18">
        <f>+EVALUACION!J56</f>
        <v>3</v>
      </c>
      <c r="J50" s="18">
        <f>+EVALUACION!K56</f>
        <v>5</v>
      </c>
      <c r="K50" s="17" t="str">
        <f>+EVALUACION!L56</f>
        <v>MEDIO</v>
      </c>
      <c r="L50" s="18" t="s">
        <v>116</v>
      </c>
      <c r="M50" s="17">
        <v>100</v>
      </c>
      <c r="N50" s="18" t="str">
        <f>+'EVALUACION CON CONTROLES'!G55</f>
        <v>Elaborar e implementar un plan de seguridad y convivencia y establecer protocolos de reporte y atención de incidentes.</v>
      </c>
      <c r="O50" s="18">
        <f>+'EVALUACION CON CONTROLES'!I55</f>
        <v>2</v>
      </c>
      <c r="P50" s="18">
        <f>+'EVALUACION CON CONTROLES'!J55</f>
        <v>3</v>
      </c>
      <c r="Q50" s="18">
        <f>+'EVALUACION CON CONTROLES'!K55</f>
        <v>5</v>
      </c>
      <c r="R50" s="17" t="str">
        <f>+'EVALUACION CON CONTROLES'!L55</f>
        <v>MEDIO</v>
      </c>
      <c r="S50" s="18" t="str">
        <f>+'EVALUACION CON CONTROLES'!M55</f>
        <v xml:space="preserve">Sì </v>
      </c>
      <c r="T50" s="18" t="str">
        <f>+'EVALUACION CON CONTROLES'!N55</f>
        <v>Supervisor designado</v>
      </c>
      <c r="U50" s="18" t="str">
        <f>+'EVALUACION CON CONTROLES'!O55</f>
        <v>Inicio de  ejecuciòn de contrato</v>
      </c>
      <c r="V50" s="18" t="str">
        <f>+'EVALUACION CON CONTROLES'!P55</f>
        <v>Finalizacion del contrato</v>
      </c>
      <c r="W50" s="18" t="str">
        <f>+'EVALUACION CON CONTROLES'!Q55</f>
        <v>Registro y análisis de incidentes de seguridad y convivencia; reuniones periódicas con autoridades y personal.</v>
      </c>
      <c r="X50" s="19" t="str">
        <f>+'EVALUACION CON CONTROLES'!R55</f>
        <v>Mensual</v>
      </c>
    </row>
    <row r="51" spans="2:24" ht="106.5" customHeight="1" x14ac:dyDescent="0.2">
      <c r="B51" s="16">
        <v>41</v>
      </c>
      <c r="C51" s="18" t="str">
        <f>+'EVALUACION CON CONTROLES'!C56:F56</f>
        <v>Expectativas no realistas</v>
      </c>
      <c r="D51" s="17" t="str">
        <f>+'EVALUACION CON CONTROLES'!B56</f>
        <v>EJECUCIÓN</v>
      </c>
      <c r="E51" s="17" t="str">
        <f>VLOOKUP(C51,'IDENTIFICACION Y ANALISIS'!$B$19:$F$68,3,FALSE)</f>
        <v>Especifico</v>
      </c>
      <c r="F51" s="17" t="str">
        <f>VLOOKUP(C51,'IDENTIFICACION Y ANALISIS'!$B$19:$F$68,4,FALSE)</f>
        <v>Externo</v>
      </c>
      <c r="G51" s="18" t="str">
        <f>+EVALUACION!H57</f>
        <v>Frustración de la comunidad, pérdida de confianza y debilitamiento del proyecto.</v>
      </c>
      <c r="H51" s="18">
        <f>+EVALUACION!I57</f>
        <v>3</v>
      </c>
      <c r="I51" s="18">
        <f>+EVALUACION!J57</f>
        <v>3</v>
      </c>
      <c r="J51" s="18">
        <f>+EVALUACION!K57</f>
        <v>6</v>
      </c>
      <c r="K51" s="17" t="str">
        <f>+EVALUACION!L57</f>
        <v>ALTO</v>
      </c>
      <c r="L51" s="18" t="s">
        <v>118</v>
      </c>
      <c r="M51" s="17">
        <v>50</v>
      </c>
      <c r="N51" s="18" t="str">
        <f>+'EVALUACION CON CONTROLES'!G56</f>
        <v>Realizar sesiones informativas y de socialización de los avances reales.</v>
      </c>
      <c r="O51" s="18">
        <f>+'EVALUACION CON CONTROLES'!I56</f>
        <v>3</v>
      </c>
      <c r="P51" s="18">
        <f>+'EVALUACION CON CONTROLES'!J56</f>
        <v>3</v>
      </c>
      <c r="Q51" s="18">
        <f>+'EVALUACION CON CONTROLES'!K56</f>
        <v>6</v>
      </c>
      <c r="R51" s="17" t="str">
        <f>+'EVALUACION CON CONTROLES'!L56</f>
        <v>ALTO</v>
      </c>
      <c r="S51" s="18" t="str">
        <f>+'EVALUACION CON CONTROLES'!M56</f>
        <v>No</v>
      </c>
      <c r="T51" s="18" t="str">
        <f>+'EVALUACION CON CONTROLES'!N56</f>
        <v>Supervisor designado</v>
      </c>
      <c r="U51" s="18" t="str">
        <f>+'EVALUACION CON CONTROLES'!O56</f>
        <v>Inicio de  ejecuciòn de contrato</v>
      </c>
      <c r="V51" s="18" t="str">
        <f>+'EVALUACION CON CONTROLES'!P56</f>
        <v>Finalizacion del contrato</v>
      </c>
      <c r="W51" s="18" t="str">
        <f>+'EVALUACION CON CONTROLES'!Q56</f>
        <v>Seguimiento a reclamaciones, encuestas de satisfacción y percepciones de actores clave.</v>
      </c>
      <c r="X51" s="19" t="str">
        <f>+'EVALUACION CON CONTROLES'!R56</f>
        <v>Trimestral</v>
      </c>
    </row>
    <row r="52" spans="2:24" ht="106.5" customHeight="1" x14ac:dyDescent="0.2">
      <c r="B52" s="16">
        <v>42</v>
      </c>
      <c r="C52" s="18" t="str">
        <f>+'EVALUACION CON CONTROLES'!C57:F57</f>
        <v xml:space="preserve">Dificultades para la formalizaciòn </v>
      </c>
      <c r="D52" s="17" t="str">
        <f>+'EVALUACION CON CONTROLES'!B57</f>
        <v>EJECUCIÓN</v>
      </c>
      <c r="E52" s="17" t="str">
        <f>VLOOKUP(C52,'IDENTIFICACION Y ANALISIS'!$B$19:$F$68,3,FALSE)</f>
        <v>Especifico</v>
      </c>
      <c r="F52" s="17" t="str">
        <f>VLOOKUP(C52,'IDENTIFICACION Y ANALISIS'!$B$19:$F$68,4,FALSE)</f>
        <v>Externo</v>
      </c>
      <c r="G52" s="18" t="str">
        <f>+EVALUACION!H58</f>
        <v>Retrasos en la implementación y riesgo de incumplimiento contractual.</v>
      </c>
      <c r="H52" s="18">
        <f>+EVALUACION!I58</f>
        <v>1</v>
      </c>
      <c r="I52" s="18">
        <f>+EVALUACION!J58</f>
        <v>2</v>
      </c>
      <c r="J52" s="18">
        <f>+EVALUACION!K58</f>
        <v>3</v>
      </c>
      <c r="K52" s="17" t="str">
        <f>+EVALUACION!L58</f>
        <v>BAJO</v>
      </c>
      <c r="L52" s="18" t="s">
        <v>118</v>
      </c>
      <c r="M52" s="17">
        <v>50</v>
      </c>
      <c r="N52" s="18" t="str">
        <f>+'EVALUACION CON CONTROLES'!G57</f>
        <v>Elaborar un cronograma claro de los trámites y requisitos de formalización y Contar con asesores jurídicos/administrativos para agilizar procesos.</v>
      </c>
      <c r="O52" s="18">
        <f>+'EVALUACION CON CONTROLES'!I57</f>
        <v>1</v>
      </c>
      <c r="P52" s="18">
        <f>+'EVALUACION CON CONTROLES'!J57</f>
        <v>2</v>
      </c>
      <c r="Q52" s="18">
        <f>+'EVALUACION CON CONTROLES'!K57</f>
        <v>3</v>
      </c>
      <c r="R52" s="17" t="str">
        <f>+'EVALUACION CON CONTROLES'!L57</f>
        <v>BAJO</v>
      </c>
      <c r="S52" s="18" t="str">
        <f>+'EVALUACION CON CONTROLES'!M57</f>
        <v xml:space="preserve">Sì </v>
      </c>
      <c r="T52" s="18" t="str">
        <f>+'EVALUACION CON CONTROLES'!N57</f>
        <v>Supervisor designado</v>
      </c>
      <c r="U52" s="18" t="str">
        <f>+'EVALUACION CON CONTROLES'!O57</f>
        <v>Inicio de  ejecuciòn de contrato</v>
      </c>
      <c r="V52" s="18" t="str">
        <f>+'EVALUACION CON CONTROLES'!P57</f>
        <v>Finalizacion del contrato</v>
      </c>
      <c r="W52" s="18" t="str">
        <f>+'EVALUACION CON CONTROLES'!Q57</f>
        <v>Revisión del estado de cada trámite y alerta temprana sobre posibles retrasos.</v>
      </c>
      <c r="X52" s="19" t="str">
        <f>+'EVALUACION CON CONTROLES'!R57</f>
        <v xml:space="preserve"> Semanal</v>
      </c>
    </row>
    <row r="53" spans="2:24" ht="106.5" customHeight="1" x14ac:dyDescent="0.2">
      <c r="B53" s="16">
        <v>43</v>
      </c>
      <c r="C53" s="18" t="str">
        <f>+'EVALUACION CON CONTROLES'!C58:F58</f>
        <v>Impacto negativo en la biodiversidad y los recursos hidricos</v>
      </c>
      <c r="D53" s="17" t="str">
        <f>+'EVALUACION CON CONTROLES'!B58</f>
        <v>EJECUCIÓN</v>
      </c>
      <c r="E53" s="17" t="str">
        <f>VLOOKUP(C53,'IDENTIFICACION Y ANALISIS'!$B$19:$F$68,3,FALSE)</f>
        <v>Especifico</v>
      </c>
      <c r="F53" s="17" t="str">
        <f>VLOOKUP(C53,'IDENTIFICACION Y ANALISIS'!$B$19:$F$68,4,FALSE)</f>
        <v>Interno</v>
      </c>
      <c r="G53" s="18" t="str">
        <f>+EVALUACION!H59</f>
        <v>Afectaciones ambientales graves con sanciones legales y rechazo social.</v>
      </c>
      <c r="H53" s="18">
        <f>+EVALUACION!I59</f>
        <v>1</v>
      </c>
      <c r="I53" s="18">
        <f>+EVALUACION!J59</f>
        <v>2</v>
      </c>
      <c r="J53" s="18">
        <f>+EVALUACION!K59</f>
        <v>3</v>
      </c>
      <c r="K53" s="17" t="str">
        <f>+EVALUACION!L59</f>
        <v>BAJO</v>
      </c>
      <c r="L53" s="18" t="s">
        <v>117</v>
      </c>
      <c r="M53" s="17">
        <v>100</v>
      </c>
      <c r="N53" s="18" t="str">
        <f>+'EVALUACION CON CONTROLES'!G58</f>
        <v>Elaborar y ejecutar un Plan de Manejo Ambiental (PMA) con medidas de prevención, mitigación y compensación.</v>
      </c>
      <c r="O53" s="18">
        <f>+'EVALUACION CON CONTROLES'!I58</f>
        <v>1</v>
      </c>
      <c r="P53" s="18">
        <f>+'EVALUACION CON CONTROLES'!J58</f>
        <v>2</v>
      </c>
      <c r="Q53" s="18">
        <f>+'EVALUACION CON CONTROLES'!K58</f>
        <v>3</v>
      </c>
      <c r="R53" s="17" t="str">
        <f>+'EVALUACION CON CONTROLES'!L58</f>
        <v>BAJO</v>
      </c>
      <c r="S53" s="18" t="str">
        <f>+'EVALUACION CON CONTROLES'!M58</f>
        <v xml:space="preserve">Si </v>
      </c>
      <c r="T53" s="18" t="str">
        <f>+'EVALUACION CON CONTROLES'!N58</f>
        <v>Supervisor designado</v>
      </c>
      <c r="U53" s="18" t="str">
        <f>+'EVALUACION CON CONTROLES'!O58</f>
        <v>Inicio de  ejecuciòn de contrato</v>
      </c>
      <c r="V53" s="18" t="str">
        <f>+'EVALUACION CON CONTROLES'!P58</f>
        <v>Finalizacion del contrato</v>
      </c>
      <c r="W53" s="18" t="str">
        <f>+'EVALUACION CON CONTROLES'!Q58</f>
        <v>Monitoreo periódico de calidad de agua, biodiversidad, cumplimiento de permisos ambientales.</v>
      </c>
      <c r="X53" s="19" t="str">
        <f>+'EVALUACION CON CONTROLES'!R58</f>
        <v>Mensual</v>
      </c>
    </row>
    <row r="54" spans="2:24" ht="137.25" customHeight="1" x14ac:dyDescent="0.2">
      <c r="B54" s="16">
        <v>44</v>
      </c>
      <c r="C54" s="18" t="str">
        <f>+'EVALUACION CON CONTROLES'!C59:F59</f>
        <v>Epidemias o plagas</v>
      </c>
      <c r="D54" s="17" t="str">
        <f>+'EVALUACION CON CONTROLES'!B59</f>
        <v>EJECUCIÓN</v>
      </c>
      <c r="E54" s="17" t="str">
        <f>VLOOKUP(C54,'IDENTIFICACION Y ANALISIS'!$B$19:$F$68,3,FALSE)</f>
        <v>Especifico</v>
      </c>
      <c r="F54" s="17" t="str">
        <f>VLOOKUP(C54,'IDENTIFICACION Y ANALISIS'!$B$19:$F$68,4,FALSE)</f>
        <v>Externo</v>
      </c>
      <c r="G54" s="18" t="str">
        <f>+EVALUACION!H60</f>
        <v>Afectación en la salud de la comunidad, suspensión de actividades y costos adicionales.</v>
      </c>
      <c r="H54" s="18">
        <f>+EVALUACION!I60</f>
        <v>2</v>
      </c>
      <c r="I54" s="18">
        <f>+EVALUACION!J60</f>
        <v>3</v>
      </c>
      <c r="J54" s="18">
        <f>+EVALUACION!K60</f>
        <v>5</v>
      </c>
      <c r="K54" s="17" t="str">
        <f>+EVALUACION!L60</f>
        <v>MEDIO</v>
      </c>
      <c r="L54" s="18" t="s">
        <v>118</v>
      </c>
      <c r="M54" s="17">
        <v>50</v>
      </c>
      <c r="N54" s="18" t="str">
        <f>+'EVALUACION CON CONTROLES'!G59</f>
        <v>Elaborar un plan de bioseguridad y salud pública para el personal y la comunidad y coordinar con las autoridades sanitarias locales para vigilancia epidemiológica.</v>
      </c>
      <c r="O54" s="18">
        <f>+'EVALUACION CON CONTROLES'!I59</f>
        <v>2</v>
      </c>
      <c r="P54" s="18">
        <f>+'EVALUACION CON CONTROLES'!J59</f>
        <v>3</v>
      </c>
      <c r="Q54" s="18">
        <f>+'EVALUACION CON CONTROLES'!K59</f>
        <v>5</v>
      </c>
      <c r="R54" s="17" t="str">
        <f>+'EVALUACION CON CONTROLES'!L59</f>
        <v>MEDIO</v>
      </c>
      <c r="S54" s="18" t="str">
        <f>+'EVALUACION CON CONTROLES'!M59</f>
        <v xml:space="preserve">Si </v>
      </c>
      <c r="T54" s="18" t="str">
        <f>+'EVALUACION CON CONTROLES'!N59</f>
        <v>Supervisor designado</v>
      </c>
      <c r="U54" s="18" t="str">
        <f>+'EVALUACION CON CONTROLES'!O59</f>
        <v>Inicio de  ejecuciòn de contrato</v>
      </c>
      <c r="V54" s="18" t="str">
        <f>+'EVALUACION CON CONTROLES'!P59</f>
        <v>Finalizacion del contrato</v>
      </c>
      <c r="W54" s="18" t="str">
        <f>+'EVALUACION CON CONTROLES'!Q59</f>
        <v>Seguimiento a reportes de salud ocupacional, ausentismo, brotes y control de plagas</v>
      </c>
      <c r="X54" s="19" t="str">
        <f>+'EVALUACION CON CONTROLES'!R59</f>
        <v>Bimensual</v>
      </c>
    </row>
    <row r="55" spans="2:24" ht="132" customHeight="1" x14ac:dyDescent="0.2">
      <c r="B55" s="16">
        <v>45</v>
      </c>
      <c r="C55" s="18" t="str">
        <f>+'EVALUACION CON CONTROLES'!C60:F60</f>
        <v>Cambios en la normativa ambiental y/o nacional, distrital o local</v>
      </c>
      <c r="D55" s="17" t="str">
        <f>+'EVALUACION CON CONTROLES'!B60</f>
        <v>EJECUCIÓN</v>
      </c>
      <c r="E55" s="17" t="str">
        <f>VLOOKUP(C55,'IDENTIFICACION Y ANALISIS'!$B$19:$F$68,3,FALSE)</f>
        <v>General</v>
      </c>
      <c r="F55" s="17" t="str">
        <f>VLOOKUP(C55,'IDENTIFICACION Y ANALISIS'!$B$19:$F$68,4,FALSE)</f>
        <v>Externo</v>
      </c>
      <c r="G55" s="18" t="str">
        <f>+EVALUACION!H61</f>
        <v>Exigencias nuevas que retrasan o detienen el proyecto, ajustes obligatorios en la ejecución y mayores costos.</v>
      </c>
      <c r="H55" s="18">
        <f>+EVALUACION!I61</f>
        <v>2</v>
      </c>
      <c r="I55" s="18">
        <f>+EVALUACION!J61</f>
        <v>3</v>
      </c>
      <c r="J55" s="18">
        <f>+EVALUACION!K61</f>
        <v>5</v>
      </c>
      <c r="K55" s="17" t="str">
        <f>+EVALUACION!L61</f>
        <v>MEDIO</v>
      </c>
      <c r="L55" s="18" t="s">
        <v>118</v>
      </c>
      <c r="M55" s="17">
        <v>50</v>
      </c>
      <c r="N55" s="18" t="str">
        <f>+'EVALUACION CON CONTROLES'!G60</f>
        <v>Mantener vigilancia permanente de cambios normativos a través de asesores jurídicos y ambientales.</v>
      </c>
      <c r="O55" s="18">
        <f>+'EVALUACION CON CONTROLES'!I60</f>
        <v>2</v>
      </c>
      <c r="P55" s="18">
        <f>+'EVALUACION CON CONTROLES'!J60</f>
        <v>3</v>
      </c>
      <c r="Q55" s="18">
        <f>+'EVALUACION CON CONTROLES'!K60</f>
        <v>5</v>
      </c>
      <c r="R55" s="17" t="str">
        <f>+'EVALUACION CON CONTROLES'!L60</f>
        <v>MEDIO</v>
      </c>
      <c r="S55" s="18" t="str">
        <f>+'EVALUACION CON CONTROLES'!M60</f>
        <v xml:space="preserve">Sì </v>
      </c>
      <c r="T55" s="18" t="str">
        <f>+'EVALUACION CON CONTROLES'!N60</f>
        <v>Asesor Jurídico / Coordinador Ambiental del contrato</v>
      </c>
      <c r="U55" s="18" t="str">
        <f>+'EVALUACION CON CONTROLES'!O60</f>
        <v>Inicio de  ejecuciòn de contrato</v>
      </c>
      <c r="V55" s="18" t="str">
        <f>+'EVALUACION CON CONTROLES'!P60</f>
        <v>Finalizacion del contrato</v>
      </c>
      <c r="W55" s="18" t="str">
        <f>+'EVALUACION CON CONTROLES'!Q60</f>
        <v>Revisión  de boletines normativos, decretos y resoluciones; seguimiento a cambios publicados en portales oficiales.</v>
      </c>
      <c r="X55" s="19" t="str">
        <f>+'EVALUACION CON CONTROLES'!R60</f>
        <v>Mensual</v>
      </c>
    </row>
    <row r="56" spans="2:24" ht="106.5" customHeight="1" x14ac:dyDescent="0.2">
      <c r="B56" s="16">
        <v>46</v>
      </c>
      <c r="C56" s="18" t="str">
        <f>+'IDENTIFICACION Y ANALISIS'!B67</f>
        <v>Falta de coordinación interinstitucional</v>
      </c>
      <c r="D56" s="17" t="str">
        <f>+'EVALUACION CON CONTROLES'!B61</f>
        <v>EJECUCIÓN</v>
      </c>
      <c r="E56" s="17" t="str">
        <f>VLOOKUP(C56,'IDENTIFICACION Y ANALISIS'!$B$19:$F$68,3,FALSE)</f>
        <v>Especifico</v>
      </c>
      <c r="F56" s="17" t="str">
        <f>VLOOKUP(C56,'IDENTIFICACION Y ANALISIS'!$B$19:$F$68,4,FALSE)</f>
        <v>Interno</v>
      </c>
      <c r="G56" s="18" t="str">
        <f>+EVALUACION!H62</f>
        <v>Retrasos en decisiones, duplicidad de esfuerzos y baja eficiencia.</v>
      </c>
      <c r="H56" s="18">
        <f>+EVALUACION!I62</f>
        <v>3</v>
      </c>
      <c r="I56" s="18">
        <f>+EVALUACION!J62</f>
        <v>3</v>
      </c>
      <c r="J56" s="18">
        <f>+EVALUACION!K62</f>
        <v>6</v>
      </c>
      <c r="K56" s="17" t="str">
        <f>+EVALUACION!L62</f>
        <v>ALTO</v>
      </c>
      <c r="L56" s="18" t="s">
        <v>118</v>
      </c>
      <c r="M56" s="17">
        <v>50</v>
      </c>
      <c r="N56" s="18" t="str">
        <f>+'EVALUACION CON CONTROLES'!G61</f>
        <v>Elaborar un cronograma conjunto con responsabilidades claras y realizar reuniones periódicas para seguimiento</v>
      </c>
      <c r="O56" s="18">
        <f>+'EVALUACION CON CONTROLES'!I61</f>
        <v>3</v>
      </c>
      <c r="P56" s="18">
        <f>+'EVALUACION CON CONTROLES'!J61</f>
        <v>3</v>
      </c>
      <c r="Q56" s="18">
        <f>+'EVALUACION CON CONTROLES'!K61</f>
        <v>6</v>
      </c>
      <c r="R56" s="17" t="str">
        <f>+'EVALUACION CON CONTROLES'!L61</f>
        <v>ALTO</v>
      </c>
      <c r="S56" s="18" t="str">
        <f>+'EVALUACION CON CONTROLES'!M61</f>
        <v xml:space="preserve">Si </v>
      </c>
      <c r="T56" s="18" t="str">
        <f>+'EVALUACION CON CONTROLES'!N61</f>
        <v>Enlace Interinstitucional</v>
      </c>
      <c r="U56" s="18" t="str">
        <f>+'EVALUACION CON CONTROLES'!O61</f>
        <v>Inicio de  ejecuciòn de contrato</v>
      </c>
      <c r="V56" s="18" t="str">
        <f>+'EVALUACION CON CONTROLES'!P61</f>
        <v>Finalizacion del contrato</v>
      </c>
      <c r="W56" s="18" t="str">
        <f>+'EVALUACION CON CONTROLES'!Q61</f>
        <v>Seguimiento a acuerdos y compromisos interinstitucionales; control de actas de reuniones y cumplimiento de tareas asignadas.</v>
      </c>
      <c r="X56" s="19" t="str">
        <f>+'EVALUACION CON CONTROLES'!R61</f>
        <v>Bimensual</v>
      </c>
    </row>
    <row r="57" spans="2:24" ht="106.5" customHeight="1" x14ac:dyDescent="0.2">
      <c r="B57" s="16">
        <v>47</v>
      </c>
      <c r="C57" s="18" t="str">
        <f>+'EVALUACION CON CONTROLES'!C62:F62</f>
        <v>Problemas en la contrataciòn o ejecución de acuerdos</v>
      </c>
      <c r="D57" s="17" t="str">
        <f>+'EVALUACION CON CONTROLES'!B62</f>
        <v>EJECUCIÓN</v>
      </c>
      <c r="E57" s="17" t="str">
        <f>VLOOKUP(C57,'IDENTIFICACION Y ANALISIS'!$B$19:$F$68,3,FALSE)</f>
        <v>Especifico</v>
      </c>
      <c r="F57" s="17" t="str">
        <f>VLOOKUP(C57,'IDENTIFICACION Y ANALISIS'!$B$19:$F$68,4,FALSE)</f>
        <v>Interno</v>
      </c>
      <c r="G57" s="18" t="str">
        <f>+EVALUACION!H63</f>
        <v>Paralización parcial o total de las actividades programadas.</v>
      </c>
      <c r="H57" s="18">
        <f>+EVALUACION!I63</f>
        <v>2</v>
      </c>
      <c r="I57" s="18">
        <f>+EVALUACION!J63</f>
        <v>5</v>
      </c>
      <c r="J57" s="18">
        <f>+EVALUACION!K63</f>
        <v>7</v>
      </c>
      <c r="K57" s="17" t="str">
        <f>+EVALUACION!L63</f>
        <v>ALTO</v>
      </c>
      <c r="L57" s="18" t="s">
        <v>118</v>
      </c>
      <c r="M57" s="17">
        <v>50</v>
      </c>
      <c r="N57" s="18" t="str">
        <f>+'EVALUACION CON CONTROLES'!G62</f>
        <v>Hacer seguimiento periódico al cumplimiento de los contratos suscritos y contar con asesoría jurídica para prevenir controversias y gestionar reclamaciones.</v>
      </c>
      <c r="O57" s="18">
        <f>+'EVALUACION CON CONTROLES'!I62</f>
        <v>2</v>
      </c>
      <c r="P57" s="18">
        <f>+'EVALUACION CON CONTROLES'!J62</f>
        <v>5</v>
      </c>
      <c r="Q57" s="18">
        <f>+'EVALUACION CON CONTROLES'!K62</f>
        <v>7</v>
      </c>
      <c r="R57" s="17" t="str">
        <f>+'EVALUACION CON CONTROLES'!L62</f>
        <v>ALTO</v>
      </c>
      <c r="S57" s="18" t="str">
        <f>+'EVALUACION CON CONTROLES'!M62</f>
        <v xml:space="preserve">Si </v>
      </c>
      <c r="T57" s="18" t="str">
        <f>+'EVALUACION CON CONTROLES'!N62</f>
        <v>Supervisor designado</v>
      </c>
      <c r="U57" s="18" t="str">
        <f>+'EVALUACION CON CONTROLES'!O62</f>
        <v>Inicio de  ejecuciòn de contrato</v>
      </c>
      <c r="V57" s="18" t="str">
        <f>+'EVALUACION CON CONTROLES'!P62</f>
        <v>Finalizacion del contrato</v>
      </c>
      <c r="W57" s="18" t="str">
        <f>+'EVALUACION CON CONTROLES'!Q62</f>
        <v>Revisión de avances y cumplimiento de los acuerdos contractuales, actas de seguimiento y alertas tempranas sobre incumplimientos.</v>
      </c>
      <c r="X57" s="19" t="str">
        <f>+'EVALUACION CON CONTROLES'!R62</f>
        <v>Mensual</v>
      </c>
    </row>
    <row r="58" spans="2:24" ht="13.5" customHeight="1" x14ac:dyDescent="0.2">
      <c r="B58" s="44"/>
      <c r="X58" s="45"/>
    </row>
    <row r="59" spans="2:24" ht="13.5" customHeight="1" x14ac:dyDescent="0.25">
      <c r="B59" s="44"/>
      <c r="E59" s="13"/>
      <c r="F59" s="311" t="s">
        <v>109</v>
      </c>
      <c r="G59" s="311"/>
      <c r="H59" s="13"/>
      <c r="I59" s="13"/>
      <c r="J59" s="312" t="s">
        <v>20</v>
      </c>
      <c r="K59" s="312"/>
      <c r="L59" s="312"/>
      <c r="M59" s="312"/>
      <c r="X59" s="45"/>
    </row>
    <row r="60" spans="2:24" ht="13.5" customHeight="1" x14ac:dyDescent="0.2">
      <c r="B60" s="44"/>
      <c r="E60" s="327" t="s">
        <v>2</v>
      </c>
      <c r="F60" s="40" t="s">
        <v>14</v>
      </c>
      <c r="G60" s="40" t="s">
        <v>13</v>
      </c>
      <c r="H60" s="13"/>
      <c r="I60" s="13"/>
      <c r="J60" s="341" t="s">
        <v>19</v>
      </c>
      <c r="K60" s="342"/>
      <c r="L60" s="341" t="s">
        <v>13</v>
      </c>
      <c r="M60" s="342"/>
      <c r="X60" s="45"/>
    </row>
    <row r="61" spans="2:24" ht="13.5" customHeight="1" x14ac:dyDescent="0.2">
      <c r="B61" s="44"/>
      <c r="E61" s="327"/>
      <c r="F61" s="18" t="s">
        <v>8</v>
      </c>
      <c r="G61" s="18">
        <v>1</v>
      </c>
      <c r="H61" s="13"/>
      <c r="I61" s="13"/>
      <c r="J61" s="315" t="s">
        <v>16</v>
      </c>
      <c r="K61" s="316"/>
      <c r="L61" s="317">
        <v>1</v>
      </c>
      <c r="M61" s="317"/>
      <c r="X61" s="45"/>
    </row>
    <row r="62" spans="2:24" ht="13.5" customHeight="1" x14ac:dyDescent="0.2">
      <c r="B62" s="44"/>
      <c r="E62" s="327"/>
      <c r="F62" s="18" t="s">
        <v>9</v>
      </c>
      <c r="G62" s="18">
        <v>2</v>
      </c>
      <c r="H62" s="13"/>
      <c r="I62" s="13"/>
      <c r="J62" s="315" t="s">
        <v>17</v>
      </c>
      <c r="K62" s="316"/>
      <c r="L62" s="317">
        <v>2</v>
      </c>
      <c r="M62" s="317"/>
      <c r="X62" s="45"/>
    </row>
    <row r="63" spans="2:24" ht="13.5" customHeight="1" x14ac:dyDescent="0.2">
      <c r="B63" s="44"/>
      <c r="E63" s="327"/>
      <c r="F63" s="18" t="s">
        <v>10</v>
      </c>
      <c r="G63" s="18">
        <v>3</v>
      </c>
      <c r="H63" s="13"/>
      <c r="I63" s="13"/>
      <c r="J63" s="315" t="s">
        <v>1</v>
      </c>
      <c r="K63" s="316"/>
      <c r="L63" s="317">
        <v>3</v>
      </c>
      <c r="M63" s="317"/>
      <c r="X63" s="45"/>
    </row>
    <row r="64" spans="2:24" ht="13.5" customHeight="1" x14ac:dyDescent="0.2">
      <c r="B64" s="44"/>
      <c r="E64" s="327"/>
      <c r="F64" s="18" t="s">
        <v>11</v>
      </c>
      <c r="G64" s="18">
        <v>4</v>
      </c>
      <c r="H64" s="13"/>
      <c r="I64" s="13"/>
      <c r="J64" s="315" t="s">
        <v>18</v>
      </c>
      <c r="K64" s="316"/>
      <c r="L64" s="317">
        <v>4</v>
      </c>
      <c r="M64" s="317"/>
      <c r="X64" s="45"/>
    </row>
    <row r="65" spans="2:24" ht="13.5" customHeight="1" x14ac:dyDescent="0.2">
      <c r="B65" s="44"/>
      <c r="E65" s="327"/>
      <c r="F65" s="18" t="s">
        <v>12</v>
      </c>
      <c r="G65" s="18">
        <v>5</v>
      </c>
      <c r="H65" s="13"/>
      <c r="I65" s="13"/>
      <c r="J65" s="315" t="s">
        <v>0</v>
      </c>
      <c r="K65" s="316"/>
      <c r="L65" s="317">
        <v>5</v>
      </c>
      <c r="M65" s="317"/>
      <c r="X65" s="45"/>
    </row>
    <row r="66" spans="2:24" ht="13.5" customHeight="1" x14ac:dyDescent="0.2">
      <c r="B66" s="44"/>
      <c r="D66" s="13"/>
      <c r="E66" s="13"/>
      <c r="F66" s="13"/>
      <c r="G66" s="13"/>
      <c r="H66" s="13"/>
      <c r="I66" s="13"/>
      <c r="J66" s="13"/>
      <c r="K66" s="13"/>
      <c r="L66" s="13"/>
      <c r="M66" s="13"/>
      <c r="X66" s="45"/>
    </row>
    <row r="67" spans="2:24" ht="13.5" customHeight="1" x14ac:dyDescent="0.25">
      <c r="B67" s="44"/>
      <c r="D67" s="312" t="s">
        <v>21</v>
      </c>
      <c r="E67" s="312"/>
      <c r="F67" s="312"/>
      <c r="G67" s="312"/>
      <c r="H67" s="312"/>
      <c r="I67" s="312"/>
      <c r="J67" s="312"/>
      <c r="K67" s="312"/>
      <c r="X67" s="45"/>
    </row>
    <row r="68" spans="2:24" ht="13.5" customHeight="1" x14ac:dyDescent="0.25">
      <c r="B68" s="44"/>
      <c r="D68" s="323" t="s">
        <v>14</v>
      </c>
      <c r="E68" s="323" t="s">
        <v>13</v>
      </c>
      <c r="F68" s="318" t="s">
        <v>16</v>
      </c>
      <c r="G68" s="318"/>
      <c r="H68" s="313" t="s">
        <v>17</v>
      </c>
      <c r="I68" s="314"/>
      <c r="J68" s="41" t="s">
        <v>1</v>
      </c>
      <c r="K68" s="41" t="s">
        <v>18</v>
      </c>
      <c r="L68" s="40" t="s">
        <v>0</v>
      </c>
      <c r="P68" s="312" t="s">
        <v>15</v>
      </c>
      <c r="Q68" s="312"/>
      <c r="R68" s="312"/>
      <c r="S68" s="312"/>
      <c r="T68" s="312"/>
      <c r="X68" s="45"/>
    </row>
    <row r="69" spans="2:24" ht="13.5" customHeight="1" x14ac:dyDescent="0.2">
      <c r="B69" s="44"/>
      <c r="D69" s="323"/>
      <c r="E69" s="323"/>
      <c r="F69" s="326">
        <v>1</v>
      </c>
      <c r="G69" s="326"/>
      <c r="H69" s="324">
        <v>2</v>
      </c>
      <c r="I69" s="325"/>
      <c r="J69" s="42">
        <v>3</v>
      </c>
      <c r="K69" s="42">
        <v>4</v>
      </c>
      <c r="L69" s="42">
        <v>5</v>
      </c>
      <c r="P69" s="318" t="s">
        <v>21</v>
      </c>
      <c r="Q69" s="318"/>
      <c r="R69" s="318"/>
      <c r="S69" s="318" t="s">
        <v>22</v>
      </c>
      <c r="T69" s="318"/>
      <c r="X69" s="45"/>
    </row>
    <row r="70" spans="2:24" ht="13.5" customHeight="1" x14ac:dyDescent="0.2">
      <c r="B70" s="44"/>
      <c r="D70" s="18" t="s">
        <v>8</v>
      </c>
      <c r="E70" s="20">
        <v>1</v>
      </c>
      <c r="F70" s="304">
        <v>2</v>
      </c>
      <c r="G70" s="304"/>
      <c r="H70" s="338">
        <v>3</v>
      </c>
      <c r="I70" s="339"/>
      <c r="J70" s="38">
        <v>4</v>
      </c>
      <c r="K70" s="43">
        <v>5</v>
      </c>
      <c r="L70" s="37">
        <v>6</v>
      </c>
      <c r="P70" s="305" t="s">
        <v>23</v>
      </c>
      <c r="Q70" s="305"/>
      <c r="R70" s="305"/>
      <c r="S70" s="303" t="s">
        <v>24</v>
      </c>
      <c r="T70" s="303"/>
      <c r="X70" s="45"/>
    </row>
    <row r="71" spans="2:24" ht="13.5" customHeight="1" x14ac:dyDescent="0.2">
      <c r="B71" s="44"/>
      <c r="D71" s="18" t="s">
        <v>9</v>
      </c>
      <c r="E71" s="20">
        <v>2</v>
      </c>
      <c r="F71" s="304">
        <v>3</v>
      </c>
      <c r="G71" s="304"/>
      <c r="H71" s="338">
        <v>4</v>
      </c>
      <c r="I71" s="339"/>
      <c r="J71" s="43">
        <v>5</v>
      </c>
      <c r="K71" s="37">
        <v>6</v>
      </c>
      <c r="L71" s="37">
        <v>7</v>
      </c>
      <c r="P71" s="335" t="s">
        <v>25</v>
      </c>
      <c r="Q71" s="335"/>
      <c r="R71" s="335"/>
      <c r="S71" s="303" t="s">
        <v>26</v>
      </c>
      <c r="T71" s="303"/>
      <c r="X71" s="45"/>
    </row>
    <row r="72" spans="2:24" ht="13.5" customHeight="1" x14ac:dyDescent="0.2">
      <c r="B72" s="44"/>
      <c r="D72" s="18" t="s">
        <v>10</v>
      </c>
      <c r="E72" s="20">
        <v>3</v>
      </c>
      <c r="F72" s="304">
        <v>4</v>
      </c>
      <c r="G72" s="304"/>
      <c r="H72" s="319">
        <v>5</v>
      </c>
      <c r="I72" s="320"/>
      <c r="J72" s="37">
        <v>6</v>
      </c>
      <c r="K72" s="37">
        <v>7</v>
      </c>
      <c r="L72" s="39">
        <v>8</v>
      </c>
      <c r="P72" s="340">
        <v>5</v>
      </c>
      <c r="Q72" s="340"/>
      <c r="R72" s="340"/>
      <c r="S72" s="303" t="s">
        <v>27</v>
      </c>
      <c r="T72" s="303"/>
      <c r="X72" s="45"/>
    </row>
    <row r="73" spans="2:24" ht="13.5" customHeight="1" x14ac:dyDescent="0.2">
      <c r="B73" s="44"/>
      <c r="D73" s="18" t="s">
        <v>11</v>
      </c>
      <c r="E73" s="20">
        <v>4</v>
      </c>
      <c r="F73" s="340">
        <v>5</v>
      </c>
      <c r="G73" s="340"/>
      <c r="H73" s="336">
        <v>6</v>
      </c>
      <c r="I73" s="337"/>
      <c r="J73" s="37">
        <v>7</v>
      </c>
      <c r="K73" s="39">
        <v>8</v>
      </c>
      <c r="L73" s="39">
        <v>9</v>
      </c>
      <c r="P73" s="304" t="s">
        <v>28</v>
      </c>
      <c r="Q73" s="304"/>
      <c r="R73" s="304"/>
      <c r="S73" s="303" t="s">
        <v>29</v>
      </c>
      <c r="T73" s="303"/>
      <c r="X73" s="45"/>
    </row>
    <row r="74" spans="2:24" ht="13.5" customHeight="1" x14ac:dyDescent="0.2">
      <c r="B74" s="44"/>
      <c r="D74" s="18" t="s">
        <v>12</v>
      </c>
      <c r="E74" s="20">
        <v>5</v>
      </c>
      <c r="F74" s="335">
        <v>6</v>
      </c>
      <c r="G74" s="335"/>
      <c r="H74" s="336">
        <v>7</v>
      </c>
      <c r="I74" s="337"/>
      <c r="J74" s="39">
        <v>8</v>
      </c>
      <c r="K74" s="39">
        <v>9</v>
      </c>
      <c r="L74" s="39">
        <v>10</v>
      </c>
      <c r="X74" s="45"/>
    </row>
    <row r="75" spans="2:24" ht="13.5" customHeight="1" thickBot="1" x14ac:dyDescent="0.25">
      <c r="B75" s="21"/>
      <c r="C75" s="22"/>
      <c r="D75" s="23"/>
      <c r="E75" s="23"/>
      <c r="F75" s="23"/>
      <c r="G75" s="23"/>
      <c r="H75" s="23"/>
      <c r="I75" s="23"/>
      <c r="J75" s="23"/>
      <c r="K75" s="23"/>
      <c r="L75" s="23"/>
      <c r="M75" s="23"/>
      <c r="N75" s="22"/>
      <c r="O75" s="22"/>
      <c r="P75" s="22"/>
      <c r="Q75" s="22"/>
      <c r="R75" s="22"/>
      <c r="S75" s="22"/>
      <c r="T75" s="22"/>
      <c r="U75" s="22"/>
      <c r="V75" s="22"/>
      <c r="W75" s="22"/>
      <c r="X75" s="24"/>
    </row>
    <row r="76" spans="2:24" ht="16.5" customHeight="1" x14ac:dyDescent="0.2">
      <c r="D76" s="13"/>
      <c r="F76" s="13"/>
      <c r="G76" s="13"/>
      <c r="H76" s="13"/>
      <c r="I76" s="13"/>
      <c r="J76" s="13"/>
      <c r="K76" s="13"/>
      <c r="L76" s="13"/>
      <c r="M76" s="13"/>
      <c r="N76" s="13"/>
      <c r="O76" s="13"/>
      <c r="P76" s="13"/>
      <c r="Q76" s="13"/>
      <c r="R76" s="13"/>
    </row>
    <row r="77" spans="2:24" ht="16.5" customHeight="1" x14ac:dyDescent="0.2">
      <c r="D77" s="13"/>
      <c r="F77" s="13"/>
      <c r="G77" s="13"/>
      <c r="H77" s="13"/>
      <c r="I77" s="13"/>
      <c r="J77" s="13"/>
      <c r="K77" s="13"/>
      <c r="L77" s="13"/>
      <c r="M77" s="13"/>
      <c r="N77" s="13"/>
      <c r="O77" s="13"/>
      <c r="P77" s="13"/>
      <c r="Q77" s="13"/>
      <c r="R77" s="13"/>
    </row>
    <row r="78" spans="2:24" ht="12.75" customHeight="1" x14ac:dyDescent="0.2">
      <c r="D78" s="13"/>
      <c r="F78" s="13"/>
      <c r="G78" s="13"/>
      <c r="H78" s="13"/>
      <c r="I78" s="13"/>
      <c r="J78" s="13"/>
      <c r="K78" s="13"/>
      <c r="L78" s="13"/>
      <c r="M78" s="13"/>
      <c r="N78" s="13"/>
      <c r="O78" s="13"/>
      <c r="P78" s="13"/>
      <c r="Q78" s="13"/>
      <c r="R78" s="13"/>
    </row>
    <row r="79" spans="2:24" hidden="1" x14ac:dyDescent="0.2">
      <c r="B79" s="15" t="s">
        <v>117</v>
      </c>
      <c r="D79" s="13"/>
      <c r="F79" s="13"/>
      <c r="G79" s="13"/>
      <c r="H79" s="13"/>
      <c r="I79" s="13"/>
      <c r="J79" s="13"/>
      <c r="K79" s="13"/>
      <c r="L79" s="13"/>
      <c r="M79" s="13"/>
      <c r="N79" s="13"/>
      <c r="O79" s="13"/>
      <c r="P79" s="13"/>
      <c r="Q79" s="13"/>
      <c r="R79" s="13"/>
    </row>
    <row r="80" spans="2:24" ht="15" hidden="1" x14ac:dyDescent="0.25">
      <c r="B80" s="15" t="s">
        <v>116</v>
      </c>
      <c r="D80" s="25"/>
      <c r="F80" s="13"/>
      <c r="G80" s="25"/>
      <c r="H80" s="25"/>
      <c r="I80" s="25"/>
      <c r="J80" s="25"/>
      <c r="K80" s="25"/>
      <c r="L80" s="25"/>
      <c r="M80" s="25"/>
      <c r="N80" s="25"/>
      <c r="O80" s="25"/>
      <c r="P80" s="25"/>
      <c r="Q80" s="25"/>
      <c r="R80" s="25"/>
    </row>
    <row r="81" spans="2:18" hidden="1" x14ac:dyDescent="0.2">
      <c r="B81" s="15" t="s">
        <v>118</v>
      </c>
      <c r="D81" s="13"/>
      <c r="F81" s="13"/>
      <c r="G81" s="13"/>
      <c r="H81" s="13"/>
      <c r="I81" s="13"/>
      <c r="J81" s="13"/>
      <c r="K81" s="13"/>
      <c r="L81" s="13"/>
      <c r="M81" s="13"/>
      <c r="N81" s="13"/>
      <c r="O81" s="13"/>
      <c r="P81" s="13"/>
      <c r="Q81" s="13"/>
      <c r="R81" s="13"/>
    </row>
    <row r="82" spans="2:18" x14ac:dyDescent="0.2">
      <c r="D82" s="13"/>
      <c r="F82" s="13"/>
      <c r="G82" s="13"/>
      <c r="H82" s="13"/>
      <c r="I82" s="13"/>
      <c r="J82" s="13"/>
      <c r="K82" s="13"/>
      <c r="L82" s="13"/>
      <c r="M82" s="13"/>
      <c r="N82" s="13"/>
      <c r="O82" s="13"/>
      <c r="P82" s="13"/>
      <c r="Q82" s="13"/>
      <c r="R82" s="13"/>
    </row>
    <row r="83" spans="2:18" x14ac:dyDescent="0.2">
      <c r="D83" s="13"/>
      <c r="F83" s="13"/>
      <c r="G83" s="13"/>
      <c r="H83" s="13"/>
      <c r="I83" s="13"/>
      <c r="J83" s="13"/>
      <c r="K83" s="13"/>
      <c r="L83" s="13"/>
      <c r="M83" s="13"/>
      <c r="N83" s="13"/>
      <c r="O83" s="13"/>
      <c r="P83" s="13"/>
      <c r="Q83" s="13"/>
      <c r="R83" s="13"/>
    </row>
    <row r="84" spans="2:18" x14ac:dyDescent="0.2">
      <c r="D84" s="13"/>
      <c r="F84" s="13"/>
      <c r="G84" s="13"/>
      <c r="H84" s="13"/>
      <c r="I84" s="13"/>
      <c r="J84" s="13"/>
      <c r="K84" s="13"/>
      <c r="L84" s="13"/>
      <c r="M84" s="13"/>
      <c r="N84" s="13"/>
      <c r="O84" s="13"/>
      <c r="P84" s="13"/>
      <c r="Q84" s="13"/>
      <c r="R84" s="13"/>
    </row>
    <row r="85" spans="2:18" ht="12.75" customHeight="1" x14ac:dyDescent="0.2">
      <c r="D85" s="13"/>
    </row>
    <row r="86" spans="2:18" x14ac:dyDescent="0.2">
      <c r="D86" s="13"/>
    </row>
  </sheetData>
  <mergeCells count="49">
    <mergeCell ref="W2:X4"/>
    <mergeCell ref="B7:X8"/>
    <mergeCell ref="F74:G74"/>
    <mergeCell ref="H74:I74"/>
    <mergeCell ref="P69:R69"/>
    <mergeCell ref="H71:I71"/>
    <mergeCell ref="H70:I70"/>
    <mergeCell ref="F72:G72"/>
    <mergeCell ref="F73:G73"/>
    <mergeCell ref="P72:R72"/>
    <mergeCell ref="H73:I73"/>
    <mergeCell ref="P71:R71"/>
    <mergeCell ref="L60:M60"/>
    <mergeCell ref="J60:K60"/>
    <mergeCell ref="J63:K63"/>
    <mergeCell ref="S69:T69"/>
    <mergeCell ref="J64:K64"/>
    <mergeCell ref="P68:T68"/>
    <mergeCell ref="B2:B4"/>
    <mergeCell ref="C2:V4"/>
    <mergeCell ref="E68:E69"/>
    <mergeCell ref="H69:I69"/>
    <mergeCell ref="J65:K65"/>
    <mergeCell ref="L65:M65"/>
    <mergeCell ref="D68:D69"/>
    <mergeCell ref="F69:G69"/>
    <mergeCell ref="E60:E65"/>
    <mergeCell ref="S70:T70"/>
    <mergeCell ref="F70:G70"/>
    <mergeCell ref="S71:T71"/>
    <mergeCell ref="S72:T72"/>
    <mergeCell ref="H72:I72"/>
    <mergeCell ref="F71:G71"/>
    <mergeCell ref="S73:T73"/>
    <mergeCell ref="P73:R73"/>
    <mergeCell ref="P70:R70"/>
    <mergeCell ref="B9:R9"/>
    <mergeCell ref="B6:X6"/>
    <mergeCell ref="F59:G59"/>
    <mergeCell ref="J59:M59"/>
    <mergeCell ref="H68:I68"/>
    <mergeCell ref="J61:K61"/>
    <mergeCell ref="J62:K62"/>
    <mergeCell ref="L63:M63"/>
    <mergeCell ref="L64:M64"/>
    <mergeCell ref="D67:K67"/>
    <mergeCell ref="F68:G68"/>
    <mergeCell ref="L61:M61"/>
    <mergeCell ref="L62:M62"/>
  </mergeCells>
  <phoneticPr fontId="1" type="noConversion"/>
  <conditionalFormatting sqref="K11:K57">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57">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57"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7" min="1" max="23" man="1"/>
    <brk id="26"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Jonathan Alejandro Ortegon Rey</cp:lastModifiedBy>
  <cp:lastPrinted>2021-08-05T16:35:29Z</cp:lastPrinted>
  <dcterms:created xsi:type="dcterms:W3CDTF">2007-06-14T01:55:06Z</dcterms:created>
  <dcterms:modified xsi:type="dcterms:W3CDTF">2025-12-02T21:29:43Z</dcterms:modified>
</cp:coreProperties>
</file>