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zully.rodríguez\Desktop\"/>
    </mc:Choice>
  </mc:AlternateContent>
  <bookViews>
    <workbookView xWindow="0" yWindow="0" windowWidth="15345" windowHeight="4635"/>
  </bookViews>
  <sheets>
    <sheet name="PARAMETROS " sheetId="1" r:id="rId1"/>
    <sheet name="EXPERIENCIA" sheetId="2" r:id="rId2"/>
    <sheet name=" R.H TÉCNICOS" sheetId="3" r:id="rId3"/>
    <sheet name="Oferta Economica" sheetId="4" r:id="rId4"/>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2" i="4" l="1"/>
  <c r="B2" i="3"/>
  <c r="A2" i="3"/>
  <c r="L5" i="2"/>
  <c r="L3" i="2"/>
  <c r="L4" i="2"/>
  <c r="D7" i="1"/>
  <c r="N5" i="2"/>
  <c r="N4" i="2"/>
</calcChain>
</file>

<file path=xl/sharedStrings.xml><?xml version="1.0" encoding="utf-8"?>
<sst xmlns="http://schemas.openxmlformats.org/spreadsheetml/2006/main" count="70" uniqueCount="54">
  <si>
    <t>EVALUACIÓN TÉCNICA</t>
  </si>
  <si>
    <t>OBJETO</t>
  </si>
  <si>
    <t>Presupuesto Oficial</t>
  </si>
  <si>
    <t>Año</t>
  </si>
  <si>
    <t>Presupuesto Oficial (SMMLV)</t>
  </si>
  <si>
    <t>Fecha de cierre según Secop II</t>
  </si>
  <si>
    <t>IDN1</t>
  </si>
  <si>
    <t>PROPONENTE / INTEGRANTE</t>
  </si>
  <si>
    <t>CONTRATANTE (ENTIDADES PÚBLICAS O PRIVADAS)</t>
  </si>
  <si>
    <t>No. CONTRATO</t>
  </si>
  <si>
    <t>OBJETO DEL CONTRATO</t>
  </si>
  <si>
    <t>PORCENTAJE DE PARTICIPACIÓN</t>
  </si>
  <si>
    <t>Fecha de inicio del contrato</t>
  </si>
  <si>
    <t xml:space="preserve">Fecha de terminación del contrato </t>
  </si>
  <si>
    <t xml:space="preserve">Valor del contrato incluido IVA
</t>
  </si>
  <si>
    <t>Valor del contrato expresado en SMMLV</t>
  </si>
  <si>
    <t>MONEDA</t>
  </si>
  <si>
    <t>VALOR DEL CONTRATO EN  SMMLV</t>
  </si>
  <si>
    <t>CONTRATO RELACIONADO EN FORMATO Nro. 4</t>
  </si>
  <si>
    <t xml:space="preserve">
CALIFICACIÓN HABILITANTE 
</t>
  </si>
  <si>
    <t>OBSERVACIONES</t>
  </si>
  <si>
    <t xml:space="preserve">SOLICITUD DE SUBSANACIÓN </t>
  </si>
  <si>
    <t>N°</t>
  </si>
  <si>
    <t>PROPONENTE</t>
  </si>
  <si>
    <t>3.2.1 Experiencia General</t>
  </si>
  <si>
    <t>3.2.2. Especificaciones Técnicas (Formato No. 1 Carta de presentación de la oferta)</t>
  </si>
  <si>
    <t>CALIFICACIÓN POR REQUERIMIENTOS HABILITANTES TÉCNICOS</t>
  </si>
  <si>
    <t>Oferta Economica</t>
  </si>
  <si>
    <t>INVITACIÓN PÚBLICA DE MINIMA CUANTÍA No IPMC-010-2025</t>
  </si>
  <si>
    <t>ADQUISICIÓN DE ELEMENTOS PARA ATENCIÓN DE EMERGENCIAS, ELEMENTOS DE PROTECCIÓN PERSONAL Y DISPOSITIVOS BIOMÉDICOS PARA EL FONDO DE DESARROLLO DE PROYECTOS DE CUNDINAMARCA - FONDECÚN</t>
  </si>
  <si>
    <t>27 DE NOVIEMBRE DE 2025</t>
  </si>
  <si>
    <t xml:space="preserve">¿EL CONTRATO ES VÁLIDO PARA ACREDITAR EXPERIENCIA?
Contratos ejecutados y terminados cuyo objeto y/o alcance estén relacionados con el objeto de la presente contratación cuyo valor (individual o sumado) sea igual o superior al del presupuesto oficial estimadol. </t>
  </si>
  <si>
    <t>3.2.3 Veriificación de Disponibilidad de Inventario</t>
  </si>
  <si>
    <t>P_03</t>
  </si>
  <si>
    <t>SUMINISTROS ANDINA SAS</t>
  </si>
  <si>
    <t>285 DE 2024</t>
  </si>
  <si>
    <t>Adquisición de elementos para la dotación de botiquines institucionales y elementos de Brigadistas para el FONCEP.</t>
  </si>
  <si>
    <t>COP</t>
  </si>
  <si>
    <t>Si</t>
  </si>
  <si>
    <t>Agencia del Inspector General de Tributos Rentas y Contribuciones Parafiscales ITRC</t>
  </si>
  <si>
    <t>Contrato de Compraventa No. 092 de 2023.</t>
  </si>
  <si>
    <t>Adquisición de kits de primeros auxilios, equipos médicos de campo y accesorios para la atención de emergencias en la UAE Agencia del Inspector General de Tributos Rentas y Contribuciones Parafiscales ITRC.</t>
  </si>
  <si>
    <t>008-013-2025</t>
  </si>
  <si>
    <t>ADQUISICION ELEMENTOS DE BOTIQUIN PRIMEROS AUXILIOS Y SEÑALIZACIÓN DE SEGURIDAD; PARA CADA UNIDAD DE NEGOCIO Y SEDE ADMINISTRATIVA DE LA REGIONAL CENTRO DE LA AGENCIA LOGÍSTICA DE LAS FUERZAS MILITARES</t>
  </si>
  <si>
    <t>Cumple</t>
  </si>
  <si>
    <r>
      <t xml:space="preserve">El proponente HDC Soporte a la Ingeniería S.A.S. en su oferta económica presenta un error aritmetico en el calculo del total por el mantenimiento de Aire Acondicionado, sin embargo, en el valor total de la propuesta se encuentra considerado el valor de los dos mantenimientos requeridos en su totalidad por lo cual el comite evaluador encuentra la oferta </t>
    </r>
    <r>
      <rPr>
        <b/>
        <sz val="11"/>
        <color rgb="FF000000"/>
        <rFont val="Calibri"/>
        <family val="2"/>
        <scheme val="minor"/>
      </rPr>
      <t xml:space="preserve">Habilitada
</t>
    </r>
    <r>
      <rPr>
        <sz val="11"/>
        <color rgb="FF000000"/>
        <rFont val="Calibri"/>
        <family val="2"/>
        <scheme val="minor"/>
      </rPr>
      <t xml:space="preserve">
Siguiendo la formula de acuerdo a la GUÍA PARA EL MANEJO DE OFERTAS ARTIFICIALMENTE BAJAS EN PROCESOS DE CONTRATACIÓN.
Donde
</t>
    </r>
    <r>
      <rPr>
        <b/>
        <sz val="11"/>
        <color rgb="FF000000"/>
        <rFont val="Calibri"/>
        <family val="2"/>
        <scheme val="minor"/>
      </rPr>
      <t>Vo:</t>
    </r>
    <r>
      <rPr>
        <sz val="11"/>
        <color rgb="FF000000"/>
        <rFont val="Calibri"/>
        <family val="2"/>
        <scheme val="minor"/>
      </rPr>
      <t xml:space="preserve"> es la variación de la oferta del proveedor con respecto al precio
estimado por la Entidad Estatal
</t>
    </r>
    <r>
      <rPr>
        <b/>
        <sz val="11"/>
        <color rgb="FF000000"/>
        <rFont val="Calibri"/>
        <family val="2"/>
        <scheme val="minor"/>
      </rPr>
      <t>P:</t>
    </r>
    <r>
      <rPr>
        <sz val="11"/>
        <color rgb="FF000000"/>
        <rFont val="Calibri"/>
        <family val="2"/>
        <scheme val="minor"/>
      </rPr>
      <t xml:space="preserve"> es el precio estimado por la entidad estatal
</t>
    </r>
    <r>
      <rPr>
        <b/>
        <sz val="11"/>
        <color rgb="FF000000"/>
        <rFont val="Calibri"/>
        <family val="2"/>
        <scheme val="minor"/>
      </rPr>
      <t>O:</t>
    </r>
    <r>
      <rPr>
        <sz val="11"/>
        <color rgb="FF000000"/>
        <rFont val="Calibri"/>
        <family val="2"/>
        <scheme val="minor"/>
      </rPr>
      <t xml:space="preserve"> es el precio ofrecido por el proponente
Vo=((5074000-3805263)/5074000)*100
</t>
    </r>
    <r>
      <rPr>
        <b/>
        <sz val="11"/>
        <color rgb="FF000000"/>
        <rFont val="Calibri"/>
        <family val="2"/>
        <scheme val="minor"/>
      </rPr>
      <t xml:space="preserve">Vo=25%
Se identifica que la propuesta del proponente tiene una variación mayor al 20%, en este caso del 25%
</t>
    </r>
    <r>
      <rPr>
        <sz val="11"/>
        <color rgb="FF000000"/>
        <rFont val="Calibri"/>
        <family val="2"/>
        <scheme val="minor"/>
      </rPr>
      <t xml:space="preserve">
</t>
    </r>
  </si>
  <si>
    <t>Teniendo en cuenta la invitacion publica en su capitulo cuarto CRITERIOS DE SELECCIÓN OBJETIVA, numeral 4 Factor de selección, SEGUNDA PARTE,  literal i "i.
Deberá expresar todos los valores en pesos colombianos y sin decimales, redondeando los últimos tres dígitos en miles, para lo cual los valores menores a $500, se ajustarán al valor inferior y los mayores o iguales a $500, al valor superior", por lo tanto el valor de la oferta economica presentada por el proponente SUMINISTROS ANDINA SAS  se redondea a $3.805.000</t>
  </si>
  <si>
    <t>Agencia logistica de las fuerzas militares</t>
  </si>
  <si>
    <t>Fondo de prestaciones económicas, cesantias y pensiones.</t>
  </si>
  <si>
    <t>El proponente corrigió la fecha de inicio en el  formato nro 4, correspondiente a la indicada en el acta de liquidación (8 de abril de 2025)</t>
  </si>
  <si>
    <t xml:space="preserve">De acuerdo a lo solicitado el proponente allegó la ceritificación de justificación de precio artificialmente bajo, desagregando los precio de acuerdo a lo indicado en la guia de Colombia compra eficiente, de la siguiente manera:
OFERTA = Costo del bien, servicio u obra (insumos, equipos, personal) + gastos generales + imprevistos + utilidad, aportando información que permita evidenciar y soportar los precios ofertados.                                     </t>
  </si>
  <si>
    <t>Habilitado</t>
  </si>
  <si>
    <t xml:space="preserve">Respecto a la certifcación de la Agencia logistica de las fuerzas militares, el oferente corrige la fecha de inicio en el  formato nro 4, coincidiendo con el acta de liquidación del contrato.
</t>
  </si>
  <si>
    <t>Respecto a la certifcación de la Agencia logistica de las fuerzas militares, el oferente corrige la fecha de inicio en el  formato nro 4, coincidiendo con el acta de liquidación del contrato.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</si>
</sst>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 #,##0_-;_-* &quot;-&quot;_-;_-@_-"/>
    <numFmt numFmtId="164" formatCode="_-&quot;$&quot;\ * #,##0.00_-;\-&quot;$&quot;\ * #,##0.00_-;_-&quot;$&quot;\ * &quot;-&quot;??_-;_-@_-"/>
    <numFmt numFmtId="165" formatCode="dd/mm/yyyy;@"/>
    <numFmt numFmtId="166" formatCode="&quot;$&quot;\ #,##0.00"/>
    <numFmt numFmtId="167" formatCode="_-&quot;$&quot;\ * #,##0_-;\-&quot;$&quot;\ * #,##0_-;_-&quot;$&quot;\ * &quot;-&quot;??_-;_-@_-"/>
  </numFmts>
  <fonts count="16">
    <font>
      <sz val="11"/>
      <color theme="1"/>
      <name val="Calibri"/>
      <family val="2"/>
      <scheme val="minor"/>
    </font>
    <font>
      <sz val="11"/>
      <color theme="1"/>
      <name val="Calibri"/>
      <family val="2"/>
      <scheme val="minor"/>
    </font>
    <font>
      <sz val="10"/>
      <color theme="1"/>
      <name val="Calibri"/>
      <family val="2"/>
      <scheme val="minor"/>
    </font>
    <font>
      <b/>
      <sz val="11"/>
      <name val="Calibri"/>
      <family val="2"/>
      <scheme val="minor"/>
    </font>
    <font>
      <b/>
      <sz val="10"/>
      <name val="Arial"/>
      <family val="2"/>
    </font>
    <font>
      <sz val="12"/>
      <color theme="0"/>
      <name val="Calibri"/>
      <family val="2"/>
      <scheme val="minor"/>
    </font>
    <font>
      <sz val="10"/>
      <name val="Arial"/>
      <family val="2"/>
    </font>
    <font>
      <sz val="12"/>
      <color theme="1"/>
      <name val="Arial Narrow"/>
      <family val="2"/>
    </font>
    <font>
      <b/>
      <sz val="12"/>
      <name val="Arial Narrow"/>
      <family val="2"/>
    </font>
    <font>
      <sz val="11"/>
      <color rgb="FFFF0000"/>
      <name val="Calibri"/>
      <family val="2"/>
      <scheme val="minor"/>
    </font>
    <font>
      <sz val="12"/>
      <color rgb="FFFF0000"/>
      <name val="Arial Narrow"/>
      <family val="2"/>
    </font>
    <font>
      <sz val="11"/>
      <name val="Calibri"/>
      <family val="2"/>
      <scheme val="minor"/>
    </font>
    <font>
      <sz val="11"/>
      <color rgb="FF000000"/>
      <name val="Calibri"/>
      <family val="2"/>
      <scheme val="minor"/>
    </font>
    <font>
      <sz val="11"/>
      <color rgb="FF242424"/>
      <name val="Aptos Narrow"/>
      <charset val="1"/>
    </font>
    <font>
      <b/>
      <sz val="11"/>
      <color rgb="FF000000"/>
      <name val="Calibri"/>
      <family val="2"/>
      <scheme val="minor"/>
    </font>
    <font>
      <sz val="12"/>
      <name val="Arial Narrow"/>
      <family val="2"/>
    </font>
  </fonts>
  <fills count="6">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tint="0.79998168889431442"/>
        <bgColor indexed="64"/>
      </patternFill>
    </fill>
    <fill>
      <patternFill patternType="solid">
        <fgColor rgb="FF92D050"/>
        <bgColor indexed="64"/>
      </patternFill>
    </fill>
  </fills>
  <borders count="17">
    <border>
      <left/>
      <right/>
      <top/>
      <bottom/>
      <diagonal/>
    </border>
    <border>
      <left style="medium">
        <color indexed="64"/>
      </left>
      <right style="thin">
        <color auto="1"/>
      </right>
      <top style="medium">
        <color indexed="64"/>
      </top>
      <bottom/>
      <diagonal/>
    </border>
    <border>
      <left style="thin">
        <color auto="1"/>
      </left>
      <right style="thin">
        <color auto="1"/>
      </right>
      <top style="medium">
        <color auto="1"/>
      </top>
      <bottom/>
      <diagonal/>
    </border>
    <border>
      <left style="medium">
        <color indexed="64"/>
      </left>
      <right style="thin">
        <color auto="1"/>
      </right>
      <top/>
      <bottom/>
      <diagonal/>
    </border>
    <border>
      <left style="thin">
        <color auto="1"/>
      </left>
      <right style="thin">
        <color auto="1"/>
      </right>
      <top/>
      <bottom/>
      <diagonal/>
    </border>
    <border>
      <left style="medium">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style="medium">
        <color auto="1"/>
      </bottom>
      <diagonal/>
    </border>
    <border>
      <left style="medium">
        <color indexed="64"/>
      </left>
      <right style="thin">
        <color indexed="64"/>
      </right>
      <top style="thin">
        <color auto="1"/>
      </top>
      <bottom style="medium">
        <color indexed="64"/>
      </bottom>
      <diagonal/>
    </border>
    <border>
      <left style="thin">
        <color indexed="64"/>
      </left>
      <right style="thin">
        <color indexed="64"/>
      </right>
      <top style="thin">
        <color auto="1"/>
      </top>
      <bottom style="medium">
        <color indexed="64"/>
      </bottom>
      <diagonal/>
    </border>
    <border>
      <left style="thin">
        <color indexed="64"/>
      </left>
      <right style="medium">
        <color indexed="64"/>
      </right>
      <top style="thin">
        <color auto="1"/>
      </top>
      <bottom style="medium">
        <color indexed="64"/>
      </bottom>
      <diagonal/>
    </border>
  </borders>
  <cellStyleXfs count="4">
    <xf numFmtId="0" fontId="0" fillId="0" borderId="0"/>
    <xf numFmtId="0" fontId="1" fillId="2" borderId="0" applyNumberFormat="0" applyBorder="0" applyAlignment="0" applyProtection="0"/>
    <xf numFmtId="0" fontId="5" fillId="3" borderId="0" applyNumberFormat="0" applyBorder="0" applyAlignment="0" applyProtection="0"/>
    <xf numFmtId="164" fontId="1" fillId="0" borderId="0" applyFont="0" applyFill="0" applyBorder="0" applyAlignment="0" applyProtection="0"/>
  </cellStyleXfs>
  <cellXfs count="60">
    <xf numFmtId="0" fontId="0" fillId="0" borderId="0" xfId="0"/>
    <xf numFmtId="4" fontId="0" fillId="0" borderId="7" xfId="0" applyNumberFormat="1" applyBorder="1" applyAlignment="1">
      <alignment horizontal="center" vertical="center" wrapText="1"/>
    </xf>
    <xf numFmtId="0" fontId="0" fillId="0" borderId="7" xfId="0" applyBorder="1" applyAlignment="1">
      <alignment horizontal="center" vertical="center" wrapText="1"/>
    </xf>
    <xf numFmtId="14" fontId="0" fillId="0" borderId="7" xfId="0" applyNumberFormat="1" applyBorder="1" applyAlignment="1">
      <alignment horizontal="center" vertical="center" wrapText="1"/>
    </xf>
    <xf numFmtId="41" fontId="6" fillId="4" borderId="7" xfId="2" applyNumberFormat="1" applyFont="1" applyFill="1" applyBorder="1" applyAlignment="1">
      <alignment horizontal="center" vertical="center" wrapText="1"/>
    </xf>
    <xf numFmtId="41" fontId="4" fillId="4" borderId="7" xfId="2" applyNumberFormat="1" applyFont="1" applyFill="1" applyBorder="1" applyAlignment="1">
      <alignment horizontal="center" vertical="center" wrapText="1"/>
    </xf>
    <xf numFmtId="164" fontId="0" fillId="0" borderId="7" xfId="3" applyFont="1" applyBorder="1" applyAlignment="1">
      <alignment horizontal="center" vertical="center" wrapText="1"/>
    </xf>
    <xf numFmtId="0" fontId="9" fillId="0" borderId="0" xfId="0" applyFont="1"/>
    <xf numFmtId="0" fontId="3" fillId="0" borderId="7" xfId="0" applyFont="1" applyBorder="1" applyAlignment="1">
      <alignment horizontal="center" vertical="center" wrapText="1"/>
    </xf>
    <xf numFmtId="0" fontId="11" fillId="0" borderId="7" xfId="0" applyFont="1" applyBorder="1" applyAlignment="1">
      <alignment horizontal="justify" vertical="center" wrapText="1"/>
    </xf>
    <xf numFmtId="0" fontId="11" fillId="0" borderId="7" xfId="0" applyFont="1" applyBorder="1" applyAlignment="1">
      <alignment horizontal="center" vertical="center" wrapText="1"/>
    </xf>
    <xf numFmtId="167" fontId="11" fillId="0" borderId="7" xfId="3" applyNumberFormat="1" applyFont="1" applyBorder="1" applyAlignment="1">
      <alignment horizontal="center" vertical="center" wrapText="1"/>
    </xf>
    <xf numFmtId="0" fontId="2" fillId="0" borderId="8"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0" xfId="0" applyFont="1"/>
    <xf numFmtId="3" fontId="0" fillId="0" borderId="0" xfId="0" applyNumberFormat="1"/>
    <xf numFmtId="0" fontId="0" fillId="0" borderId="0" xfId="0" applyAlignment="1">
      <alignment horizontal="right"/>
    </xf>
    <xf numFmtId="0" fontId="7" fillId="4" borderId="0" xfId="0" applyFont="1" applyFill="1" applyAlignment="1">
      <alignment wrapText="1"/>
    </xf>
    <xf numFmtId="0" fontId="7" fillId="0" borderId="0" xfId="0" applyFont="1" applyAlignment="1">
      <alignment wrapText="1"/>
    </xf>
    <xf numFmtId="0" fontId="10" fillId="0" borderId="0" xfId="0" applyFont="1" applyAlignment="1">
      <alignment wrapText="1"/>
    </xf>
    <xf numFmtId="0" fontId="7" fillId="0" borderId="0" xfId="0" applyFont="1" applyAlignment="1">
      <alignment horizontal="center" vertical="center" wrapText="1"/>
    </xf>
    <xf numFmtId="0" fontId="15" fillId="0" borderId="6" xfId="0" applyFont="1" applyBorder="1" applyAlignment="1">
      <alignment horizontal="center" vertical="center" wrapText="1"/>
    </xf>
    <xf numFmtId="3" fontId="15" fillId="0" borderId="6" xfId="0" applyNumberFormat="1" applyFont="1" applyBorder="1" applyAlignment="1">
      <alignment horizontal="center" vertical="center" wrapText="1"/>
    </xf>
    <xf numFmtId="166" fontId="11" fillId="0" borderId="7" xfId="0" applyNumberFormat="1" applyFont="1" applyBorder="1" applyAlignment="1">
      <alignment horizontal="center" vertical="center" wrapText="1"/>
    </xf>
    <xf numFmtId="2" fontId="11" fillId="0" borderId="7" xfId="0" applyNumberFormat="1" applyFont="1" applyBorder="1" applyAlignment="1">
      <alignment horizontal="center" vertical="center" wrapText="1"/>
    </xf>
    <xf numFmtId="0" fontId="15" fillId="0" borderId="7" xfId="0" applyFont="1" applyBorder="1" applyAlignment="1">
      <alignment horizontal="center" vertical="center" wrapText="1"/>
    </xf>
    <xf numFmtId="9" fontId="11" fillId="0" borderId="7" xfId="0" applyNumberFormat="1" applyFont="1" applyBorder="1" applyAlignment="1">
      <alignment horizontal="center" vertical="center" wrapText="1"/>
    </xf>
    <xf numFmtId="14" fontId="11" fillId="0" borderId="7"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165" fontId="15" fillId="0" borderId="6" xfId="1" applyNumberFormat="1" applyFont="1" applyFill="1" applyBorder="1" applyAlignment="1">
      <alignment horizontal="center" vertical="center" wrapText="1"/>
    </xf>
    <xf numFmtId="167" fontId="0" fillId="0" borderId="0" xfId="0" applyNumberFormat="1"/>
    <xf numFmtId="0" fontId="15" fillId="0" borderId="6" xfId="0" applyFont="1" applyBorder="1" applyAlignment="1">
      <alignment horizontal="center" vertical="center" wrapText="1"/>
    </xf>
    <xf numFmtId="14" fontId="15" fillId="0" borderId="6" xfId="0" applyNumberFormat="1" applyFont="1" applyBorder="1" applyAlignment="1">
      <alignment horizontal="center" vertical="center" wrapText="1"/>
    </xf>
    <xf numFmtId="0" fontId="14" fillId="0" borderId="7" xfId="0" applyFont="1" applyBorder="1" applyAlignment="1">
      <alignment horizontal="center" vertical="center" wrapText="1"/>
    </xf>
    <xf numFmtId="0" fontId="12" fillId="0" borderId="7" xfId="0" applyFont="1" applyBorder="1" applyAlignment="1">
      <alignment vertical="center" wrapText="1"/>
    </xf>
    <xf numFmtId="0" fontId="3" fillId="4" borderId="0" xfId="0" applyFont="1" applyFill="1" applyAlignment="1">
      <alignment horizontal="center"/>
    </xf>
    <xf numFmtId="0" fontId="3" fillId="4" borderId="9" xfId="0" applyFont="1" applyFill="1" applyBorder="1" applyAlignment="1">
      <alignment horizontal="center"/>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165" fontId="8" fillId="4" borderId="12" xfId="1" applyNumberFormat="1" applyFont="1" applyFill="1" applyBorder="1" applyAlignment="1">
      <alignment horizontal="center" vertical="center" wrapText="1"/>
    </xf>
    <xf numFmtId="165" fontId="8" fillId="4" borderId="16" xfId="1" applyNumberFormat="1" applyFont="1" applyFill="1" applyBorder="1" applyAlignment="1">
      <alignment horizontal="center" vertical="center" wrapText="1"/>
    </xf>
    <xf numFmtId="165" fontId="8" fillId="4" borderId="11" xfId="1" applyNumberFormat="1" applyFont="1" applyFill="1" applyBorder="1" applyAlignment="1">
      <alignment horizontal="center" vertical="center" wrapText="1"/>
    </xf>
    <xf numFmtId="165" fontId="8" fillId="4" borderId="15" xfId="1" applyNumberFormat="1"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0" fillId="0" borderId="7" xfId="0" applyBorder="1" applyAlignment="1">
      <alignment horizontal="justify" wrapText="1"/>
    </xf>
    <xf numFmtId="0" fontId="11" fillId="5" borderId="7" xfId="0" applyFont="1" applyFill="1" applyBorder="1" applyAlignment="1">
      <alignment horizontal="center" vertical="center" wrapText="1"/>
    </xf>
  </cellXfs>
  <cellStyles count="4">
    <cellStyle name="60% - Énfasis1" xfId="1" builtinId="32"/>
    <cellStyle name="60% - Énfasis3 2" xfId="2"/>
    <cellStyle name="Moneda" xfId="3" builtinId="4"/>
    <cellStyle name="Normal" xfId="0" builtinId="0"/>
  </cellStyles>
  <dxfs count="7">
    <dxf>
      <font>
        <b/>
        <i val="0"/>
      </font>
      <fill>
        <patternFill>
          <bgColor rgb="FFFFCCFF"/>
        </patternFill>
      </fill>
    </dxf>
    <dxf>
      <font>
        <b/>
        <i val="0"/>
      </font>
      <fill>
        <patternFill>
          <bgColor rgb="FFFFCCFF"/>
        </patternFill>
      </fill>
    </dxf>
    <dxf>
      <font>
        <b/>
        <i val="0"/>
      </font>
      <fill>
        <patternFill>
          <bgColor rgb="FFFFCCFF"/>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659130</xdr:colOff>
      <xdr:row>1</xdr:row>
      <xdr:rowOff>1529715</xdr:rowOff>
    </xdr:from>
    <xdr:to>
      <xdr:col>3</xdr:col>
      <xdr:colOff>2078355</xdr:colOff>
      <xdr:row>1</xdr:row>
      <xdr:rowOff>2034647</xdr:rowOff>
    </xdr:to>
    <xdr:pic>
      <xdr:nvPicPr>
        <xdr:cNvPr id="3" name="Imagen 1">
          <a:extLst>
            <a:ext uri="{FF2B5EF4-FFF2-40B4-BE49-F238E27FC236}">
              <a16:creationId xmlns:a16="http://schemas.microsoft.com/office/drawing/2014/main" xmlns="" id="{CF9839EA-5A28-4EAA-8DF3-6C7A643285CA}"/>
            </a:ext>
          </a:extLst>
        </xdr:cNvPr>
        <xdr:cNvPicPr>
          <a:picLocks noChangeAspect="1"/>
        </xdr:cNvPicPr>
      </xdr:nvPicPr>
      <xdr:blipFill>
        <a:blip xmlns:r="http://schemas.openxmlformats.org/officeDocument/2006/relationships" r:embed="rId1"/>
        <a:stretch>
          <a:fillRect/>
        </a:stretch>
      </xdr:blipFill>
      <xdr:spPr>
        <a:xfrm>
          <a:off x="4240530" y="1986915"/>
          <a:ext cx="1415415" cy="50112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showGridLines="0" tabSelected="1" zoomScale="85" zoomScaleNormal="85" workbookViewId="0">
      <selection activeCell="B7" sqref="B7"/>
    </sheetView>
  </sheetViews>
  <sheetFormatPr baseColWidth="10" defaultColWidth="11.28515625" defaultRowHeight="15"/>
  <cols>
    <col min="1" max="1" width="49.28515625" customWidth="1"/>
    <col min="2" max="3" width="24.7109375" customWidth="1"/>
    <col min="4" max="4" width="17.7109375" customWidth="1"/>
    <col min="5" max="5" width="28.7109375" customWidth="1"/>
  </cols>
  <sheetData>
    <row r="1" spans="1:5" ht="37.9" customHeight="1">
      <c r="A1" s="36" t="s">
        <v>28</v>
      </c>
      <c r="B1" s="36"/>
      <c r="C1" s="36"/>
      <c r="D1" s="36"/>
      <c r="E1" s="36"/>
    </row>
    <row r="2" spans="1:5" ht="24.6" customHeight="1" thickBot="1">
      <c r="A2" s="37" t="s">
        <v>0</v>
      </c>
      <c r="B2" s="37"/>
      <c r="C2" s="37"/>
      <c r="D2" s="37"/>
      <c r="E2" s="37"/>
    </row>
    <row r="3" spans="1:5">
      <c r="A3" s="41" t="s">
        <v>1</v>
      </c>
      <c r="B3" s="38" t="s">
        <v>2</v>
      </c>
      <c r="C3" s="38" t="s">
        <v>3</v>
      </c>
      <c r="D3" s="38" t="s">
        <v>4</v>
      </c>
      <c r="E3" s="38" t="s">
        <v>5</v>
      </c>
    </row>
    <row r="4" spans="1:5">
      <c r="A4" s="42"/>
      <c r="B4" s="39"/>
      <c r="C4" s="39"/>
      <c r="D4" s="39"/>
      <c r="E4" s="39"/>
    </row>
    <row r="5" spans="1:5">
      <c r="A5" s="42"/>
      <c r="B5" s="39"/>
      <c r="C5" s="39"/>
      <c r="D5" s="39"/>
      <c r="E5" s="39"/>
    </row>
    <row r="6" spans="1:5">
      <c r="A6" s="43"/>
      <c r="B6" s="40"/>
      <c r="C6" s="40"/>
      <c r="D6" s="40"/>
      <c r="E6" s="40"/>
    </row>
    <row r="7" spans="1:5" ht="126.75" customHeight="1">
      <c r="A7" s="12" t="s">
        <v>29</v>
      </c>
      <c r="B7" s="6">
        <v>5074000</v>
      </c>
      <c r="C7" s="2">
        <v>2025</v>
      </c>
      <c r="D7" s="1">
        <f>+B7/1423500</f>
        <v>3.5644538110291535</v>
      </c>
      <c r="E7" s="3" t="s">
        <v>30</v>
      </c>
    </row>
  </sheetData>
  <mergeCells count="7">
    <mergeCell ref="A1:E1"/>
    <mergeCell ref="A2:E2"/>
    <mergeCell ref="E3:E6"/>
    <mergeCell ref="A3:A6"/>
    <mergeCell ref="B3:B6"/>
    <mergeCell ref="C3:C6"/>
    <mergeCell ref="D3:D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
  <sheetViews>
    <sheetView showGridLines="0" zoomScale="90" zoomScaleNormal="90" workbookViewId="0">
      <pane xSplit="1" ySplit="2" topLeftCell="B6" activePane="bottomRight" state="frozen"/>
      <selection pane="topRight" activeCell="B1" sqref="B1"/>
      <selection pane="bottomLeft" activeCell="A3" sqref="A3"/>
      <selection pane="bottomRight" activeCell="Q5" sqref="Q5"/>
    </sheetView>
  </sheetViews>
  <sheetFormatPr baseColWidth="10" defaultColWidth="11.28515625" defaultRowHeight="129.19999999999999" customHeight="1"/>
  <cols>
    <col min="1" max="1" width="0.7109375" style="18" customWidth="1"/>
    <col min="2" max="2" width="11.28515625" style="18"/>
    <col min="3" max="3" width="18.28515625" style="18" customWidth="1"/>
    <col min="4" max="4" width="28.28515625" style="20" customWidth="1"/>
    <col min="5" max="5" width="15.28515625" style="18" customWidth="1"/>
    <col min="6" max="6" width="46.28515625" style="18" customWidth="1"/>
    <col min="7" max="7" width="37.7109375" style="18" customWidth="1"/>
    <col min="8" max="8" width="25.7109375" style="18" customWidth="1"/>
    <col min="9" max="9" width="16.7109375" style="18" customWidth="1"/>
    <col min="10" max="10" width="21.28515625" style="18" customWidth="1"/>
    <col min="11" max="12" width="22" style="18" customWidth="1"/>
    <col min="13" max="13" width="24.7109375" style="18" customWidth="1"/>
    <col min="14" max="14" width="11.28515625" style="18" hidden="1" customWidth="1"/>
    <col min="15" max="15" width="25.28515625" style="18" customWidth="1"/>
    <col min="16" max="16" width="22.28515625" style="18" customWidth="1"/>
    <col min="17" max="17" width="54.7109375" style="18" customWidth="1"/>
    <col min="18" max="18" width="46.7109375" style="18" customWidth="1"/>
    <col min="19" max="19" width="40" style="18" customWidth="1"/>
    <col min="20" max="16384" width="11.28515625" style="18"/>
  </cols>
  <sheetData>
    <row r="1" spans="1:18" ht="129.19999999999999" customHeight="1">
      <c r="A1" s="17"/>
      <c r="B1" s="56" t="s">
        <v>6</v>
      </c>
      <c r="C1" s="44" t="s">
        <v>7</v>
      </c>
      <c r="D1" s="44" t="s">
        <v>8</v>
      </c>
      <c r="E1" s="44" t="s">
        <v>9</v>
      </c>
      <c r="F1" s="44" t="s">
        <v>10</v>
      </c>
      <c r="G1" s="44" t="s">
        <v>31</v>
      </c>
      <c r="H1" s="44" t="s">
        <v>11</v>
      </c>
      <c r="I1" s="44" t="s">
        <v>12</v>
      </c>
      <c r="J1" s="44" t="s">
        <v>13</v>
      </c>
      <c r="K1" s="44" t="s">
        <v>14</v>
      </c>
      <c r="L1" s="46" t="s">
        <v>15</v>
      </c>
      <c r="M1" s="44" t="s">
        <v>16</v>
      </c>
      <c r="N1" s="44" t="s">
        <v>17</v>
      </c>
      <c r="O1" s="44" t="s">
        <v>18</v>
      </c>
      <c r="P1" s="44" t="s">
        <v>19</v>
      </c>
      <c r="Q1" s="54" t="s">
        <v>20</v>
      </c>
      <c r="R1" s="52" t="s">
        <v>21</v>
      </c>
    </row>
    <row r="2" spans="1:18" ht="16.5" thickBot="1">
      <c r="A2" s="17"/>
      <c r="B2" s="57"/>
      <c r="C2" s="45"/>
      <c r="D2" s="45"/>
      <c r="E2" s="45"/>
      <c r="F2" s="45"/>
      <c r="G2" s="45"/>
      <c r="H2" s="45"/>
      <c r="I2" s="45"/>
      <c r="J2" s="45"/>
      <c r="K2" s="45"/>
      <c r="L2" s="47"/>
      <c r="M2" s="45"/>
      <c r="N2" s="45"/>
      <c r="O2" s="45"/>
      <c r="P2" s="45"/>
      <c r="Q2" s="55"/>
      <c r="R2" s="53"/>
    </row>
    <row r="3" spans="1:18" ht="89.45" customHeight="1">
      <c r="A3" s="17"/>
      <c r="B3" s="48" t="s">
        <v>33</v>
      </c>
      <c r="C3" s="48" t="s">
        <v>34</v>
      </c>
      <c r="D3" s="21" t="s">
        <v>48</v>
      </c>
      <c r="E3" s="21" t="s">
        <v>35</v>
      </c>
      <c r="F3" s="21" t="s">
        <v>36</v>
      </c>
      <c r="G3" s="32" t="s">
        <v>38</v>
      </c>
      <c r="H3" s="29">
        <v>1</v>
      </c>
      <c r="I3" s="33">
        <v>45580</v>
      </c>
      <c r="J3" s="33">
        <v>45640</v>
      </c>
      <c r="K3" s="22">
        <v>4251236</v>
      </c>
      <c r="L3" s="23">
        <f>+K3/1300000</f>
        <v>3.2701815384615385</v>
      </c>
      <c r="M3" s="21" t="s">
        <v>37</v>
      </c>
      <c r="N3" s="21"/>
      <c r="O3" s="21" t="s">
        <v>38</v>
      </c>
      <c r="P3" s="50" t="s">
        <v>51</v>
      </c>
      <c r="Q3" s="30"/>
      <c r="R3" s="30"/>
    </row>
    <row r="4" spans="1:18" s="19" customFormat="1" ht="120.6" customHeight="1">
      <c r="B4" s="49"/>
      <c r="C4" s="49"/>
      <c r="D4" s="32" t="s">
        <v>39</v>
      </c>
      <c r="E4" s="10" t="s">
        <v>40</v>
      </c>
      <c r="F4" s="32" t="s">
        <v>41</v>
      </c>
      <c r="G4" s="10" t="s">
        <v>38</v>
      </c>
      <c r="H4" s="26">
        <v>1</v>
      </c>
      <c r="I4" s="27">
        <v>45257</v>
      </c>
      <c r="J4" s="27">
        <v>45275</v>
      </c>
      <c r="K4" s="28">
        <v>2756040</v>
      </c>
      <c r="L4" s="23">
        <f>+K4/1160000</f>
        <v>2.3758965517241379</v>
      </c>
      <c r="M4" s="10" t="s">
        <v>37</v>
      </c>
      <c r="N4" s="24">
        <f>+K4/689455</f>
        <v>3.9974182506472502</v>
      </c>
      <c r="O4" s="25" t="s">
        <v>38</v>
      </c>
      <c r="P4" s="51"/>
      <c r="Q4" s="30" t="s">
        <v>53</v>
      </c>
      <c r="R4" s="30"/>
    </row>
    <row r="5" spans="1:18" s="19" customFormat="1" ht="105.6" customHeight="1">
      <c r="B5" s="49"/>
      <c r="C5" s="49"/>
      <c r="D5" s="32" t="s">
        <v>47</v>
      </c>
      <c r="E5" s="10" t="s">
        <v>42</v>
      </c>
      <c r="F5" s="32" t="s">
        <v>43</v>
      </c>
      <c r="G5" s="10" t="s">
        <v>38</v>
      </c>
      <c r="H5" s="26">
        <v>1</v>
      </c>
      <c r="I5" s="27">
        <v>45755</v>
      </c>
      <c r="J5" s="27">
        <v>45824</v>
      </c>
      <c r="K5" s="28">
        <v>3800000</v>
      </c>
      <c r="L5" s="23">
        <f>+K5/1423500</f>
        <v>2.6694766420793816</v>
      </c>
      <c r="M5" s="10" t="s">
        <v>37</v>
      </c>
      <c r="N5" s="24">
        <f>+K5/908526</f>
        <v>4.1825990670602708</v>
      </c>
      <c r="O5" s="25" t="s">
        <v>38</v>
      </c>
      <c r="P5" s="51"/>
      <c r="Q5" s="30" t="s">
        <v>49</v>
      </c>
      <c r="R5" s="30"/>
    </row>
  </sheetData>
  <mergeCells count="20">
    <mergeCell ref="C3:C5"/>
    <mergeCell ref="B3:B5"/>
    <mergeCell ref="P3:P5"/>
    <mergeCell ref="R1:R2"/>
    <mergeCell ref="P1:P2"/>
    <mergeCell ref="Q1:Q2"/>
    <mergeCell ref="B1:B2"/>
    <mergeCell ref="C1:C2"/>
    <mergeCell ref="D1:D2"/>
    <mergeCell ref="G1:G2"/>
    <mergeCell ref="H1:H2"/>
    <mergeCell ref="I1:I2"/>
    <mergeCell ref="J1:J2"/>
    <mergeCell ref="K1:K2"/>
    <mergeCell ref="M1:M2"/>
    <mergeCell ref="O1:O2"/>
    <mergeCell ref="E1:E2"/>
    <mergeCell ref="F1:F2"/>
    <mergeCell ref="N1:N2"/>
    <mergeCell ref="L1:L2"/>
  </mergeCells>
  <conditionalFormatting sqref="H3">
    <cfRule type="containsText" dxfId="6" priority="2" operator="containsText" text="NO">
      <formula>NOT(ISERROR(SEARCH("NO",H3)))</formula>
    </cfRule>
  </conditionalFormatting>
  <conditionalFormatting sqref="H4:J5">
    <cfRule type="containsText" dxfId="5" priority="12" operator="containsText" text="NO">
      <formula>NOT(ISERROR(SEARCH("NO",H4)))</formula>
    </cfRule>
  </conditionalFormatting>
  <conditionalFormatting sqref="L4:N5">
    <cfRule type="containsText" dxfId="4" priority="5" operator="containsText" text="NO">
      <formula>NOT(ISERROR(SEARCH("NO",L4)))</formula>
    </cfRule>
  </conditionalFormatting>
  <conditionalFormatting sqref="L3">
    <cfRule type="containsText" dxfId="3" priority="1" operator="containsText" text="NO">
      <formula>NOT(ISERROR(SEARCH("NO",L3)))</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showGridLines="0" topLeftCell="A2" zoomScale="90" zoomScaleNormal="90" workbookViewId="0">
      <selection activeCell="F2" sqref="F2"/>
    </sheetView>
  </sheetViews>
  <sheetFormatPr baseColWidth="10" defaultColWidth="11.28515625" defaultRowHeight="15"/>
  <cols>
    <col min="2" max="2" width="37.7109375" bestFit="1" customWidth="1"/>
    <col min="3" max="5" width="21" customWidth="1"/>
    <col min="6" max="6" width="22.7109375" customWidth="1"/>
    <col min="7" max="7" width="36.7109375" customWidth="1"/>
    <col min="8" max="8" width="50.28515625" customWidth="1"/>
    <col min="9" max="9" width="48.28515625" customWidth="1"/>
  </cols>
  <sheetData>
    <row r="1" spans="1:8" ht="139.15" customHeight="1">
      <c r="A1" s="4" t="s">
        <v>22</v>
      </c>
      <c r="B1" s="4" t="s">
        <v>23</v>
      </c>
      <c r="C1" s="4" t="s">
        <v>24</v>
      </c>
      <c r="D1" s="4" t="s">
        <v>25</v>
      </c>
      <c r="E1" s="4" t="s">
        <v>32</v>
      </c>
      <c r="F1" s="5" t="s">
        <v>26</v>
      </c>
      <c r="G1" s="5" t="s">
        <v>20</v>
      </c>
      <c r="H1" s="5" t="s">
        <v>21</v>
      </c>
    </row>
    <row r="2" spans="1:8" s="7" customFormat="1" ht="362.45" customHeight="1">
      <c r="A2" s="8" t="str">
        <f>+EXPERIENCIA!B3</f>
        <v>P_03</v>
      </c>
      <c r="B2" s="10" t="str">
        <f>+EXPERIENCIA!C3</f>
        <v>SUMINISTROS ANDINA SAS</v>
      </c>
      <c r="C2" s="10" t="s">
        <v>44</v>
      </c>
      <c r="D2" s="10" t="s">
        <v>44</v>
      </c>
      <c r="E2" s="10" t="s">
        <v>44</v>
      </c>
      <c r="F2" s="59" t="s">
        <v>51</v>
      </c>
      <c r="G2" s="13" t="s">
        <v>52</v>
      </c>
      <c r="H2" s="34"/>
    </row>
  </sheetData>
  <conditionalFormatting sqref="A2:F2">
    <cfRule type="containsText" dxfId="2" priority="1" operator="containsText" text="RECHAZADO">
      <formula>NOT(ISERROR(SEARCH("RECHAZADO",A2)))</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topLeftCell="A2" zoomScale="90" zoomScaleNormal="90" workbookViewId="0">
      <selection activeCell="E2" sqref="E2"/>
    </sheetView>
  </sheetViews>
  <sheetFormatPr baseColWidth="10" defaultColWidth="11.28515625" defaultRowHeight="15"/>
  <cols>
    <col min="2" max="2" width="23" customWidth="1"/>
    <col min="3" max="3" width="17.7109375" customWidth="1"/>
    <col min="4" max="4" width="70.7109375" customWidth="1"/>
    <col min="5" max="5" width="34.28515625" customWidth="1"/>
    <col min="8" max="8" width="11.85546875" bestFit="1" customWidth="1"/>
  </cols>
  <sheetData>
    <row r="1" spans="1:8" ht="36" customHeight="1">
      <c r="A1" s="4" t="s">
        <v>22</v>
      </c>
      <c r="B1" s="4" t="s">
        <v>23</v>
      </c>
      <c r="C1" s="4" t="s">
        <v>27</v>
      </c>
      <c r="D1" s="5" t="s">
        <v>20</v>
      </c>
      <c r="E1" s="5" t="s">
        <v>21</v>
      </c>
    </row>
    <row r="2" spans="1:8" ht="409.5">
      <c r="A2" s="8">
        <v>1</v>
      </c>
      <c r="B2" s="10" t="str">
        <f>+EXPERIENCIA!C3</f>
        <v>SUMINISTROS ANDINA SAS</v>
      </c>
      <c r="C2" s="11">
        <v>3805263</v>
      </c>
      <c r="D2" s="35" t="s">
        <v>45</v>
      </c>
      <c r="E2" s="9" t="s">
        <v>50</v>
      </c>
    </row>
    <row r="4" spans="1:8">
      <c r="A4" s="58" t="s">
        <v>46</v>
      </c>
      <c r="B4" s="58"/>
      <c r="C4" s="58"/>
      <c r="D4" s="58"/>
      <c r="E4" s="58"/>
    </row>
    <row r="5" spans="1:8">
      <c r="A5" s="58"/>
      <c r="B5" s="58"/>
      <c r="C5" s="58"/>
      <c r="D5" s="58"/>
      <c r="E5" s="58"/>
    </row>
    <row r="6" spans="1:8" ht="27" customHeight="1">
      <c r="A6" s="58"/>
      <c r="B6" s="58"/>
      <c r="C6" s="58"/>
      <c r="D6" s="58"/>
      <c r="E6" s="58"/>
      <c r="H6" s="31"/>
    </row>
    <row r="9" spans="1:8">
      <c r="E9" s="16"/>
      <c r="F9" s="14"/>
      <c r="G9" s="31"/>
      <c r="H9" s="15"/>
    </row>
    <row r="10" spans="1:8">
      <c r="E10" s="16"/>
      <c r="F10" s="15"/>
    </row>
  </sheetData>
  <mergeCells count="1">
    <mergeCell ref="A4:E6"/>
  </mergeCells>
  <conditionalFormatting sqref="A2:D2">
    <cfRule type="containsText" dxfId="1" priority="1" operator="containsText" text="RECHAZADO">
      <formula>NOT(ISERROR(SEARCH("RECHAZADO",A2)))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PARAMETROS </vt:lpstr>
      <vt:lpstr>EXPERIENCIA</vt:lpstr>
      <vt:lpstr> R.H TÉCNICOS</vt:lpstr>
      <vt:lpstr>Oferta Economica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Liz Kendry Sánchez Pinto</dc:creator>
  <cp:keywords/>
  <dc:description/>
  <cp:lastModifiedBy>Zully Rodríguez</cp:lastModifiedBy>
  <cp:revision/>
  <dcterms:created xsi:type="dcterms:W3CDTF">2024-07-08T10:13:46Z</dcterms:created>
  <dcterms:modified xsi:type="dcterms:W3CDTF">2025-12-03T14:54:57Z</dcterms:modified>
  <cp:category/>
  <cp:contentStatus/>
</cp:coreProperties>
</file>