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120" yWindow="-120" windowWidth="20730" windowHeight="11760"/>
  </bookViews>
  <sheets>
    <sheet name="FICHA TECNICA" sheetId="3" r:id="rId1"/>
    <sheet name="Hoja1" sheetId="4" r:id="rId2"/>
  </sheets>
  <definedNames>
    <definedName name="_xlnm.Print_Titles" localSheetId="0">'FICHA TECNICA'!$2:$3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23" i="4" l="1"/>
  <c r="R23" i="4" s="1"/>
  <c r="N22" i="4"/>
  <c r="N21" i="4"/>
  <c r="R21" i="4" s="1"/>
  <c r="N20" i="4"/>
  <c r="N19" i="4"/>
  <c r="R19" i="4" s="1"/>
  <c r="R18" i="4"/>
  <c r="R17" i="4"/>
  <c r="P17" i="4"/>
  <c r="Q17" i="4" s="1"/>
  <c r="N17" i="4"/>
  <c r="R16" i="4"/>
  <c r="N15" i="4"/>
  <c r="R15" i="4" s="1"/>
  <c r="N14" i="4"/>
  <c r="P14" i="4" s="1"/>
  <c r="Q14" i="4" s="1"/>
  <c r="R13" i="4"/>
  <c r="O12" i="4"/>
  <c r="N12" i="4"/>
  <c r="P12" i="4" s="1"/>
  <c r="O11" i="4"/>
  <c r="N11" i="4"/>
  <c r="R11" i="4" s="1"/>
  <c r="R10" i="4"/>
  <c r="O9" i="4"/>
  <c r="N9" i="4"/>
  <c r="P9" i="4" s="1"/>
  <c r="Q9" i="4" s="1"/>
  <c r="O8" i="4"/>
  <c r="N8" i="4"/>
  <c r="P8" i="4" s="1"/>
  <c r="R7" i="4"/>
  <c r="O6" i="4"/>
  <c r="N6" i="4"/>
  <c r="R6" i="4" s="1"/>
  <c r="O5" i="4"/>
  <c r="O24" i="4" s="1"/>
  <c r="N5" i="4"/>
  <c r="P5" i="4" s="1"/>
  <c r="Q5" i="4" s="1"/>
  <c r="R5" i="4" l="1"/>
  <c r="R9" i="4"/>
  <c r="R14" i="4"/>
  <c r="P19" i="4"/>
  <c r="Q19" i="4" s="1"/>
  <c r="P21" i="4"/>
  <c r="Q21" i="4" s="1"/>
  <c r="P23" i="4"/>
  <c r="Q23" i="4" s="1"/>
  <c r="R24" i="4"/>
  <c r="P20" i="4"/>
  <c r="Q20" i="4" s="1"/>
  <c r="Q8" i="4"/>
  <c r="Q12" i="4"/>
  <c r="P15" i="4"/>
  <c r="Q15" i="4" s="1"/>
  <c r="R20" i="4"/>
  <c r="R22" i="4"/>
  <c r="P6" i="4"/>
  <c r="Q6" i="4" s="1"/>
  <c r="R8" i="4"/>
  <c r="R12" i="4"/>
  <c r="P22" i="4"/>
  <c r="Q22" i="4" s="1"/>
  <c r="P11" i="4"/>
  <c r="Q11" i="4" s="1"/>
  <c r="Q24" i="4" l="1"/>
  <c r="H30" i="3" l="1"/>
</calcChain>
</file>

<file path=xl/comments1.xml><?xml version="1.0" encoding="utf-8"?>
<comments xmlns="http://schemas.openxmlformats.org/spreadsheetml/2006/main">
  <authors>
    <author>PC</author>
  </authors>
  <commentList>
    <comment ref="B3" authorId="0">
      <text>
        <r>
          <rPr>
            <b/>
            <sz val="7"/>
            <color indexed="81"/>
            <rFont val="Tahoma"/>
            <family val="2"/>
          </rPr>
          <t xml:space="preserve">Grupo Gestión Contractual: </t>
        </r>
        <r>
          <rPr>
            <sz val="7"/>
            <color indexed="81"/>
            <rFont val="Tahoma"/>
            <family val="2"/>
          </rPr>
          <t>Insertar CODIGO HASTA CLASE O PRODUCTO / INF. HOJA 2 "Clasificador"</t>
        </r>
        <r>
          <rPr>
            <sz val="9"/>
            <color indexed="81"/>
            <rFont val="Tahoma"/>
            <family val="2"/>
          </rPr>
          <t xml:space="preserve">
</t>
        </r>
      </text>
    </comment>
  </commentList>
</comments>
</file>

<file path=xl/sharedStrings.xml><?xml version="1.0" encoding="utf-8"?>
<sst xmlns="http://schemas.openxmlformats.org/spreadsheetml/2006/main" count="109" uniqueCount="78">
  <si>
    <t xml:space="preserve">ITEM </t>
  </si>
  <si>
    <t xml:space="preserve">DESCRIPCION </t>
  </si>
  <si>
    <t>UNIDAD DE MEDIDA</t>
  </si>
  <si>
    <t>UNIDAD</t>
  </si>
  <si>
    <t>CANT</t>
  </si>
  <si>
    <t>GLOBAL</t>
  </si>
  <si>
    <t xml:space="preserve"> VALOR UNITARIO </t>
  </si>
  <si>
    <t xml:space="preserve"> VALOR TOTAL </t>
  </si>
  <si>
    <r>
      <t>FICHA TECNICA:</t>
    </r>
    <r>
      <rPr>
        <sz val="11"/>
        <color theme="1"/>
        <rFont val="Arial Narrow"/>
        <family val="2"/>
      </rPr>
      <t xml:space="preserve"> Prestación de servicios de operación logística  para  la realización de las diferentes actividades, lúdicas, recreativas, y culturales, que tiene programado el CGAFE para el bienestar de sus funcionarios y su núcleo familiar, en el marco de la Jornada de Integración de la Comunidad Educativa Semana Confraternidad y día de la Familia – 2020. </t>
    </r>
  </si>
  <si>
    <t xml:space="preserve">Materiales para realizar la manualidad navideña (muñeco de nieve ) </t>
  </si>
  <si>
    <t>Sesión virtual de cuenta chistes a cargo de humorista reconocido a nivel nacional e internacional, trasmitido por plataforma digital.</t>
  </si>
  <si>
    <t xml:space="preserve">Refrigerios para la sesion virtual de cuenta chistes: paquete de papas y/o chitos y/o chicharrones y/o platanos ducles o salados, masmelo y/o chocolatina pequeña y un jugo en caja 200 ml </t>
  </si>
  <si>
    <t>Clase de Zumba dirigida por un profesional en la materia, la cual será realizada por medios digitales .</t>
  </si>
  <si>
    <t>Serenata: Sera realizada por parte de un músico con gran trayectoria en eventos departamentales y la cual será transmitida por medios digitales.</t>
  </si>
  <si>
    <t xml:space="preserve">TOTAL EVENTO </t>
  </si>
  <si>
    <t xml:space="preserve">Taller virtual  - MANUALIDADES NAVIDAD </t>
  </si>
  <si>
    <t>Taller de Pilates dirigida por un profesional en salud la cual se llevara a cabo por medios digitales</t>
  </si>
  <si>
    <t>Incluira elementos necesarios como un balón siliconado con diámetro de 30 cms de radio</t>
  </si>
  <si>
    <t xml:space="preserve">Incluira elementos necesarios para realizar la actividad. </t>
  </si>
  <si>
    <t>IVA 19%</t>
  </si>
  <si>
    <t>VALOR TOTAL</t>
  </si>
  <si>
    <t>IMPOCONSUMO 8%</t>
  </si>
  <si>
    <t>EVENTO CONFRATERNIDAD</t>
  </si>
  <si>
    <t>EVENTO DIA DE LA FAMILIA</t>
  </si>
  <si>
    <t>Cartones y fichas a full color para jugar BINGO</t>
  </si>
  <si>
    <t xml:space="preserve">BINGO VIRTUAL: Se realizará la transmisión en vivo con animador y coordinador del show profesionales en esta área.  </t>
  </si>
  <si>
    <t>REGRIGERIOS: Sándwich de pollo con pan integral, lechuga y tomate ( peso aprox  pollo 150 grs) + caja de jugo tetra pack de 200 ml servidos en el lugar que el supervisor indique.</t>
  </si>
  <si>
    <t>ALMUERZOS: Almuerzo ejecutivo, consiste en entrada: Porción de fruta, plato fuerte: sopa del día, mas carne de res o pollo o pescado de mínimo 200 gr, acompañado de Arroz o preparaciones con papa o yuca o plátano de mínimo 140 gr, verdura caliente de 80 grs y plato de ensalada fresca de mínimo 80 grs.  Postre: Postre preparado porción mínima de 50 grs</t>
  </si>
  <si>
    <t>Premios del Bingo Virtual</t>
  </si>
  <si>
    <t>ESTUDIO DE MERCADOS</t>
  </si>
  <si>
    <t>Documento de Apoyo  Copia no Controlada</t>
  </si>
  <si>
    <t xml:space="preserve">OBJETO:   Prestación de servicios de operación logística  para  la realización de las diferentes actividades, lúdicas, recreativas, y culturales, que tiene programado el CGAFE para el bienestar de sus funcionarios y su núcleo familiar, en el marco de la Jornada de Integración de la Comunidad Educativa Semana Confraternidad y día de la Familia – 2020. </t>
  </si>
  <si>
    <t>Ref. Artículo</t>
  </si>
  <si>
    <t>Código UNSPSC</t>
  </si>
  <si>
    <t>Descripción</t>
  </si>
  <si>
    <t>CANTIDAD</t>
  </si>
  <si>
    <t>RUBRO</t>
  </si>
  <si>
    <t>VALOR</t>
  </si>
  <si>
    <t xml:space="preserve">INDICAR LINEA Y PROYECTO </t>
  </si>
  <si>
    <t xml:space="preserve">INDICAR PRESUPUESTO A DESTINAR </t>
  </si>
  <si>
    <t>PRECOT 1</t>
  </si>
  <si>
    <t>PRECOT 2</t>
  </si>
  <si>
    <t>PRECOT 3</t>
  </si>
  <si>
    <t>PROMEDIO</t>
  </si>
  <si>
    <t>TOTAL</t>
  </si>
  <si>
    <t>V. iva - Impoconsumo</t>
  </si>
  <si>
    <t>V. unit + iva</t>
  </si>
  <si>
    <t>EVENTO CONFRATERNIDAD - ACTIVIDAD No. 1</t>
  </si>
  <si>
    <t>Global</t>
  </si>
  <si>
    <t xml:space="preserve">Línea 65 </t>
  </si>
  <si>
    <t>Presupuesto 14.535.000</t>
  </si>
  <si>
    <t>Unidad</t>
  </si>
  <si>
    <t>ACTIVIDAD No. 2</t>
  </si>
  <si>
    <t>ACTIVIDAD No. 3</t>
  </si>
  <si>
    <t>ACTIVIDAD No. 4</t>
  </si>
  <si>
    <t>ACTIVIDAD No. 5</t>
  </si>
  <si>
    <t>PRESUPUESTO ESTIMADO TOTAL</t>
  </si>
  <si>
    <t xml:space="preserve">Elaboró: 
</t>
  </si>
  <si>
    <t xml:space="preserve">Refrigerios para la sesion virtual de cuenta chistes: paquete de papas y/o chitos y/o chicharrones y/o platanos dulces o salados, masmelo y/o chocolatina pequeña y un jugo en caja 200 ml </t>
  </si>
  <si>
    <t>ACTIVIDAD para el dia miercoles 25 de noviembre de 2020</t>
  </si>
  <si>
    <t>SUBTOTAL  para el dia miercoles 25 de noviembre de 2020</t>
  </si>
  <si>
    <t>ACTIVIDAD para el dia jueves 26 de noviembre de 2020</t>
  </si>
  <si>
    <t>SUBTOTAL para el dia jueves 26 de noviembre de 2020</t>
  </si>
  <si>
    <t>ACTIVIDAD para el dia viernes 27 de noviembre de 2020</t>
  </si>
  <si>
    <t>SUBTOTAL  para el dia viernes 27 de noviembre de 2020</t>
  </si>
  <si>
    <t xml:space="preserve"> ACTIVIDAD para el dia viernes 27 de noviembre de 2020</t>
  </si>
  <si>
    <t>ACTIVIDAD para el dia sabado 28 de noviembre de 2020</t>
  </si>
  <si>
    <t>SUBTOTAL para el dia sabado 28 de noviembre de 2020</t>
  </si>
  <si>
    <t>Materiales para realizar la manualidad navideña (papá Noel) los cuales son los siguientes:  - Fieltro de diferentes colores.  - Hilo.   -  Lazo para colgar el adorno.  - Algodón o guata. - Lápiz.  - Tijeras.  - Aguja para coser.  - Folio para hacer plantilla. Nota: La actividad debe ser en un evento privado para la entidad y se debe desarrollar a través de la Plataforma virtual, en el horario que establezca la entidad.</t>
  </si>
  <si>
    <r>
      <t xml:space="preserve">Taller de Pilates dirigida por un profesional en salud la cual se llevara a cabo por medios digitales.  </t>
    </r>
    <r>
      <rPr>
        <u/>
        <sz val="11"/>
        <color theme="1"/>
        <rFont val="Arial Narrow"/>
        <family val="2"/>
      </rPr>
      <t xml:space="preserve"> Nota: La actividad debe ser en un evento privado para la entidad y se debe desarrollar a través de la Plataforma virtual, en el horario que establezca la entidad.</t>
    </r>
  </si>
  <si>
    <t>Incluira elementos necesarios para realizar la actividad. (Toalla pequeña, termo mediano y camiseta según lista de tallas)</t>
  </si>
  <si>
    <r>
      <t xml:space="preserve">Sesión virtual de cuenta chistes a cargo de humorista reconocido a nivel nacional e internacional, trasmitido por plataforma digital.  </t>
    </r>
    <r>
      <rPr>
        <u/>
        <sz val="11"/>
        <color theme="1"/>
        <rFont val="Arial Narrow"/>
        <family val="2"/>
      </rPr>
      <t xml:space="preserve"> Nota: La actividad debe ser en un evento privado para la entidad y se debe desarrollar a través de la Plataforma virtual, en el horario que establezca la entidad.</t>
    </r>
  </si>
  <si>
    <r>
      <t xml:space="preserve">Clase de Zumba dirigida por un profesional en la materia, la cual será realizada en plataforma digitlal.   </t>
    </r>
    <r>
      <rPr>
        <u/>
        <sz val="11"/>
        <color theme="1"/>
        <rFont val="Arial Narrow"/>
        <family val="2"/>
      </rPr>
      <t>Nota: La actividad debe ser en un evento privado para la entidad y se debe desarrollar a través de la Plataforma virtual, en el horario que establezca la entidad.</t>
    </r>
  </si>
  <si>
    <r>
      <t xml:space="preserve">Almuerzo. El contratista deberá presentar  cuatro (4) opciones de menú de almuerzos, los cuales deberán incluir dos (2) proteínas animales diferentes, uno vegano, una harina, porción de fruta y/o ensalada, jugo natural de fruta, postre.  
</t>
    </r>
    <r>
      <rPr>
        <u/>
        <sz val="11"/>
        <color theme="1"/>
        <rFont val="Arial Narrow"/>
        <family val="2"/>
      </rPr>
      <t xml:space="preserve">
Nota: El valor del almuerzo deberá incluir la entrega a domicilio en las ciudades y direcciones que le indique la entidad.</t>
    </r>
  </si>
  <si>
    <r>
      <t xml:space="preserve">Bingo virtual  dirigido a los servidores públicos del SENA CEGAFE, para la actividad se requiere de un maestro de ceremonia que amenice y dirija el bingo, en desarrollo de esta actividad se realizarán 3 bingos. 
Duración de la Actividad mínimo 3 horas. La actividad debe incluir logística requerida para la Operación del evento, montaje, funcionamiento,  sonido, ayudas audiovisuales, decoración y materiales para el bingo.  
</t>
    </r>
    <r>
      <rPr>
        <u/>
        <sz val="11"/>
        <color theme="1"/>
        <rFont val="Arial Narrow"/>
        <family val="2"/>
      </rPr>
      <t>Nota: La actividad debe ser en un evento privado para la entidad y se debe desarrollar a través de la Plataforma virtual, en el horario que establezca la entidad. El valor de la actividad deberá incluir el costo de los materiales para participar en el bingo.</t>
    </r>
  </si>
  <si>
    <r>
      <t xml:space="preserve">Actividad de Magia, se contara con un mago  de reconocimiento nacional y/o internacional para que haga un show virtual de magia que incluya la entrega de un kit básico de magia por familia  y se  realice un taller. Duración: (1) hora. 
Adecuación del espacio con ambientación propia para la ocasión que permita brindar un ambiente acogedor. 
El contratista deberá contar con un escenario acorde a la celebración. Animación y recreación.                                                                         
</t>
    </r>
    <r>
      <rPr>
        <u/>
        <sz val="11"/>
        <color theme="1"/>
        <rFont val="Arial Narrow"/>
        <family val="2"/>
      </rPr>
      <t xml:space="preserve">
Nota: La actividad debe ser en un evento privado para la entidad y debe desarrollarse a través de una Plataforma que garantice una conectividad continua, en el horario conveniente para la entidad.</t>
    </r>
  </si>
  <si>
    <r>
      <t xml:space="preserve">Fiesta Virtual  dirigido a los servidores públicos del SENA CEGAFE, para la actividad se requiere de un maestro de ceremonia que amenice y dirija la fiesta virtual, esta comprende de taller virtual (1) de cocteleria, show baile y show de disfraces. 
Incluye materiales básicos necesarios para la elaboración del coctel por cada uno de los participantes en la actividad. (Kit básico: elementos del cóctel sin licor).                                                                                                 
</t>
    </r>
    <r>
      <rPr>
        <u/>
        <sz val="11"/>
        <color theme="1"/>
        <rFont val="Arial Narrow"/>
        <family val="2"/>
      </rPr>
      <t>Nota: El valor de la actividad debe incluir el valor del taller, los materiales necesarios para el desarrollo de la actividad por cada participante. La actividad debe ser en un evento privado para la entidad y debe desarrollarse a través de una Plataforma que garantice una conectividad continua, en el horario conveniente para la entidad.</t>
    </r>
  </si>
  <si>
    <t>Serenata: Sera realizada por parte de un músico con gran trayectoria en eventos departamentales y la cual será transmitida por plataforma digital.Nota: La actividad debe ser en un evento privado para la entidad y se debe desarrollar a través de la Plataforma virtual, en el horario que establezca la entidad.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</si>
</sst>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quot;$&quot;\ #,##0;[Red]\-&quot;$&quot;\ #,##0"/>
    <numFmt numFmtId="8" formatCode="&quot;$&quot;\ #,##0.00;[Red]\-&quot;$&quot;\ #,##0.00"/>
    <numFmt numFmtId="43" formatCode="_-* #,##0.00_-;\-* #,##0.00_-;_-* &quot;-&quot;??_-;_-@_-"/>
    <numFmt numFmtId="164" formatCode="_-&quot;$&quot;* #,##0.00_-;\-&quot;$&quot;* #,##0.00_-;_-&quot;$&quot;* &quot;-&quot;??_-;_-@_-"/>
    <numFmt numFmtId="165" formatCode="_-&quot;$&quot;* #,##0_-;\-&quot;$&quot;* #,##0_-;_-&quot;$&quot;* &quot;-&quot;??_-;_-@_-"/>
    <numFmt numFmtId="166" formatCode="&quot;$&quot;\ #,##0.00"/>
    <numFmt numFmtId="167" formatCode="&quot;$&quot;\ #,##0"/>
    <numFmt numFmtId="168" formatCode="_(* #,##0_);_(* \(#,##0\);_(* &quot;-&quot;??_);_(@_)"/>
  </numFmts>
  <fonts count="26" x14ac:knownFonts="1">
    <font>
      <sz val="11"/>
      <color theme="1"/>
      <name val="Calibri"/>
      <family val="2"/>
      <scheme val="minor"/>
    </font>
    <font>
      <sz val="11"/>
      <color theme="1"/>
      <name val="Calibri"/>
      <family val="2"/>
      <scheme val="minor"/>
    </font>
    <font>
      <sz val="10"/>
      <name val="Calibri"/>
      <family val="2"/>
      <scheme val="minor"/>
    </font>
    <font>
      <b/>
      <sz val="10"/>
      <name val="Calibri"/>
      <family val="2"/>
      <scheme val="minor"/>
    </font>
    <font>
      <b/>
      <sz val="11"/>
      <color theme="1"/>
      <name val="Arial Narrow"/>
      <family val="2"/>
    </font>
    <font>
      <sz val="11"/>
      <color theme="1"/>
      <name val="Arial Narrow"/>
      <family val="2"/>
    </font>
    <font>
      <b/>
      <sz val="8"/>
      <color theme="1"/>
      <name val="Arial Narrow"/>
      <family val="2"/>
    </font>
    <font>
      <sz val="11"/>
      <name val="Calibri"/>
      <family val="2"/>
      <scheme val="minor"/>
    </font>
    <font>
      <b/>
      <sz val="11"/>
      <name val="Calibri"/>
      <family val="2"/>
      <scheme val="minor"/>
    </font>
    <font>
      <b/>
      <sz val="11"/>
      <name val="Arial Narrow"/>
      <family val="2"/>
    </font>
    <font>
      <sz val="8"/>
      <color theme="1"/>
      <name val="Arial"/>
      <family val="2"/>
    </font>
    <font>
      <b/>
      <sz val="8"/>
      <color theme="1"/>
      <name val="Arial"/>
      <family val="2"/>
    </font>
    <font>
      <sz val="10"/>
      <color theme="1"/>
      <name val="Calibri"/>
      <family val="2"/>
      <scheme val="minor"/>
    </font>
    <font>
      <b/>
      <sz val="10"/>
      <color rgb="FF000000"/>
      <name val="Verdana"/>
      <family val="2"/>
    </font>
    <font>
      <b/>
      <sz val="8"/>
      <color rgb="FF000000"/>
      <name val="Arial"/>
      <family val="2"/>
    </font>
    <font>
      <b/>
      <sz val="8"/>
      <name val="Arial"/>
      <family val="2"/>
    </font>
    <font>
      <b/>
      <sz val="10"/>
      <name val="Arial"/>
      <family val="2"/>
    </font>
    <font>
      <sz val="8"/>
      <name val="Arial"/>
      <family val="2"/>
    </font>
    <font>
      <sz val="8"/>
      <color theme="1"/>
      <name val="Arial Narrow"/>
      <family val="2"/>
    </font>
    <font>
      <sz val="8"/>
      <color rgb="FF000000"/>
      <name val="Arial"/>
      <family val="2"/>
    </font>
    <font>
      <sz val="9"/>
      <color rgb="FF000000"/>
      <name val="Arial"/>
      <family val="2"/>
    </font>
    <font>
      <b/>
      <sz val="7"/>
      <color indexed="81"/>
      <name val="Tahoma"/>
      <family val="2"/>
    </font>
    <font>
      <sz val="7"/>
      <color indexed="81"/>
      <name val="Tahoma"/>
      <family val="2"/>
    </font>
    <font>
      <sz val="9"/>
      <color indexed="81"/>
      <name val="Tahoma"/>
      <family val="2"/>
    </font>
    <font>
      <u/>
      <sz val="11"/>
      <color theme="1"/>
      <name val="Arial Narrow"/>
      <family val="2"/>
    </font>
    <font>
      <sz val="11"/>
      <name val="Arial Narrow"/>
      <family val="2"/>
    </font>
  </fonts>
  <fills count="18">
    <fill>
      <patternFill patternType="none"/>
    </fill>
    <fill>
      <patternFill patternType="gray125"/>
    </fill>
    <fill>
      <patternFill patternType="solid">
        <fgColor rgb="FFECF2F8"/>
        <bgColor indexed="64"/>
      </patternFill>
    </fill>
    <fill>
      <patternFill patternType="solid">
        <fgColor rgb="FFDEDAC4"/>
        <bgColor indexed="64"/>
      </patternFill>
    </fill>
    <fill>
      <patternFill patternType="solid">
        <fgColor rgb="FFFFFFCC"/>
        <bgColor indexed="64"/>
      </patternFill>
    </fill>
    <fill>
      <patternFill patternType="solid">
        <fgColor rgb="FFFCD8BA"/>
        <bgColor indexed="64"/>
      </patternFill>
    </fill>
    <fill>
      <patternFill patternType="solid">
        <fgColor rgb="FFE4DFEC"/>
        <bgColor indexed="64"/>
      </patternFill>
    </fill>
    <fill>
      <patternFill patternType="solid">
        <fgColor rgb="FFFFFFFF"/>
        <bgColor indexed="64"/>
      </patternFill>
    </fill>
    <fill>
      <patternFill patternType="solid">
        <fgColor theme="7" tint="0.79998168889431442"/>
        <bgColor indexed="64"/>
      </patternFill>
    </fill>
    <fill>
      <patternFill patternType="solid">
        <fgColor rgb="FFDDFFFF"/>
        <bgColor indexed="64"/>
      </patternFill>
    </fill>
    <fill>
      <patternFill patternType="solid">
        <fgColor rgb="FFFCEAD0"/>
        <bgColor indexed="64"/>
      </patternFill>
    </fill>
    <fill>
      <patternFill patternType="solid">
        <fgColor rgb="FFDBE5F1"/>
        <bgColor rgb="FFDBE5F1"/>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rgb="FFDBE5F1"/>
      </patternFill>
    </fill>
    <fill>
      <patternFill patternType="solid">
        <fgColor rgb="FFFFFF00"/>
        <bgColor indexed="64"/>
      </patternFill>
    </fill>
    <fill>
      <patternFill patternType="solid">
        <fgColor theme="0"/>
        <bgColor indexed="64"/>
      </patternFill>
    </fill>
    <fill>
      <patternFill patternType="solid">
        <fgColor rgb="FF00B05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43" fontId="1" fillId="0" borderId="0" applyFont="0" applyFill="0" applyBorder="0" applyAlignment="0" applyProtection="0"/>
    <xf numFmtId="0" fontId="13" fillId="11" borderId="0" applyNumberFormat="0" applyBorder="0" applyProtection="0">
      <alignment horizontal="center" vertical="center"/>
    </xf>
  </cellStyleXfs>
  <cellXfs count="188">
    <xf numFmtId="0" fontId="0" fillId="0" borderId="0" xfId="0"/>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center" vertical="center"/>
    </xf>
    <xf numFmtId="165" fontId="2" fillId="0" borderId="0" xfId="1" applyNumberFormat="1" applyFont="1" applyAlignment="1">
      <alignment vertical="center"/>
    </xf>
    <xf numFmtId="165" fontId="2" fillId="0" borderId="0" xfId="1" applyNumberFormat="1" applyFont="1" applyAlignment="1">
      <alignment horizontal="center" vertical="center"/>
    </xf>
    <xf numFmtId="0" fontId="2" fillId="0" borderId="0" xfId="0" applyFont="1" applyAlignment="1">
      <alignment horizontal="left" vertical="center"/>
    </xf>
    <xf numFmtId="0" fontId="7" fillId="0" borderId="0" xfId="0" applyFont="1" applyAlignment="1">
      <alignment horizontal="center" vertical="center"/>
    </xf>
    <xf numFmtId="0" fontId="4" fillId="0" borderId="4" xfId="0" applyFont="1" applyBorder="1" applyAlignment="1">
      <alignment horizontal="center" vertical="center" wrapText="1"/>
    </xf>
    <xf numFmtId="0" fontId="5" fillId="0" borderId="8" xfId="0" applyFont="1" applyBorder="1" applyAlignment="1">
      <alignment horizontal="center" vertical="center"/>
    </xf>
    <xf numFmtId="0" fontId="5" fillId="0" borderId="8" xfId="0" applyFont="1" applyBorder="1" applyAlignment="1">
      <alignment vertical="center" wrapText="1"/>
    </xf>
    <xf numFmtId="0" fontId="5" fillId="0" borderId="8" xfId="0" applyFont="1" applyBorder="1" applyAlignment="1">
      <alignment horizontal="center" vertical="center" wrapText="1"/>
    </xf>
    <xf numFmtId="6" fontId="5" fillId="0" borderId="8" xfId="0" applyNumberFormat="1" applyFont="1" applyBorder="1" applyAlignment="1">
      <alignment horizontal="center" vertical="center"/>
    </xf>
    <xf numFmtId="0" fontId="5" fillId="0" borderId="19" xfId="0" applyFont="1" applyBorder="1" applyAlignment="1">
      <alignment horizontal="center" vertical="center"/>
    </xf>
    <xf numFmtId="6" fontId="5" fillId="0" borderId="20" xfId="0" applyNumberFormat="1" applyFont="1" applyBorder="1" applyAlignment="1">
      <alignment horizontal="center" vertical="center"/>
    </xf>
    <xf numFmtId="0" fontId="5" fillId="0" borderId="19" xfId="0" applyFont="1" applyFill="1" applyBorder="1" applyAlignment="1">
      <alignment horizontal="center" vertical="center"/>
    </xf>
    <xf numFmtId="167" fontId="5" fillId="7" borderId="8" xfId="0" applyNumberFormat="1" applyFont="1" applyFill="1" applyBorder="1" applyAlignment="1">
      <alignment horizontal="center" vertical="center" wrapText="1"/>
    </xf>
    <xf numFmtId="167" fontId="5" fillId="7" borderId="20" xfId="0" applyNumberFormat="1" applyFont="1" applyFill="1" applyBorder="1" applyAlignment="1">
      <alignment horizontal="center" vertical="center" wrapText="1"/>
    </xf>
    <xf numFmtId="167" fontId="5" fillId="0" borderId="1" xfId="0" applyNumberFormat="1" applyFont="1" applyFill="1" applyBorder="1" applyAlignment="1">
      <alignment horizontal="center" vertical="center"/>
    </xf>
    <xf numFmtId="6" fontId="4" fillId="10" borderId="11" xfId="0" applyNumberFormat="1" applyFont="1" applyFill="1" applyBorder="1" applyAlignment="1">
      <alignment horizontal="center" vertical="center"/>
    </xf>
    <xf numFmtId="0" fontId="5" fillId="7" borderId="19" xfId="0" applyFont="1" applyFill="1" applyBorder="1" applyAlignment="1">
      <alignment horizontal="center" vertical="center" wrapText="1"/>
    </xf>
    <xf numFmtId="166" fontId="2" fillId="0" borderId="0" xfId="0" applyNumberFormat="1" applyFont="1" applyAlignment="1">
      <alignmen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8" fontId="2" fillId="0" borderId="0" xfId="0" applyNumberFormat="1" applyFont="1" applyAlignment="1">
      <alignment vertical="center"/>
    </xf>
    <xf numFmtId="6" fontId="2" fillId="0" borderId="0" xfId="0" applyNumberFormat="1" applyFont="1" applyAlignment="1">
      <alignment vertical="center"/>
    </xf>
    <xf numFmtId="0" fontId="5" fillId="0" borderId="13" xfId="0" applyFont="1" applyFill="1" applyBorder="1" applyAlignment="1">
      <alignment horizontal="center" vertical="center" wrapText="1"/>
    </xf>
    <xf numFmtId="167" fontId="5" fillId="0" borderId="13" xfId="0" applyNumberFormat="1" applyFont="1" applyFill="1" applyBorder="1" applyAlignment="1">
      <alignment horizontal="center" vertical="center"/>
    </xf>
    <xf numFmtId="6" fontId="5" fillId="0" borderId="14" xfId="0" applyNumberFormat="1" applyFont="1" applyFill="1" applyBorder="1" applyAlignment="1">
      <alignment horizontal="center" vertical="center"/>
    </xf>
    <xf numFmtId="6" fontId="5" fillId="0" borderId="16" xfId="0" applyNumberFormat="1" applyFont="1" applyFill="1" applyBorder="1" applyAlignment="1">
      <alignment horizontal="center" vertical="center"/>
    </xf>
    <xf numFmtId="165" fontId="9" fillId="0" borderId="4" xfId="1" applyNumberFormat="1" applyFont="1" applyBorder="1" applyAlignment="1">
      <alignment horizontal="center" vertical="center"/>
    </xf>
    <xf numFmtId="165" fontId="2" fillId="0" borderId="0" xfId="0" applyNumberFormat="1" applyFont="1" applyAlignment="1">
      <alignment vertical="center"/>
    </xf>
    <xf numFmtId="0" fontId="12" fillId="0" borderId="0" xfId="0" applyFont="1" applyAlignment="1">
      <alignment horizontal="left" vertical="center" wrapText="1"/>
    </xf>
    <xf numFmtId="0" fontId="14" fillId="11" borderId="1" xfId="3" applyFont="1" applyBorder="1" applyProtection="1">
      <alignment horizontal="center" vertical="center"/>
    </xf>
    <xf numFmtId="0" fontId="14" fillId="11" borderId="1" xfId="3" applyFont="1" applyBorder="1" applyAlignment="1" applyProtection="1">
      <alignment horizontal="center" vertical="center" wrapText="1"/>
    </xf>
    <xf numFmtId="0" fontId="15" fillId="12" borderId="1" xfId="0" applyFont="1" applyFill="1" applyBorder="1" applyAlignment="1">
      <alignment horizontal="center" vertical="center" wrapText="1"/>
    </xf>
    <xf numFmtId="0" fontId="16" fillId="12" borderId="1" xfId="0" applyFont="1" applyFill="1" applyBorder="1" applyAlignment="1">
      <alignment horizontal="center" vertical="center" wrapText="1"/>
    </xf>
    <xf numFmtId="0" fontId="12" fillId="1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4" fillId="0" borderId="8" xfId="3" applyFont="1" applyFill="1" applyBorder="1" applyAlignment="1" applyProtection="1">
      <alignment horizontal="center" vertical="center" wrapText="1"/>
    </xf>
    <xf numFmtId="0" fontId="14" fillId="14" borderId="1" xfId="3" applyFont="1" applyFill="1" applyBorder="1" applyProtection="1">
      <alignment horizontal="center" vertical="center"/>
    </xf>
    <xf numFmtId="0" fontId="17" fillId="0" borderId="1" xfId="0" applyFont="1" applyBorder="1" applyAlignment="1">
      <alignment horizontal="center" vertical="center" wrapText="1"/>
    </xf>
    <xf numFmtId="0" fontId="18" fillId="0" borderId="8" xfId="0" applyFont="1" applyBorder="1" applyAlignment="1">
      <alignment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67" fontId="19" fillId="0" borderId="1" xfId="0" applyNumberFormat="1" applyFont="1" applyBorder="1" applyAlignment="1">
      <alignment horizontal="right" vertical="center" shrinkToFit="1"/>
    </xf>
    <xf numFmtId="167" fontId="19" fillId="0" borderId="8" xfId="0" applyNumberFormat="1" applyFont="1" applyBorder="1" applyAlignment="1">
      <alignment horizontal="right" vertical="center" shrinkToFit="1"/>
    </xf>
    <xf numFmtId="167" fontId="10" fillId="0" borderId="1" xfId="0" applyNumberFormat="1" applyFont="1" applyBorder="1" applyAlignment="1">
      <alignment horizontal="right" vertical="center" wrapText="1"/>
    </xf>
    <xf numFmtId="167" fontId="10" fillId="0" borderId="1" xfId="0" applyNumberFormat="1" applyFont="1" applyBorder="1" applyAlignment="1">
      <alignment horizontal="center" vertical="center" wrapText="1"/>
    </xf>
    <xf numFmtId="167" fontId="12" fillId="15" borderId="0" xfId="0" applyNumberFormat="1" applyFont="1" applyFill="1" applyAlignment="1">
      <alignment horizontal="center" vertical="center" wrapText="1"/>
    </xf>
    <xf numFmtId="0" fontId="18" fillId="0" borderId="1" xfId="0" applyFont="1" applyBorder="1" applyAlignment="1">
      <alignment vertical="center" wrapText="1"/>
    </xf>
    <xf numFmtId="0" fontId="6" fillId="0" borderId="8" xfId="0" applyFont="1" applyBorder="1" applyAlignment="1">
      <alignment horizontal="center" vertical="center" wrapText="1"/>
    </xf>
    <xf numFmtId="0" fontId="12" fillId="15" borderId="1" xfId="0" applyFont="1" applyFill="1" applyBorder="1" applyAlignment="1">
      <alignment horizontal="center" vertical="center" wrapText="1"/>
    </xf>
    <xf numFmtId="167" fontId="12" fillId="0" borderId="0" xfId="0" applyNumberFormat="1" applyFont="1" applyAlignment="1">
      <alignment horizontal="center" vertical="center" wrapText="1"/>
    </xf>
    <xf numFmtId="0" fontId="19" fillId="0" borderId="32" xfId="0" applyFont="1" applyBorder="1" applyAlignment="1">
      <alignment horizontal="center" vertical="center" wrapText="1"/>
    </xf>
    <xf numFmtId="0" fontId="10" fillId="0" borderId="1" xfId="0" applyFont="1" applyBorder="1" applyAlignment="1">
      <alignment horizontal="center" vertical="center" wrapText="1"/>
    </xf>
    <xf numFmtId="0" fontId="17" fillId="16" borderId="31" xfId="0" applyFont="1" applyFill="1" applyBorder="1" applyAlignment="1">
      <alignment horizontal="center" vertical="center" wrapText="1"/>
    </xf>
    <xf numFmtId="0" fontId="10"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0" fontId="0" fillId="0" borderId="1" xfId="0" applyBorder="1" applyAlignment="1">
      <alignment horizontal="center" vertical="center" wrapText="1"/>
    </xf>
    <xf numFmtId="0" fontId="10" fillId="0" borderId="31" xfId="0" applyFont="1" applyBorder="1" applyAlignment="1">
      <alignment horizontal="center" vertical="center" wrapText="1"/>
    </xf>
    <xf numFmtId="0" fontId="6" fillId="0" borderId="1" xfId="0" applyFont="1" applyBorder="1" applyAlignment="1">
      <alignment horizontal="center" vertical="center" wrapText="1"/>
    </xf>
    <xf numFmtId="0" fontId="18" fillId="0" borderId="1" xfId="0" applyFont="1" applyBorder="1" applyAlignment="1">
      <alignment horizontal="center" vertical="center"/>
    </xf>
    <xf numFmtId="0" fontId="17" fillId="0" borderId="31" xfId="0" applyFont="1" applyBorder="1" applyAlignment="1">
      <alignment horizontal="center" vertical="center" wrapText="1"/>
    </xf>
    <xf numFmtId="0" fontId="18" fillId="0" borderId="1" xfId="0" applyFont="1" applyBorder="1" applyAlignment="1">
      <alignment horizontal="justify" vertical="center" wrapText="1"/>
    </xf>
    <xf numFmtId="168" fontId="10" fillId="17" borderId="1" xfId="2" applyNumberFormat="1" applyFont="1" applyFill="1" applyBorder="1" applyAlignment="1">
      <alignment horizontal="center" vertical="center" wrapText="1"/>
    </xf>
    <xf numFmtId="0" fontId="19" fillId="0" borderId="8" xfId="0" applyFont="1" applyBorder="1" applyAlignment="1">
      <alignment horizontal="center" vertical="center" wrapText="1"/>
    </xf>
    <xf numFmtId="0" fontId="19" fillId="0" borderId="8" xfId="0" applyFont="1" applyBorder="1" applyAlignment="1">
      <alignment vertical="center" wrapText="1"/>
    </xf>
    <xf numFmtId="0" fontId="20" fillId="0" borderId="8" xfId="0" applyFont="1" applyBorder="1" applyAlignment="1">
      <alignment horizontal="center" vertical="center" wrapText="1"/>
    </xf>
    <xf numFmtId="0" fontId="12" fillId="13" borderId="8" xfId="0" applyFont="1" applyFill="1" applyBorder="1" applyAlignment="1">
      <alignment horizontal="center" vertical="center" wrapText="1"/>
    </xf>
    <xf numFmtId="0" fontId="12" fillId="15" borderId="8" xfId="0" applyFont="1" applyFill="1" applyBorder="1" applyAlignment="1">
      <alignment horizontal="center" vertical="center" wrapText="1"/>
    </xf>
    <xf numFmtId="0" fontId="12" fillId="0" borderId="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0" xfId="0" applyFont="1" applyAlignment="1">
      <alignment horizontal="center" vertical="center" wrapText="1"/>
    </xf>
    <xf numFmtId="0" fontId="19" fillId="0" borderId="1" xfId="0" applyFont="1" applyBorder="1" applyAlignment="1">
      <alignment vertical="center" wrapText="1"/>
    </xf>
    <xf numFmtId="0" fontId="10" fillId="0" borderId="0" xfId="0" applyFont="1" applyAlignment="1">
      <alignment horizontal="left" vertical="top" wrapText="1"/>
    </xf>
    <xf numFmtId="0" fontId="0" fillId="0" borderId="0" xfId="0" applyAlignment="1">
      <alignment horizontal="center" vertical="top" wrapText="1"/>
    </xf>
    <xf numFmtId="0" fontId="12" fillId="0" borderId="0" xfId="0" applyFont="1" applyAlignment="1">
      <alignment horizontal="left" vertical="top" wrapText="1"/>
    </xf>
    <xf numFmtId="167" fontId="10" fillId="0" borderId="0" xfId="0" applyNumberFormat="1" applyFont="1" applyAlignment="1">
      <alignment horizontal="left" vertical="top" wrapText="1"/>
    </xf>
    <xf numFmtId="0" fontId="10" fillId="0" borderId="0" xfId="0" applyFont="1" applyAlignment="1">
      <alignment horizontal="center" vertical="top" wrapText="1"/>
    </xf>
    <xf numFmtId="0" fontId="10" fillId="0" borderId="0" xfId="0" applyFont="1" applyAlignment="1">
      <alignment horizontal="left" vertical="center" wrapText="1"/>
    </xf>
    <xf numFmtId="0" fontId="0" fillId="0" borderId="0" xfId="0" applyAlignment="1">
      <alignment horizontal="center" vertical="center" wrapText="1"/>
    </xf>
    <xf numFmtId="0" fontId="5" fillId="0" borderId="12" xfId="0" applyFont="1" applyFill="1" applyBorder="1" applyAlignment="1">
      <alignment horizontal="center" vertical="center"/>
    </xf>
    <xf numFmtId="0" fontId="5" fillId="0" borderId="15" xfId="0" applyFont="1" applyFill="1" applyBorder="1" applyAlignment="1">
      <alignment horizontal="center" vertical="center"/>
    </xf>
    <xf numFmtId="167" fontId="5" fillId="0" borderId="8" xfId="0" applyNumberFormat="1" applyFont="1" applyBorder="1" applyAlignment="1">
      <alignment vertical="center" wrapText="1"/>
    </xf>
    <xf numFmtId="0" fontId="4" fillId="0" borderId="17"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 xfId="0" applyFont="1" applyFill="1" applyBorder="1" applyAlignment="1">
      <alignment horizontal="center" vertical="center" wrapText="1"/>
    </xf>
    <xf numFmtId="0" fontId="4" fillId="0" borderId="18" xfId="0" applyFont="1" applyFill="1" applyBorder="1" applyAlignment="1">
      <alignment horizontal="center" vertical="center" wrapText="1"/>
    </xf>
    <xf numFmtId="167" fontId="5" fillId="0" borderId="1" xfId="0" applyNumberFormat="1" applyFont="1" applyBorder="1" applyAlignment="1">
      <alignment vertical="center" wrapText="1"/>
    </xf>
    <xf numFmtId="167" fontId="5" fillId="0" borderId="1" xfId="0" applyNumberFormat="1" applyFont="1" applyBorder="1" applyAlignment="1">
      <alignment horizontal="justify" vertical="center" wrapText="1"/>
    </xf>
    <xf numFmtId="6" fontId="4" fillId="2" borderId="41" xfId="0" applyNumberFormat="1" applyFont="1" applyFill="1" applyBorder="1" applyAlignment="1">
      <alignment horizontal="center" vertical="center"/>
    </xf>
    <xf numFmtId="167" fontId="5" fillId="0" borderId="13" xfId="0" applyNumberFormat="1" applyFont="1" applyBorder="1" applyAlignment="1">
      <alignment vertical="center" wrapText="1"/>
    </xf>
    <xf numFmtId="1" fontId="5" fillId="0" borderId="13" xfId="0" applyNumberFormat="1" applyFont="1" applyFill="1" applyBorder="1" applyAlignment="1">
      <alignment horizontal="center" vertical="center"/>
    </xf>
    <xf numFmtId="0" fontId="5" fillId="0" borderId="24" xfId="0" applyFont="1" applyFill="1" applyBorder="1" applyAlignment="1">
      <alignment horizontal="center" vertical="center"/>
    </xf>
    <xf numFmtId="167" fontId="5" fillId="0" borderId="25" xfId="0" applyNumberFormat="1" applyFont="1" applyBorder="1" applyAlignment="1">
      <alignment horizontal="left" vertical="center" wrapText="1"/>
    </xf>
    <xf numFmtId="0" fontId="5" fillId="0" borderId="25" xfId="0" applyFont="1" applyFill="1" applyBorder="1" applyAlignment="1">
      <alignment horizontal="center" vertical="center" wrapText="1"/>
    </xf>
    <xf numFmtId="0" fontId="5" fillId="0" borderId="25" xfId="0" applyFont="1" applyFill="1" applyBorder="1" applyAlignment="1">
      <alignment horizontal="center" vertical="center"/>
    </xf>
    <xf numFmtId="167" fontId="5" fillId="0" borderId="25" xfId="0" applyNumberFormat="1" applyFont="1" applyFill="1" applyBorder="1" applyAlignment="1">
      <alignment horizontal="center" vertical="center"/>
    </xf>
    <xf numFmtId="6" fontId="5" fillId="0" borderId="26" xfId="0" applyNumberFormat="1" applyFont="1" applyFill="1" applyBorder="1" applyAlignment="1">
      <alignment horizontal="center" vertical="center"/>
    </xf>
    <xf numFmtId="167" fontId="9" fillId="0" borderId="5" xfId="2" applyNumberFormat="1" applyFont="1" applyBorder="1" applyAlignment="1">
      <alignment horizontal="center" vertical="center"/>
    </xf>
    <xf numFmtId="167" fontId="9" fillId="0" borderId="2" xfId="0" applyNumberFormat="1" applyFont="1" applyBorder="1" applyAlignment="1">
      <alignment horizontal="center" vertical="center"/>
    </xf>
    <xf numFmtId="0" fontId="5" fillId="0" borderId="17" xfId="0" applyFont="1" applyBorder="1" applyAlignment="1">
      <alignment horizontal="center" vertical="center"/>
    </xf>
    <xf numFmtId="167" fontId="5" fillId="0" borderId="7" xfId="0" applyNumberFormat="1" applyFont="1" applyBorder="1" applyAlignment="1">
      <alignment vertical="center" wrapText="1"/>
    </xf>
    <xf numFmtId="0" fontId="5" fillId="0" borderId="7" xfId="0" applyFont="1" applyBorder="1" applyAlignment="1">
      <alignment horizontal="center" vertical="center" wrapText="1"/>
    </xf>
    <xf numFmtId="0" fontId="5" fillId="0" borderId="7" xfId="0" applyFont="1" applyBorder="1" applyAlignment="1">
      <alignment horizontal="center" vertical="center"/>
    </xf>
    <xf numFmtId="6" fontId="5" fillId="0" borderId="7" xfId="0" applyNumberFormat="1" applyFont="1" applyBorder="1" applyAlignment="1">
      <alignment horizontal="center" vertical="center"/>
    </xf>
    <xf numFmtId="6" fontId="5" fillId="0" borderId="18" xfId="0" applyNumberFormat="1" applyFont="1" applyBorder="1" applyAlignment="1">
      <alignment horizontal="center" vertical="center"/>
    </xf>
    <xf numFmtId="0" fontId="5" fillId="0" borderId="38" xfId="0" applyFont="1" applyFill="1" applyBorder="1" applyAlignment="1">
      <alignment horizontal="center" vertical="center"/>
    </xf>
    <xf numFmtId="167" fontId="5" fillId="0" borderId="35" xfId="0" applyNumberFormat="1" applyFont="1" applyFill="1" applyBorder="1" applyAlignment="1">
      <alignment vertical="center" wrapText="1"/>
    </xf>
    <xf numFmtId="0" fontId="5" fillId="0" borderId="35" xfId="0" applyFont="1" applyFill="1" applyBorder="1" applyAlignment="1">
      <alignment horizontal="center" vertical="center" wrapText="1"/>
    </xf>
    <xf numFmtId="0" fontId="5" fillId="0" borderId="35" xfId="0" applyFont="1" applyFill="1" applyBorder="1" applyAlignment="1">
      <alignment horizontal="center" vertical="center"/>
    </xf>
    <xf numFmtId="6" fontId="5" fillId="0" borderId="35" xfId="0" applyNumberFormat="1" applyFont="1" applyFill="1" applyBorder="1" applyAlignment="1">
      <alignment horizontal="center" vertical="center"/>
    </xf>
    <xf numFmtId="6" fontId="5" fillId="0" borderId="21" xfId="0" applyNumberFormat="1" applyFont="1" applyFill="1" applyBorder="1" applyAlignment="1">
      <alignment horizontal="center" vertical="center"/>
    </xf>
    <xf numFmtId="6" fontId="4" fillId="4" borderId="11" xfId="0" applyNumberFormat="1" applyFont="1" applyFill="1" applyBorder="1" applyAlignment="1">
      <alignment horizontal="center" vertical="center"/>
    </xf>
    <xf numFmtId="6" fontId="4" fillId="9" borderId="11" xfId="0" applyNumberFormat="1" applyFont="1" applyFill="1" applyBorder="1" applyAlignment="1">
      <alignment horizontal="center" vertical="center"/>
    </xf>
    <xf numFmtId="0" fontId="5" fillId="0" borderId="7" xfId="0" applyFont="1" applyBorder="1" applyAlignment="1">
      <alignment vertical="center" wrapText="1"/>
    </xf>
    <xf numFmtId="166" fontId="4" fillId="8" borderId="11" xfId="0" applyNumberFormat="1" applyFont="1" applyFill="1" applyBorder="1" applyAlignment="1">
      <alignment vertical="center" wrapText="1"/>
    </xf>
    <xf numFmtId="6" fontId="4" fillId="3" borderId="11" xfId="0" applyNumberFormat="1" applyFont="1" applyFill="1" applyBorder="1" applyAlignment="1">
      <alignment horizontal="center" vertical="center"/>
    </xf>
    <xf numFmtId="0" fontId="5" fillId="0" borderId="7" xfId="0" applyFont="1" applyBorder="1" applyAlignment="1">
      <alignment horizontal="left" vertical="center" wrapText="1"/>
    </xf>
    <xf numFmtId="6" fontId="4" fillId="2" borderId="11" xfId="0" applyNumberFormat="1" applyFont="1" applyFill="1" applyBorder="1" applyAlignment="1">
      <alignment horizontal="center" vertical="center"/>
    </xf>
    <xf numFmtId="0" fontId="4" fillId="2" borderId="39"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4" fillId="0" borderId="12" xfId="0" applyFont="1" applyFill="1" applyBorder="1" applyAlignment="1">
      <alignment horizontal="justify" vertical="center" wrapText="1"/>
    </xf>
    <xf numFmtId="0" fontId="4" fillId="0" borderId="13" xfId="0" applyFont="1" applyFill="1" applyBorder="1" applyAlignment="1">
      <alignment horizontal="justify" vertical="center" wrapText="1"/>
    </xf>
    <xf numFmtId="0" fontId="4" fillId="0" borderId="14" xfId="0" applyFont="1" applyFill="1" applyBorder="1" applyAlignment="1">
      <alignment horizontal="justify"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2" borderId="34" xfId="0" applyFont="1" applyFill="1" applyBorder="1" applyAlignment="1">
      <alignment horizontal="center" vertical="center"/>
    </xf>
    <xf numFmtId="0" fontId="4" fillId="2" borderId="36" xfId="0" applyFont="1" applyFill="1" applyBorder="1" applyAlignment="1">
      <alignment horizontal="center" vertical="center"/>
    </xf>
    <xf numFmtId="0" fontId="4" fillId="2" borderId="37" xfId="0" applyFont="1" applyFill="1" applyBorder="1" applyAlignment="1">
      <alignment horizontal="center" vertical="center"/>
    </xf>
    <xf numFmtId="0" fontId="9" fillId="6" borderId="9"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4" fillId="9" borderId="9" xfId="0" applyFont="1" applyFill="1" applyBorder="1" applyAlignment="1">
      <alignment horizontal="center" vertical="center" wrapText="1"/>
    </xf>
    <xf numFmtId="0" fontId="4" fillId="9" borderId="10"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5" borderId="22" xfId="0" applyFont="1" applyFill="1" applyBorder="1" applyAlignment="1">
      <alignment horizontal="center" vertical="center"/>
    </xf>
    <xf numFmtId="0" fontId="4" fillId="5" borderId="23" xfId="0" applyFont="1" applyFill="1" applyBorder="1" applyAlignment="1">
      <alignment horizontal="center" vertical="center"/>
    </xf>
    <xf numFmtId="0" fontId="4" fillId="5" borderId="3" xfId="0" applyFont="1" applyFill="1" applyBorder="1" applyAlignment="1">
      <alignment horizontal="center" vertical="center"/>
    </xf>
    <xf numFmtId="0" fontId="4" fillId="8" borderId="9" xfId="0" applyFont="1" applyFill="1" applyBorder="1" applyAlignment="1">
      <alignment horizontal="center" vertical="center" wrapText="1"/>
    </xf>
    <xf numFmtId="0" fontId="4" fillId="8" borderId="10"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9" borderId="22" xfId="0" applyFont="1" applyFill="1" applyBorder="1" applyAlignment="1">
      <alignment horizontal="center" vertical="center" wrapText="1"/>
    </xf>
    <xf numFmtId="0" fontId="4" fillId="9" borderId="23" xfId="0" applyFont="1" applyFill="1" applyBorder="1" applyAlignment="1">
      <alignment horizontal="center" vertical="center" wrapText="1"/>
    </xf>
    <xf numFmtId="0" fontId="25" fillId="0" borderId="0" xfId="0" applyFont="1" applyBorder="1" applyAlignment="1">
      <alignment horizontal="center" vertical="center"/>
    </xf>
    <xf numFmtId="0" fontId="25" fillId="0" borderId="6" xfId="0" applyFont="1" applyBorder="1" applyAlignment="1">
      <alignment horizontal="center" vertical="center"/>
    </xf>
    <xf numFmtId="0" fontId="25" fillId="0" borderId="0" xfId="0" applyFont="1" applyAlignment="1">
      <alignment horizontal="center" vertical="center"/>
    </xf>
    <xf numFmtId="0" fontId="4" fillId="10" borderId="9" xfId="0" applyFont="1" applyFill="1" applyBorder="1" applyAlignment="1">
      <alignment horizontal="center" vertical="center"/>
    </xf>
    <xf numFmtId="0" fontId="4" fillId="10" borderId="10" xfId="0" applyFont="1" applyFill="1" applyBorder="1" applyAlignment="1">
      <alignment horizontal="center" vertical="center"/>
    </xf>
    <xf numFmtId="0" fontId="8" fillId="0" borderId="0" xfId="0" applyFont="1" applyAlignment="1">
      <alignment horizontal="left" vertical="center"/>
    </xf>
    <xf numFmtId="0" fontId="7" fillId="0" borderId="0" xfId="0" applyFont="1" applyAlignment="1">
      <alignment vertical="center"/>
    </xf>
    <xf numFmtId="0" fontId="7" fillId="0" borderId="0" xfId="0" applyFont="1" applyAlignment="1">
      <alignment horizontal="left" vertical="center"/>
    </xf>
    <xf numFmtId="0" fontId="11" fillId="0" borderId="0" xfId="0" applyFont="1" applyAlignment="1">
      <alignment horizontal="left" vertical="top" wrapText="1"/>
    </xf>
    <xf numFmtId="0" fontId="10" fillId="0" borderId="0" xfId="0" applyFont="1" applyAlignment="1">
      <alignment horizontal="center" vertical="top" wrapText="1"/>
    </xf>
    <xf numFmtId="0" fontId="12" fillId="15" borderId="1" xfId="0" applyFont="1" applyFill="1" applyBorder="1" applyAlignment="1">
      <alignment horizontal="center" vertical="center" wrapText="1"/>
    </xf>
    <xf numFmtId="0" fontId="19" fillId="0" borderId="30"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3"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2"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0" xfId="0" applyFont="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4" fillId="0" borderId="30" xfId="3" applyFont="1" applyFill="1" applyBorder="1" applyProtection="1">
      <alignment horizontal="center" vertical="center"/>
    </xf>
    <xf numFmtId="0" fontId="14" fillId="0" borderId="31" xfId="3" applyFont="1" applyFill="1" applyBorder="1" applyProtection="1">
      <alignment horizontal="center" vertical="center"/>
    </xf>
    <xf numFmtId="0" fontId="15" fillId="0" borderId="30"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31" xfId="0" applyFont="1" applyBorder="1" applyAlignment="1">
      <alignment horizontal="center" vertical="center" wrapText="1"/>
    </xf>
    <xf numFmtId="165" fontId="5" fillId="0" borderId="18" xfId="0" applyNumberFormat="1" applyFont="1" applyBorder="1" applyAlignment="1">
      <alignment horizontal="center" vertical="center"/>
    </xf>
  </cellXfs>
  <cellStyles count="4">
    <cellStyle name="HeaderStyle" xfId="3"/>
    <cellStyle name="Millares" xfId="2" builtinId="3"/>
    <cellStyle name="Moneda" xfId="1" builtinId="4"/>
    <cellStyle name="Normal" xfId="0" builtinId="0"/>
  </cellStyles>
  <dxfs count="0"/>
  <tableStyles count="0" defaultTableStyle="TableStyleMedium2" defaultPivotStyle="PivotStyleLight16"/>
  <colors>
    <mruColors>
      <color rgb="FFECF2F8"/>
      <color rgb="FFFCEAD0"/>
      <color rgb="FFFCD8BA"/>
      <color rgb="FFFFFFCC"/>
      <color rgb="FFDDFFFF"/>
      <color rgb="FFDEDAC4"/>
      <color rgb="FFEBFF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449058</xdr:colOff>
      <xdr:row>1</xdr:row>
      <xdr:rowOff>188382</xdr:rowOff>
    </xdr:from>
    <xdr:to>
      <xdr:col>1</xdr:col>
      <xdr:colOff>443296</xdr:colOff>
      <xdr:row>1</xdr:row>
      <xdr:rowOff>188384</xdr:rowOff>
    </xdr:to>
    <xdr:grpSp>
      <xdr:nvGrpSpPr>
        <xdr:cNvPr id="2" name="Group 1">
          <a:extLst>
            <a:ext uri="{FF2B5EF4-FFF2-40B4-BE49-F238E27FC236}">
              <a16:creationId xmlns="" xmlns:a16="http://schemas.microsoft.com/office/drawing/2014/main" id="{B5093784-67D9-4A9F-9D56-F23439DA5987}"/>
            </a:ext>
          </a:extLst>
        </xdr:cNvPr>
        <xdr:cNvGrpSpPr/>
      </xdr:nvGrpSpPr>
      <xdr:grpSpPr bwMode="auto">
        <a:xfrm>
          <a:off x="449058" y="731307"/>
          <a:ext cx="851488" cy="2"/>
          <a:chOff x="0" y="0"/>
          <a:chExt cx="942" cy="869"/>
        </a:xfrm>
      </xdr:grpSpPr>
      <xdr:sp macro="" textlink="">
        <xdr:nvSpPr>
          <xdr:cNvPr id="3" name="Freeform 2">
            <a:extLst>
              <a:ext uri="{FF2B5EF4-FFF2-40B4-BE49-F238E27FC236}">
                <a16:creationId xmlns="" xmlns:a16="http://schemas.microsoft.com/office/drawing/2014/main" id="{4DC09EC7-F103-4972-B07F-11E9AE6E521E}"/>
              </a:ext>
            </a:extLst>
          </xdr:cNvPr>
          <xdr:cNvSpPr>
            <a:spLocks/>
          </xdr:cNvSpPr>
        </xdr:nvSpPr>
        <xdr:spPr bwMode="auto">
          <a:xfrm>
            <a:off x="365" y="0"/>
            <a:ext cx="209" cy="199"/>
          </a:xfrm>
          <a:custGeom>
            <a:avLst/>
            <a:gdLst>
              <a:gd name="T0" fmla="*/ 0 w 836"/>
              <a:gd name="T1" fmla="*/ 0 h 794"/>
              <a:gd name="T2" fmla="*/ 0 w 836"/>
              <a:gd name="T3" fmla="*/ 0 h 794"/>
              <a:gd name="T4" fmla="*/ 0 w 836"/>
              <a:gd name="T5" fmla="*/ 0 h 794"/>
              <a:gd name="T6" fmla="*/ 0 w 836"/>
              <a:gd name="T7" fmla="*/ 0 h 794"/>
              <a:gd name="T8" fmla="*/ 0 w 836"/>
              <a:gd name="T9" fmla="*/ 0 h 794"/>
              <a:gd name="T10" fmla="*/ 0 w 836"/>
              <a:gd name="T11" fmla="*/ 0 h 794"/>
              <a:gd name="T12" fmla="*/ 0 w 836"/>
              <a:gd name="T13" fmla="*/ 0 h 794"/>
              <a:gd name="T14" fmla="*/ 0 w 836"/>
              <a:gd name="T15" fmla="*/ 0 h 794"/>
              <a:gd name="T16" fmla="*/ 0 w 836"/>
              <a:gd name="T17" fmla="*/ 0 h 794"/>
              <a:gd name="T18" fmla="*/ 0 w 836"/>
              <a:gd name="T19" fmla="*/ 0 h 794"/>
              <a:gd name="T20" fmla="*/ 0 w 836"/>
              <a:gd name="T21" fmla="*/ 0 h 794"/>
              <a:gd name="T22" fmla="*/ 0 w 836"/>
              <a:gd name="T23" fmla="*/ 0 h 794"/>
              <a:gd name="T24" fmla="*/ 0 w 836"/>
              <a:gd name="T25" fmla="*/ 0 h 794"/>
              <a:gd name="T26" fmla="*/ 0 w 836"/>
              <a:gd name="T27" fmla="*/ 0 h 794"/>
              <a:gd name="T28" fmla="*/ 0 w 836"/>
              <a:gd name="T29" fmla="*/ 0 h 794"/>
              <a:gd name="T30" fmla="*/ 0 w 836"/>
              <a:gd name="T31" fmla="*/ 0 h 794"/>
              <a:gd name="T32" fmla="*/ 0 w 836"/>
              <a:gd name="T33" fmla="*/ 0 h 794"/>
              <a:gd name="T34" fmla="*/ 0 w 836"/>
              <a:gd name="T35" fmla="*/ 0 h 794"/>
              <a:gd name="T36" fmla="*/ 0 w 836"/>
              <a:gd name="T37" fmla="*/ 0 h 794"/>
              <a:gd name="T38" fmla="*/ 0 w 836"/>
              <a:gd name="T39" fmla="*/ 0 h 794"/>
              <a:gd name="T40" fmla="*/ 0 w 836"/>
              <a:gd name="T41" fmla="*/ 0 h 794"/>
              <a:gd name="T42" fmla="*/ 0 w 836"/>
              <a:gd name="T43" fmla="*/ 0 h 794"/>
              <a:gd name="T44" fmla="*/ 0 w 836"/>
              <a:gd name="T45" fmla="*/ 0 h 794"/>
              <a:gd name="T46" fmla="*/ 0 w 836"/>
              <a:gd name="T47" fmla="*/ 0 h 794"/>
              <a:gd name="T48" fmla="*/ 0 w 836"/>
              <a:gd name="T49" fmla="*/ 0 h 794"/>
              <a:gd name="T50" fmla="*/ 0 w 836"/>
              <a:gd name="T51" fmla="*/ 0 h 794"/>
              <a:gd name="T52" fmla="*/ 0 w 836"/>
              <a:gd name="T53" fmla="*/ 0 h 794"/>
              <a:gd name="T54" fmla="*/ 0 w 836"/>
              <a:gd name="T55" fmla="*/ 0 h 794"/>
              <a:gd name="T56" fmla="*/ 0 w 836"/>
              <a:gd name="T57" fmla="*/ 0 h 794"/>
              <a:gd name="T58" fmla="*/ 0 w 836"/>
              <a:gd name="T59" fmla="*/ 0 h 794"/>
              <a:gd name="T60" fmla="*/ 0 w 836"/>
              <a:gd name="T61" fmla="*/ 0 h 794"/>
              <a:gd name="T62" fmla="*/ 0 w 836"/>
              <a:gd name="T63" fmla="*/ 0 h 794"/>
              <a:gd name="T64" fmla="*/ 0 w 836"/>
              <a:gd name="T65" fmla="*/ 0 h 794"/>
              <a:gd name="T66" fmla="*/ 0 w 836"/>
              <a:gd name="T67" fmla="*/ 0 h 794"/>
              <a:gd name="T68" fmla="*/ 0 w 836"/>
              <a:gd name="T69" fmla="*/ 0 h 794"/>
              <a:gd name="T70" fmla="*/ 0 w 836"/>
              <a:gd name="T71" fmla="*/ 0 h 794"/>
              <a:gd name="T72" fmla="*/ 0 w 836"/>
              <a:gd name="T73" fmla="*/ 0 h 794"/>
              <a:gd name="T74" fmla="*/ 0 w 836"/>
              <a:gd name="T75" fmla="*/ 0 h 794"/>
              <a:gd name="T76" fmla="*/ 0 w 836"/>
              <a:gd name="T77" fmla="*/ 0 h 794"/>
              <a:gd name="T78" fmla="*/ 0 w 836"/>
              <a:gd name="T79" fmla="*/ 0 h 794"/>
              <a:gd name="T80" fmla="*/ 0 w 836"/>
              <a:gd name="T81" fmla="*/ 0 h 794"/>
              <a:gd name="T82" fmla="*/ 0 w 836"/>
              <a:gd name="T83" fmla="*/ 0 h 794"/>
              <a:gd name="T84" fmla="*/ 0 w 836"/>
              <a:gd name="T85" fmla="*/ 0 h 794"/>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w 836"/>
              <a:gd name="T130" fmla="*/ 0 h 794"/>
              <a:gd name="T131" fmla="*/ 836 w 836"/>
              <a:gd name="T132" fmla="*/ 794 h 794"/>
            </a:gdLst>
            <a:ahLst/>
            <a:cxnLst>
              <a:cxn ang="T86">
                <a:pos x="T0" y="T1"/>
              </a:cxn>
              <a:cxn ang="T87">
                <a:pos x="T2" y="T3"/>
              </a:cxn>
              <a:cxn ang="T88">
                <a:pos x="T4" y="T5"/>
              </a:cxn>
              <a:cxn ang="T89">
                <a:pos x="T6" y="T7"/>
              </a:cxn>
              <a:cxn ang="T90">
                <a:pos x="T8" y="T9"/>
              </a:cxn>
              <a:cxn ang="T91">
                <a:pos x="T10" y="T11"/>
              </a:cxn>
              <a:cxn ang="T92">
                <a:pos x="T12" y="T13"/>
              </a:cxn>
              <a:cxn ang="T93">
                <a:pos x="T14" y="T15"/>
              </a:cxn>
              <a:cxn ang="T94">
                <a:pos x="T16" y="T17"/>
              </a:cxn>
              <a:cxn ang="T95">
                <a:pos x="T18" y="T19"/>
              </a:cxn>
              <a:cxn ang="T96">
                <a:pos x="T20" y="T21"/>
              </a:cxn>
              <a:cxn ang="T97">
                <a:pos x="T22" y="T23"/>
              </a:cxn>
              <a:cxn ang="T98">
                <a:pos x="T24" y="T25"/>
              </a:cxn>
              <a:cxn ang="T99">
                <a:pos x="T26" y="T27"/>
              </a:cxn>
              <a:cxn ang="T100">
                <a:pos x="T28" y="T29"/>
              </a:cxn>
              <a:cxn ang="T101">
                <a:pos x="T30" y="T31"/>
              </a:cxn>
              <a:cxn ang="T102">
                <a:pos x="T32" y="T33"/>
              </a:cxn>
              <a:cxn ang="T103">
                <a:pos x="T34" y="T35"/>
              </a:cxn>
              <a:cxn ang="T104">
                <a:pos x="T36" y="T37"/>
              </a:cxn>
              <a:cxn ang="T105">
                <a:pos x="T38" y="T39"/>
              </a:cxn>
              <a:cxn ang="T106">
                <a:pos x="T40" y="T41"/>
              </a:cxn>
              <a:cxn ang="T107">
                <a:pos x="T42" y="T43"/>
              </a:cxn>
              <a:cxn ang="T108">
                <a:pos x="T44" y="T45"/>
              </a:cxn>
              <a:cxn ang="T109">
                <a:pos x="T46" y="T47"/>
              </a:cxn>
              <a:cxn ang="T110">
                <a:pos x="T48" y="T49"/>
              </a:cxn>
              <a:cxn ang="T111">
                <a:pos x="T50" y="T51"/>
              </a:cxn>
              <a:cxn ang="T112">
                <a:pos x="T52" y="T53"/>
              </a:cxn>
              <a:cxn ang="T113">
                <a:pos x="T54" y="T55"/>
              </a:cxn>
              <a:cxn ang="T114">
                <a:pos x="T56" y="T57"/>
              </a:cxn>
              <a:cxn ang="T115">
                <a:pos x="T58" y="T59"/>
              </a:cxn>
              <a:cxn ang="T116">
                <a:pos x="T60" y="T61"/>
              </a:cxn>
              <a:cxn ang="T117">
                <a:pos x="T62" y="T63"/>
              </a:cxn>
              <a:cxn ang="T118">
                <a:pos x="T64" y="T65"/>
              </a:cxn>
              <a:cxn ang="T119">
                <a:pos x="T66" y="T67"/>
              </a:cxn>
              <a:cxn ang="T120">
                <a:pos x="T68" y="T69"/>
              </a:cxn>
              <a:cxn ang="T121">
                <a:pos x="T70" y="T71"/>
              </a:cxn>
              <a:cxn ang="T122">
                <a:pos x="T72" y="T73"/>
              </a:cxn>
              <a:cxn ang="T123">
                <a:pos x="T74" y="T75"/>
              </a:cxn>
              <a:cxn ang="T124">
                <a:pos x="T76" y="T77"/>
              </a:cxn>
              <a:cxn ang="T125">
                <a:pos x="T78" y="T79"/>
              </a:cxn>
              <a:cxn ang="T126">
                <a:pos x="T80" y="T81"/>
              </a:cxn>
              <a:cxn ang="T127">
                <a:pos x="T82" y="T83"/>
              </a:cxn>
              <a:cxn ang="T128">
                <a:pos x="T84" y="T85"/>
              </a:cxn>
            </a:cxnLst>
            <a:rect l="T129" t="T130" r="T131" b="T132"/>
            <a:pathLst>
              <a:path w="836" h="794">
                <a:moveTo>
                  <a:pt x="419" y="794"/>
                </a:moveTo>
                <a:lnTo>
                  <a:pt x="335" y="789"/>
                </a:lnTo>
                <a:lnTo>
                  <a:pt x="256" y="765"/>
                </a:lnTo>
                <a:lnTo>
                  <a:pt x="187" y="728"/>
                </a:lnTo>
                <a:lnTo>
                  <a:pt x="121" y="680"/>
                </a:lnTo>
                <a:lnTo>
                  <a:pt x="70" y="619"/>
                </a:lnTo>
                <a:lnTo>
                  <a:pt x="32" y="551"/>
                </a:lnTo>
                <a:lnTo>
                  <a:pt x="7" y="476"/>
                </a:lnTo>
                <a:lnTo>
                  <a:pt x="0" y="397"/>
                </a:lnTo>
                <a:lnTo>
                  <a:pt x="2" y="356"/>
                </a:lnTo>
                <a:lnTo>
                  <a:pt x="7" y="317"/>
                </a:lnTo>
                <a:lnTo>
                  <a:pt x="20" y="279"/>
                </a:lnTo>
                <a:lnTo>
                  <a:pt x="32" y="242"/>
                </a:lnTo>
                <a:lnTo>
                  <a:pt x="70" y="175"/>
                </a:lnTo>
                <a:lnTo>
                  <a:pt x="121" y="117"/>
                </a:lnTo>
                <a:lnTo>
                  <a:pt x="187" y="67"/>
                </a:lnTo>
                <a:lnTo>
                  <a:pt x="219" y="46"/>
                </a:lnTo>
                <a:lnTo>
                  <a:pt x="256" y="31"/>
                </a:lnTo>
                <a:lnTo>
                  <a:pt x="296" y="17"/>
                </a:lnTo>
                <a:lnTo>
                  <a:pt x="335" y="9"/>
                </a:lnTo>
                <a:lnTo>
                  <a:pt x="374" y="0"/>
                </a:lnTo>
                <a:lnTo>
                  <a:pt x="419" y="0"/>
                </a:lnTo>
                <a:lnTo>
                  <a:pt x="504" y="9"/>
                </a:lnTo>
                <a:lnTo>
                  <a:pt x="540" y="17"/>
                </a:lnTo>
                <a:lnTo>
                  <a:pt x="581" y="31"/>
                </a:lnTo>
                <a:lnTo>
                  <a:pt x="617" y="46"/>
                </a:lnTo>
                <a:lnTo>
                  <a:pt x="654" y="67"/>
                </a:lnTo>
                <a:lnTo>
                  <a:pt x="716" y="117"/>
                </a:lnTo>
                <a:lnTo>
                  <a:pt x="766" y="175"/>
                </a:lnTo>
                <a:lnTo>
                  <a:pt x="806" y="242"/>
                </a:lnTo>
                <a:lnTo>
                  <a:pt x="816" y="279"/>
                </a:lnTo>
                <a:lnTo>
                  <a:pt x="827" y="317"/>
                </a:lnTo>
                <a:lnTo>
                  <a:pt x="836" y="356"/>
                </a:lnTo>
                <a:lnTo>
                  <a:pt x="836" y="397"/>
                </a:lnTo>
                <a:lnTo>
                  <a:pt x="827" y="476"/>
                </a:lnTo>
                <a:lnTo>
                  <a:pt x="806" y="551"/>
                </a:lnTo>
                <a:lnTo>
                  <a:pt x="766" y="619"/>
                </a:lnTo>
                <a:lnTo>
                  <a:pt x="716" y="680"/>
                </a:lnTo>
                <a:lnTo>
                  <a:pt x="654" y="728"/>
                </a:lnTo>
                <a:lnTo>
                  <a:pt x="581" y="765"/>
                </a:lnTo>
                <a:lnTo>
                  <a:pt x="504" y="789"/>
                </a:lnTo>
                <a:lnTo>
                  <a:pt x="419" y="794"/>
                </a:lnTo>
                <a:close/>
              </a:path>
            </a:pathLst>
          </a:custGeom>
          <a:solidFill>
            <a:srgbClr val="000000"/>
          </a:solidFill>
          <a:ln w="9525">
            <a:noFill/>
            <a:round/>
            <a:headEnd/>
            <a:tailEnd/>
          </a:ln>
        </xdr:spPr>
        <xdr:txBody>
          <a:bodyPr wrap="square"/>
          <a:lstStyle/>
          <a:p>
            <a:endParaRPr lang="es-CO"/>
          </a:p>
        </xdr:txBody>
      </xdr:sp>
      <xdr:sp macro="" textlink="">
        <xdr:nvSpPr>
          <xdr:cNvPr id="4" name="Freeform 3">
            <a:extLst>
              <a:ext uri="{FF2B5EF4-FFF2-40B4-BE49-F238E27FC236}">
                <a16:creationId xmlns="" xmlns:a16="http://schemas.microsoft.com/office/drawing/2014/main" id="{EFADD261-B251-4E64-B5CB-153F01466577}"/>
              </a:ext>
            </a:extLst>
          </xdr:cNvPr>
          <xdr:cNvSpPr>
            <a:spLocks/>
          </xdr:cNvSpPr>
        </xdr:nvSpPr>
        <xdr:spPr bwMode="auto">
          <a:xfrm>
            <a:off x="452" y="228"/>
            <a:ext cx="214" cy="131"/>
          </a:xfrm>
          <a:custGeom>
            <a:avLst/>
            <a:gdLst>
              <a:gd name="T0" fmla="*/ 0 w 854"/>
              <a:gd name="T1" fmla="*/ 0 h 523"/>
              <a:gd name="T2" fmla="*/ 0 w 854"/>
              <a:gd name="T3" fmla="*/ 0 h 523"/>
              <a:gd name="T4" fmla="*/ 0 w 854"/>
              <a:gd name="T5" fmla="*/ 0 h 523"/>
              <a:gd name="T6" fmla="*/ 0 w 854"/>
              <a:gd name="T7" fmla="*/ 0 h 523"/>
              <a:gd name="T8" fmla="*/ 0 w 854"/>
              <a:gd name="T9" fmla="*/ 0 h 523"/>
              <a:gd name="T10" fmla="*/ 0 w 854"/>
              <a:gd name="T11" fmla="*/ 0 h 523"/>
              <a:gd name="T12" fmla="*/ 0 w 854"/>
              <a:gd name="T13" fmla="*/ 0 h 523"/>
              <a:gd name="T14" fmla="*/ 0 w 854"/>
              <a:gd name="T15" fmla="*/ 0 h 523"/>
              <a:gd name="T16" fmla="*/ 0 w 854"/>
              <a:gd name="T17" fmla="*/ 0 h 523"/>
              <a:gd name="T18" fmla="*/ 0 w 854"/>
              <a:gd name="T19" fmla="*/ 0 h 523"/>
              <a:gd name="T20" fmla="*/ 0 w 854"/>
              <a:gd name="T21" fmla="*/ 0 h 523"/>
              <a:gd name="T22" fmla="*/ 0 w 854"/>
              <a:gd name="T23" fmla="*/ 0 h 523"/>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854"/>
              <a:gd name="T37" fmla="*/ 0 h 523"/>
              <a:gd name="T38" fmla="*/ 854 w 854"/>
              <a:gd name="T39" fmla="*/ 523 h 523"/>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854" h="523">
                <a:moveTo>
                  <a:pt x="462" y="523"/>
                </a:moveTo>
                <a:lnTo>
                  <a:pt x="854" y="523"/>
                </a:lnTo>
                <a:lnTo>
                  <a:pt x="854" y="0"/>
                </a:lnTo>
                <a:lnTo>
                  <a:pt x="613" y="0"/>
                </a:lnTo>
                <a:lnTo>
                  <a:pt x="613" y="345"/>
                </a:lnTo>
                <a:lnTo>
                  <a:pt x="394" y="0"/>
                </a:lnTo>
                <a:lnTo>
                  <a:pt x="0" y="0"/>
                </a:lnTo>
                <a:lnTo>
                  <a:pt x="0" y="523"/>
                </a:lnTo>
                <a:lnTo>
                  <a:pt x="236" y="523"/>
                </a:lnTo>
                <a:lnTo>
                  <a:pt x="236" y="171"/>
                </a:lnTo>
                <a:lnTo>
                  <a:pt x="462" y="523"/>
                </a:lnTo>
                <a:close/>
              </a:path>
            </a:pathLst>
          </a:custGeom>
          <a:solidFill>
            <a:srgbClr val="000000"/>
          </a:solidFill>
          <a:ln w="9525">
            <a:noFill/>
            <a:round/>
            <a:headEnd/>
            <a:tailEnd/>
          </a:ln>
        </xdr:spPr>
        <xdr:txBody>
          <a:bodyPr wrap="square"/>
          <a:lstStyle/>
          <a:p>
            <a:endParaRPr lang="es-CO"/>
          </a:p>
        </xdr:txBody>
      </xdr:sp>
      <xdr:sp macro="" textlink="">
        <xdr:nvSpPr>
          <xdr:cNvPr id="5" name="Freeform 4">
            <a:extLst>
              <a:ext uri="{FF2B5EF4-FFF2-40B4-BE49-F238E27FC236}">
                <a16:creationId xmlns="" xmlns:a16="http://schemas.microsoft.com/office/drawing/2014/main" id="{BDC887CD-D11A-48F7-BBEE-EB36F87DCCC4}"/>
              </a:ext>
            </a:extLst>
          </xdr:cNvPr>
          <xdr:cNvSpPr>
            <a:spLocks/>
          </xdr:cNvSpPr>
        </xdr:nvSpPr>
        <xdr:spPr bwMode="auto">
          <a:xfrm>
            <a:off x="799" y="227"/>
            <a:ext cx="129" cy="130"/>
          </a:xfrm>
          <a:custGeom>
            <a:avLst/>
            <a:gdLst>
              <a:gd name="T0" fmla="*/ 0 w 517"/>
              <a:gd name="T1" fmla="*/ 0 h 518"/>
              <a:gd name="T2" fmla="*/ 0 w 517"/>
              <a:gd name="T3" fmla="*/ 0 h 518"/>
              <a:gd name="T4" fmla="*/ 0 w 517"/>
              <a:gd name="T5" fmla="*/ 0 h 518"/>
              <a:gd name="T6" fmla="*/ 0 w 517"/>
              <a:gd name="T7" fmla="*/ 0 h 518"/>
              <a:gd name="T8" fmla="*/ 0 w 517"/>
              <a:gd name="T9" fmla="*/ 0 h 518"/>
              <a:gd name="T10" fmla="*/ 0 w 517"/>
              <a:gd name="T11" fmla="*/ 0 h 518"/>
              <a:gd name="T12" fmla="*/ 0 w 517"/>
              <a:gd name="T13" fmla="*/ 0 h 518"/>
              <a:gd name="T14" fmla="*/ 0 w 517"/>
              <a:gd name="T15" fmla="*/ 0 h 518"/>
              <a:gd name="T16" fmla="*/ 0 w 517"/>
              <a:gd name="T17" fmla="*/ 0 h 518"/>
              <a:gd name="T18" fmla="*/ 0 w 517"/>
              <a:gd name="T19" fmla="*/ 0 h 518"/>
              <a:gd name="T20" fmla="*/ 0 w 517"/>
              <a:gd name="T21" fmla="*/ 0 h 518"/>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517"/>
              <a:gd name="T34" fmla="*/ 0 h 518"/>
              <a:gd name="T35" fmla="*/ 517 w 517"/>
              <a:gd name="T36" fmla="*/ 518 h 518"/>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517" h="518">
                <a:moveTo>
                  <a:pt x="0" y="321"/>
                </a:moveTo>
                <a:lnTo>
                  <a:pt x="0" y="434"/>
                </a:lnTo>
                <a:lnTo>
                  <a:pt x="160" y="434"/>
                </a:lnTo>
                <a:lnTo>
                  <a:pt x="210" y="518"/>
                </a:lnTo>
                <a:lnTo>
                  <a:pt x="517" y="518"/>
                </a:lnTo>
                <a:lnTo>
                  <a:pt x="180" y="0"/>
                </a:lnTo>
                <a:lnTo>
                  <a:pt x="0" y="0"/>
                </a:lnTo>
                <a:lnTo>
                  <a:pt x="0" y="155"/>
                </a:lnTo>
                <a:lnTo>
                  <a:pt x="99" y="321"/>
                </a:lnTo>
                <a:lnTo>
                  <a:pt x="0" y="321"/>
                </a:lnTo>
                <a:close/>
              </a:path>
            </a:pathLst>
          </a:custGeom>
          <a:solidFill>
            <a:srgbClr val="000000"/>
          </a:solidFill>
          <a:ln w="9525">
            <a:noFill/>
            <a:round/>
            <a:headEnd/>
            <a:tailEnd/>
          </a:ln>
        </xdr:spPr>
        <xdr:txBody>
          <a:bodyPr wrap="square"/>
          <a:lstStyle/>
          <a:p>
            <a:endParaRPr lang="es-CO"/>
          </a:p>
        </xdr:txBody>
      </xdr:sp>
      <xdr:sp macro="" textlink="">
        <xdr:nvSpPr>
          <xdr:cNvPr id="6" name="Freeform 5">
            <a:extLst>
              <a:ext uri="{FF2B5EF4-FFF2-40B4-BE49-F238E27FC236}">
                <a16:creationId xmlns="" xmlns:a16="http://schemas.microsoft.com/office/drawing/2014/main" id="{1E49CE9A-6931-48A2-8556-FFA8F48321C6}"/>
              </a:ext>
            </a:extLst>
          </xdr:cNvPr>
          <xdr:cNvSpPr>
            <a:spLocks/>
          </xdr:cNvSpPr>
        </xdr:nvSpPr>
        <xdr:spPr bwMode="auto">
          <a:xfrm>
            <a:off x="678" y="227"/>
            <a:ext cx="121" cy="130"/>
          </a:xfrm>
          <a:custGeom>
            <a:avLst/>
            <a:gdLst>
              <a:gd name="T0" fmla="*/ 0 w 483"/>
              <a:gd name="T1" fmla="*/ 0 h 519"/>
              <a:gd name="T2" fmla="*/ 0 w 483"/>
              <a:gd name="T3" fmla="*/ 0 h 519"/>
              <a:gd name="T4" fmla="*/ 0 w 483"/>
              <a:gd name="T5" fmla="*/ 0 h 519"/>
              <a:gd name="T6" fmla="*/ 0 w 483"/>
              <a:gd name="T7" fmla="*/ 0 h 519"/>
              <a:gd name="T8" fmla="*/ 0 w 483"/>
              <a:gd name="T9" fmla="*/ 0 h 519"/>
              <a:gd name="T10" fmla="*/ 0 w 483"/>
              <a:gd name="T11" fmla="*/ 0 h 519"/>
              <a:gd name="T12" fmla="*/ 0 w 483"/>
              <a:gd name="T13" fmla="*/ 0 h 519"/>
              <a:gd name="T14" fmla="*/ 0 w 483"/>
              <a:gd name="T15" fmla="*/ 0 h 519"/>
              <a:gd name="T16" fmla="*/ 0 w 483"/>
              <a:gd name="T17" fmla="*/ 0 h 519"/>
              <a:gd name="T18" fmla="*/ 0 w 483"/>
              <a:gd name="T19" fmla="*/ 0 h 519"/>
              <a:gd name="T20" fmla="*/ 0 w 483"/>
              <a:gd name="T21" fmla="*/ 0 h 519"/>
              <a:gd name="T22" fmla="*/ 0 w 483"/>
              <a:gd name="T23" fmla="*/ 0 h 519"/>
              <a:gd name="T24" fmla="*/ 0 w 483"/>
              <a:gd name="T25" fmla="*/ 0 h 519"/>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483"/>
              <a:gd name="T40" fmla="*/ 0 h 519"/>
              <a:gd name="T41" fmla="*/ 483 w 483"/>
              <a:gd name="T42" fmla="*/ 519 h 519"/>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483" h="519">
                <a:moveTo>
                  <a:pt x="483" y="155"/>
                </a:moveTo>
                <a:lnTo>
                  <a:pt x="483" y="0"/>
                </a:lnTo>
                <a:lnTo>
                  <a:pt x="330" y="0"/>
                </a:lnTo>
                <a:lnTo>
                  <a:pt x="0" y="519"/>
                </a:lnTo>
                <a:lnTo>
                  <a:pt x="267" y="519"/>
                </a:lnTo>
                <a:lnTo>
                  <a:pt x="321" y="434"/>
                </a:lnTo>
                <a:lnTo>
                  <a:pt x="483" y="434"/>
                </a:lnTo>
                <a:lnTo>
                  <a:pt x="483" y="321"/>
                </a:lnTo>
                <a:lnTo>
                  <a:pt x="385" y="321"/>
                </a:lnTo>
                <a:lnTo>
                  <a:pt x="479" y="148"/>
                </a:lnTo>
                <a:lnTo>
                  <a:pt x="483" y="155"/>
                </a:lnTo>
                <a:close/>
              </a:path>
            </a:pathLst>
          </a:custGeom>
          <a:solidFill>
            <a:srgbClr val="000000"/>
          </a:solidFill>
          <a:ln w="9525">
            <a:noFill/>
            <a:round/>
            <a:headEnd/>
            <a:tailEnd/>
          </a:ln>
        </xdr:spPr>
        <xdr:txBody>
          <a:bodyPr wrap="square"/>
          <a:lstStyle/>
          <a:p>
            <a:endParaRPr lang="es-CO"/>
          </a:p>
        </xdr:txBody>
      </xdr:sp>
      <xdr:sp macro="" textlink="">
        <xdr:nvSpPr>
          <xdr:cNvPr id="7" name="Freeform 6">
            <a:extLst>
              <a:ext uri="{FF2B5EF4-FFF2-40B4-BE49-F238E27FC236}">
                <a16:creationId xmlns="" xmlns:a16="http://schemas.microsoft.com/office/drawing/2014/main" id="{FE4E6BF8-9FA2-4E96-AD42-741690F443B9}"/>
              </a:ext>
            </a:extLst>
          </xdr:cNvPr>
          <xdr:cNvSpPr>
            <a:spLocks/>
          </xdr:cNvSpPr>
        </xdr:nvSpPr>
        <xdr:spPr bwMode="auto">
          <a:xfrm>
            <a:off x="265" y="229"/>
            <a:ext cx="158" cy="130"/>
          </a:xfrm>
          <a:custGeom>
            <a:avLst/>
            <a:gdLst>
              <a:gd name="T0" fmla="*/ 0 w 628"/>
              <a:gd name="T1" fmla="*/ 0 h 520"/>
              <a:gd name="T2" fmla="*/ 0 w 628"/>
              <a:gd name="T3" fmla="*/ 0 h 520"/>
              <a:gd name="T4" fmla="*/ 0 w 628"/>
              <a:gd name="T5" fmla="*/ 0 h 520"/>
              <a:gd name="T6" fmla="*/ 0 w 628"/>
              <a:gd name="T7" fmla="*/ 0 h 520"/>
              <a:gd name="T8" fmla="*/ 0 w 628"/>
              <a:gd name="T9" fmla="*/ 0 h 520"/>
              <a:gd name="T10" fmla="*/ 0 w 628"/>
              <a:gd name="T11" fmla="*/ 0 h 520"/>
              <a:gd name="T12" fmla="*/ 0 w 628"/>
              <a:gd name="T13" fmla="*/ 0 h 520"/>
              <a:gd name="T14" fmla="*/ 0 w 628"/>
              <a:gd name="T15" fmla="*/ 0 h 520"/>
              <a:gd name="T16" fmla="*/ 0 w 628"/>
              <a:gd name="T17" fmla="*/ 0 h 520"/>
              <a:gd name="T18" fmla="*/ 0 w 628"/>
              <a:gd name="T19" fmla="*/ 0 h 520"/>
              <a:gd name="T20" fmla="*/ 0 w 628"/>
              <a:gd name="T21" fmla="*/ 0 h 520"/>
              <a:gd name="T22" fmla="*/ 0 w 628"/>
              <a:gd name="T23" fmla="*/ 0 h 520"/>
              <a:gd name="T24" fmla="*/ 0 w 628"/>
              <a:gd name="T25" fmla="*/ 0 h 520"/>
              <a:gd name="T26" fmla="*/ 0 w 628"/>
              <a:gd name="T27" fmla="*/ 0 h 520"/>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628"/>
              <a:gd name="T43" fmla="*/ 0 h 520"/>
              <a:gd name="T44" fmla="*/ 628 w 628"/>
              <a:gd name="T45" fmla="*/ 520 h 520"/>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628" h="520">
                <a:moveTo>
                  <a:pt x="615" y="0"/>
                </a:moveTo>
                <a:lnTo>
                  <a:pt x="0" y="0"/>
                </a:lnTo>
                <a:lnTo>
                  <a:pt x="0" y="520"/>
                </a:lnTo>
                <a:lnTo>
                  <a:pt x="628" y="520"/>
                </a:lnTo>
                <a:lnTo>
                  <a:pt x="628" y="405"/>
                </a:lnTo>
                <a:lnTo>
                  <a:pt x="262" y="405"/>
                </a:lnTo>
                <a:lnTo>
                  <a:pt x="262" y="315"/>
                </a:lnTo>
                <a:lnTo>
                  <a:pt x="595" y="315"/>
                </a:lnTo>
                <a:lnTo>
                  <a:pt x="595" y="205"/>
                </a:lnTo>
                <a:lnTo>
                  <a:pt x="258" y="205"/>
                </a:lnTo>
                <a:lnTo>
                  <a:pt x="258" y="111"/>
                </a:lnTo>
                <a:lnTo>
                  <a:pt x="615" y="111"/>
                </a:lnTo>
                <a:lnTo>
                  <a:pt x="615" y="0"/>
                </a:lnTo>
                <a:close/>
              </a:path>
            </a:pathLst>
          </a:custGeom>
          <a:solidFill>
            <a:srgbClr val="000000"/>
          </a:solidFill>
          <a:ln w="9525">
            <a:noFill/>
            <a:round/>
            <a:headEnd/>
            <a:tailEnd/>
          </a:ln>
        </xdr:spPr>
        <xdr:txBody>
          <a:bodyPr wrap="square"/>
          <a:lstStyle/>
          <a:p>
            <a:endParaRPr lang="es-CO"/>
          </a:p>
        </xdr:txBody>
      </xdr:sp>
      <xdr:sp macro="" textlink="">
        <xdr:nvSpPr>
          <xdr:cNvPr id="8" name="Freeform 7">
            <a:extLst>
              <a:ext uri="{FF2B5EF4-FFF2-40B4-BE49-F238E27FC236}">
                <a16:creationId xmlns="" xmlns:a16="http://schemas.microsoft.com/office/drawing/2014/main" id="{F60B16D7-7DAC-472B-8963-FD66651F8C6E}"/>
              </a:ext>
            </a:extLst>
          </xdr:cNvPr>
          <xdr:cNvSpPr>
            <a:spLocks/>
          </xdr:cNvSpPr>
        </xdr:nvSpPr>
        <xdr:spPr bwMode="auto">
          <a:xfrm>
            <a:off x="48" y="227"/>
            <a:ext cx="195" cy="136"/>
          </a:xfrm>
          <a:custGeom>
            <a:avLst/>
            <a:gdLst>
              <a:gd name="T0" fmla="*/ 0 w 779"/>
              <a:gd name="T1" fmla="*/ 0 h 547"/>
              <a:gd name="T2" fmla="*/ 0 w 779"/>
              <a:gd name="T3" fmla="*/ 0 h 547"/>
              <a:gd name="T4" fmla="*/ 0 w 779"/>
              <a:gd name="T5" fmla="*/ 0 h 547"/>
              <a:gd name="T6" fmla="*/ 0 w 779"/>
              <a:gd name="T7" fmla="*/ 0 h 547"/>
              <a:gd name="T8" fmla="*/ 0 w 779"/>
              <a:gd name="T9" fmla="*/ 0 h 547"/>
              <a:gd name="T10" fmla="*/ 0 w 779"/>
              <a:gd name="T11" fmla="*/ 0 h 547"/>
              <a:gd name="T12" fmla="*/ 0 w 779"/>
              <a:gd name="T13" fmla="*/ 0 h 547"/>
              <a:gd name="T14" fmla="*/ 0 w 779"/>
              <a:gd name="T15" fmla="*/ 0 h 547"/>
              <a:gd name="T16" fmla="*/ 0 w 779"/>
              <a:gd name="T17" fmla="*/ 0 h 547"/>
              <a:gd name="T18" fmla="*/ 0 w 779"/>
              <a:gd name="T19" fmla="*/ 0 h 547"/>
              <a:gd name="T20" fmla="*/ 0 w 779"/>
              <a:gd name="T21" fmla="*/ 0 h 547"/>
              <a:gd name="T22" fmla="*/ 0 w 779"/>
              <a:gd name="T23" fmla="*/ 0 h 547"/>
              <a:gd name="T24" fmla="*/ 0 w 779"/>
              <a:gd name="T25" fmla="*/ 0 h 547"/>
              <a:gd name="T26" fmla="*/ 0 w 779"/>
              <a:gd name="T27" fmla="*/ 0 h 547"/>
              <a:gd name="T28" fmla="*/ 0 w 779"/>
              <a:gd name="T29" fmla="*/ 0 h 547"/>
              <a:gd name="T30" fmla="*/ 0 w 779"/>
              <a:gd name="T31" fmla="*/ 0 h 547"/>
              <a:gd name="T32" fmla="*/ 0 w 779"/>
              <a:gd name="T33" fmla="*/ 0 h 547"/>
              <a:gd name="T34" fmla="*/ 0 w 779"/>
              <a:gd name="T35" fmla="*/ 0 h 547"/>
              <a:gd name="T36" fmla="*/ 0 w 779"/>
              <a:gd name="T37" fmla="*/ 0 h 547"/>
              <a:gd name="T38" fmla="*/ 0 w 779"/>
              <a:gd name="T39" fmla="*/ 0 h 547"/>
              <a:gd name="T40" fmla="*/ 0 w 779"/>
              <a:gd name="T41" fmla="*/ 0 h 547"/>
              <a:gd name="T42" fmla="*/ 0 w 779"/>
              <a:gd name="T43" fmla="*/ 0 h 547"/>
              <a:gd name="T44" fmla="*/ 0 w 779"/>
              <a:gd name="T45" fmla="*/ 0 h 547"/>
              <a:gd name="T46" fmla="*/ 0 w 779"/>
              <a:gd name="T47" fmla="*/ 0 h 547"/>
              <a:gd name="T48" fmla="*/ 0 w 779"/>
              <a:gd name="T49" fmla="*/ 0 h 547"/>
              <a:gd name="T50" fmla="*/ 0 w 779"/>
              <a:gd name="T51" fmla="*/ 0 h 547"/>
              <a:gd name="T52" fmla="*/ 0 w 779"/>
              <a:gd name="T53" fmla="*/ 0 h 547"/>
              <a:gd name="T54" fmla="*/ 0 w 779"/>
              <a:gd name="T55" fmla="*/ 0 h 547"/>
              <a:gd name="T56" fmla="*/ 0 w 779"/>
              <a:gd name="T57" fmla="*/ 0 h 547"/>
              <a:gd name="T58" fmla="*/ 0 w 779"/>
              <a:gd name="T59" fmla="*/ 0 h 547"/>
              <a:gd name="T60" fmla="*/ 0 w 779"/>
              <a:gd name="T61" fmla="*/ 0 h 547"/>
              <a:gd name="T62" fmla="*/ 0 w 779"/>
              <a:gd name="T63" fmla="*/ 0 h 547"/>
              <a:gd name="T64" fmla="*/ 0 w 779"/>
              <a:gd name="T65" fmla="*/ 0 h 547"/>
              <a:gd name="T66" fmla="*/ 0 w 779"/>
              <a:gd name="T67" fmla="*/ 0 h 547"/>
              <a:gd name="T68" fmla="*/ 0 w 779"/>
              <a:gd name="T69" fmla="*/ 0 h 547"/>
              <a:gd name="T70" fmla="*/ 0 w 779"/>
              <a:gd name="T71" fmla="*/ 0 h 547"/>
              <a:gd name="T72" fmla="*/ 0 w 779"/>
              <a:gd name="T73" fmla="*/ 0 h 547"/>
              <a:gd name="T74" fmla="*/ 0 w 779"/>
              <a:gd name="T75" fmla="*/ 0 h 547"/>
              <a:gd name="T76" fmla="*/ 0 w 779"/>
              <a:gd name="T77" fmla="*/ 0 h 547"/>
              <a:gd name="T78" fmla="*/ 0 w 779"/>
              <a:gd name="T79" fmla="*/ 0 h 547"/>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w 779"/>
              <a:gd name="T121" fmla="*/ 0 h 547"/>
              <a:gd name="T122" fmla="*/ 779 w 779"/>
              <a:gd name="T123" fmla="*/ 547 h 547"/>
            </a:gdLst>
            <a:ahLst/>
            <a:cxnLst>
              <a:cxn ang="T80">
                <a:pos x="T0" y="T1"/>
              </a:cxn>
              <a:cxn ang="T81">
                <a:pos x="T2" y="T3"/>
              </a:cxn>
              <a:cxn ang="T82">
                <a:pos x="T4" y="T5"/>
              </a:cxn>
              <a:cxn ang="T83">
                <a:pos x="T6" y="T7"/>
              </a:cxn>
              <a:cxn ang="T84">
                <a:pos x="T8" y="T9"/>
              </a:cxn>
              <a:cxn ang="T85">
                <a:pos x="T10" y="T11"/>
              </a:cxn>
              <a:cxn ang="T86">
                <a:pos x="T12" y="T13"/>
              </a:cxn>
              <a:cxn ang="T87">
                <a:pos x="T14" y="T15"/>
              </a:cxn>
              <a:cxn ang="T88">
                <a:pos x="T16" y="T17"/>
              </a:cxn>
              <a:cxn ang="T89">
                <a:pos x="T18" y="T19"/>
              </a:cxn>
              <a:cxn ang="T90">
                <a:pos x="T20" y="T21"/>
              </a:cxn>
              <a:cxn ang="T91">
                <a:pos x="T22" y="T23"/>
              </a:cxn>
              <a:cxn ang="T92">
                <a:pos x="T24" y="T25"/>
              </a:cxn>
              <a:cxn ang="T93">
                <a:pos x="T26" y="T27"/>
              </a:cxn>
              <a:cxn ang="T94">
                <a:pos x="T28" y="T29"/>
              </a:cxn>
              <a:cxn ang="T95">
                <a:pos x="T30" y="T31"/>
              </a:cxn>
              <a:cxn ang="T96">
                <a:pos x="T32" y="T33"/>
              </a:cxn>
              <a:cxn ang="T97">
                <a:pos x="T34" y="T35"/>
              </a:cxn>
              <a:cxn ang="T98">
                <a:pos x="T36" y="T37"/>
              </a:cxn>
              <a:cxn ang="T99">
                <a:pos x="T38" y="T39"/>
              </a:cxn>
              <a:cxn ang="T100">
                <a:pos x="T40" y="T41"/>
              </a:cxn>
              <a:cxn ang="T101">
                <a:pos x="T42" y="T43"/>
              </a:cxn>
              <a:cxn ang="T102">
                <a:pos x="T44" y="T45"/>
              </a:cxn>
              <a:cxn ang="T103">
                <a:pos x="T46" y="T47"/>
              </a:cxn>
              <a:cxn ang="T104">
                <a:pos x="T48" y="T49"/>
              </a:cxn>
              <a:cxn ang="T105">
                <a:pos x="T50" y="T51"/>
              </a:cxn>
              <a:cxn ang="T106">
                <a:pos x="T52" y="T53"/>
              </a:cxn>
              <a:cxn ang="T107">
                <a:pos x="T54" y="T55"/>
              </a:cxn>
              <a:cxn ang="T108">
                <a:pos x="T56" y="T57"/>
              </a:cxn>
              <a:cxn ang="T109">
                <a:pos x="T58" y="T59"/>
              </a:cxn>
              <a:cxn ang="T110">
                <a:pos x="T60" y="T61"/>
              </a:cxn>
              <a:cxn ang="T111">
                <a:pos x="T62" y="T63"/>
              </a:cxn>
              <a:cxn ang="T112">
                <a:pos x="T64" y="T65"/>
              </a:cxn>
              <a:cxn ang="T113">
                <a:pos x="T66" y="T67"/>
              </a:cxn>
              <a:cxn ang="T114">
                <a:pos x="T68" y="T69"/>
              </a:cxn>
              <a:cxn ang="T115">
                <a:pos x="T70" y="T71"/>
              </a:cxn>
              <a:cxn ang="T116">
                <a:pos x="T72" y="T73"/>
              </a:cxn>
              <a:cxn ang="T117">
                <a:pos x="T74" y="T75"/>
              </a:cxn>
              <a:cxn ang="T118">
                <a:pos x="T76" y="T77"/>
              </a:cxn>
              <a:cxn ang="T119">
                <a:pos x="T78" y="T79"/>
              </a:cxn>
            </a:cxnLst>
            <a:rect l="T120" t="T121" r="T122" b="T123"/>
            <a:pathLst>
              <a:path w="779" h="547">
                <a:moveTo>
                  <a:pt x="483" y="173"/>
                </a:moveTo>
                <a:lnTo>
                  <a:pt x="755" y="173"/>
                </a:lnTo>
                <a:lnTo>
                  <a:pt x="750" y="140"/>
                </a:lnTo>
                <a:lnTo>
                  <a:pt x="739" y="109"/>
                </a:lnTo>
                <a:lnTo>
                  <a:pt x="715" y="73"/>
                </a:lnTo>
                <a:lnTo>
                  <a:pt x="670" y="44"/>
                </a:lnTo>
                <a:lnTo>
                  <a:pt x="623" y="27"/>
                </a:lnTo>
                <a:lnTo>
                  <a:pt x="570" y="15"/>
                </a:lnTo>
                <a:lnTo>
                  <a:pt x="522" y="7"/>
                </a:lnTo>
                <a:lnTo>
                  <a:pt x="385" y="0"/>
                </a:lnTo>
                <a:lnTo>
                  <a:pt x="264" y="5"/>
                </a:lnTo>
                <a:lnTo>
                  <a:pt x="201" y="15"/>
                </a:lnTo>
                <a:lnTo>
                  <a:pt x="144" y="31"/>
                </a:lnTo>
                <a:lnTo>
                  <a:pt x="94" y="53"/>
                </a:lnTo>
                <a:lnTo>
                  <a:pt x="46" y="85"/>
                </a:lnTo>
                <a:lnTo>
                  <a:pt x="25" y="106"/>
                </a:lnTo>
                <a:lnTo>
                  <a:pt x="12" y="132"/>
                </a:lnTo>
                <a:lnTo>
                  <a:pt x="5" y="154"/>
                </a:lnTo>
                <a:lnTo>
                  <a:pt x="5" y="178"/>
                </a:lnTo>
                <a:lnTo>
                  <a:pt x="12" y="209"/>
                </a:lnTo>
                <a:lnTo>
                  <a:pt x="12" y="221"/>
                </a:lnTo>
                <a:lnTo>
                  <a:pt x="32" y="246"/>
                </a:lnTo>
                <a:lnTo>
                  <a:pt x="62" y="265"/>
                </a:lnTo>
                <a:lnTo>
                  <a:pt x="117" y="290"/>
                </a:lnTo>
                <a:lnTo>
                  <a:pt x="221" y="313"/>
                </a:lnTo>
                <a:lnTo>
                  <a:pt x="330" y="334"/>
                </a:lnTo>
                <a:lnTo>
                  <a:pt x="397" y="350"/>
                </a:lnTo>
                <a:lnTo>
                  <a:pt x="456" y="367"/>
                </a:lnTo>
                <a:lnTo>
                  <a:pt x="477" y="380"/>
                </a:lnTo>
                <a:lnTo>
                  <a:pt x="485" y="395"/>
                </a:lnTo>
                <a:lnTo>
                  <a:pt x="490" y="405"/>
                </a:lnTo>
                <a:lnTo>
                  <a:pt x="488" y="419"/>
                </a:lnTo>
                <a:lnTo>
                  <a:pt x="461" y="443"/>
                </a:lnTo>
                <a:lnTo>
                  <a:pt x="431" y="453"/>
                </a:lnTo>
                <a:lnTo>
                  <a:pt x="387" y="455"/>
                </a:lnTo>
                <a:lnTo>
                  <a:pt x="360" y="453"/>
                </a:lnTo>
                <a:lnTo>
                  <a:pt x="317" y="440"/>
                </a:lnTo>
                <a:lnTo>
                  <a:pt x="301" y="419"/>
                </a:lnTo>
                <a:lnTo>
                  <a:pt x="288" y="397"/>
                </a:lnTo>
                <a:lnTo>
                  <a:pt x="280" y="367"/>
                </a:lnTo>
                <a:lnTo>
                  <a:pt x="2" y="367"/>
                </a:lnTo>
                <a:lnTo>
                  <a:pt x="0" y="386"/>
                </a:lnTo>
                <a:lnTo>
                  <a:pt x="5" y="426"/>
                </a:lnTo>
                <a:lnTo>
                  <a:pt x="12" y="444"/>
                </a:lnTo>
                <a:lnTo>
                  <a:pt x="30" y="470"/>
                </a:lnTo>
                <a:lnTo>
                  <a:pt x="52" y="494"/>
                </a:lnTo>
                <a:lnTo>
                  <a:pt x="85" y="511"/>
                </a:lnTo>
                <a:lnTo>
                  <a:pt x="130" y="530"/>
                </a:lnTo>
                <a:lnTo>
                  <a:pt x="192" y="538"/>
                </a:lnTo>
                <a:lnTo>
                  <a:pt x="319" y="547"/>
                </a:lnTo>
                <a:lnTo>
                  <a:pt x="451" y="547"/>
                </a:lnTo>
                <a:lnTo>
                  <a:pt x="529" y="538"/>
                </a:lnTo>
                <a:lnTo>
                  <a:pt x="615" y="521"/>
                </a:lnTo>
                <a:lnTo>
                  <a:pt x="684" y="503"/>
                </a:lnTo>
                <a:lnTo>
                  <a:pt x="724" y="477"/>
                </a:lnTo>
                <a:lnTo>
                  <a:pt x="755" y="448"/>
                </a:lnTo>
                <a:lnTo>
                  <a:pt x="772" y="419"/>
                </a:lnTo>
                <a:lnTo>
                  <a:pt x="779" y="388"/>
                </a:lnTo>
                <a:lnTo>
                  <a:pt x="777" y="352"/>
                </a:lnTo>
                <a:lnTo>
                  <a:pt x="763" y="323"/>
                </a:lnTo>
                <a:lnTo>
                  <a:pt x="750" y="301"/>
                </a:lnTo>
                <a:lnTo>
                  <a:pt x="733" y="286"/>
                </a:lnTo>
                <a:lnTo>
                  <a:pt x="684" y="258"/>
                </a:lnTo>
                <a:lnTo>
                  <a:pt x="608" y="234"/>
                </a:lnTo>
                <a:lnTo>
                  <a:pt x="510" y="215"/>
                </a:lnTo>
                <a:lnTo>
                  <a:pt x="341" y="181"/>
                </a:lnTo>
                <a:lnTo>
                  <a:pt x="312" y="176"/>
                </a:lnTo>
                <a:lnTo>
                  <a:pt x="292" y="157"/>
                </a:lnTo>
                <a:lnTo>
                  <a:pt x="288" y="130"/>
                </a:lnTo>
                <a:lnTo>
                  <a:pt x="297" y="115"/>
                </a:lnTo>
                <a:lnTo>
                  <a:pt x="310" y="106"/>
                </a:lnTo>
                <a:lnTo>
                  <a:pt x="345" y="96"/>
                </a:lnTo>
                <a:lnTo>
                  <a:pt x="394" y="94"/>
                </a:lnTo>
                <a:lnTo>
                  <a:pt x="415" y="101"/>
                </a:lnTo>
                <a:lnTo>
                  <a:pt x="437" y="106"/>
                </a:lnTo>
                <a:lnTo>
                  <a:pt x="456" y="119"/>
                </a:lnTo>
                <a:lnTo>
                  <a:pt x="477" y="135"/>
                </a:lnTo>
                <a:lnTo>
                  <a:pt x="483" y="150"/>
                </a:lnTo>
                <a:lnTo>
                  <a:pt x="483" y="173"/>
                </a:lnTo>
                <a:close/>
              </a:path>
            </a:pathLst>
          </a:custGeom>
          <a:solidFill>
            <a:srgbClr val="000000"/>
          </a:solidFill>
          <a:ln w="9525">
            <a:noFill/>
            <a:round/>
            <a:headEnd/>
            <a:tailEnd/>
          </a:ln>
        </xdr:spPr>
        <xdr:txBody>
          <a:bodyPr wrap="square"/>
          <a:lstStyle/>
          <a:p>
            <a:endParaRPr lang="es-CO"/>
          </a:p>
        </xdr:txBody>
      </xdr:sp>
      <xdr:sp macro="" textlink="">
        <xdr:nvSpPr>
          <xdr:cNvPr id="9" name="Freeform 8">
            <a:extLst>
              <a:ext uri="{FF2B5EF4-FFF2-40B4-BE49-F238E27FC236}">
                <a16:creationId xmlns="" xmlns:a16="http://schemas.microsoft.com/office/drawing/2014/main" id="{C50A1A18-FBC6-4258-9969-2B976484C4DD}"/>
              </a:ext>
            </a:extLst>
          </xdr:cNvPr>
          <xdr:cNvSpPr>
            <a:spLocks/>
          </xdr:cNvSpPr>
        </xdr:nvSpPr>
        <xdr:spPr bwMode="auto">
          <a:xfrm>
            <a:off x="0" y="391"/>
            <a:ext cx="432" cy="412"/>
          </a:xfrm>
          <a:custGeom>
            <a:avLst/>
            <a:gdLst>
              <a:gd name="T0" fmla="*/ 0 w 1727"/>
              <a:gd name="T1" fmla="*/ 0 h 1650"/>
              <a:gd name="T2" fmla="*/ 0 w 1727"/>
              <a:gd name="T3" fmla="*/ 0 h 1650"/>
              <a:gd name="T4" fmla="*/ 0 w 1727"/>
              <a:gd name="T5" fmla="*/ 0 h 1650"/>
              <a:gd name="T6" fmla="*/ 0 w 1727"/>
              <a:gd name="T7" fmla="*/ 0 h 1650"/>
              <a:gd name="T8" fmla="*/ 0 w 1727"/>
              <a:gd name="T9" fmla="*/ 0 h 1650"/>
              <a:gd name="T10" fmla="*/ 0 w 1727"/>
              <a:gd name="T11" fmla="*/ 0 h 1650"/>
              <a:gd name="T12" fmla="*/ 0 w 1727"/>
              <a:gd name="T13" fmla="*/ 0 h 1650"/>
              <a:gd name="T14" fmla="*/ 0 w 1727"/>
              <a:gd name="T15" fmla="*/ 0 h 1650"/>
              <a:gd name="T16" fmla="*/ 0 w 1727"/>
              <a:gd name="T17" fmla="*/ 0 h 1650"/>
              <a:gd name="T18" fmla="*/ 0 w 1727"/>
              <a:gd name="T19" fmla="*/ 0 h 1650"/>
              <a:gd name="T20" fmla="*/ 0 w 1727"/>
              <a:gd name="T21" fmla="*/ 0 h 1650"/>
              <a:gd name="T22" fmla="*/ 0 w 1727"/>
              <a:gd name="T23" fmla="*/ 0 h 1650"/>
              <a:gd name="T24" fmla="*/ 0 w 1727"/>
              <a:gd name="T25" fmla="*/ 0 h 1650"/>
              <a:gd name="T26" fmla="*/ 0 w 1727"/>
              <a:gd name="T27" fmla="*/ 0 h 1650"/>
              <a:gd name="T28" fmla="*/ 0 w 1727"/>
              <a:gd name="T29" fmla="*/ 0 h 1650"/>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w 1727"/>
              <a:gd name="T46" fmla="*/ 0 h 1650"/>
              <a:gd name="T47" fmla="*/ 1727 w 1727"/>
              <a:gd name="T48" fmla="*/ 1650 h 1650"/>
            </a:gdLst>
            <a:ahLst/>
            <a:cxnLst>
              <a:cxn ang="T30">
                <a:pos x="T0" y="T1"/>
              </a:cxn>
              <a:cxn ang="T31">
                <a:pos x="T2" y="T3"/>
              </a:cxn>
              <a:cxn ang="T32">
                <a:pos x="T4" y="T5"/>
              </a:cxn>
              <a:cxn ang="T33">
                <a:pos x="T6" y="T7"/>
              </a:cxn>
              <a:cxn ang="T34">
                <a:pos x="T8" y="T9"/>
              </a:cxn>
              <a:cxn ang="T35">
                <a:pos x="T10" y="T11"/>
              </a:cxn>
              <a:cxn ang="T36">
                <a:pos x="T12" y="T13"/>
              </a:cxn>
              <a:cxn ang="T37">
                <a:pos x="T14" y="T15"/>
              </a:cxn>
              <a:cxn ang="T38">
                <a:pos x="T16" y="T17"/>
              </a:cxn>
              <a:cxn ang="T39">
                <a:pos x="T18" y="T19"/>
              </a:cxn>
              <a:cxn ang="T40">
                <a:pos x="T20" y="T21"/>
              </a:cxn>
              <a:cxn ang="T41">
                <a:pos x="T22" y="T23"/>
              </a:cxn>
              <a:cxn ang="T42">
                <a:pos x="T24" y="T25"/>
              </a:cxn>
              <a:cxn ang="T43">
                <a:pos x="T26" y="T27"/>
              </a:cxn>
              <a:cxn ang="T44">
                <a:pos x="T28" y="T29"/>
              </a:cxn>
            </a:cxnLst>
            <a:rect l="T45" t="T46" r="T47" b="T48"/>
            <a:pathLst>
              <a:path w="1727" h="1650">
                <a:moveTo>
                  <a:pt x="0" y="0"/>
                </a:moveTo>
                <a:lnTo>
                  <a:pt x="1727" y="0"/>
                </a:lnTo>
                <a:lnTo>
                  <a:pt x="713" y="1650"/>
                </a:lnTo>
                <a:lnTo>
                  <a:pt x="494" y="1470"/>
                </a:lnTo>
                <a:lnTo>
                  <a:pt x="1145" y="413"/>
                </a:lnTo>
                <a:lnTo>
                  <a:pt x="1160" y="384"/>
                </a:lnTo>
                <a:lnTo>
                  <a:pt x="1169" y="357"/>
                </a:lnTo>
                <a:lnTo>
                  <a:pt x="1162" y="323"/>
                </a:lnTo>
                <a:lnTo>
                  <a:pt x="1153" y="304"/>
                </a:lnTo>
                <a:lnTo>
                  <a:pt x="1139" y="290"/>
                </a:lnTo>
                <a:lnTo>
                  <a:pt x="1105" y="273"/>
                </a:lnTo>
                <a:lnTo>
                  <a:pt x="1059" y="267"/>
                </a:lnTo>
                <a:lnTo>
                  <a:pt x="0" y="267"/>
                </a:lnTo>
                <a:lnTo>
                  <a:pt x="0" y="0"/>
                </a:lnTo>
                <a:close/>
              </a:path>
            </a:pathLst>
          </a:custGeom>
          <a:solidFill>
            <a:srgbClr val="000000"/>
          </a:solidFill>
          <a:ln w="9525">
            <a:noFill/>
            <a:round/>
            <a:headEnd/>
            <a:tailEnd/>
          </a:ln>
        </xdr:spPr>
        <xdr:txBody>
          <a:bodyPr wrap="square"/>
          <a:lstStyle/>
          <a:p>
            <a:endParaRPr lang="es-CO"/>
          </a:p>
        </xdr:txBody>
      </xdr:sp>
      <xdr:sp macro="" textlink="">
        <xdr:nvSpPr>
          <xdr:cNvPr id="10" name="Freeform 9">
            <a:extLst>
              <a:ext uri="{FF2B5EF4-FFF2-40B4-BE49-F238E27FC236}">
                <a16:creationId xmlns="" xmlns:a16="http://schemas.microsoft.com/office/drawing/2014/main" id="{AC6B8574-7204-49AF-9902-7EF94687C6F3}"/>
              </a:ext>
            </a:extLst>
          </xdr:cNvPr>
          <xdr:cNvSpPr>
            <a:spLocks/>
          </xdr:cNvSpPr>
        </xdr:nvSpPr>
        <xdr:spPr bwMode="auto">
          <a:xfrm>
            <a:off x="232" y="454"/>
            <a:ext cx="481" cy="415"/>
          </a:xfrm>
          <a:custGeom>
            <a:avLst/>
            <a:gdLst>
              <a:gd name="T0" fmla="*/ 0 w 1925"/>
              <a:gd name="T1" fmla="*/ 0 h 1658"/>
              <a:gd name="T2" fmla="*/ 0 w 1925"/>
              <a:gd name="T3" fmla="*/ 0 h 1658"/>
              <a:gd name="T4" fmla="*/ 0 w 1925"/>
              <a:gd name="T5" fmla="*/ 0 h 1658"/>
              <a:gd name="T6" fmla="*/ 0 w 1925"/>
              <a:gd name="T7" fmla="*/ 0 h 1658"/>
              <a:gd name="T8" fmla="*/ 0 w 1925"/>
              <a:gd name="T9" fmla="*/ 0 h 1658"/>
              <a:gd name="T10" fmla="*/ 0 w 1925"/>
              <a:gd name="T11" fmla="*/ 0 h 1658"/>
              <a:gd name="T12" fmla="*/ 0 w 1925"/>
              <a:gd name="T13" fmla="*/ 0 h 1658"/>
              <a:gd name="T14" fmla="*/ 0 w 1925"/>
              <a:gd name="T15" fmla="*/ 0 h 1658"/>
              <a:gd name="T16" fmla="*/ 0 w 1925"/>
              <a:gd name="T17" fmla="*/ 0 h 1658"/>
              <a:gd name="T18" fmla="*/ 0 w 1925"/>
              <a:gd name="T19" fmla="*/ 0 h 1658"/>
              <a:gd name="T20" fmla="*/ 0 w 1925"/>
              <a:gd name="T21" fmla="*/ 0 h 1658"/>
              <a:gd name="T22" fmla="*/ 0 w 1925"/>
              <a:gd name="T23" fmla="*/ 0 h 1658"/>
              <a:gd name="T24" fmla="*/ 0 w 1925"/>
              <a:gd name="T25" fmla="*/ 0 h 1658"/>
              <a:gd name="T26" fmla="*/ 0 w 1925"/>
              <a:gd name="T27" fmla="*/ 0 h 1658"/>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1925"/>
              <a:gd name="T43" fmla="*/ 0 h 1658"/>
              <a:gd name="T44" fmla="*/ 1925 w 1925"/>
              <a:gd name="T45" fmla="*/ 1658 h 1658"/>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1925" h="1658">
                <a:moveTo>
                  <a:pt x="952" y="0"/>
                </a:moveTo>
                <a:lnTo>
                  <a:pt x="0" y="1540"/>
                </a:lnTo>
                <a:lnTo>
                  <a:pt x="252" y="1658"/>
                </a:lnTo>
                <a:lnTo>
                  <a:pt x="876" y="659"/>
                </a:lnTo>
                <a:lnTo>
                  <a:pt x="896" y="637"/>
                </a:lnTo>
                <a:lnTo>
                  <a:pt x="922" y="621"/>
                </a:lnTo>
                <a:lnTo>
                  <a:pt x="957" y="613"/>
                </a:lnTo>
                <a:lnTo>
                  <a:pt x="995" y="621"/>
                </a:lnTo>
                <a:lnTo>
                  <a:pt x="1018" y="638"/>
                </a:lnTo>
                <a:lnTo>
                  <a:pt x="1036" y="659"/>
                </a:lnTo>
                <a:lnTo>
                  <a:pt x="1664" y="1658"/>
                </a:lnTo>
                <a:lnTo>
                  <a:pt x="1925" y="1531"/>
                </a:lnTo>
                <a:lnTo>
                  <a:pt x="952" y="0"/>
                </a:lnTo>
                <a:close/>
              </a:path>
            </a:pathLst>
          </a:custGeom>
          <a:solidFill>
            <a:srgbClr val="000000"/>
          </a:solidFill>
          <a:ln w="9525">
            <a:noFill/>
            <a:round/>
            <a:headEnd/>
            <a:tailEnd/>
          </a:ln>
        </xdr:spPr>
        <xdr:txBody>
          <a:bodyPr wrap="square"/>
          <a:lstStyle/>
          <a:p>
            <a:endParaRPr lang="es-CO"/>
          </a:p>
        </xdr:txBody>
      </xdr:sp>
      <xdr:sp macro="" textlink="">
        <xdr:nvSpPr>
          <xdr:cNvPr id="11" name="Freeform 10">
            <a:extLst>
              <a:ext uri="{FF2B5EF4-FFF2-40B4-BE49-F238E27FC236}">
                <a16:creationId xmlns="" xmlns:a16="http://schemas.microsoft.com/office/drawing/2014/main" id="{7B0B1876-0B47-4519-B401-6F106DFD963A}"/>
              </a:ext>
            </a:extLst>
          </xdr:cNvPr>
          <xdr:cNvSpPr>
            <a:spLocks/>
          </xdr:cNvSpPr>
        </xdr:nvSpPr>
        <xdr:spPr bwMode="auto">
          <a:xfrm>
            <a:off x="506" y="389"/>
            <a:ext cx="436" cy="413"/>
          </a:xfrm>
          <a:custGeom>
            <a:avLst/>
            <a:gdLst>
              <a:gd name="T0" fmla="*/ 0 w 1743"/>
              <a:gd name="T1" fmla="*/ 0 h 1651"/>
              <a:gd name="T2" fmla="*/ 0 w 1743"/>
              <a:gd name="T3" fmla="*/ 0 h 1651"/>
              <a:gd name="T4" fmla="*/ 0 w 1743"/>
              <a:gd name="T5" fmla="*/ 0 h 1651"/>
              <a:gd name="T6" fmla="*/ 0 w 1743"/>
              <a:gd name="T7" fmla="*/ 0 h 1651"/>
              <a:gd name="T8" fmla="*/ 0 w 1743"/>
              <a:gd name="T9" fmla="*/ 0 h 1651"/>
              <a:gd name="T10" fmla="*/ 0 w 1743"/>
              <a:gd name="T11" fmla="*/ 0 h 1651"/>
              <a:gd name="T12" fmla="*/ 0 w 1743"/>
              <a:gd name="T13" fmla="*/ 0 h 1651"/>
              <a:gd name="T14" fmla="*/ 0 w 1743"/>
              <a:gd name="T15" fmla="*/ 0 h 1651"/>
              <a:gd name="T16" fmla="*/ 0 w 1743"/>
              <a:gd name="T17" fmla="*/ 0 h 1651"/>
              <a:gd name="T18" fmla="*/ 0 w 1743"/>
              <a:gd name="T19" fmla="*/ 0 h 1651"/>
              <a:gd name="T20" fmla="*/ 0 w 1743"/>
              <a:gd name="T21" fmla="*/ 0 h 1651"/>
              <a:gd name="T22" fmla="*/ 0 w 1743"/>
              <a:gd name="T23" fmla="*/ 0 h 1651"/>
              <a:gd name="T24" fmla="*/ 0 w 1743"/>
              <a:gd name="T25" fmla="*/ 0 h 1651"/>
              <a:gd name="T26" fmla="*/ 0 w 1743"/>
              <a:gd name="T27" fmla="*/ 0 h 1651"/>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1743"/>
              <a:gd name="T43" fmla="*/ 0 h 1651"/>
              <a:gd name="T44" fmla="*/ 1743 w 1743"/>
              <a:gd name="T45" fmla="*/ 1651 h 1651"/>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1743" h="1651">
                <a:moveTo>
                  <a:pt x="0" y="0"/>
                </a:moveTo>
                <a:lnTo>
                  <a:pt x="1743" y="0"/>
                </a:lnTo>
                <a:lnTo>
                  <a:pt x="1743" y="260"/>
                </a:lnTo>
                <a:lnTo>
                  <a:pt x="679" y="260"/>
                </a:lnTo>
                <a:lnTo>
                  <a:pt x="643" y="273"/>
                </a:lnTo>
                <a:lnTo>
                  <a:pt x="615" y="286"/>
                </a:lnTo>
                <a:lnTo>
                  <a:pt x="589" y="312"/>
                </a:lnTo>
                <a:lnTo>
                  <a:pt x="579" y="344"/>
                </a:lnTo>
                <a:lnTo>
                  <a:pt x="579" y="368"/>
                </a:lnTo>
                <a:lnTo>
                  <a:pt x="585" y="398"/>
                </a:lnTo>
                <a:lnTo>
                  <a:pt x="1242" y="1466"/>
                </a:lnTo>
                <a:lnTo>
                  <a:pt x="1038" y="1651"/>
                </a:lnTo>
                <a:lnTo>
                  <a:pt x="0" y="0"/>
                </a:lnTo>
                <a:close/>
              </a:path>
            </a:pathLst>
          </a:custGeom>
          <a:solidFill>
            <a:srgbClr val="000000"/>
          </a:solidFill>
          <a:ln w="9525">
            <a:noFill/>
            <a:round/>
            <a:headEnd/>
            <a:tailEnd/>
          </a:ln>
        </xdr:spPr>
        <xdr:txBody>
          <a:bodyPr wrap="square"/>
          <a:lstStyle/>
          <a:p>
            <a:endParaRPr lang="es-CO"/>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abSelected="1" zoomScale="90" zoomScaleNormal="90" workbookViewId="0">
      <selection activeCell="C36" sqref="C36"/>
    </sheetView>
  </sheetViews>
  <sheetFormatPr baseColWidth="10" defaultColWidth="11.42578125" defaultRowHeight="12.75" x14ac:dyDescent="0.25"/>
  <cols>
    <col min="1" max="1" width="5.7109375" style="3" customWidth="1"/>
    <col min="2" max="2" width="98.28515625" style="1" customWidth="1"/>
    <col min="3" max="3" width="12.28515625" style="3" customWidth="1"/>
    <col min="4" max="4" width="7.42578125" style="3" customWidth="1"/>
    <col min="5" max="5" width="17.5703125" style="4" customWidth="1"/>
    <col min="6" max="6" width="14.140625" style="5" customWidth="1"/>
    <col min="7" max="7" width="13.7109375" style="1" bestFit="1" customWidth="1"/>
    <col min="8" max="8" width="15.7109375" style="1" bestFit="1" customWidth="1"/>
    <col min="9" max="9" width="11.42578125" style="1"/>
    <col min="10" max="10" width="12.7109375" style="1" bestFit="1" customWidth="1"/>
    <col min="11" max="16384" width="11.42578125" style="1"/>
  </cols>
  <sheetData>
    <row r="1" spans="1:6" ht="13.5" thickBot="1" x14ac:dyDescent="0.3"/>
    <row r="2" spans="1:6" ht="38.25" customHeight="1" x14ac:dyDescent="0.25">
      <c r="A2" s="124" t="s">
        <v>8</v>
      </c>
      <c r="B2" s="125"/>
      <c r="C2" s="125"/>
      <c r="D2" s="125"/>
      <c r="E2" s="125"/>
      <c r="F2" s="126"/>
    </row>
    <row r="3" spans="1:6" ht="33.75" thickBot="1" x14ac:dyDescent="0.3">
      <c r="A3" s="86" t="s">
        <v>0</v>
      </c>
      <c r="B3" s="87" t="s">
        <v>1</v>
      </c>
      <c r="C3" s="88" t="s">
        <v>2</v>
      </c>
      <c r="D3" s="87" t="s">
        <v>4</v>
      </c>
      <c r="E3" s="88" t="s">
        <v>6</v>
      </c>
      <c r="F3" s="89" t="s">
        <v>7</v>
      </c>
    </row>
    <row r="4" spans="1:6" ht="24" customHeight="1" thickBot="1" x14ac:dyDescent="0.3">
      <c r="A4" s="127" t="s">
        <v>22</v>
      </c>
      <c r="B4" s="128"/>
      <c r="C4" s="128"/>
      <c r="D4" s="128"/>
      <c r="E4" s="128"/>
      <c r="F4" s="129"/>
    </row>
    <row r="5" spans="1:6" ht="17.25" thickBot="1" x14ac:dyDescent="0.3">
      <c r="A5" s="130" t="s">
        <v>59</v>
      </c>
      <c r="B5" s="131"/>
      <c r="C5" s="131"/>
      <c r="D5" s="131"/>
      <c r="E5" s="131"/>
      <c r="F5" s="132"/>
    </row>
    <row r="6" spans="1:6" ht="24" customHeight="1" x14ac:dyDescent="0.25">
      <c r="A6" s="13">
        <v>1</v>
      </c>
      <c r="B6" s="10" t="s">
        <v>15</v>
      </c>
      <c r="C6" s="11" t="s">
        <v>5</v>
      </c>
      <c r="D6" s="9">
        <v>1</v>
      </c>
      <c r="E6" s="12"/>
      <c r="F6" s="14"/>
    </row>
    <row r="7" spans="1:6" ht="69" customHeight="1" thickBot="1" x14ac:dyDescent="0.3">
      <c r="A7" s="103">
        <v>2</v>
      </c>
      <c r="B7" s="120" t="s">
        <v>68</v>
      </c>
      <c r="C7" s="105" t="s">
        <v>3</v>
      </c>
      <c r="D7" s="106">
        <v>61</v>
      </c>
      <c r="E7" s="107"/>
      <c r="F7" s="108"/>
    </row>
    <row r="8" spans="1:6" ht="17.25" thickBot="1" x14ac:dyDescent="0.3">
      <c r="A8" s="133" t="s">
        <v>60</v>
      </c>
      <c r="B8" s="134"/>
      <c r="C8" s="134"/>
      <c r="D8" s="134"/>
      <c r="E8" s="134"/>
      <c r="F8" s="121"/>
    </row>
    <row r="9" spans="1:6" ht="17.25" thickBot="1" x14ac:dyDescent="0.3">
      <c r="A9" s="135" t="s">
        <v>61</v>
      </c>
      <c r="B9" s="136"/>
      <c r="C9" s="136"/>
      <c r="D9" s="136"/>
      <c r="E9" s="136"/>
      <c r="F9" s="137"/>
    </row>
    <row r="10" spans="1:6" ht="39" customHeight="1" x14ac:dyDescent="0.25">
      <c r="A10" s="13">
        <v>3</v>
      </c>
      <c r="B10" s="85" t="s">
        <v>69</v>
      </c>
      <c r="C10" s="11" t="s">
        <v>5</v>
      </c>
      <c r="D10" s="9">
        <v>1</v>
      </c>
      <c r="E10" s="12"/>
      <c r="F10" s="14"/>
    </row>
    <row r="11" spans="1:6" ht="21.75" customHeight="1" thickBot="1" x14ac:dyDescent="0.3">
      <c r="A11" s="103">
        <v>4</v>
      </c>
      <c r="B11" s="117" t="s">
        <v>17</v>
      </c>
      <c r="C11" s="105" t="s">
        <v>3</v>
      </c>
      <c r="D11" s="106">
        <v>86</v>
      </c>
      <c r="E11" s="107"/>
      <c r="F11" s="108"/>
    </row>
    <row r="12" spans="1:6" ht="17.25" thickBot="1" x14ac:dyDescent="0.3">
      <c r="A12" s="135" t="s">
        <v>62</v>
      </c>
      <c r="B12" s="136"/>
      <c r="C12" s="136"/>
      <c r="D12" s="136"/>
      <c r="E12" s="136"/>
      <c r="F12" s="119"/>
    </row>
    <row r="13" spans="1:6" s="2" customFormat="1" ht="17.25" thickBot="1" x14ac:dyDescent="0.3">
      <c r="A13" s="141" t="s">
        <v>61</v>
      </c>
      <c r="B13" s="142"/>
      <c r="C13" s="142"/>
      <c r="D13" s="142"/>
      <c r="E13" s="142"/>
      <c r="F13" s="143"/>
    </row>
    <row r="14" spans="1:6" ht="56.25" customHeight="1" x14ac:dyDescent="0.25">
      <c r="A14" s="20">
        <v>5</v>
      </c>
      <c r="B14" s="85" t="s">
        <v>71</v>
      </c>
      <c r="C14" s="11" t="s">
        <v>5</v>
      </c>
      <c r="D14" s="9">
        <v>1</v>
      </c>
      <c r="E14" s="16"/>
      <c r="F14" s="17"/>
    </row>
    <row r="15" spans="1:6" ht="33.75" thickBot="1" x14ac:dyDescent="0.3">
      <c r="A15" s="103">
        <v>6</v>
      </c>
      <c r="B15" s="117" t="s">
        <v>58</v>
      </c>
      <c r="C15" s="105" t="s">
        <v>3</v>
      </c>
      <c r="D15" s="106">
        <v>86</v>
      </c>
      <c r="E15" s="107"/>
      <c r="F15" s="108"/>
    </row>
    <row r="16" spans="1:6" ht="21" customHeight="1" thickBot="1" x14ac:dyDescent="0.3">
      <c r="A16" s="152" t="s">
        <v>62</v>
      </c>
      <c r="B16" s="153"/>
      <c r="C16" s="153"/>
      <c r="D16" s="153"/>
      <c r="E16" s="153"/>
      <c r="F16" s="118"/>
    </row>
    <row r="17" spans="1:10" ht="18.75" customHeight="1" thickBot="1" x14ac:dyDescent="0.3">
      <c r="A17" s="144" t="s">
        <v>63</v>
      </c>
      <c r="B17" s="145"/>
      <c r="C17" s="145"/>
      <c r="D17" s="145"/>
      <c r="E17" s="145"/>
      <c r="F17" s="146"/>
    </row>
    <row r="18" spans="1:10" ht="54" customHeight="1" x14ac:dyDescent="0.25">
      <c r="A18" s="13">
        <v>7</v>
      </c>
      <c r="B18" s="85" t="s">
        <v>72</v>
      </c>
      <c r="C18" s="11" t="s">
        <v>5</v>
      </c>
      <c r="D18" s="9">
        <v>1</v>
      </c>
      <c r="E18" s="12"/>
      <c r="F18" s="14"/>
    </row>
    <row r="19" spans="1:10" ht="22.5" customHeight="1" thickBot="1" x14ac:dyDescent="0.3">
      <c r="A19" s="103">
        <v>8</v>
      </c>
      <c r="B19" s="104" t="s">
        <v>70</v>
      </c>
      <c r="C19" s="105" t="s">
        <v>3</v>
      </c>
      <c r="D19" s="106">
        <v>86</v>
      </c>
      <c r="E19" s="107"/>
      <c r="F19" s="187"/>
    </row>
    <row r="20" spans="1:10" ht="18" customHeight="1" thickBot="1" x14ac:dyDescent="0.3">
      <c r="A20" s="157" t="s">
        <v>64</v>
      </c>
      <c r="B20" s="158"/>
      <c r="C20" s="158"/>
      <c r="D20" s="158"/>
      <c r="E20" s="158"/>
      <c r="F20" s="116"/>
    </row>
    <row r="21" spans="1:10" ht="18" customHeight="1" thickBot="1" x14ac:dyDescent="0.3">
      <c r="A21" s="154" t="s">
        <v>65</v>
      </c>
      <c r="B21" s="155"/>
      <c r="C21" s="155"/>
      <c r="D21" s="155"/>
      <c r="E21" s="155"/>
      <c r="F21" s="156"/>
    </row>
    <row r="22" spans="1:10" ht="71.25" customHeight="1" thickBot="1" x14ac:dyDescent="0.3">
      <c r="A22" s="109">
        <v>9</v>
      </c>
      <c r="B22" s="110" t="s">
        <v>77</v>
      </c>
      <c r="C22" s="111" t="s">
        <v>5</v>
      </c>
      <c r="D22" s="112">
        <v>1</v>
      </c>
      <c r="E22" s="113"/>
      <c r="F22" s="114"/>
    </row>
    <row r="23" spans="1:10" ht="17.25" thickBot="1" x14ac:dyDescent="0.3">
      <c r="A23" s="147" t="s">
        <v>64</v>
      </c>
      <c r="B23" s="148"/>
      <c r="C23" s="148"/>
      <c r="D23" s="148"/>
      <c r="E23" s="148"/>
      <c r="F23" s="115"/>
    </row>
    <row r="24" spans="1:10" ht="23.25" customHeight="1" thickBot="1" x14ac:dyDescent="0.3">
      <c r="A24" s="149" t="s">
        <v>23</v>
      </c>
      <c r="B24" s="150"/>
      <c r="C24" s="150"/>
      <c r="D24" s="150"/>
      <c r="E24" s="150"/>
      <c r="F24" s="151"/>
    </row>
    <row r="25" spans="1:10" ht="18.75" customHeight="1" thickBot="1" x14ac:dyDescent="0.3">
      <c r="A25" s="138" t="s">
        <v>66</v>
      </c>
      <c r="B25" s="139"/>
      <c r="C25" s="139"/>
      <c r="D25" s="139"/>
      <c r="E25" s="139"/>
      <c r="F25" s="140"/>
      <c r="H25" s="21"/>
      <c r="J25" s="24"/>
    </row>
    <row r="26" spans="1:10" ht="75" customHeight="1" x14ac:dyDescent="0.25">
      <c r="A26" s="83">
        <v>10</v>
      </c>
      <c r="B26" s="93" t="s">
        <v>73</v>
      </c>
      <c r="C26" s="26" t="s">
        <v>3</v>
      </c>
      <c r="D26" s="94">
        <v>272</v>
      </c>
      <c r="E26" s="27"/>
      <c r="F26" s="28"/>
      <c r="H26" s="21"/>
      <c r="J26" s="24"/>
    </row>
    <row r="27" spans="1:10" ht="139.5" customHeight="1" x14ac:dyDescent="0.25">
      <c r="A27" s="15">
        <v>11</v>
      </c>
      <c r="B27" s="90" t="s">
        <v>74</v>
      </c>
      <c r="C27" s="22" t="s">
        <v>5</v>
      </c>
      <c r="D27" s="23">
        <v>1</v>
      </c>
      <c r="E27" s="18"/>
      <c r="F27" s="29"/>
      <c r="H27" s="21"/>
      <c r="J27" s="24"/>
    </row>
    <row r="28" spans="1:10" ht="129.75" customHeight="1" x14ac:dyDescent="0.25">
      <c r="A28" s="84">
        <v>12</v>
      </c>
      <c r="B28" s="91" t="s">
        <v>75</v>
      </c>
      <c r="C28" s="22" t="s">
        <v>3</v>
      </c>
      <c r="D28" s="23">
        <v>86</v>
      </c>
      <c r="E28" s="18"/>
      <c r="F28" s="29"/>
      <c r="H28" s="21"/>
      <c r="I28" s="21"/>
      <c r="J28" s="24"/>
    </row>
    <row r="29" spans="1:10" ht="141" customHeight="1" thickBot="1" x14ac:dyDescent="0.3">
      <c r="A29" s="95">
        <v>13</v>
      </c>
      <c r="B29" s="96" t="s">
        <v>76</v>
      </c>
      <c r="C29" s="97" t="s">
        <v>3</v>
      </c>
      <c r="D29" s="98">
        <v>272</v>
      </c>
      <c r="E29" s="99"/>
      <c r="F29" s="100"/>
      <c r="H29" s="21"/>
      <c r="J29" s="24"/>
    </row>
    <row r="30" spans="1:10" ht="18" customHeight="1" thickBot="1" x14ac:dyDescent="0.3">
      <c r="A30" s="122" t="s">
        <v>67</v>
      </c>
      <c r="B30" s="123"/>
      <c r="C30" s="123"/>
      <c r="D30" s="123"/>
      <c r="E30" s="123"/>
      <c r="F30" s="92"/>
      <c r="G30" s="21"/>
      <c r="H30" s="25">
        <f>F31-F26-F15</f>
        <v>0</v>
      </c>
    </row>
    <row r="31" spans="1:10" ht="22.5" customHeight="1" thickBot="1" x14ac:dyDescent="0.3">
      <c r="A31" s="162" t="s">
        <v>14</v>
      </c>
      <c r="B31" s="163"/>
      <c r="C31" s="163"/>
      <c r="D31" s="163"/>
      <c r="E31" s="163"/>
      <c r="F31" s="19"/>
      <c r="H31" s="25"/>
    </row>
    <row r="32" spans="1:10" ht="33.75" thickBot="1" x14ac:dyDescent="0.3">
      <c r="A32" s="159"/>
      <c r="B32" s="159"/>
      <c r="C32" s="159"/>
      <c r="D32" s="160"/>
      <c r="E32" s="8" t="s">
        <v>21</v>
      </c>
      <c r="F32" s="102"/>
      <c r="H32" s="24"/>
    </row>
    <row r="33" spans="1:8" ht="17.25" thickBot="1" x14ac:dyDescent="0.3">
      <c r="A33" s="161"/>
      <c r="B33" s="161"/>
      <c r="C33" s="161"/>
      <c r="D33" s="160"/>
      <c r="E33" s="8" t="s">
        <v>19</v>
      </c>
      <c r="F33" s="30"/>
    </row>
    <row r="34" spans="1:8" ht="17.25" thickBot="1" x14ac:dyDescent="0.3">
      <c r="A34" s="161"/>
      <c r="B34" s="161"/>
      <c r="C34" s="161"/>
      <c r="D34" s="160"/>
      <c r="E34" s="8" t="s">
        <v>20</v>
      </c>
      <c r="F34" s="101"/>
      <c r="H34" s="31"/>
    </row>
    <row r="35" spans="1:8" ht="49.5" customHeight="1" x14ac:dyDescent="0.25"/>
    <row r="36" spans="1:8" ht="15" x14ac:dyDescent="0.25">
      <c r="A36" s="166"/>
      <c r="B36" s="166"/>
      <c r="C36" s="7"/>
      <c r="D36" s="7"/>
    </row>
    <row r="37" spans="1:8" x14ac:dyDescent="0.25">
      <c r="A37" s="6"/>
      <c r="B37" s="6"/>
    </row>
    <row r="38" spans="1:8" x14ac:dyDescent="0.25">
      <c r="A38" s="6"/>
      <c r="B38" s="6"/>
    </row>
    <row r="40" spans="1:8" ht="15" x14ac:dyDescent="0.25">
      <c r="A40" s="164"/>
      <c r="B40" s="164"/>
      <c r="C40" s="164"/>
      <c r="D40" s="164"/>
      <c r="E40" s="164"/>
      <c r="F40" s="164"/>
    </row>
    <row r="41" spans="1:8" ht="15" x14ac:dyDescent="0.25">
      <c r="A41" s="165"/>
      <c r="B41" s="165"/>
      <c r="C41" s="166"/>
      <c r="D41" s="166"/>
      <c r="E41" s="166"/>
      <c r="F41" s="166"/>
    </row>
  </sheetData>
  <mergeCells count="22">
    <mergeCell ref="A32:D34"/>
    <mergeCell ref="A31:E31"/>
    <mergeCell ref="A40:B40"/>
    <mergeCell ref="A41:B41"/>
    <mergeCell ref="A36:B36"/>
    <mergeCell ref="C40:F40"/>
    <mergeCell ref="C41:F41"/>
    <mergeCell ref="A30:E30"/>
    <mergeCell ref="A2:F2"/>
    <mergeCell ref="A4:F4"/>
    <mergeCell ref="A5:F5"/>
    <mergeCell ref="A8:E8"/>
    <mergeCell ref="A9:F9"/>
    <mergeCell ref="A12:E12"/>
    <mergeCell ref="A25:F25"/>
    <mergeCell ref="A13:F13"/>
    <mergeCell ref="A17:F17"/>
    <mergeCell ref="A23:E23"/>
    <mergeCell ref="A24:F24"/>
    <mergeCell ref="A16:E16"/>
    <mergeCell ref="A21:F21"/>
    <mergeCell ref="A20:E20"/>
  </mergeCells>
  <printOptions horizontalCentered="1" verticalCentered="1"/>
  <pageMargins left="0.70866141732283472" right="0.70866141732283472" top="0.74803149606299213" bottom="0.74803149606299213" header="0.31496062992125984" footer="0.31496062992125984"/>
  <pageSetup paperSize="5" orientation="landscape"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28"/>
  <sheetViews>
    <sheetView topLeftCell="A16" workbookViewId="0">
      <selection sqref="A1:XFD1048576"/>
    </sheetView>
  </sheetViews>
  <sheetFormatPr baseColWidth="10" defaultColWidth="11.42578125" defaultRowHeight="42.75" customHeight="1" x14ac:dyDescent="0.25"/>
  <cols>
    <col min="1" max="1" width="12.85546875" style="74" bestFit="1" customWidth="1"/>
    <col min="2" max="2" width="16.5703125" style="74" customWidth="1"/>
    <col min="3" max="3" width="69.140625" style="81" customWidth="1"/>
    <col min="4" max="4" width="11.28515625" style="74" customWidth="1"/>
    <col min="5" max="5" width="12.140625" style="74" customWidth="1"/>
    <col min="6" max="6" width="7.5703125" style="39" hidden="1" customWidth="1"/>
    <col min="7" max="7" width="7.42578125" style="39" hidden="1" customWidth="1"/>
    <col min="8" max="8" width="13.42578125" style="32" hidden="1" customWidth="1"/>
    <col min="9" max="9" width="20.28515625" style="32" hidden="1" customWidth="1"/>
    <col min="10" max="10" width="0.140625" style="32" hidden="1" customWidth="1"/>
    <col min="11" max="14" width="11.42578125" style="32"/>
    <col min="15" max="15" width="0" style="81" hidden="1" customWidth="1"/>
    <col min="16" max="16" width="12.42578125" style="81" customWidth="1"/>
    <col min="17" max="17" width="12.5703125" style="81" bestFit="1" customWidth="1"/>
    <col min="18" max="18" width="14.7109375" style="32" bestFit="1" customWidth="1"/>
    <col min="19" max="16384" width="11.42578125" style="32"/>
  </cols>
  <sheetData>
    <row r="1" spans="1:18" ht="42.75" customHeight="1" x14ac:dyDescent="0.25">
      <c r="A1" s="176"/>
      <c r="B1" s="177"/>
      <c r="C1" s="180" t="s">
        <v>29</v>
      </c>
      <c r="D1" s="180"/>
      <c r="E1" s="180"/>
      <c r="F1" s="180"/>
      <c r="G1" s="180"/>
      <c r="H1" s="180"/>
      <c r="I1" s="180"/>
      <c r="J1" s="180"/>
      <c r="K1" s="180"/>
      <c r="L1" s="180"/>
      <c r="M1" s="180"/>
      <c r="N1" s="180"/>
      <c r="O1" s="180"/>
      <c r="P1" s="180"/>
      <c r="Q1" s="181" t="s">
        <v>30</v>
      </c>
    </row>
    <row r="2" spans="1:18" ht="42.75" customHeight="1" x14ac:dyDescent="0.25">
      <c r="A2" s="178"/>
      <c r="B2" s="179"/>
      <c r="C2" s="181" t="s">
        <v>31</v>
      </c>
      <c r="D2" s="181"/>
      <c r="E2" s="181"/>
      <c r="F2" s="181"/>
      <c r="G2" s="181"/>
      <c r="H2" s="181"/>
      <c r="I2" s="181"/>
      <c r="J2" s="181"/>
      <c r="K2" s="181"/>
      <c r="L2" s="181"/>
      <c r="M2" s="181"/>
      <c r="N2" s="181"/>
      <c r="O2" s="181"/>
      <c r="P2" s="181"/>
      <c r="Q2" s="181"/>
    </row>
    <row r="3" spans="1:18" s="39" customFormat="1" ht="42.75" customHeight="1" x14ac:dyDescent="0.25">
      <c r="A3" s="33" t="s">
        <v>32</v>
      </c>
      <c r="B3" s="34" t="s">
        <v>33</v>
      </c>
      <c r="C3" s="34" t="s">
        <v>34</v>
      </c>
      <c r="D3" s="35" t="s">
        <v>35</v>
      </c>
      <c r="E3" s="35" t="s">
        <v>3</v>
      </c>
      <c r="F3" s="36" t="s">
        <v>36</v>
      </c>
      <c r="G3" s="36" t="s">
        <v>37</v>
      </c>
      <c r="H3" s="37" t="s">
        <v>38</v>
      </c>
      <c r="I3" s="37" t="s">
        <v>39</v>
      </c>
      <c r="J3" s="38"/>
      <c r="K3" s="35" t="s">
        <v>40</v>
      </c>
      <c r="L3" s="35" t="s">
        <v>41</v>
      </c>
      <c r="M3" s="35" t="s">
        <v>42</v>
      </c>
      <c r="N3" s="35" t="s">
        <v>43</v>
      </c>
      <c r="O3" s="35" t="s">
        <v>44</v>
      </c>
      <c r="P3" s="35" t="s">
        <v>45</v>
      </c>
      <c r="Q3" s="35" t="s">
        <v>46</v>
      </c>
    </row>
    <row r="4" spans="1:18" s="39" customFormat="1" ht="42.75" customHeight="1" x14ac:dyDescent="0.25">
      <c r="A4" s="182"/>
      <c r="B4" s="183"/>
      <c r="C4" s="40" t="s">
        <v>47</v>
      </c>
      <c r="D4" s="184"/>
      <c r="E4" s="185"/>
      <c r="F4" s="185"/>
      <c r="G4" s="185"/>
      <c r="H4" s="185"/>
      <c r="I4" s="185"/>
      <c r="J4" s="185"/>
      <c r="K4" s="185"/>
      <c r="L4" s="185"/>
      <c r="M4" s="185"/>
      <c r="N4" s="185"/>
      <c r="O4" s="185"/>
      <c r="P4" s="185"/>
      <c r="Q4" s="186"/>
    </row>
    <row r="5" spans="1:18" s="39" customFormat="1" ht="42.75" customHeight="1" x14ac:dyDescent="0.25">
      <c r="A5" s="41">
        <v>1</v>
      </c>
      <c r="B5" s="42">
        <v>60121100</v>
      </c>
      <c r="C5" s="43" t="s">
        <v>15</v>
      </c>
      <c r="D5" s="44">
        <v>1</v>
      </c>
      <c r="E5" s="44" t="s">
        <v>48</v>
      </c>
      <c r="F5" s="45"/>
      <c r="G5" s="45"/>
      <c r="H5" s="37" t="s">
        <v>49</v>
      </c>
      <c r="I5" s="169" t="s">
        <v>50</v>
      </c>
      <c r="J5" s="38"/>
      <c r="K5" s="46">
        <v>1150000</v>
      </c>
      <c r="L5" s="46">
        <v>1250000</v>
      </c>
      <c r="M5" s="46">
        <v>1200000</v>
      </c>
      <c r="N5" s="47">
        <f>(K5+L5+M5)/3</f>
        <v>1200000</v>
      </c>
      <c r="O5" s="48" t="e">
        <f>#REF!*D5</f>
        <v>#REF!</v>
      </c>
      <c r="P5" s="49">
        <f>+N5*0.19</f>
        <v>228000</v>
      </c>
      <c r="Q5" s="49">
        <f>(N5+P5)*D5</f>
        <v>1428000</v>
      </c>
      <c r="R5" s="50">
        <f>N5*D5</f>
        <v>1200000</v>
      </c>
    </row>
    <row r="6" spans="1:18" s="39" customFormat="1" ht="42.75" customHeight="1" x14ac:dyDescent="0.25">
      <c r="A6" s="41">
        <v>2</v>
      </c>
      <c r="B6" s="42">
        <v>60120000</v>
      </c>
      <c r="C6" s="51" t="s">
        <v>9</v>
      </c>
      <c r="D6" s="44">
        <v>86</v>
      </c>
      <c r="E6" s="44" t="s">
        <v>51</v>
      </c>
      <c r="F6" s="45"/>
      <c r="G6" s="45"/>
      <c r="H6" s="37" t="s">
        <v>49</v>
      </c>
      <c r="I6" s="169"/>
      <c r="J6" s="38"/>
      <c r="K6" s="46">
        <v>13000</v>
      </c>
      <c r="L6" s="46">
        <v>12500</v>
      </c>
      <c r="M6" s="46">
        <v>13500</v>
      </c>
      <c r="N6" s="46">
        <f>(K6+L6+M6)/3</f>
        <v>13000</v>
      </c>
      <c r="O6" s="48" t="e">
        <f>#REF!*D6</f>
        <v>#REF!</v>
      </c>
      <c r="P6" s="49">
        <f>+N6*0.19</f>
        <v>2470</v>
      </c>
      <c r="Q6" s="49">
        <f>+(N6+P6)*D6</f>
        <v>1330420</v>
      </c>
      <c r="R6" s="50">
        <f t="shared" ref="R6:R23" si="0">N6*D6</f>
        <v>1118000</v>
      </c>
    </row>
    <row r="7" spans="1:18" s="39" customFormat="1" ht="42.75" customHeight="1" x14ac:dyDescent="0.25">
      <c r="A7" s="41"/>
      <c r="B7" s="42"/>
      <c r="C7" s="52" t="s">
        <v>52</v>
      </c>
      <c r="D7" s="44"/>
      <c r="E7" s="44"/>
      <c r="F7" s="45"/>
      <c r="G7" s="45"/>
      <c r="H7" s="37"/>
      <c r="I7" s="53"/>
      <c r="J7" s="38"/>
      <c r="K7" s="46"/>
      <c r="L7" s="46"/>
      <c r="M7" s="46"/>
      <c r="N7" s="46"/>
      <c r="O7" s="48"/>
      <c r="P7" s="49"/>
      <c r="Q7" s="49"/>
      <c r="R7" s="54">
        <f t="shared" si="0"/>
        <v>0</v>
      </c>
    </row>
    <row r="8" spans="1:18" s="39" customFormat="1" ht="42.75" customHeight="1" x14ac:dyDescent="0.25">
      <c r="A8" s="41">
        <v>3</v>
      </c>
      <c r="B8" s="55">
        <v>91000000</v>
      </c>
      <c r="C8" s="43" t="s">
        <v>16</v>
      </c>
      <c r="D8" s="44">
        <v>1</v>
      </c>
      <c r="E8" s="44" t="s">
        <v>48</v>
      </c>
      <c r="F8" s="45"/>
      <c r="G8" s="45"/>
      <c r="H8" s="37"/>
      <c r="I8" s="53"/>
      <c r="J8" s="38"/>
      <c r="K8" s="46">
        <v>1150000</v>
      </c>
      <c r="L8" s="46">
        <v>1250000</v>
      </c>
      <c r="M8" s="46">
        <v>1200000</v>
      </c>
      <c r="N8" s="47">
        <f>(K8+L8+M8)/3</f>
        <v>1200000</v>
      </c>
      <c r="O8" s="48" t="e">
        <f>#REF!*D8</f>
        <v>#REF!</v>
      </c>
      <c r="P8" s="49">
        <f>+N8*0.19</f>
        <v>228000</v>
      </c>
      <c r="Q8" s="49">
        <f>+(N8+P8)*D8</f>
        <v>1428000</v>
      </c>
      <c r="R8" s="50">
        <f t="shared" si="0"/>
        <v>1200000</v>
      </c>
    </row>
    <row r="9" spans="1:18" s="39" customFormat="1" ht="42.75" customHeight="1" x14ac:dyDescent="0.25">
      <c r="A9" s="41">
        <v>4</v>
      </c>
      <c r="B9" s="56">
        <v>49221500</v>
      </c>
      <c r="C9" s="51" t="s">
        <v>17</v>
      </c>
      <c r="D9" s="44">
        <v>86</v>
      </c>
      <c r="E9" s="44" t="s">
        <v>51</v>
      </c>
      <c r="F9" s="45"/>
      <c r="G9" s="45"/>
      <c r="H9" s="37"/>
      <c r="I9" s="53"/>
      <c r="J9" s="38"/>
      <c r="K9" s="46">
        <v>26000</v>
      </c>
      <c r="L9" s="46">
        <v>25200</v>
      </c>
      <c r="M9" s="46">
        <v>26200</v>
      </c>
      <c r="N9" s="46">
        <f>(K9+L9+M9)/3</f>
        <v>25800</v>
      </c>
      <c r="O9" s="48" t="e">
        <f>#REF!*D9</f>
        <v>#REF!</v>
      </c>
      <c r="P9" s="49">
        <f>+N9*0.19</f>
        <v>4902</v>
      </c>
      <c r="Q9" s="49">
        <f>+(N9+P9)*D9</f>
        <v>2640372</v>
      </c>
      <c r="R9" s="50">
        <f t="shared" si="0"/>
        <v>2218800</v>
      </c>
    </row>
    <row r="10" spans="1:18" s="39" customFormat="1" ht="42.75" customHeight="1" x14ac:dyDescent="0.25">
      <c r="A10" s="41"/>
      <c r="B10" s="56"/>
      <c r="C10" s="52" t="s">
        <v>53</v>
      </c>
      <c r="D10" s="170"/>
      <c r="E10" s="171"/>
      <c r="F10" s="171"/>
      <c r="G10" s="171"/>
      <c r="H10" s="171"/>
      <c r="I10" s="171"/>
      <c r="J10" s="171"/>
      <c r="K10" s="171"/>
      <c r="L10" s="171"/>
      <c r="M10" s="171"/>
      <c r="N10" s="171"/>
      <c r="O10" s="171"/>
      <c r="P10" s="171"/>
      <c r="Q10" s="172"/>
      <c r="R10" s="54">
        <f t="shared" si="0"/>
        <v>0</v>
      </c>
    </row>
    <row r="11" spans="1:18" s="39" customFormat="1" ht="42.75" customHeight="1" x14ac:dyDescent="0.25">
      <c r="A11" s="41">
        <v>5</v>
      </c>
      <c r="B11" s="57">
        <v>90131500</v>
      </c>
      <c r="C11" s="43" t="s">
        <v>10</v>
      </c>
      <c r="D11" s="58">
        <v>1</v>
      </c>
      <c r="E11" s="44" t="s">
        <v>48</v>
      </c>
      <c r="F11" s="59"/>
      <c r="G11" s="59"/>
      <c r="H11" s="37"/>
      <c r="I11" s="53"/>
      <c r="J11" s="38"/>
      <c r="K11" s="46">
        <v>6500000</v>
      </c>
      <c r="L11" s="46">
        <v>7500000</v>
      </c>
      <c r="M11" s="46">
        <v>7000000</v>
      </c>
      <c r="N11" s="47">
        <f>(K11+L11+M11)/3</f>
        <v>7000000</v>
      </c>
      <c r="O11" s="48" t="e">
        <f>#REF!*D11</f>
        <v>#REF!</v>
      </c>
      <c r="P11" s="49">
        <f>+N11*0.19</f>
        <v>1330000</v>
      </c>
      <c r="Q11" s="49">
        <f>(N11+P11)*D11</f>
        <v>8330000</v>
      </c>
      <c r="R11" s="50">
        <f t="shared" si="0"/>
        <v>7000000</v>
      </c>
    </row>
    <row r="12" spans="1:18" s="39" customFormat="1" ht="42.75" customHeight="1" x14ac:dyDescent="0.25">
      <c r="A12" s="41">
        <v>6</v>
      </c>
      <c r="B12" s="55">
        <v>90101604</v>
      </c>
      <c r="C12" s="51" t="s">
        <v>11</v>
      </c>
      <c r="D12" s="44">
        <v>86</v>
      </c>
      <c r="E12" s="44" t="s">
        <v>51</v>
      </c>
      <c r="F12" s="45"/>
      <c r="G12" s="45"/>
      <c r="H12" s="60"/>
      <c r="I12" s="37"/>
      <c r="J12" s="38"/>
      <c r="K12" s="46">
        <v>4500</v>
      </c>
      <c r="L12" s="46">
        <v>4000</v>
      </c>
      <c r="M12" s="46">
        <v>3500</v>
      </c>
      <c r="N12" s="46">
        <f>(K12+L12+M12)/3</f>
        <v>4000</v>
      </c>
      <c r="O12" s="48" t="e">
        <f>#REF!*D12</f>
        <v>#REF!</v>
      </c>
      <c r="P12" s="49">
        <f>+N12*0.08</f>
        <v>320</v>
      </c>
      <c r="Q12" s="49">
        <f>+(N12+P12)*D12</f>
        <v>371520</v>
      </c>
      <c r="R12" s="50">
        <f t="shared" si="0"/>
        <v>344000</v>
      </c>
    </row>
    <row r="13" spans="1:18" s="39" customFormat="1" ht="42.75" customHeight="1" x14ac:dyDescent="0.25">
      <c r="A13" s="41"/>
      <c r="B13" s="55"/>
      <c r="C13" s="52" t="s">
        <v>54</v>
      </c>
      <c r="D13" s="170"/>
      <c r="E13" s="171"/>
      <c r="F13" s="171"/>
      <c r="G13" s="171"/>
      <c r="H13" s="171"/>
      <c r="I13" s="171"/>
      <c r="J13" s="171"/>
      <c r="K13" s="171"/>
      <c r="L13" s="171"/>
      <c r="M13" s="171"/>
      <c r="N13" s="171"/>
      <c r="O13" s="171"/>
      <c r="P13" s="171"/>
      <c r="Q13" s="172"/>
      <c r="R13" s="54">
        <f t="shared" si="0"/>
        <v>0</v>
      </c>
    </row>
    <row r="14" spans="1:18" s="39" customFormat="1" ht="42.75" customHeight="1" x14ac:dyDescent="0.25">
      <c r="A14" s="41">
        <v>7</v>
      </c>
      <c r="B14" s="55">
        <v>91000000</v>
      </c>
      <c r="C14" s="43" t="s">
        <v>12</v>
      </c>
      <c r="D14" s="44">
        <v>1</v>
      </c>
      <c r="E14" s="44" t="s">
        <v>48</v>
      </c>
      <c r="F14" s="45"/>
      <c r="G14" s="45"/>
      <c r="H14" s="60"/>
      <c r="I14" s="37"/>
      <c r="J14" s="38"/>
      <c r="K14" s="46">
        <v>1150000</v>
      </c>
      <c r="L14" s="46">
        <v>1250000</v>
      </c>
      <c r="M14" s="46">
        <v>1200000</v>
      </c>
      <c r="N14" s="47">
        <f>(K14+L14+M14)/3</f>
        <v>1200000</v>
      </c>
      <c r="O14" s="48"/>
      <c r="P14" s="49">
        <f>+N14*0.19</f>
        <v>228000</v>
      </c>
      <c r="Q14" s="49">
        <f>+(N14+P14)*D14</f>
        <v>1428000</v>
      </c>
      <c r="R14" s="50">
        <f t="shared" si="0"/>
        <v>1200000</v>
      </c>
    </row>
    <row r="15" spans="1:18" s="39" customFormat="1" ht="42.75" customHeight="1" x14ac:dyDescent="0.25">
      <c r="A15" s="41">
        <v>8</v>
      </c>
      <c r="B15" s="61">
        <v>49221500</v>
      </c>
      <c r="C15" s="51" t="s">
        <v>18</v>
      </c>
      <c r="D15" s="44">
        <v>86</v>
      </c>
      <c r="E15" s="44" t="s">
        <v>51</v>
      </c>
      <c r="F15" s="45"/>
      <c r="G15" s="45"/>
      <c r="H15" s="60"/>
      <c r="I15" s="37"/>
      <c r="J15" s="38"/>
      <c r="K15" s="46">
        <v>44500</v>
      </c>
      <c r="L15" s="46">
        <v>44000</v>
      </c>
      <c r="M15" s="46">
        <v>45000</v>
      </c>
      <c r="N15" s="46">
        <f>(K15+L15+M15)/3</f>
        <v>44500</v>
      </c>
      <c r="O15" s="48"/>
      <c r="P15" s="49">
        <f>+N15*0.19</f>
        <v>8455</v>
      </c>
      <c r="Q15" s="49">
        <f>+(N15+P15)*D15</f>
        <v>4554130</v>
      </c>
      <c r="R15" s="50">
        <f t="shared" si="0"/>
        <v>3827000</v>
      </c>
    </row>
    <row r="16" spans="1:18" s="39" customFormat="1" ht="42.75" customHeight="1" x14ac:dyDescent="0.25">
      <c r="A16" s="41"/>
      <c r="B16" s="55"/>
      <c r="C16" s="52" t="s">
        <v>55</v>
      </c>
      <c r="D16" s="170"/>
      <c r="E16" s="171"/>
      <c r="F16" s="171"/>
      <c r="G16" s="171"/>
      <c r="H16" s="171"/>
      <c r="I16" s="171"/>
      <c r="J16" s="171"/>
      <c r="K16" s="171"/>
      <c r="L16" s="171"/>
      <c r="M16" s="171"/>
      <c r="N16" s="171"/>
      <c r="O16" s="171"/>
      <c r="P16" s="171"/>
      <c r="Q16" s="172"/>
      <c r="R16" s="54">
        <f t="shared" si="0"/>
        <v>0</v>
      </c>
    </row>
    <row r="17" spans="1:18" s="39" customFormat="1" ht="42.75" customHeight="1" x14ac:dyDescent="0.25">
      <c r="A17" s="41">
        <v>9</v>
      </c>
      <c r="B17" s="55">
        <v>55110000</v>
      </c>
      <c r="C17" s="43" t="s">
        <v>13</v>
      </c>
      <c r="D17" s="44">
        <v>1</v>
      </c>
      <c r="E17" s="44" t="s">
        <v>48</v>
      </c>
      <c r="F17" s="45"/>
      <c r="G17" s="45"/>
      <c r="H17" s="60"/>
      <c r="I17" s="37"/>
      <c r="J17" s="38"/>
      <c r="K17" s="46">
        <v>550000</v>
      </c>
      <c r="L17" s="46">
        <v>450000</v>
      </c>
      <c r="M17" s="46">
        <v>500000</v>
      </c>
      <c r="N17" s="46">
        <f>(K17+L17+M17)/3</f>
        <v>500000</v>
      </c>
      <c r="O17" s="48"/>
      <c r="P17" s="49">
        <f>+N17*0.19</f>
        <v>95000</v>
      </c>
      <c r="Q17" s="49">
        <f>+(N17+P17)*D17</f>
        <v>595000</v>
      </c>
      <c r="R17" s="50">
        <f t="shared" si="0"/>
        <v>500000</v>
      </c>
    </row>
    <row r="18" spans="1:18" s="39" customFormat="1" ht="42.75" customHeight="1" x14ac:dyDescent="0.25">
      <c r="A18" s="41">
        <v>10</v>
      </c>
      <c r="B18" s="55"/>
      <c r="C18" s="62" t="s">
        <v>23</v>
      </c>
      <c r="D18" s="170"/>
      <c r="E18" s="171"/>
      <c r="F18" s="171"/>
      <c r="G18" s="171"/>
      <c r="H18" s="171"/>
      <c r="I18" s="171"/>
      <c r="J18" s="171"/>
      <c r="K18" s="171"/>
      <c r="L18" s="171"/>
      <c r="M18" s="171"/>
      <c r="N18" s="173"/>
      <c r="O18" s="171"/>
      <c r="P18" s="171"/>
      <c r="Q18" s="172"/>
      <c r="R18" s="54">
        <f t="shared" si="0"/>
        <v>0</v>
      </c>
    </row>
    <row r="19" spans="1:18" s="39" customFormat="1" ht="42.75" customHeight="1" x14ac:dyDescent="0.25">
      <c r="A19" s="41"/>
      <c r="B19" s="55">
        <v>14000000</v>
      </c>
      <c r="C19" s="51" t="s">
        <v>25</v>
      </c>
      <c r="D19" s="63">
        <v>1</v>
      </c>
      <c r="E19" s="44" t="s">
        <v>48</v>
      </c>
      <c r="F19" s="45"/>
      <c r="G19" s="45"/>
      <c r="H19" s="60"/>
      <c r="I19" s="37"/>
      <c r="J19" s="38"/>
      <c r="K19" s="46">
        <v>6490000</v>
      </c>
      <c r="L19" s="46">
        <v>6500000</v>
      </c>
      <c r="M19" s="46">
        <v>6610000</v>
      </c>
      <c r="N19" s="46">
        <f>(K19+L19+M19)/3</f>
        <v>6533333.333333333</v>
      </c>
      <c r="O19" s="48"/>
      <c r="P19" s="49">
        <f>+N19*0.19</f>
        <v>1241333.3333333333</v>
      </c>
      <c r="Q19" s="49">
        <f>+(N19+P19)*D19</f>
        <v>7774666.666666666</v>
      </c>
      <c r="R19" s="50">
        <f t="shared" si="0"/>
        <v>6533333.333333333</v>
      </c>
    </row>
    <row r="20" spans="1:18" s="39" customFormat="1" ht="42.75" customHeight="1" x14ac:dyDescent="0.25">
      <c r="A20" s="41">
        <v>11</v>
      </c>
      <c r="B20" s="64">
        <v>60120000</v>
      </c>
      <c r="C20" s="65" t="s">
        <v>24</v>
      </c>
      <c r="D20" s="63">
        <v>86</v>
      </c>
      <c r="E20" s="44" t="s">
        <v>51</v>
      </c>
      <c r="F20" s="45"/>
      <c r="G20" s="45"/>
      <c r="H20" s="60"/>
      <c r="I20" s="37"/>
      <c r="J20" s="38"/>
      <c r="K20" s="46">
        <v>3000</v>
      </c>
      <c r="L20" s="46">
        <v>2600</v>
      </c>
      <c r="M20" s="46">
        <v>2800</v>
      </c>
      <c r="N20" s="46">
        <f>(K20+L20+M20)/3</f>
        <v>2800</v>
      </c>
      <c r="O20" s="48"/>
      <c r="P20" s="49">
        <f>+N20*0.19</f>
        <v>532</v>
      </c>
      <c r="Q20" s="49">
        <f>+(N20+P20)*D20</f>
        <v>286552</v>
      </c>
      <c r="R20" s="50">
        <f t="shared" si="0"/>
        <v>240800</v>
      </c>
    </row>
    <row r="21" spans="1:18" s="39" customFormat="1" ht="42.75" customHeight="1" x14ac:dyDescent="0.25">
      <c r="A21" s="41">
        <v>12</v>
      </c>
      <c r="B21" s="55"/>
      <c r="C21" s="65" t="s">
        <v>28</v>
      </c>
      <c r="D21" s="63">
        <v>50</v>
      </c>
      <c r="E21" s="44" t="s">
        <v>51</v>
      </c>
      <c r="F21" s="45"/>
      <c r="G21" s="45"/>
      <c r="H21" s="60"/>
      <c r="I21" s="37"/>
      <c r="J21" s="38"/>
      <c r="K21" s="46">
        <v>170000</v>
      </c>
      <c r="L21" s="46">
        <v>180000</v>
      </c>
      <c r="M21" s="46">
        <v>166000</v>
      </c>
      <c r="N21" s="46">
        <f>(K21+L21+M21)/3</f>
        <v>172000</v>
      </c>
      <c r="O21" s="48"/>
      <c r="P21" s="49">
        <f>+N21*0.19</f>
        <v>32680</v>
      </c>
      <c r="Q21" s="49">
        <f>+(N21+P21)*D21</f>
        <v>10234000</v>
      </c>
      <c r="R21" s="50">
        <f t="shared" si="0"/>
        <v>8600000</v>
      </c>
    </row>
    <row r="22" spans="1:18" s="39" customFormat="1" ht="42.75" customHeight="1" x14ac:dyDescent="0.25">
      <c r="A22" s="41">
        <v>13</v>
      </c>
      <c r="B22" s="55">
        <v>90101604</v>
      </c>
      <c r="C22" s="51" t="s">
        <v>26</v>
      </c>
      <c r="D22" s="63">
        <v>350</v>
      </c>
      <c r="E22" s="44" t="s">
        <v>51</v>
      </c>
      <c r="F22" s="45"/>
      <c r="G22" s="45"/>
      <c r="H22" s="60"/>
      <c r="I22" s="37"/>
      <c r="J22" s="38"/>
      <c r="K22" s="46">
        <v>6400</v>
      </c>
      <c r="L22" s="46">
        <v>6000</v>
      </c>
      <c r="M22" s="46">
        <v>6200</v>
      </c>
      <c r="N22" s="46">
        <f>(K22+L22+M22)/3</f>
        <v>6200</v>
      </c>
      <c r="O22" s="48"/>
      <c r="P22" s="49">
        <f>+N22*0.08</f>
        <v>496</v>
      </c>
      <c r="Q22" s="49">
        <f>+(N22+P22)*D22</f>
        <v>2343600</v>
      </c>
      <c r="R22" s="50">
        <f t="shared" si="0"/>
        <v>2170000</v>
      </c>
    </row>
    <row r="23" spans="1:18" s="39" customFormat="1" ht="42.75" customHeight="1" x14ac:dyDescent="0.25">
      <c r="A23" s="41">
        <v>14</v>
      </c>
      <c r="B23" s="55">
        <v>90101604</v>
      </c>
      <c r="C23" s="51" t="s">
        <v>27</v>
      </c>
      <c r="D23" s="63">
        <v>350</v>
      </c>
      <c r="E23" s="44" t="s">
        <v>51</v>
      </c>
      <c r="F23" s="45"/>
      <c r="G23" s="45"/>
      <c r="H23" s="60"/>
      <c r="I23" s="37"/>
      <c r="J23" s="38"/>
      <c r="K23" s="46">
        <v>32000</v>
      </c>
      <c r="L23" s="46">
        <v>33000</v>
      </c>
      <c r="M23" s="46">
        <v>32300</v>
      </c>
      <c r="N23" s="46">
        <f>(K23+L23+M23)/3</f>
        <v>32433.333333333332</v>
      </c>
      <c r="O23" s="48"/>
      <c r="P23" s="49">
        <f>N23*0.08</f>
        <v>2594.6666666666665</v>
      </c>
      <c r="Q23" s="49">
        <f>(N23+P23)*D23</f>
        <v>12259800</v>
      </c>
      <c r="R23" s="54">
        <f t="shared" si="0"/>
        <v>11351666.666666666</v>
      </c>
    </row>
    <row r="24" spans="1:18" s="39" customFormat="1" ht="42.75" customHeight="1" x14ac:dyDescent="0.25">
      <c r="A24" s="174" t="s">
        <v>56</v>
      </c>
      <c r="B24" s="175"/>
      <c r="C24" s="175"/>
      <c r="D24" s="175"/>
      <c r="E24" s="175"/>
      <c r="F24" s="175"/>
      <c r="G24" s="175"/>
      <c r="H24" s="175"/>
      <c r="I24" s="175"/>
      <c r="J24" s="175"/>
      <c r="K24" s="175"/>
      <c r="L24" s="175"/>
      <c r="M24" s="175"/>
      <c r="N24" s="175"/>
      <c r="O24" s="48" t="e">
        <f>SUM(O5:O12)</f>
        <v>#REF!</v>
      </c>
      <c r="P24" s="49"/>
      <c r="Q24" s="66">
        <f>SUM(Q5:Q23)</f>
        <v>55004060.666666664</v>
      </c>
      <c r="R24" s="54">
        <f>SUM(R5:R23)</f>
        <v>47503599.999999993</v>
      </c>
    </row>
    <row r="25" spans="1:18" s="39" customFormat="1" ht="42.75" customHeight="1" x14ac:dyDescent="0.25">
      <c r="A25" s="67"/>
      <c r="B25" s="67"/>
      <c r="C25" s="68"/>
      <c r="D25" s="67"/>
      <c r="E25" s="67"/>
      <c r="F25" s="69"/>
      <c r="G25" s="69"/>
      <c r="H25" s="70"/>
      <c r="I25" s="71"/>
      <c r="J25" s="72"/>
      <c r="K25" s="72"/>
      <c r="L25" s="72"/>
      <c r="M25" s="72"/>
      <c r="N25" s="72"/>
      <c r="O25" s="73"/>
      <c r="P25" s="74"/>
      <c r="Q25" s="74"/>
    </row>
    <row r="26" spans="1:18" s="39" customFormat="1" ht="42.75" customHeight="1" x14ac:dyDescent="0.25">
      <c r="A26" s="44"/>
      <c r="B26" s="44"/>
      <c r="C26" s="75"/>
      <c r="D26" s="44"/>
      <c r="E26" s="44"/>
      <c r="F26" s="45"/>
      <c r="G26" s="45"/>
      <c r="H26" s="37"/>
      <c r="I26" s="53"/>
      <c r="J26" s="38"/>
      <c r="K26" s="38"/>
      <c r="L26" s="38"/>
      <c r="M26" s="38"/>
      <c r="N26" s="38"/>
      <c r="O26" s="56"/>
      <c r="P26" s="74"/>
      <c r="Q26" s="74"/>
    </row>
    <row r="27" spans="1:18" s="78" customFormat="1" ht="42.75" customHeight="1" x14ac:dyDescent="0.25">
      <c r="A27" s="167" t="s">
        <v>57</v>
      </c>
      <c r="B27" s="167"/>
      <c r="C27" s="76"/>
      <c r="D27" s="168"/>
      <c r="E27" s="168"/>
      <c r="F27" s="77"/>
      <c r="G27" s="77"/>
      <c r="O27" s="79"/>
      <c r="P27" s="76"/>
      <c r="Q27" s="76"/>
    </row>
    <row r="28" spans="1:18" ht="42.75" customHeight="1" x14ac:dyDescent="0.25">
      <c r="A28" s="80"/>
      <c r="F28" s="82"/>
      <c r="G28" s="82"/>
    </row>
  </sheetData>
  <protectedRanges>
    <protectedRange sqref="B3:B4" name="Rango1_1"/>
  </protectedRanges>
  <mergeCells count="14">
    <mergeCell ref="A1:B2"/>
    <mergeCell ref="C1:P1"/>
    <mergeCell ref="Q1:Q2"/>
    <mergeCell ref="C2:P2"/>
    <mergeCell ref="A4:B4"/>
    <mergeCell ref="D4:Q4"/>
    <mergeCell ref="A27:B27"/>
    <mergeCell ref="D27:E27"/>
    <mergeCell ref="I5:I6"/>
    <mergeCell ref="D10:Q10"/>
    <mergeCell ref="D13:Q13"/>
    <mergeCell ref="D16:Q16"/>
    <mergeCell ref="D18:Q18"/>
    <mergeCell ref="A24:N24"/>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FICHA TECNICA</vt:lpstr>
      <vt:lpstr>Hoja1</vt:lpstr>
      <vt:lpstr>'FICHA TECNICA'!Títulos_a_imprimir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Admin-Sena</dc:creator>
  <cp:lastModifiedBy>573014533047</cp:lastModifiedBy>
  <cp:lastPrinted>2018-06-27T16:36:16Z</cp:lastPrinted>
  <dcterms:created xsi:type="dcterms:W3CDTF">2016-10-27T00:16:06Z</dcterms:created>
  <dcterms:modified xsi:type="dcterms:W3CDTF">2020-11-13T01:35:17Z</dcterms:modified>
</cp:coreProperties>
</file>