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J:\Mi unidad\TUNJUELITO\6. FORMULACIONES\7. JARDINES INFANTILES\DOCUMENTOS PRECONTRACTUALES JARDINES INFANTILES-28-10-25\14. JARDINES INFANTILES-20251027T215619Z-1-001\"/>
    </mc:Choice>
  </mc:AlternateContent>
  <xr:revisionPtr revIDLastSave="0" documentId="13_ncr:1_{964107C1-9518-4729-BCAA-191F8B1C860D}" xr6:coauthVersionLast="47" xr6:coauthVersionMax="47" xr10:uidLastSave="{00000000-0000-0000-0000-000000000000}"/>
  <bookViews>
    <workbookView xWindow="28680" yWindow="-120" windowWidth="38640" windowHeight="1572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Hlk144447402" localSheetId="1">'IDENTIFICACION Y ANALISIS'!#REF!</definedName>
    <definedName name="_xlnm.Print_Area" localSheetId="4">'ASIGNACION Y TRATAMIENTO'!$B$2:$W$49</definedName>
    <definedName name="_xlnm.Print_Area" localSheetId="0">CONTEXTO!$B$2:$F$18</definedName>
    <definedName name="_xlnm.Print_Area" localSheetId="2">EVALUACION!$B$2:$L$64</definedName>
    <definedName name="_xlnm.Print_Area" localSheetId="3">'EVALUACION CON CONTROLES'!$B$2:$R$56</definedName>
    <definedName name="_xlnm.Print_Area" localSheetId="1">'IDENTIFICACION Y ANALISIS'!$B$2:$F$42</definedName>
    <definedName name="contratación">'IDENTIFICACION Y ANALISIS'!$B$31:$B$32</definedName>
    <definedName name="ejecución">'IDENTIFICACION Y ANALISIS'!$B$36:$B$42</definedName>
    <definedName name="OPCIONES">'ASIGNACION Y TRATAMIENTO'!$B$53:$B$55</definedName>
    <definedName name="planeación">'IDENTIFICACION Y ANALISIS'!$B$19:$B$24</definedName>
    <definedName name="selección">'IDENTIFICACION Y ANALISIS'!$B$26:$B$29</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 i="11" l="1"/>
  <c r="B6" i="15" s="1"/>
  <c r="B6" i="6"/>
  <c r="W31" i="6"/>
  <c r="V27" i="6"/>
  <c r="W27" i="6"/>
  <c r="R27" i="6"/>
  <c r="S27" i="6"/>
  <c r="M27" i="6"/>
  <c r="B32" i="15"/>
  <c r="C32" i="15"/>
  <c r="I32" i="15"/>
  <c r="J32" i="15"/>
  <c r="K27" i="6"/>
  <c r="G27" i="6"/>
  <c r="H27" i="6"/>
  <c r="I27" i="6"/>
  <c r="J27" i="6"/>
  <c r="K37" i="11"/>
  <c r="G11" i="6"/>
  <c r="I29" i="6"/>
  <c r="I30" i="6"/>
  <c r="H29" i="6"/>
  <c r="H30" i="6"/>
  <c r="G30" i="6"/>
  <c r="G29" i="6"/>
  <c r="M29" i="6"/>
  <c r="R29" i="6"/>
  <c r="S29" i="6"/>
  <c r="V29" i="6"/>
  <c r="W29" i="6"/>
  <c r="M30" i="6"/>
  <c r="R30" i="6"/>
  <c r="S30" i="6"/>
  <c r="V30" i="6"/>
  <c r="W30" i="6"/>
  <c r="S11" i="6"/>
  <c r="J34" i="15"/>
  <c r="O29" i="6" s="1"/>
  <c r="J35" i="15"/>
  <c r="I34" i="15"/>
  <c r="N29" i="6" s="1"/>
  <c r="I35" i="15"/>
  <c r="C34" i="15"/>
  <c r="C29" i="6" s="1"/>
  <c r="C35" i="15"/>
  <c r="C30" i="6" s="1"/>
  <c r="B34" i="15"/>
  <c r="D29" i="6" s="1"/>
  <c r="B35" i="15"/>
  <c r="D30" i="6" s="1"/>
  <c r="K32" i="15" l="1"/>
  <c r="L32" i="15" s="1"/>
  <c r="K34" i="15"/>
  <c r="P29" i="6" s="1"/>
  <c r="K35" i="15"/>
  <c r="F30" i="6"/>
  <c r="E30" i="6"/>
  <c r="F29" i="6"/>
  <c r="E29" i="6"/>
  <c r="K36" i="11"/>
  <c r="J30" i="6" s="1"/>
  <c r="K35" i="11"/>
  <c r="J29" i="6" s="1"/>
  <c r="L34" i="15" l="1"/>
  <c r="Q29" i="6" s="1"/>
  <c r="L35" i="15"/>
  <c r="L35" i="11"/>
  <c r="K29" i="6" s="1"/>
  <c r="L36" i="11"/>
  <c r="K30" i="6" s="1"/>
  <c r="I16" i="15"/>
  <c r="J16" i="15"/>
  <c r="C16" i="15"/>
  <c r="C11" i="6" s="1"/>
  <c r="F11" i="6" s="1"/>
  <c r="K17" i="11"/>
  <c r="J11" i="6" s="1"/>
  <c r="G12" i="6"/>
  <c r="H12" i="6"/>
  <c r="I12" i="6"/>
  <c r="M12" i="6"/>
  <c r="R12" i="6"/>
  <c r="S12" i="6"/>
  <c r="V12" i="6"/>
  <c r="W12" i="6"/>
  <c r="G13" i="6"/>
  <c r="H13" i="6"/>
  <c r="I13" i="6"/>
  <c r="M13" i="6"/>
  <c r="R13" i="6"/>
  <c r="S13" i="6"/>
  <c r="V13" i="6"/>
  <c r="W13" i="6"/>
  <c r="G14" i="6"/>
  <c r="H14" i="6"/>
  <c r="I14" i="6"/>
  <c r="M14" i="6"/>
  <c r="R14" i="6"/>
  <c r="S14" i="6"/>
  <c r="V14" i="6"/>
  <c r="W14" i="6"/>
  <c r="G15" i="6"/>
  <c r="H15" i="6"/>
  <c r="I15" i="6"/>
  <c r="M15" i="6"/>
  <c r="R15" i="6"/>
  <c r="S15" i="6"/>
  <c r="V15" i="6"/>
  <c r="W15" i="6"/>
  <c r="G16" i="6"/>
  <c r="H16" i="6"/>
  <c r="I16" i="6"/>
  <c r="M16" i="6"/>
  <c r="R16" i="6"/>
  <c r="S16" i="6"/>
  <c r="V16" i="6"/>
  <c r="W16" i="6"/>
  <c r="G17" i="6"/>
  <c r="H17" i="6"/>
  <c r="I17" i="6"/>
  <c r="M17" i="6"/>
  <c r="R17" i="6"/>
  <c r="S17" i="6"/>
  <c r="V17" i="6"/>
  <c r="W17" i="6"/>
  <c r="G18" i="6"/>
  <c r="H18" i="6"/>
  <c r="I18" i="6"/>
  <c r="M18" i="6"/>
  <c r="R18" i="6"/>
  <c r="S18" i="6"/>
  <c r="V18" i="6"/>
  <c r="W18" i="6"/>
  <c r="G19" i="6"/>
  <c r="H19" i="6"/>
  <c r="I19" i="6"/>
  <c r="M19" i="6"/>
  <c r="R19" i="6"/>
  <c r="S19" i="6"/>
  <c r="V19" i="6"/>
  <c r="W19" i="6"/>
  <c r="G20" i="6"/>
  <c r="H20" i="6"/>
  <c r="I20" i="6"/>
  <c r="M20" i="6"/>
  <c r="R20" i="6"/>
  <c r="S20" i="6"/>
  <c r="V20" i="6"/>
  <c r="W20" i="6"/>
  <c r="G21" i="6"/>
  <c r="H21" i="6"/>
  <c r="I21" i="6"/>
  <c r="M21" i="6"/>
  <c r="R21" i="6"/>
  <c r="S21" i="6"/>
  <c r="V21" i="6"/>
  <c r="W21" i="6"/>
  <c r="G22" i="6"/>
  <c r="H22" i="6"/>
  <c r="I22" i="6"/>
  <c r="M22" i="6"/>
  <c r="R22" i="6"/>
  <c r="S22" i="6"/>
  <c r="V22" i="6"/>
  <c r="W22" i="6"/>
  <c r="G23" i="6"/>
  <c r="H23" i="6"/>
  <c r="I23" i="6"/>
  <c r="M23" i="6"/>
  <c r="R23" i="6"/>
  <c r="S23" i="6"/>
  <c r="V23" i="6"/>
  <c r="W23" i="6"/>
  <c r="G24" i="6"/>
  <c r="H24" i="6"/>
  <c r="I24" i="6"/>
  <c r="M24" i="6"/>
  <c r="R24" i="6"/>
  <c r="S24" i="6"/>
  <c r="V24" i="6"/>
  <c r="W24" i="6"/>
  <c r="G25" i="6"/>
  <c r="H25" i="6"/>
  <c r="I25" i="6"/>
  <c r="M25" i="6"/>
  <c r="R25" i="6"/>
  <c r="S25" i="6"/>
  <c r="V25" i="6"/>
  <c r="W25" i="6"/>
  <c r="G26" i="6"/>
  <c r="H26" i="6"/>
  <c r="I26" i="6"/>
  <c r="M26" i="6"/>
  <c r="R26" i="6"/>
  <c r="S26" i="6"/>
  <c r="V26" i="6"/>
  <c r="W26" i="6"/>
  <c r="G28" i="6"/>
  <c r="H28" i="6"/>
  <c r="I28" i="6"/>
  <c r="M28" i="6"/>
  <c r="R28" i="6"/>
  <c r="S28" i="6"/>
  <c r="V28" i="6"/>
  <c r="W28" i="6"/>
  <c r="G31" i="6"/>
  <c r="H31" i="6"/>
  <c r="I31" i="6"/>
  <c r="M31" i="6"/>
  <c r="R31" i="6"/>
  <c r="S31" i="6"/>
  <c r="V31" i="6"/>
  <c r="B36" i="15"/>
  <c r="D31" i="6" s="1"/>
  <c r="C36" i="15"/>
  <c r="C31" i="6" s="1"/>
  <c r="I36" i="15"/>
  <c r="J36" i="15"/>
  <c r="B29" i="15"/>
  <c r="D24" i="6" s="1"/>
  <c r="C29" i="15"/>
  <c r="C24" i="6" s="1"/>
  <c r="I29" i="15"/>
  <c r="J29" i="15"/>
  <c r="B30" i="15"/>
  <c r="D25" i="6" s="1"/>
  <c r="C30" i="15"/>
  <c r="C25" i="6" s="1"/>
  <c r="I30" i="15"/>
  <c r="N25" i="6" s="1"/>
  <c r="J30" i="15"/>
  <c r="B31" i="15"/>
  <c r="D26" i="6" s="1"/>
  <c r="C31" i="15"/>
  <c r="C26" i="6" s="1"/>
  <c r="I31" i="15"/>
  <c r="J31" i="15"/>
  <c r="B33" i="15"/>
  <c r="C33" i="15"/>
  <c r="I33" i="15"/>
  <c r="J33" i="15"/>
  <c r="O28" i="6" s="1"/>
  <c r="B18" i="15"/>
  <c r="D13" i="6" s="1"/>
  <c r="C18" i="15"/>
  <c r="C13" i="6" s="1"/>
  <c r="I18" i="15"/>
  <c r="J18" i="15"/>
  <c r="B19" i="15"/>
  <c r="D14" i="6" s="1"/>
  <c r="C19" i="15"/>
  <c r="C14" i="6" s="1"/>
  <c r="I19" i="15"/>
  <c r="J19" i="15"/>
  <c r="B20" i="15"/>
  <c r="D15" i="6" s="1"/>
  <c r="C20" i="15"/>
  <c r="C15" i="6" s="1"/>
  <c r="I20" i="15"/>
  <c r="J20" i="15"/>
  <c r="B21" i="15"/>
  <c r="D16" i="6" s="1"/>
  <c r="C21" i="15"/>
  <c r="C16" i="6" s="1"/>
  <c r="I21" i="15"/>
  <c r="J21" i="15"/>
  <c r="B22" i="15"/>
  <c r="D17" i="6" s="1"/>
  <c r="C22" i="15"/>
  <c r="C17" i="6" s="1"/>
  <c r="I22" i="15"/>
  <c r="J22" i="15"/>
  <c r="B23" i="15"/>
  <c r="D18" i="6" s="1"/>
  <c r="C23" i="15"/>
  <c r="C18" i="6" s="1"/>
  <c r="I23" i="15"/>
  <c r="J23" i="15"/>
  <c r="B24" i="15"/>
  <c r="D19" i="6" s="1"/>
  <c r="C24" i="15"/>
  <c r="C19" i="6" s="1"/>
  <c r="I24" i="15"/>
  <c r="J24" i="15"/>
  <c r="B25" i="15"/>
  <c r="D20" i="6" s="1"/>
  <c r="C25" i="15"/>
  <c r="C20" i="6" s="1"/>
  <c r="I25" i="15"/>
  <c r="J25" i="15"/>
  <c r="B26" i="15"/>
  <c r="D21" i="6" s="1"/>
  <c r="C26" i="15"/>
  <c r="C21" i="6" s="1"/>
  <c r="I26" i="15"/>
  <c r="N21" i="6" s="1"/>
  <c r="J26" i="15"/>
  <c r="B27" i="15"/>
  <c r="D22" i="6" s="1"/>
  <c r="C27" i="15"/>
  <c r="C22" i="6" s="1"/>
  <c r="I27" i="15"/>
  <c r="N22" i="6" s="1"/>
  <c r="J27" i="15"/>
  <c r="O22" i="6" s="1"/>
  <c r="B28" i="15"/>
  <c r="D23" i="6" s="1"/>
  <c r="C28" i="15"/>
  <c r="C23" i="6" s="1"/>
  <c r="F23" i="6" s="1"/>
  <c r="I28" i="15"/>
  <c r="J28" i="15"/>
  <c r="B17" i="15"/>
  <c r="D12" i="6" s="1"/>
  <c r="C17" i="15"/>
  <c r="C12" i="6" s="1"/>
  <c r="I17" i="15"/>
  <c r="J17" i="15"/>
  <c r="J31" i="6"/>
  <c r="K34" i="11"/>
  <c r="L34" i="11" s="1"/>
  <c r="K28" i="6" s="1"/>
  <c r="K32" i="11"/>
  <c r="J26" i="6" s="1"/>
  <c r="K31" i="11"/>
  <c r="J25" i="6" s="1"/>
  <c r="K30" i="11"/>
  <c r="L30" i="11" s="1"/>
  <c r="K24" i="6" s="1"/>
  <c r="K29" i="11"/>
  <c r="L29" i="11" s="1"/>
  <c r="K23" i="6" s="1"/>
  <c r="K28" i="11"/>
  <c r="L28" i="11" s="1"/>
  <c r="K22" i="6" s="1"/>
  <c r="K27" i="11"/>
  <c r="J21" i="6" s="1"/>
  <c r="K26" i="11"/>
  <c r="L26" i="11" s="1"/>
  <c r="K20" i="6" s="1"/>
  <c r="K25" i="11"/>
  <c r="J19" i="6" s="1"/>
  <c r="K24" i="11"/>
  <c r="J18" i="6" s="1"/>
  <c r="K23" i="11"/>
  <c r="L23" i="11" s="1"/>
  <c r="K17" i="6" s="1"/>
  <c r="K22" i="11"/>
  <c r="L22" i="11" s="1"/>
  <c r="K16" i="6" s="1"/>
  <c r="K21" i="11"/>
  <c r="L21" i="11" s="1"/>
  <c r="K15" i="6" s="1"/>
  <c r="K20" i="11"/>
  <c r="L20" i="11" s="1"/>
  <c r="K14" i="6" s="1"/>
  <c r="K19" i="11"/>
  <c r="J13" i="6" s="1"/>
  <c r="K18" i="11"/>
  <c r="J12" i="6" s="1"/>
  <c r="B16" i="15"/>
  <c r="D11" i="6" s="1"/>
  <c r="W11" i="6"/>
  <c r="V11" i="6"/>
  <c r="R11" i="6"/>
  <c r="M11" i="6"/>
  <c r="I11" i="6"/>
  <c r="H11" i="6"/>
  <c r="C28" i="6" l="1"/>
  <c r="F28" i="6" s="1"/>
  <c r="C27" i="6"/>
  <c r="D28" i="6"/>
  <c r="D27" i="6"/>
  <c r="J28" i="6"/>
  <c r="L37" i="11"/>
  <c r="K31" i="6" s="1"/>
  <c r="J23" i="6"/>
  <c r="K21" i="15"/>
  <c r="L24" i="11"/>
  <c r="K18" i="6" s="1"/>
  <c r="L19" i="11"/>
  <c r="K13" i="6" s="1"/>
  <c r="J16" i="6"/>
  <c r="J24" i="6"/>
  <c r="K23" i="15"/>
  <c r="L23" i="15" s="1"/>
  <c r="L18" i="11"/>
  <c r="K12" i="6" s="1"/>
  <c r="J20" i="6"/>
  <c r="F17" i="6"/>
  <c r="E17" i="6"/>
  <c r="E22" i="6"/>
  <c r="F22" i="6"/>
  <c r="F19" i="6"/>
  <c r="E19" i="6"/>
  <c r="F21" i="6"/>
  <c r="E21" i="6"/>
  <c r="E16" i="6"/>
  <c r="F16" i="6"/>
  <c r="F20" i="6"/>
  <c r="E20" i="6"/>
  <c r="F18" i="6"/>
  <c r="E18" i="6"/>
  <c r="L31" i="11"/>
  <c r="K25" i="6" s="1"/>
  <c r="K24" i="15"/>
  <c r="J22" i="6"/>
  <c r="K27" i="15"/>
  <c r="L27" i="15" s="1"/>
  <c r="Q22" i="6" s="1"/>
  <c r="K26" i="15"/>
  <c r="K25" i="15"/>
  <c r="K22" i="15"/>
  <c r="L22" i="15" s="1"/>
  <c r="E11" i="6"/>
  <c r="L25" i="11"/>
  <c r="K19" i="6" s="1"/>
  <c r="J15" i="6"/>
  <c r="K17" i="15"/>
  <c r="L17" i="15" s="1"/>
  <c r="K28" i="15"/>
  <c r="L28" i="15" s="1"/>
  <c r="K20" i="15"/>
  <c r="L20" i="15" s="1"/>
  <c r="K19" i="15"/>
  <c r="K18" i="15"/>
  <c r="K33" i="15"/>
  <c r="L33" i="15" s="1"/>
  <c r="Q28" i="6" s="1"/>
  <c r="K31" i="15"/>
  <c r="K29" i="15"/>
  <c r="L29" i="15" s="1"/>
  <c r="K36" i="15"/>
  <c r="L27" i="11"/>
  <c r="K21" i="6" s="1"/>
  <c r="L32" i="11"/>
  <c r="K26" i="6" s="1"/>
  <c r="N23" i="6"/>
  <c r="E12" i="6"/>
  <c r="F12" i="6"/>
  <c r="F15" i="6"/>
  <c r="E15" i="6"/>
  <c r="F14" i="6"/>
  <c r="E14" i="6"/>
  <c r="E13" i="6"/>
  <c r="F13" i="6"/>
  <c r="F26" i="6"/>
  <c r="E26" i="6"/>
  <c r="E25" i="6"/>
  <c r="F25" i="6"/>
  <c r="E24" i="6"/>
  <c r="F24" i="6"/>
  <c r="F31" i="6"/>
  <c r="E31" i="6"/>
  <c r="K16" i="15"/>
  <c r="K30" i="15"/>
  <c r="L17" i="11"/>
  <c r="K11" i="6" s="1"/>
  <c r="E23" i="6"/>
  <c r="N28" i="6"/>
  <c r="J14" i="6"/>
  <c r="N31" i="6"/>
  <c r="J17" i="6"/>
  <c r="E28" i="6" l="1"/>
  <c r="F27" i="6"/>
  <c r="E27" i="6"/>
  <c r="P28" i="6"/>
  <c r="L21" i="15"/>
  <c r="L36" i="15"/>
  <c r="P22" i="6"/>
  <c r="L18" i="15"/>
  <c r="L31" i="15"/>
  <c r="L19" i="15"/>
  <c r="L25" i="15"/>
  <c r="L24" i="15"/>
  <c r="L26" i="15"/>
  <c r="L16" i="15"/>
  <c r="L30" i="15"/>
</calcChain>
</file>

<file path=xl/sharedStrings.xml><?xml version="1.0" encoding="utf-8"?>
<sst xmlns="http://schemas.openxmlformats.org/spreadsheetml/2006/main" count="560" uniqueCount="197">
  <si>
    <t>MATRIZ DE RIESGOS EN CONTRATACIÓN</t>
  </si>
  <si>
    <t xml:space="preserve">Código: FDLT-SAMC-XXX-202X
Versión: 02
Vigencia: 01 de diciembre de 2022
</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</si>
  <si>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</si>
  <si>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</si>
  <si>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Garamond"/>
        <family val="1"/>
      </rPr>
      <t xml:space="preserve">Área de infraestructura formulación del proyecto (Etapa de Planeación), Dirección de Contratación, Comité Evaluador (Etapa de selección), Dirección de Contratación (Etapa de contratación) y la supervisión y apoyos a la supervisión delegados por el Alcalde, referentes de participación. </t>
    </r>
  </si>
  <si>
    <r>
      <t xml:space="preserve">Entorno socio ambiental: </t>
    </r>
    <r>
      <rPr>
        <i/>
        <sz val="12"/>
        <rFont val="Garamond"/>
        <family val="1"/>
      </rPr>
      <t>Si aplican</t>
    </r>
  </si>
  <si>
    <r>
      <t xml:space="preserve">Condiciones políticas: 
</t>
    </r>
    <r>
      <rPr>
        <sz val="12"/>
        <rFont val="Garamond"/>
        <family val="1"/>
      </rPr>
      <t>La constitución política de Colombia, en su preámbulo señala que “El pueblo colombiano en ejercicio de su poder soberano, representado por sus delegatarios a la Asamblea Nacional Constituyente,  invocando la protección de Dios, y con el fin de fortalecer la unidad de la Nación y asegurar a sus integrantes la vida, la convivencia, el trabajo, la justicia, la igualdad, el conocimiento, la libertad y la paz, dentro de un marco jurídico, democrático y participativo que garantice un orden político, económico y social justo, y comprometido a impulsar la integración de la comunidad latinoamericana decreta, sanciona y promulga la siguiente” y en su articulo 270 faculta a la ciudadanía para que intervenga en la gestión pública “La  ley organizará  las formas y los sistemas de  participación  ciudadana  que  permitan  vigilar  la gestión  pública que se  cumpla  en los diversos niveles administrativos y sus resultados”. 
El articulo 1° de la ley 134 de 1994, señala que “La presente Ley Estatutaria de los mecanismos de participación del pueblo regula la iniciativa popular legislativa y normativa; el referendo; la consulta Popular, del orden nacional, departamental, distrital, municipal y local; la revocatoria del mandato; el plebiscito y el cabildo abierto”, además de establecer las normas fundamentales para la participación democrática.  
La ley Estatutaria 1757 de 2015, mediante la cual se dictan disposiciones para la promoción y protección del derecho a la participación, en su artículo uno determina que el objeto de la misma ley será “promover, proteger y garantizar modalidades del derecho a participar en la vida política, administrativa, económica, social y cultural, y así mismo a controlar el poder político. La presente ley regula la iniciativa popular y normativa ante las corporaciones públicas, el referendo, la consulta popular, la revocatoria del mandato, el plebiscito y el cabildo abierto; y establece las normas fundamentales por las que se regirá la participación democrática de las organizaciones civiles. La regulación de estos mecanismos no impedirá el desarrollo de otras formas de participación democrática en la vida política, económica, social y cultural, ni el ejercicio de otros derechos políticos no mencionados en esta ley”. 
La misma ley en su articulo 2 dispone que “Todo plan de desarrollo debe incluir medidas específicas orientadas a promover la participación de todas las personas en las decisiones que los afectan y el apoyo a las diferentes formas de organización de la sociedad”, y su articulo 3 explica que los mecanismos de participación son “de origen popular o de autoridad pública, según sean promovidos o presentados directamente mediante solicitud avalada por firmas ciudadanas o por autoridad pública en los términos de la presente ley. Son de origen popular la iniciativa popular legislativa y normativa ante las corporaciones públicas, el cabildo abierto y la revocatoria del mandato; es de origen en autoridad pública el plebiscito; y pueden tener origen en autoridad pública o popular el referendo y la consulta popular. La participación de la sociedad civil se expresa a través de aquellas instancias y mecanismos que permiten su intervención en la conformación, ejercicio y control de los asuntos públicos. Pueden tener su origen en la oferta institucional o en la iniciativa ciudadana”. 
De conformidad con el Artículo 15 del Acuerdo Distrital 637 de 2016 el cual modifica el artículo 52 del Acuerdo Distrital 257 de 2006, que a su tenor literal nos indica “La Secretaría Distrital de Gobierno es un organismo del Sector Central con autonomía administrativa y financiera que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Es así como la Alcaldía Local tiene la misión de “ser una dependencia de la Secretaría Distrital de Gobierno responsable de apoyar la ejecución de las competencias asignadas a los Alcaldes o Alcaldesas Locales. En este sentido, deberán coordinar la acción del Distrito en las localidades y participar en la definición de las políticas de promoción y gestión del desarrollo de su territorio. Asimismo, fomentar la organización de las comunidades, la participación ciudadana en los procesos de la gestión pública, la promoción de la convivencia y la resolución de conflictos.”.  
Dentro de las funciones básicas de la Secretaría Distrital de Gobierno, establecidas por el decreto 411 de 2016, se encuentran, entre otras, liderar, orientar y coordinar la formulación de políticas, planes y programas encaminados a garantizar la participación de los habitantes en las decisiones que les afecten y en el control social a la gestión pública en el marco del Sistema Distrital de Participación. Corresponde a las Alcaldías Locales, de acuerdo con el decreto 411 de 2016, en su articulo 5, “Desarrollar los procesos asociados a la formulación, ejecución y seguimiento de los proyectos de inversión con cargo a los recursos de los Fondos de Desarrollo Local, cuando la delegación de la facultad de ejecución del gasto recaiga en el Alcalde Local.” 
En este sentido, el artículo primero del Acuerdo Distrital No. 740 de 2019, establece respecto de las competencias de las Alcaldías Locales lo siguiente: (…) ARTÍCULO 1 - Las Localidades en las que se organiza el territorio del Distrito Capital, como Sector de la Estructura Administrativa, son divisiones de carácter territorial, cuya finalidad es el bienestar general y el mejoramiento de la calidad de vida de la población en su respectiva jurisdicción. ARTÍCULO 2.- Ejercicio de Competencias. Las competencias otorgadas a los Alcaldes Locales del Distrito Capital tienen como finalidad promover el desarrollo integral de la Ciudad y sus localidades, y facilitar la participación efectiva de la comunidad en la gestión de los asuntos locales. (…) ARTÍCULO 3.- Principios. Las autoridades locales ejercerán sus competencias en consonancia con el interés general de la ciudadanía y los fines del Estado Social de Derecho, con arreglo a las disposiciones del artículo 63 del Decreto Ley 1421 de 1993 y atendiendo los principios constitucionales y legales de la función administrativa. ARTÍCULO 4.- Presupuestos participativos. Con el fin de procurar una participación efectiva de la ciudadanía, la Administración Distrital destinará mínimo un 10% del presupuesto asignado a cada localidad para presupuestos participativos en los Fondos de Desarrollo Local, Parágrafo 1. La implementación de presupuestos participativos se realizará atendiendo las políticas y el plan de inversiones del Plan de Desarrollo Distrital, del cual se desprenderán los Planes de Desarrollo Local y las líneas de inversión local. ARTICULO 5.- Competencias de los alcaldes locales. En consonancia con los principios de concurrencia, subsidiariedad, complementariedad y coordinación los alcaldes Locales tienen las siguientes competencias que se desarrollarán en el ámbito local. 1. Administrar las alcaldías locales y los Fondos de Desarrollo Local. 2. Realizar inversiones complementarias a las realizadas por el sector en la prestación de servicios culturales, recreativos y deportivos locales. 3. Adelantar el diseño, construcción y conservación de la malla vial local e intermedia, del espacio público y peatonal local e intermedio; así como de los puentes peatonales y/o vehiculares que pertenezcan a la malla vial local e intermedia, incluyendo los ubicados sobre cuerpos de agua. Así mismo, podrán coordinar con las entidades del sector movilidad su participación en la conservación de la malla vial y espacio público arterial, sin transporte masivo. 4. Adelantar la construcción y mantenimiento de parques vecinales y de bolsillo. 5. Desarrollar acciones que promuevan los derechos de las mujeres, desde los enfoques de género, de derechos, diferencial y territorial.6. Promover la seguridad y convivencia ciudadanas. 7. Orientar la gestión ambiental. 8. Atender y prevenir riesgos de desastres naturales. 9. Fomentar la participación ciudadana. 10. Coordinar la inspección, vigilancia y control. 11. Realizar inversiones complementarias a los programas y proyectos de la Administración Distrital en los sectores de Salud, Integración Social, Educación, Mujer, poblaciones, ruralidad, de conformidad con la reglamentación que se expida para el efecto. 12. Realizar inversiones complementarias a las realizadas por la Administración Central y desarrollar acciones en el ámbito social que promuevan la prevención del embarazo en adolescentes, así como de los factores de riesgo frente al consumo de sustancias psicoactivas. Corresponde a la Administración de las alcaldías locales y de los Fondos de Desarrollo Local la ejecución de las inversiones contenidas en el Plan de Desarrollo Local en concurrencia con el Plan Distrital de Desarrollo, las cuales deben responder a los principios administrativos de concurrencia, subsidiariedad, complementariedad y de coordinación del nivel central con el local. Parágrafo 1. Las competencias se ejercerán de acuerdo con las funciones y atribuciones asignadas por la Administración Distrital y las líneas de inversión para localidades definidas en el Consejo Distrital de Política Económica y Fiscal -CONFIS, enmarcadas según lo dispuesto en este Acuerdo. Parágrafo 2. Siempre que se deleguen o asignen competencias y/o funciones a los Alcaldes Locales estas deberán ir acompañadas de los recursos necesarios para su adecuado cumplimiento, de conformidad con el artículo 63 y 89 del Decreto Ley 1421 de 1993. (…) (subrayado propio) 
La norma citada, en su artículo 6 señala como misión de la Alcaldía Local, lo siguiente: “ARTÍCULO 6.- Misión de la Alcaldía Local. La Alcaldía Local es una dependencia de la Secretaría Distrital de Gobierno responsable de las competencias asignadas a los Alcaldes Locales. En este sentido, se ocupa de facilitar la acción del Distrito Capital en las localidades y ejecutar las funciones delegadas por el Alcalde Mayor, o desconcentradas según las disposiciones legales, en cumplimiento de los fines del Distrito Capital.” 
Que mediante el Decreto 374 de 2019 la Alcaldía de Bogotá, delegó en los Alcaldes locales la facultad para contratar, ordenar los gastos y pagos con cargo al presupuesto de los Fondos de Desarrollo Local, de conformidad con las disposiciones que regulan las inversiones y gastos con cargo a tales Fondos. 
Que el Plan de Desarrollo Económico, Social, Ambiental y de Obras Públicas para Bogotá D.C. 2020 - 2024 “UN NUEVO CONTRATO SOCIAL Y AMBIENTAL PARA LA BOGOTÁ DEL SIGLO XXI,” como política pública referente de las acciones de la Administración Distrital en el cuatrienio que comprende desde junio de 2020 hasta junio de 2024, contempla dentro del Acuerdo Distrital No. 761 de 2020, establece en su propósito 5 “Alcanzar este propósito implica implementar las estrategias que permiten a la administración caracterizarse por ser proba, transparente e íntegra y por ejecutar procesos de participación ciudadana programas y proyectos de gobierno abierto y de territorios inteligentes, así como alianzas públicas y privadas y de integración regional para el logro de sus propósitos”. 
Que el plan de Desarrollo Local de Tunjuelito, denominado “UN NUEVO CONTRATO SOCIAL Y AMBIENTAL PARA TUNJUELITO”, adoptado mediante el Acuerdo Local Número 001-2020, establece la adopción de un Plan de Desarrollo Económico, Social, Ambiental y de obras públicas para la localidad de Tunjuelito para el periodo 2021-2024 “Un nuevo contrato social y ambiental para Tunjuelito”, el cual constituye el referente de las acciones y políticas de la administración local. Y que dentro de este plan tiene como propósito número 5. Construir Bogotá-región con gobierno abierto, transparente y ciudadanía consciente. 
Dentro del propósito 5, se encuentra la meta plan de desarrollo local “Fortalecer 150 Organizaciones, JAC e Instancias de participación ciudadana.” que tiene como objetivos “Implementar acciones de fortalecimiento de la ciudadanía y organizaciones locales para la incidencia en los procesos de presupuestos participativos anuales, en ciudadanos, ciudadanas y organizaciones locales” y “Empoderar a las organizaciones sociales de base con el fin de fortalecer su participación e incidencia en la toma de decisiones con la Alcaldía Local y hacia la ciudadanía”. Este proyecto de inversión pasa por el componente de la línea de inversión de presupuestos participativos, por lo cual le ejecución de este debe dar cumplimiento a las propuestas priorizadas para la vigencia, a saber, la propuesta “Dotando las escuelas” con código 22735.  
Que el Fondo de Desarrollo Local de Tunjuelito cuenta con el Proyecto de Inversión 2069 Fortaleciendo a Tunjuelito desde lo Social, registrado en el Banco de Proyectos de inversión Local BPP-L, cuyo objetivo general es empoderar a las organizaciones sociales de base con el fin de fortalecer su participación, incidencia en la toma de decisiones con la alcaldía local hacia la ciudadanía. 
El proceso de participación ciudadana a través de organizaciones, mesas, redes e instancias debidamente reconocidas, requiere del apoyo y acompañamiento de la institucionalidad, con el objetivo de ser más activos en las acciones del gobierno; su fortalecimiento se puede desarrollar a través de diferentes mecanismos, tales como formación, dotación, acompañamiento técnico, suministro de espacios, insumos y herramientas técnicas y/o tecnológicas que aporten a su fortalecimiento y a su capacidad de apropiación en el que hacer público.</t>
    </r>
  </si>
  <si>
    <r>
      <t xml:space="preserve">Factores ambientales: 
</t>
    </r>
    <r>
      <rPr>
        <sz val="12"/>
        <rFont val="Garamond"/>
        <family val="1"/>
      </rPr>
      <t xml:space="preserve">La Alcaldía Local de Tunjuelito, cumple la normatividad ambiental, mejora continuamente sus procesos para liderar, prevenir, mitigar, proteger, conservar y hacer un uso racional de los recursos naturales y del medio ambiente, siendo modelo de responsabilidad ambiental en la gestión pública.
La Política Ambiental Operativa de La Alcaldía Local de Tunjuelito, forma parte de la Política del Sistema Integrado de Gestión de la Entidad y está orientada por la Norma ISO 14001 de 2004.
En consecuencia, la Entidad desarrolla los lineamientos sectoriales contenidos en el Plan Institucional de Gestión Ambiental –PIGA-, que se concreta a través de los Programas de Gestión en Residuos, Agua, Energía, Condiciones Internas, Buenas Prácticas y Gestión Contractual. Dichos Programas están sujetos al mejoramiento continuo, por parte de la Entidad, para el beneficio general.
</t>
    </r>
  </si>
  <si>
    <r>
      <t xml:space="preserve">Sector del objeto del Proceso de Contratación y su mercado:
</t>
    </r>
    <r>
      <rPr>
        <sz val="12"/>
        <rFont val="Garamond"/>
        <family val="1"/>
      </rPr>
      <t xml:space="preserve">Participación Ciudadana y fortalecimiento a organizaciones sociales. </t>
    </r>
  </si>
  <si>
    <r>
      <t xml:space="preserve">Normativa aplicable al objeto del Proceso de Contratación:
</t>
    </r>
    <r>
      <rPr>
        <sz val="12"/>
        <rFont val="Garamond"/>
        <family val="1"/>
      </rPr>
      <t>• Constitución Política de 1991. 
•  CONFIS N° 03 de 2020 se aprobó la modificación de los lineamientos de política para las líneas de inversión local 2021-2024 y presupuestos participativos, estableciendo las líneas de inversión desde el componente de Presupuestos Participativos; los cuales deben ser ejecutados por las Alcaldías Locales con el fin de complementar y fortalecer las inversiones estratégicas de la administración distrital, dentro de estas líneas se encuentra la línea de inversión de Otras líneas de inversión con el concepto de gasto de Reconocimiento de los saberes ancestrales en medicina.
• Plan de Desarrollo Económico, Social, Ambiental y de Obras Públicas para Bogotá D.C. 2020 – 2024, ACUERDO No. 761 DE 2020, titulado “UN NUEVO CONTRATO SOCIAL Y AMBIENTAL PARA LA BOGOTÁ DEL SIGLO XXI” 
• Resolución 2063 de 2017 del Ministerio de Salud y Protección Social, bajo la que se adopta la Política de participación social en salud (PPSS), se señala que el Sistema General de Seguridad Social en Salud estimulará la participación de los usuarios en la organización y la vigilancia de las comunidades sobre las entidades que lo conforman. 
• Resolución 66/288 del 27 de julio de 2012, con la que se adoptó la Agenda 2030 para el desarrollo sostenible, con 169 metas que abarcan aspectos económicos, sociales y ambientales, creando el compromiso de los Estados por movilizar sus medios para crear alianzas que atiendan especialmente las necesidades de la población más pobre y vulnerable
•CONPES 3918 de 2018 se crea la estrategia para la implementación de los Objetivos de Desarrollo Sostenible (ODS) en Colombia, y se definen las líneas estratégicas de acompañamiento del Gobierno Nacional a los gobiernos locales.
• Documentos Conpes 14 (2021), Política Pública de Mujeres y Equidad de Género 2020-2030, Consejo Distrital de Política Económica y Social del Distrito Capital.
• Documento Conpes 16 (2021), Política Pública para la Garantía Plena de los Derechos de las personas Lesbianas, Gays, Bisexuales, Transgeneristas e Intersexuales 2021-2032, Consejo Distrital de Política Económica y Social del Distrito Capital.
• Acuerdo No. 761 de 2020, Concejo de Bogotá, D.C.</t>
    </r>
    <r>
      <rPr>
        <b/>
        <sz val="12"/>
        <rFont val="Garamond"/>
        <family val="1"/>
      </rPr>
      <t xml:space="preserve">
</t>
    </r>
  </si>
  <si>
    <r>
      <rPr>
        <b/>
        <sz val="12"/>
        <color rgb="FF000000"/>
        <rFont val="Garamond"/>
        <family val="1"/>
      </rPr>
      <t xml:space="preserve">Experiencia propia y de otras Entidades Estatales en Procesos de Contratación del mismo tipo:
</t>
    </r>
    <r>
      <rPr>
        <sz val="12"/>
        <color rgb="FF000000"/>
        <rFont val="Garamond"/>
        <family val="1"/>
      </rPr>
      <t xml:space="preserve">Implementación del proyecto de inversión 2069 en el cuatrienio 2021-2024. Sumado a esto, en relación al antecedente de contratación de servicios identificados con código UNSPSC y descripción: 72102900 - Servicios de mantenimiento y reparación de instalaciones, 72154000 –Servicios de remodelación de cocinas y baños, 72152000 - Servicio de instalación y reparación de drywall, 72152600 - Servicio de techo y paredes externas y láminas de metal, 72153600 - Servicios de terminado interior, dotación y remodelación.
</t>
    </r>
  </si>
  <si>
    <t>MATRIZ DE RIESGOS DE CONTRATACIÓN</t>
  </si>
  <si>
    <t xml:space="preserve">Código: FDLT-SAMC-XXX-202X
Versión: 02
Vigencia: 01 de diciembre de 202
</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</si>
  <si>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</si>
  <si>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</si>
  <si>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</si>
  <si>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</si>
  <si>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</si>
  <si>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</si>
  <si>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</si>
  <si>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</si>
  <si>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</si>
  <si>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 xml:space="preserve">Requisitos habilitantes inapropiados para el proceso de selección </t>
  </si>
  <si>
    <t>General</t>
  </si>
  <si>
    <t>Interno</t>
  </si>
  <si>
    <t>Operacionales</t>
  </si>
  <si>
    <t>Inadecuado análisis  económico estimativo del valor del contrato</t>
  </si>
  <si>
    <t>Economicos</t>
  </si>
  <si>
    <t xml:space="preserve">Inadecuada  descripción del bien o servicio requerido </t>
  </si>
  <si>
    <t xml:space="preserve">Falta de profundidad en el estudio de sector no identificandose claramente aspectos de oferta y demanda </t>
  </si>
  <si>
    <t>Ausencia de fundamentación de la justificación y conveniencia de la contratación</t>
  </si>
  <si>
    <t>Errores involuntarios en los Estudios Previos, Pliegos de Condiciones, Estudio de Sector y en general cualquier documento que sea parte integral del mismo.</t>
  </si>
  <si>
    <t>SELECCIÓN</t>
  </si>
  <si>
    <t>Inadecuada evaluación de las ofertas y/o verificación de requisitos habilitantes</t>
  </si>
  <si>
    <t>Confabulacion de los proponentes (Colusión)</t>
  </si>
  <si>
    <t>Externo</t>
  </si>
  <si>
    <t>Que ninguno de los proponentes cumplan los requisitos habilitantes establecidos en el pliego de condiciones</t>
  </si>
  <si>
    <t>Proyección económica por parte del proponente que conlleve a pérdidas o baja utilidad en la ejecución del contrato.</t>
  </si>
  <si>
    <t>CONTRATACIÓN</t>
  </si>
  <si>
    <t>Demora en la iniciación del contrato debido a la no entrega oportuna de las Garantías exigidas para el proceso de contratación o que las mismas no cobijen lo establecido en los Estudios Previos.</t>
  </si>
  <si>
    <t>Presentación de reclamos de terceros sobre la selección del oferente que retrasen el perfeccionamiento del contrato.</t>
  </si>
  <si>
    <t>EJECUCIÓN</t>
  </si>
  <si>
    <t>No liquidar los contratos en los plazos acordados en el contrato o los establecidos por la Ley.</t>
  </si>
  <si>
    <t>Incumplimiento en los tiempos de entrega y/o en la calidad de los Bienes y/o Servicios contratados.</t>
  </si>
  <si>
    <t>Pérdida de elementos por robo a alguno de los proveedores de los elementos, antes o durante la entrega de los mismos.</t>
  </si>
  <si>
    <t>Poca participación por parte las Juntas de Acción Comunal</t>
  </si>
  <si>
    <t>Incumplimiento de los requisitos minimos de los Salones para acceder a las dotaciones</t>
  </si>
  <si>
    <t>Variación de los precios del mercado</t>
  </si>
  <si>
    <t>Contingencias, accidentes o demás dificultades presentadas en los eventos y espacios desarrollados a la interperie y por fuera de las instalaciones de la Alcaldía Local de Tunjuelito</t>
  </si>
  <si>
    <t>Especifico</t>
  </si>
  <si>
    <t>Incumplimiento por parte del contratista en la entrega de los productos contemplados para cada actividad</t>
  </si>
  <si>
    <t>Paros huelgas, situaciones de orden público o situaciones externas como pandemias  que afecten el cumplimiento de obligaciones cuando se hace trabajo en campo</t>
  </si>
  <si>
    <t>Sociales o Políticos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</si>
  <si>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</si>
  <si>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</si>
  <si>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</si>
  <si>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</si>
  <si>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</si>
  <si>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</si>
  <si>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</si>
  <si>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</si>
  <si>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</si>
  <si>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</si>
  <si>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</si>
  <si>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</si>
  <si>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</si>
  <si>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</si>
  <si>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</si>
  <si>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</si>
  <si>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Distorsión del proceso de selección
2. Elección de un proponente que no cumpla requisitos legales y/o que no tenga la capacidad para la ejecución
3. Selección adversa
4. Necesidad de iniciar un nuevo proceso</t>
  </si>
  <si>
    <t>1. Sobrecostos o ineficiencia económica del proyecto
2. Pérdidas económica para el contratista o para el FDLT
3. Necesidade de iniciar un nuevo proceso</t>
  </si>
  <si>
    <t>1. Necesidad de iniciar un nuevo proceso
2. Distorsión del proceso de selección
3. Selección adversa</t>
  </si>
  <si>
    <t>1. Sobrecostos o ineficiencia económica del proyecto
2. Selección adversa
3. No se puede satisfacer la necesidad de la entidad</t>
  </si>
  <si>
    <t>1. Necesidad de iniciar un nuevo proceso.
2. Selección adversa
3. No se puede satisfacer la necesidad de la entidad</t>
  </si>
  <si>
    <t>1. Necesidad de iniciar un nuevo proceso 
2. No se puede satisfacer la necesidad de la entidad.</t>
  </si>
  <si>
    <t>1. Selecciónar un contratista que no esté en capacidad de cumplir con el objeto del contrato.
2. Selección adversa</t>
  </si>
  <si>
    <t>1. Que se declare desierta la convocatoria
2. Necesidad de iniciar un nuevo proceso</t>
  </si>
  <si>
    <t>1. Pérdidas económicas para el contratista o propuestas artificialmente bajas.</t>
  </si>
  <si>
    <t>Demora en la iniciación del contrato debido a la no entrega oportuna de las Garantías exigidas para el proceso de contratación o que las mismas no cobijen lo establecido en los Estudios Previ</t>
  </si>
  <si>
    <t>1. Pérdida de Tiempo por no iniciar el contrato de forma oportuna 
2. Falta de respaldo por parte de una aseguradora sobre los riesgos existentes durante la ejecución del Contrato</t>
  </si>
  <si>
    <t>1. Pérdida de Tiempo por no iniciar el contrato de forma oportuna 
2. Necesidad de iniciar un nuevo proceso</t>
  </si>
  <si>
    <t>1. Pérdida de competencia para liquidar en sede administrativa. 
2. Incertidumbre del estado del contrato. 
3.Falta de paz y salvo por las partes.</t>
  </si>
  <si>
    <t>1. Mala ejecución del objeto contratado.
2.No se puede satisfacer la necesidad de la Entidad</t>
  </si>
  <si>
    <t>1. Daños ocasionados al FDLT.</t>
  </si>
  <si>
    <t>1. Incumplimiento de las metas dentro de la vigencia, y el alcance de las iniciativas participativas.</t>
  </si>
  <si>
    <t>1. No identificación de los beneficiarios del proyecto para el cumplimiento de la meta del plan de desarrollo</t>
  </si>
  <si>
    <t>MEDIO</t>
  </si>
  <si>
    <t>1. Variación presupuestal que afecte la capacidad de adquisición de bienes y servicios 
2. Desfase presupuestal
3. reclamaciones de rompimiento del equilibrio económico por parte del contratista.</t>
  </si>
  <si>
    <t xml:space="preserve">1. Lesiones, afectaciones o pérdidas humanas.
2. Costos y/o sanciones para el contratista y el FDLT
3. Imposibilidad o dificultades para el desarrollo de las actividades
</t>
  </si>
  <si>
    <t>1. Incumplimiento de las metas y objetivos del proyecto. 
2. Afectación del cumplimiento del contrato dentro de la vigencia</t>
  </si>
  <si>
    <t>1. Imposibilidad o dificultades para el desarrollo de las actividades
2. Afectación del cumplimiento del contrato dentro de la vigencia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</si>
  <si>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</si>
  <si>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</si>
  <si>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</si>
  <si>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</si>
  <si>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</si>
  <si>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</si>
  <si>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</si>
  <si>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</si>
  <si>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</si>
  <si>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</si>
  <si>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</si>
  <si>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</si>
  <si>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</si>
  <si>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</si>
  <si>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</si>
  <si>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</si>
  <si>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</si>
  <si>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</si>
  <si>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</si>
  <si>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</si>
  <si>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</si>
  <si>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</si>
  <si>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</si>
  <si>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</si>
  <si>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</si>
  <si>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</si>
  <si>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</si>
  <si>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</si>
  <si>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</si>
  <si>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</si>
  <si>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</si>
  <si>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</si>
  <si>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</si>
  <si>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</si>
  <si>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</si>
  <si>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</si>
  <si>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</si>
  <si>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</si>
  <si>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</si>
  <si>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</si>
  <si>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</si>
  <si>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</si>
  <si>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</si>
  <si>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</si>
  <si>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</si>
  <si>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</si>
  <si>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</si>
  <si>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jurídica y efectuar revisiones con los lineamientos de Colombia Compra Eficiente</t>
  </si>
  <si>
    <t>NO</t>
  </si>
  <si>
    <t>PROFESIONALES DEL ÁREA DE GESTIÓN DEL DESARROLLO LOCAL DE TUNJUELITO (PLANEACIÓN Y CONTRATACIÓN)</t>
  </si>
  <si>
    <t>SEGUIMIENTO AL PROCESO</t>
  </si>
  <si>
    <t>ETAPA DE PLANEACIÓN Y SELECCIÓN</t>
  </si>
  <si>
    <t>Revisión exhaustiva en el proceso de estudio de mercado siguiendo los lineamientos de Colombia Compra Eficiente</t>
  </si>
  <si>
    <t>SI</t>
  </si>
  <si>
    <t>PROFESIONALES DEL ÁREA DE GESTIÓN DEL DESARROLLO LOCAL DE TUNJUELITO (PLANEACIÓN)</t>
  </si>
  <si>
    <t xml:space="preserve">ETAPA DE PLANEACIÓN </t>
  </si>
  <si>
    <t>Reducir la probabilidad de ocurrencia del evento</t>
  </si>
  <si>
    <t>ETAPA DE PLANEACIÓN</t>
  </si>
  <si>
    <t>Utilizar los lineamientos de Colombia Compra Eficiente y utilizar como referencia procesos similares</t>
  </si>
  <si>
    <t>Revisiones constantes por parte del área de planeación de la entidad tomando como referencia procesos similares</t>
  </si>
  <si>
    <t>Verificar los documentos en el proceso de observaciones y respuesta a estas mismas observaciones. 
Realizar las aclaraciones necesarias en el proceso de selección y evaluar las propuestas con los criterios sugeridos por Colombia Compra Eficiente.</t>
  </si>
  <si>
    <t>Efectuar verificaciones a los documentos y propuestas presentadas, con el apoyo de los profesionales del área y el equipo jurídico</t>
  </si>
  <si>
    <t>SEMANAL ETAPA DE SELECCIÓN</t>
  </si>
  <si>
    <t>Utilizar la metodología de Colombia Compra Eficiente y dar cumplimiento a la normatividad vigente.</t>
  </si>
  <si>
    <t>MUESTREO ALEATORIO DE CALIDAD</t>
  </si>
  <si>
    <t>Efectuar verificaciones a los documentos y propuestas presentadas por parte de los profesionales del área</t>
  </si>
  <si>
    <t>PROFESIONALES DEL ÁREA DE GESTIÓN DEL DESARROLLO LOCAL DE TUNJUELITO (CONTRATACIÓN)</t>
  </si>
  <si>
    <t>Realizar aclaraciones en el proceso  de selección y evaluar las propuestas con los criterios sugeridos por Colombia Compra Eficiente.</t>
  </si>
  <si>
    <t>Efectuar verificaciones a los documentos entregados de acuerdo con la lista de chequeo sugeridas para la entidad.</t>
  </si>
  <si>
    <t>ETAPA DE CONTRATACIÓN</t>
  </si>
  <si>
    <t>Dar trámite eficiente y oportuno de las PQRS presentadas por terceros</t>
  </si>
  <si>
    <t>Supervisar de manera eficiente los tiempos de la contratación, de acuerdo con los cronogramas propuestos.</t>
  </si>
  <si>
    <t>SEMANAL SEGÚN CRONOGRAMA DEL PROYECTO</t>
  </si>
  <si>
    <t>Cumplimiento de las Fases del E.P. y Verificación por parte del apoyo a la supervisión de cada uno de los item solicitados e ingresados a almacén.</t>
  </si>
  <si>
    <t>SUPERVISIÓN, APOYO A LA SUPERVISIÓN Y CONTRATISTA</t>
  </si>
  <si>
    <t>Revisiones periódicas de seguimiento por parte de la supervisión y el comité respectivos.
Protocolos por parte de la supervisión y el contratista para la gestión de insumos, materiales, equipos y demás recursos</t>
  </si>
  <si>
    <t>Verificación del fondo y el contratista del cumplimiento de los recursos de difusión, estrategias de convocatorias, cronograma de divulgación y plan de trabajo.</t>
  </si>
  <si>
    <t>Verificación del fondio y el contratista de los requisitos, y solicitud con tiempo de estos a los solones comunales para lograra su subsanación.</t>
  </si>
  <si>
    <t xml:space="preserve">Efectuar revisiones en cada una de las etapas de elaboración de los Estudios Previos, Estudios de Sector, Pliegos de condiciones del proceso de contratación para evitar la ocurrencia del evento. </t>
  </si>
  <si>
    <t>ETAPA DE PLANEACIÓN Y SEGUIMIENTO A LA ETAPA DE EJECUCIÓN</t>
  </si>
  <si>
    <t>Protocolos de cuidado y seguridad
Pólizas de seguro en el caso que lo requieran o planes de contingencia</t>
  </si>
  <si>
    <t>Realizar supervisiones periódicas al anexo técnico, el plan de trabajo y las obligaciones contractuales entre las partes</t>
  </si>
  <si>
    <t xml:space="preserve">Seguimiento de la programación de las activades y verificación de las condiciones previsibles acerca del estado del clima </t>
  </si>
  <si>
    <t>Impacto del Riesgo</t>
  </si>
  <si>
    <t>Esta matriz es un documento anexo del Estudio Previo</t>
  </si>
  <si>
    <t>No</t>
  </si>
  <si>
    <t>Etapa</t>
  </si>
  <si>
    <t>Clase</t>
  </si>
  <si>
    <t>Fuente</t>
  </si>
  <si>
    <t>Valoracion de riesgo</t>
  </si>
  <si>
    <t>¿A quien se le asigna?</t>
  </si>
  <si>
    <t>¿Afecta de la ejecucion del contrato?</t>
  </si>
  <si>
    <t>¿Cómo se realiza el monitoreo</t>
  </si>
  <si>
    <t>SDG</t>
  </si>
  <si>
    <t>BAJO</t>
  </si>
  <si>
    <t>CONTRATISTA</t>
  </si>
  <si>
    <t>CONTRATISTA Y SDG</t>
  </si>
  <si>
    <t xml:space="preserve">Categoria </t>
  </si>
  <si>
    <t xml:space="preserve">Código: FDLT-XXX-2025
Versión: 02
Vigencia: 01 de diciembre de 2022
</t>
  </si>
  <si>
    <t xml:space="preserve">Código:FDLT-XXX-2025
Versión: 02
Vigencia: 01 de diciembre de 2022
</t>
  </si>
  <si>
    <t>FDLT</t>
  </si>
  <si>
    <t>CONTRATISTA Y FDLT</t>
  </si>
  <si>
    <r>
      <rPr>
        <b/>
        <u/>
        <sz val="12"/>
        <rFont val="Garamond"/>
        <family val="1"/>
      </rPr>
      <t>Partícipes del Proceso de Contratación:</t>
    </r>
    <r>
      <rPr>
        <b/>
        <sz val="12"/>
        <rFont val="Garamond"/>
        <family val="1"/>
      </rPr>
      <t xml:space="preserve"> 
</t>
    </r>
    <r>
      <rPr>
        <sz val="12"/>
        <rFont val="Garamond"/>
        <family val="1"/>
      </rPr>
      <t>Alcaldía Local de Tunjuelito,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de la casa de cultura de la Localidad y todos quienes hagan parte o se beneficien de estos.</t>
    </r>
  </si>
  <si>
    <r>
      <t xml:space="preserve">Ciudadanía que se beneficia del Proceso de Contratación: 
</t>
    </r>
    <r>
      <rPr>
        <sz val="12"/>
        <rFont val="Garamond"/>
        <family val="1"/>
      </rPr>
      <t xml:space="preserve">Comunidad en general de la localidad de tunjuelito, especialmente la comunidad de los barrios Tunjuelito y Fatima  </t>
    </r>
  </si>
  <si>
    <r>
      <t xml:space="preserve">Condiciones geográficas y de acceso del lugar en el cual se debe cumplir el objeto del Proceso de Contratación: 
</t>
    </r>
    <r>
      <rPr>
        <sz val="12"/>
        <rFont val="Garamond"/>
        <family val="1"/>
      </rPr>
      <t xml:space="preserve">El Fondo pretende intervenir los jardines infantiles intervención integral de los jardines Infantiles el Rincón de las Ardillas y Rafael Barberi, ubicada en la Barberi ubicados en la calle 53 SUR # 13 C – 56 y carrera 36 # 50 B - 35 SUR, en el barrio Tunjuelito y Fatima de la localidad el cual se encuentra en un estado  de deterioro, con el objetivo de brindar mejores escenarios para el desarrollo social de la comunidad, así mismo se considera como un proyecto de gran impacto toda vez que la comunidad de los barrios en mención no cuenta con ningún escenario para realizar las  actividades de aprendizaje y cuidado infantil el cual se prestan en los jardines infantiles.a. </t>
    </r>
  </si>
  <si>
    <r>
      <t xml:space="preserve">Objeto del Proceso de Contratación: </t>
    </r>
    <r>
      <rPr>
        <b/>
        <sz val="12"/>
        <rFont val="Garamond"/>
        <family val="1"/>
      </rPr>
      <t>“REALIZAR LA ADECUACIÓN Y MANTENIMIENTO DE JARDINES INFANTILES  UBICADOS EN LA LOCALIDAD DE TUNJUELITO EN BOGOTÁ D.C Y A MONTO AGOTABLE”.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</si>
</sst>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16"/>
      <name val="Garamond"/>
      <family val="1"/>
    </font>
    <font>
      <b/>
      <sz val="12"/>
      <color theme="1"/>
      <name val="Garamond"/>
      <family val="1"/>
    </font>
    <font>
      <b/>
      <sz val="12"/>
      <color rgb="FF000000"/>
      <name val="Garamond"/>
      <family val="1"/>
    </font>
    <font>
      <sz val="12"/>
      <color rgb="FF000000"/>
      <name val="Garamond"/>
      <family val="1"/>
    </font>
    <font>
      <b/>
      <sz val="18"/>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6">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54">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9" xfId="0" applyBorder="1" applyAlignment="1">
      <alignment horizontal="center"/>
    </xf>
    <xf numFmtId="0" fontId="9" fillId="0" borderId="0" xfId="0" applyFont="1"/>
    <xf numFmtId="0" fontId="4" fillId="4" borderId="20"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23"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8" xfId="0" applyFont="1" applyBorder="1"/>
    <xf numFmtId="0" fontId="7" fillId="0" borderId="9"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30" xfId="0" applyFont="1" applyBorder="1" applyAlignment="1">
      <alignment horizontal="center" vertical="center" wrapText="1"/>
    </xf>
    <xf numFmtId="0" fontId="12" fillId="4" borderId="18"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4" borderId="19" xfId="0" applyFont="1" applyFill="1" applyBorder="1" applyAlignment="1">
      <alignment horizontal="center" vertical="center" textRotation="90" wrapText="1"/>
    </xf>
    <xf numFmtId="0" fontId="12" fillId="4" borderId="20" xfId="0" applyFont="1" applyFill="1" applyBorder="1" applyAlignment="1">
      <alignment horizontal="center" vertical="center"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2" xfId="0" applyFont="1" applyBorder="1" applyAlignment="1">
      <alignment horizontal="center" vertical="center" textRotation="90" wrapText="1"/>
    </xf>
    <xf numFmtId="0" fontId="7" fillId="0" borderId="25"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horizontal="center" vertical="center" textRotation="90" wrapText="1"/>
    </xf>
    <xf numFmtId="0" fontId="10" fillId="0" borderId="25" xfId="0" applyFont="1" applyBorder="1" applyAlignment="1">
      <alignment horizontal="center" vertical="center" wrapText="1"/>
    </xf>
    <xf numFmtId="0" fontId="10" fillId="0" borderId="13" xfId="0" applyFont="1" applyBorder="1" applyAlignment="1">
      <alignment horizontal="center" vertical="center" wrapText="1"/>
    </xf>
    <xf numFmtId="0" fontId="7" fillId="0" borderId="31" xfId="0" applyFont="1" applyBorder="1"/>
    <xf numFmtId="0" fontId="7" fillId="0" borderId="31"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6" fillId="0" borderId="10" xfId="0" applyFont="1" applyBorder="1" applyAlignment="1">
      <alignment vertical="center"/>
    </xf>
    <xf numFmtId="0" fontId="16" fillId="0" borderId="5" xfId="0" applyFont="1" applyBorder="1" applyAlignment="1">
      <alignment vertical="center"/>
    </xf>
    <xf numFmtId="0" fontId="20" fillId="2" borderId="15" xfId="0" applyFont="1" applyFill="1" applyBorder="1" applyAlignment="1">
      <alignment vertical="center" wrapText="1"/>
    </xf>
    <xf numFmtId="0" fontId="20" fillId="0" borderId="15" xfId="0" applyFont="1" applyBorder="1"/>
    <xf numFmtId="0" fontId="17" fillId="2" borderId="11" xfId="0" applyFont="1" applyFill="1" applyBorder="1" applyAlignment="1">
      <alignment vertical="center" wrapText="1"/>
    </xf>
    <xf numFmtId="0" fontId="17" fillId="2" borderId="12" xfId="0" applyFont="1" applyFill="1" applyBorder="1" applyAlignment="1">
      <alignment vertical="center" wrapText="1"/>
    </xf>
    <xf numFmtId="0" fontId="16" fillId="0" borderId="15" xfId="0" applyFont="1" applyBorder="1" applyAlignment="1">
      <alignment vertical="center"/>
    </xf>
    <xf numFmtId="0" fontId="17" fillId="0" borderId="11"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6" xfId="0" applyFont="1" applyBorder="1"/>
    <xf numFmtId="0" fontId="20" fillId="0" borderId="8" xfId="0" applyFont="1" applyBorder="1"/>
    <xf numFmtId="0" fontId="20" fillId="0" borderId="9" xfId="0" applyFont="1" applyBorder="1" applyAlignment="1">
      <alignment horizontal="center"/>
    </xf>
    <xf numFmtId="0" fontId="21" fillId="4" borderId="18" xfId="0" applyFont="1" applyFill="1" applyBorder="1" applyAlignment="1">
      <alignment horizontal="center" vertical="center" wrapText="1"/>
    </xf>
    <xf numFmtId="0" fontId="22" fillId="4" borderId="19" xfId="0" applyFont="1" applyFill="1" applyBorder="1" applyAlignment="1">
      <alignment horizontal="center" vertical="center" wrapText="1"/>
    </xf>
    <xf numFmtId="0" fontId="22" fillId="4" borderId="20" xfId="0" applyFont="1" applyFill="1" applyBorder="1" applyAlignment="1">
      <alignment horizontal="center" vertical="center" wrapText="1"/>
    </xf>
    <xf numFmtId="0" fontId="17" fillId="0" borderId="21" xfId="0" applyFont="1" applyBorder="1" applyAlignment="1">
      <alignment horizontal="left" vertical="center" wrapText="1"/>
    </xf>
    <xf numFmtId="0" fontId="20" fillId="0" borderId="22"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25" xfId="0" applyFont="1" applyBorder="1" applyAlignment="1">
      <alignment horizontal="center" vertical="center" wrapText="1"/>
    </xf>
    <xf numFmtId="0" fontId="17" fillId="0" borderId="23" xfId="0" applyFont="1" applyBorder="1" applyAlignment="1">
      <alignment horizontal="left" vertical="center" wrapText="1"/>
    </xf>
    <xf numFmtId="0" fontId="20" fillId="0" borderId="3" xfId="0" applyFont="1" applyBorder="1" applyAlignment="1">
      <alignment horizontal="left" vertical="center" wrapText="1"/>
    </xf>
    <xf numFmtId="0" fontId="17" fillId="0" borderId="1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26" xfId="0" applyFont="1" applyBorder="1" applyAlignment="1">
      <alignment horizontal="center" vertical="center" wrapText="1"/>
    </xf>
    <xf numFmtId="0" fontId="20" fillId="0" borderId="27" xfId="0" applyFont="1" applyBorder="1"/>
    <xf numFmtId="0" fontId="20" fillId="0" borderId="28" xfId="0" applyFont="1" applyBorder="1"/>
    <xf numFmtId="0" fontId="20" fillId="0" borderId="29"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17"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2" fillId="4" borderId="18" xfId="0" applyFont="1" applyFill="1" applyBorder="1" applyAlignment="1">
      <alignment horizontal="center" vertical="center" wrapText="1"/>
    </xf>
    <xf numFmtId="0" fontId="17" fillId="0" borderId="21" xfId="0" applyFont="1" applyBorder="1" applyAlignment="1">
      <alignment horizontal="center" vertical="center" wrapText="1"/>
    </xf>
    <xf numFmtId="0" fontId="17" fillId="0" borderId="22" xfId="0" applyFont="1" applyBorder="1" applyAlignment="1">
      <alignment horizontal="center" vertical="center" wrapText="1"/>
    </xf>
    <xf numFmtId="0" fontId="24" fillId="0" borderId="22" xfId="0" applyFont="1" applyBorder="1" applyAlignment="1">
      <alignment horizontal="center" vertical="center" wrapText="1"/>
    </xf>
    <xf numFmtId="0" fontId="17" fillId="0" borderId="23" xfId="0" applyFont="1" applyBorder="1" applyAlignment="1">
      <alignment horizontal="center" vertical="center" wrapText="1"/>
    </xf>
    <xf numFmtId="0" fontId="24" fillId="0" borderId="3" xfId="0" applyFont="1" applyBorder="1" applyAlignment="1">
      <alignment horizontal="center" vertical="center" wrapText="1"/>
    </xf>
    <xf numFmtId="0" fontId="17" fillId="0" borderId="24" xfId="0" applyFont="1" applyBorder="1" applyAlignment="1">
      <alignment horizontal="center" vertical="center" wrapText="1"/>
    </xf>
    <xf numFmtId="0" fontId="15" fillId="0" borderId="0" xfId="0" applyFont="1" applyAlignment="1">
      <alignment horizontal="center"/>
    </xf>
    <xf numFmtId="0" fontId="20" fillId="0" borderId="7" xfId="0" applyFont="1" applyBorder="1" applyAlignment="1">
      <alignment vertical="center"/>
    </xf>
    <xf numFmtId="0" fontId="25" fillId="0" borderId="3" xfId="0" applyFont="1" applyBorder="1" applyAlignment="1">
      <alignment horizontal="center" vertical="center" wrapText="1"/>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3" fillId="0" borderId="0" xfId="0" applyFont="1" applyAlignment="1">
      <alignment horizontal="left" wrapText="1"/>
    </xf>
    <xf numFmtId="0" fontId="0" fillId="0" borderId="0" xfId="0" applyAlignment="1">
      <alignment horizontal="left"/>
    </xf>
    <xf numFmtId="0" fontId="16" fillId="0" borderId="55" xfId="0" applyFont="1" applyBorder="1" applyAlignment="1">
      <alignment vertical="center"/>
    </xf>
    <xf numFmtId="0" fontId="16" fillId="0" borderId="56" xfId="0" applyFont="1" applyBorder="1" applyAlignment="1">
      <alignment vertical="center"/>
    </xf>
    <xf numFmtId="0" fontId="20" fillId="0" borderId="57" xfId="0" applyFont="1" applyBorder="1"/>
    <xf numFmtId="0" fontId="17" fillId="2" borderId="58" xfId="0" applyFont="1" applyFill="1" applyBorder="1" applyAlignment="1">
      <alignment vertical="center" wrapText="1"/>
    </xf>
    <xf numFmtId="0" fontId="20" fillId="2" borderId="57" xfId="0" applyFont="1" applyFill="1" applyBorder="1" applyAlignment="1">
      <alignment vertical="center" wrapText="1"/>
    </xf>
    <xf numFmtId="0" fontId="17" fillId="0" borderId="59" xfId="0" applyFont="1" applyBorder="1" applyAlignment="1">
      <alignment vertical="center" wrapText="1"/>
    </xf>
    <xf numFmtId="0" fontId="20" fillId="0" borderId="57" xfId="0" applyFont="1" applyBorder="1" applyAlignment="1">
      <alignment vertical="center" wrapText="1"/>
    </xf>
    <xf numFmtId="0" fontId="20" fillId="0" borderId="15" xfId="0" applyFont="1" applyBorder="1" applyAlignment="1">
      <alignment vertical="center" wrapText="1"/>
    </xf>
    <xf numFmtId="0" fontId="17" fillId="0" borderId="62" xfId="0" applyFont="1" applyBorder="1" applyAlignment="1">
      <alignment horizontal="left" vertical="center" wrapText="1"/>
    </xf>
    <xf numFmtId="0" fontId="20" fillId="0" borderId="35" xfId="0" applyFont="1" applyBorder="1" applyAlignment="1">
      <alignment horizontal="left" vertical="center" wrapText="1"/>
    </xf>
    <xf numFmtId="0" fontId="17" fillId="0" borderId="35" xfId="0" applyFont="1" applyBorder="1" applyAlignment="1">
      <alignment horizontal="center" vertical="center" wrapText="1"/>
    </xf>
    <xf numFmtId="0" fontId="17" fillId="0" borderId="35" xfId="0" applyFont="1" applyBorder="1" applyAlignment="1">
      <alignment horizontal="center" vertical="center"/>
    </xf>
    <xf numFmtId="0" fontId="17" fillId="0" borderId="30" xfId="0" applyFont="1" applyBorder="1" applyAlignment="1">
      <alignment horizontal="center" vertical="center" wrapText="1"/>
    </xf>
    <xf numFmtId="0" fontId="24" fillId="0" borderId="35" xfId="0" applyFont="1" applyBorder="1" applyAlignment="1">
      <alignment horizontal="center" vertical="center" wrapText="1"/>
    </xf>
    <xf numFmtId="0" fontId="10" fillId="0" borderId="30" xfId="0" applyFont="1" applyBorder="1" applyAlignment="1">
      <alignment horizontal="center" vertical="center" wrapText="1"/>
    </xf>
    <xf numFmtId="0" fontId="20" fillId="0" borderId="65" xfId="0" applyFont="1" applyBorder="1" applyAlignment="1">
      <alignment vertical="center" wrapText="1"/>
    </xf>
    <xf numFmtId="0" fontId="17" fillId="0" borderId="29" xfId="0" applyFont="1" applyBorder="1" applyAlignment="1">
      <alignment vertical="center" wrapText="1"/>
    </xf>
    <xf numFmtId="0" fontId="20" fillId="2" borderId="68" xfId="0" applyFont="1" applyFill="1" applyBorder="1" applyAlignment="1">
      <alignment vertical="center" wrapText="1"/>
    </xf>
    <xf numFmtId="0" fontId="20" fillId="0" borderId="68" xfId="0" applyFont="1" applyBorder="1"/>
    <xf numFmtId="0" fontId="17" fillId="0" borderId="69" xfId="0" applyFont="1" applyBorder="1" applyAlignment="1">
      <alignment vertical="center" wrapText="1"/>
    </xf>
    <xf numFmtId="0" fontId="16" fillId="0" borderId="65" xfId="0" applyFont="1" applyBorder="1" applyAlignment="1">
      <alignment vertical="center"/>
    </xf>
    <xf numFmtId="0" fontId="20" fillId="2" borderId="65" xfId="0" applyFont="1" applyFill="1" applyBorder="1" applyAlignment="1">
      <alignment vertical="center" wrapText="1"/>
    </xf>
    <xf numFmtId="0" fontId="20" fillId="0" borderId="65" xfId="0" applyFont="1" applyBorder="1"/>
    <xf numFmtId="0" fontId="17" fillId="2" borderId="71" xfId="0" applyFont="1" applyFill="1" applyBorder="1" applyAlignment="1">
      <alignment vertical="center" wrapText="1"/>
    </xf>
    <xf numFmtId="0" fontId="16" fillId="0" borderId="66" xfId="0" applyFont="1" applyBorder="1" applyAlignment="1">
      <alignment vertical="center"/>
    </xf>
    <xf numFmtId="0" fontId="16" fillId="0" borderId="68" xfId="0" applyFont="1" applyBorder="1" applyAlignment="1">
      <alignment vertical="center"/>
    </xf>
    <xf numFmtId="0" fontId="17" fillId="2" borderId="69" xfId="0" applyFont="1" applyFill="1" applyBorder="1" applyAlignment="1">
      <alignment vertical="center" wrapText="1"/>
    </xf>
    <xf numFmtId="0" fontId="16" fillId="0" borderId="63" xfId="0" applyFont="1" applyBorder="1" applyAlignment="1">
      <alignment vertical="center"/>
    </xf>
    <xf numFmtId="0" fontId="16" fillId="0" borderId="67" xfId="0" applyFont="1" applyBorder="1" applyAlignment="1">
      <alignment vertical="center"/>
    </xf>
    <xf numFmtId="0" fontId="16" fillId="0" borderId="64" xfId="0" applyFont="1" applyBorder="1" applyAlignment="1">
      <alignment vertical="center"/>
    </xf>
    <xf numFmtId="0" fontId="24" fillId="0" borderId="7" xfId="0" applyFont="1" applyBorder="1" applyAlignment="1">
      <alignment horizontal="center" vertical="center" wrapText="1"/>
    </xf>
    <xf numFmtId="0" fontId="10" fillId="0" borderId="26"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26" xfId="0" applyFont="1" applyBorder="1" applyAlignment="1">
      <alignment horizontal="center" vertical="center" wrapText="1"/>
    </xf>
    <xf numFmtId="0" fontId="11" fillId="6" borderId="4" xfId="0" applyFont="1" applyFill="1" applyBorder="1" applyAlignment="1">
      <alignment horizontal="center" vertical="center" wrapText="1"/>
    </xf>
    <xf numFmtId="0" fontId="12" fillId="4" borderId="72" xfId="0" applyFont="1" applyFill="1" applyBorder="1" applyAlignment="1">
      <alignment horizontal="center" vertical="center" textRotation="90" wrapText="1"/>
    </xf>
    <xf numFmtId="0" fontId="8" fillId="0" borderId="0" xfId="0" applyFont="1" applyAlignment="1">
      <alignment horizontal="left" vertical="center" wrapText="1"/>
    </xf>
    <xf numFmtId="0" fontId="14" fillId="0" borderId="23" xfId="0" applyFont="1" applyBorder="1" applyAlignment="1">
      <alignment horizontal="left" vertical="top" wrapText="1"/>
    </xf>
    <xf numFmtId="0" fontId="14" fillId="0" borderId="3" xfId="0" applyFont="1" applyBorder="1" applyAlignment="1">
      <alignment horizontal="left" vertical="top" wrapText="1"/>
    </xf>
    <xf numFmtId="0" fontId="14" fillId="0" borderId="13" xfId="0" applyFont="1" applyBorder="1" applyAlignment="1">
      <alignment horizontal="left" vertical="top" wrapText="1"/>
    </xf>
    <xf numFmtId="0" fontId="30" fillId="0" borderId="24" xfId="0" applyFont="1" applyBorder="1" applyAlignment="1">
      <alignment horizontal="left" vertical="top" wrapText="1"/>
    </xf>
    <xf numFmtId="0" fontId="29" fillId="0" borderId="7" xfId="0" applyFont="1" applyBorder="1" applyAlignment="1">
      <alignment horizontal="left" vertical="top" wrapText="1"/>
    </xf>
    <xf numFmtId="0" fontId="29" fillId="0" borderId="26" xfId="0" applyFont="1" applyBorder="1" applyAlignment="1">
      <alignment horizontal="left" vertical="top" wrapText="1"/>
    </xf>
    <xf numFmtId="0" fontId="5" fillId="0" borderId="3" xfId="0" applyFont="1" applyBorder="1" applyAlignment="1">
      <alignment horizontal="center"/>
    </xf>
    <xf numFmtId="0" fontId="14" fillId="0" borderId="18" xfId="0" applyFont="1" applyBorder="1" applyAlignment="1">
      <alignment horizontal="center"/>
    </xf>
    <xf numFmtId="0" fontId="14" fillId="0" borderId="19" xfId="0" applyFont="1" applyBorder="1" applyAlignment="1">
      <alignment horizontal="center"/>
    </xf>
    <xf numFmtId="0" fontId="14" fillId="0" borderId="20" xfId="0" applyFont="1" applyBorder="1" applyAlignment="1">
      <alignment horizontal="center"/>
    </xf>
    <xf numFmtId="0" fontId="17" fillId="0" borderId="33" xfId="0" applyFont="1" applyBorder="1" applyAlignment="1">
      <alignment horizontal="left" vertical="center" wrapText="1"/>
    </xf>
    <xf numFmtId="0" fontId="17" fillId="0" borderId="17" xfId="0" applyFont="1" applyBorder="1" applyAlignment="1">
      <alignment horizontal="left" vertical="center" wrapText="1"/>
    </xf>
    <xf numFmtId="0" fontId="17" fillId="0" borderId="34" xfId="0" applyFont="1" applyBorder="1" applyAlignment="1">
      <alignment horizontal="left" vertical="center" wrapText="1"/>
    </xf>
    <xf numFmtId="0" fontId="13" fillId="0" borderId="43" xfId="0" applyFont="1" applyBorder="1" applyAlignment="1">
      <alignment horizontal="center" vertical="center"/>
    </xf>
    <xf numFmtId="0" fontId="13" fillId="0" borderId="44" xfId="0" applyFont="1" applyBorder="1" applyAlignment="1">
      <alignment horizontal="center" vertical="center"/>
    </xf>
    <xf numFmtId="0" fontId="13" fillId="0" borderId="45" xfId="0" applyFont="1" applyBorder="1" applyAlignment="1">
      <alignment horizontal="center" vertical="center"/>
    </xf>
    <xf numFmtId="0" fontId="13" fillId="0" borderId="51" xfId="0" applyFont="1" applyBorder="1" applyAlignment="1">
      <alignment horizontal="center" vertical="center"/>
    </xf>
    <xf numFmtId="0" fontId="13" fillId="0" borderId="0" xfId="0" applyFont="1" applyAlignment="1">
      <alignment horizontal="center" vertical="center"/>
    </xf>
    <xf numFmtId="0" fontId="13" fillId="0" borderId="50" xfId="0" applyFont="1" applyBorder="1" applyAlignment="1">
      <alignment horizontal="center" vertical="center"/>
    </xf>
    <xf numFmtId="0" fontId="13" fillId="0" borderId="46" xfId="0" applyFont="1" applyBorder="1" applyAlignment="1">
      <alignment horizontal="center" vertical="center"/>
    </xf>
    <xf numFmtId="0" fontId="13" fillId="0" borderId="39" xfId="0" applyFont="1" applyBorder="1" applyAlignment="1">
      <alignment horizontal="center" vertical="center"/>
    </xf>
    <xf numFmtId="0" fontId="13" fillId="0" borderId="47" xfId="0" applyFont="1" applyBorder="1" applyAlignment="1">
      <alignment horizontal="center" vertical="center"/>
    </xf>
    <xf numFmtId="0" fontId="17" fillId="0" borderId="35" xfId="0" applyFont="1" applyBorder="1" applyAlignment="1">
      <alignment horizontal="left" vertical="center" wrapText="1"/>
    </xf>
    <xf numFmtId="0" fontId="17" fillId="0" borderId="52" xfId="0" applyFont="1" applyBorder="1" applyAlignment="1">
      <alignment horizontal="left" vertical="center" wrapText="1"/>
    </xf>
    <xf numFmtId="0" fontId="15" fillId="0" borderId="36"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14" fillId="0" borderId="27" xfId="0" applyFont="1" applyBorder="1" applyAlignment="1">
      <alignment horizontal="left" wrapText="1"/>
    </xf>
    <xf numFmtId="0" fontId="14" fillId="0" borderId="28"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6" xfId="0" applyFont="1" applyBorder="1" applyAlignment="1">
      <alignment horizontal="left" wrapText="1"/>
    </xf>
    <xf numFmtId="0" fontId="14" fillId="0" borderId="8" xfId="0" applyFont="1" applyBorder="1" applyAlignment="1">
      <alignment horizontal="left" wrapText="1"/>
    </xf>
    <xf numFmtId="0" fontId="27" fillId="0" borderId="27" xfId="0" applyFont="1" applyBorder="1" applyAlignment="1">
      <alignment horizontal="left" vertical="center" wrapText="1"/>
    </xf>
    <xf numFmtId="0" fontId="27" fillId="0" borderId="28" xfId="0" applyFont="1" applyBorder="1" applyAlignment="1">
      <alignment horizontal="left" vertical="center" wrapText="1"/>
    </xf>
    <xf numFmtId="0" fontId="27" fillId="0" borderId="29" xfId="0" applyFont="1" applyBorder="1" applyAlignment="1">
      <alignment horizontal="left" vertical="center" wrapText="1"/>
    </xf>
    <xf numFmtId="0" fontId="15" fillId="0" borderId="36" xfId="0" applyFont="1" applyBorder="1" applyAlignment="1">
      <alignment horizontal="center" vertical="center" wrapText="1"/>
    </xf>
    <xf numFmtId="0" fontId="15" fillId="0" borderId="37" xfId="0" applyFont="1" applyBorder="1" applyAlignment="1">
      <alignment horizontal="center" vertical="center" wrapText="1"/>
    </xf>
    <xf numFmtId="0" fontId="15" fillId="0" borderId="38" xfId="0" applyFont="1" applyBorder="1" applyAlignment="1">
      <alignment horizontal="center" vertical="center" wrapText="1"/>
    </xf>
    <xf numFmtId="0" fontId="16" fillId="0" borderId="66" xfId="0" applyFont="1" applyBorder="1" applyAlignment="1">
      <alignment horizontal="left" vertical="center"/>
    </xf>
    <xf numFmtId="0" fontId="16" fillId="0" borderId="67" xfId="0" applyFont="1" applyBorder="1" applyAlignment="1">
      <alignment horizontal="left" vertical="center"/>
    </xf>
    <xf numFmtId="0" fontId="14" fillId="2" borderId="36" xfId="0" applyFont="1" applyFill="1" applyBorder="1" applyAlignment="1">
      <alignment horizontal="center" vertical="center" wrapText="1"/>
    </xf>
    <xf numFmtId="0" fontId="14" fillId="2" borderId="37" xfId="0" applyFont="1" applyFill="1" applyBorder="1" applyAlignment="1">
      <alignment horizontal="center" vertical="center" wrapText="1"/>
    </xf>
    <xf numFmtId="0" fontId="14" fillId="2" borderId="38" xfId="0" applyFont="1" applyFill="1" applyBorder="1" applyAlignment="1">
      <alignment horizontal="center" vertical="center" wrapText="1"/>
    </xf>
    <xf numFmtId="0" fontId="14" fillId="2" borderId="70" xfId="0" applyFont="1" applyFill="1" applyBorder="1" applyAlignment="1">
      <alignment horizontal="center" vertical="center" wrapText="1"/>
    </xf>
    <xf numFmtId="0" fontId="14" fillId="2" borderId="49" xfId="0" applyFont="1" applyFill="1" applyBorder="1" applyAlignment="1">
      <alignment horizontal="center" vertical="center" wrapText="1"/>
    </xf>
    <xf numFmtId="0" fontId="16" fillId="2" borderId="63" xfId="0" applyFont="1" applyFill="1" applyBorder="1" applyAlignment="1">
      <alignment horizontal="left" vertical="center" wrapText="1"/>
    </xf>
    <xf numFmtId="0" fontId="16" fillId="2" borderId="64" xfId="0" applyFont="1" applyFill="1" applyBorder="1" applyAlignment="1">
      <alignment horizontal="left" vertical="center" wrapText="1"/>
    </xf>
    <xf numFmtId="0" fontId="16" fillId="2" borderId="10" xfId="0" applyFont="1" applyFill="1" applyBorder="1" applyAlignment="1">
      <alignment horizontal="left" vertical="center" wrapText="1"/>
    </xf>
    <xf numFmtId="0" fontId="16" fillId="2" borderId="5" xfId="0" applyFont="1" applyFill="1" applyBorder="1" applyAlignment="1">
      <alignment horizontal="left" vertical="center" wrapText="1"/>
    </xf>
    <xf numFmtId="0" fontId="16" fillId="0" borderId="10" xfId="0" applyFont="1" applyBorder="1" applyAlignment="1">
      <alignment vertical="center"/>
    </xf>
    <xf numFmtId="0" fontId="16" fillId="0" borderId="5" xfId="0" applyFont="1" applyBorder="1" applyAlignment="1">
      <alignment vertical="center"/>
    </xf>
    <xf numFmtId="0" fontId="14" fillId="2" borderId="73" xfId="0" applyFont="1" applyFill="1" applyBorder="1" applyAlignment="1">
      <alignment horizontal="center" vertical="center" wrapText="1"/>
    </xf>
    <xf numFmtId="0" fontId="14" fillId="2" borderId="75" xfId="0" applyFont="1" applyFill="1" applyBorder="1" applyAlignment="1">
      <alignment horizontal="center" vertical="center" wrapText="1"/>
    </xf>
    <xf numFmtId="0" fontId="14" fillId="2" borderId="72" xfId="0" applyFont="1" applyFill="1" applyBorder="1" applyAlignment="1">
      <alignment horizontal="center" vertical="center" wrapText="1"/>
    </xf>
    <xf numFmtId="0" fontId="14" fillId="2" borderId="74" xfId="0" applyFont="1" applyFill="1" applyBorder="1" applyAlignment="1">
      <alignment horizontal="center" vertical="center" wrapText="1"/>
    </xf>
    <xf numFmtId="0" fontId="16" fillId="0" borderId="66" xfId="0" applyFont="1" applyBorder="1" applyAlignment="1">
      <alignment vertical="center"/>
    </xf>
    <xf numFmtId="0" fontId="16" fillId="0" borderId="67" xfId="0" applyFont="1" applyBorder="1" applyAlignment="1">
      <alignment vertical="center"/>
    </xf>
    <xf numFmtId="0" fontId="14" fillId="2" borderId="53" xfId="0" applyFont="1" applyFill="1" applyBorder="1" applyAlignment="1">
      <alignment horizontal="center" vertical="center" wrapText="1"/>
    </xf>
    <xf numFmtId="0" fontId="14" fillId="2" borderId="61" xfId="0" applyFont="1" applyFill="1" applyBorder="1" applyAlignment="1">
      <alignment horizontal="center" vertical="center" wrapText="1"/>
    </xf>
    <xf numFmtId="0" fontId="20"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20" fillId="6" borderId="3" xfId="0" applyFont="1" applyFill="1" applyBorder="1" applyAlignment="1">
      <alignment horizontal="center"/>
    </xf>
    <xf numFmtId="0" fontId="15" fillId="0" borderId="39" xfId="0" applyFont="1" applyBorder="1" applyAlignment="1">
      <alignment horizont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15" fillId="0" borderId="0" xfId="0" applyFont="1" applyAlignment="1">
      <alignment horizontal="center"/>
    </xf>
    <xf numFmtId="0" fontId="15" fillId="6" borderId="13" xfId="0" applyFont="1" applyFill="1" applyBorder="1" applyAlignment="1">
      <alignment horizontal="center" vertical="center" wrapText="1"/>
    </xf>
    <xf numFmtId="0" fontId="20" fillId="6" borderId="13" xfId="0" applyFont="1" applyFill="1" applyBorder="1" applyAlignment="1">
      <alignment horizontal="center"/>
    </xf>
    <xf numFmtId="0" fontId="20" fillId="0" borderId="13" xfId="0" applyFont="1" applyBorder="1" applyAlignment="1">
      <alignment horizontal="center" vertical="center" wrapText="1"/>
    </xf>
    <xf numFmtId="0" fontId="15" fillId="2" borderId="0" xfId="0" applyFont="1" applyFill="1" applyAlignment="1">
      <alignment horizontal="center"/>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13"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14" xfId="0" applyFont="1" applyFill="1" applyBorder="1" applyAlignment="1">
      <alignment horizontal="center" vertical="center"/>
    </xf>
    <xf numFmtId="0" fontId="20" fillId="10" borderId="13" xfId="0" applyFont="1" applyFill="1" applyBorder="1" applyAlignment="1">
      <alignment horizontal="center" vertical="center"/>
    </xf>
    <xf numFmtId="0" fontId="14" fillId="0" borderId="40" xfId="0" applyFont="1" applyBorder="1" applyAlignment="1">
      <alignment horizontal="right" vertical="center" textRotation="90"/>
    </xf>
    <xf numFmtId="0" fontId="16" fillId="0" borderId="60" xfId="0" applyFont="1" applyBorder="1" applyAlignment="1">
      <alignment horizontal="left" vertical="center" wrapText="1"/>
    </xf>
    <xf numFmtId="0" fontId="16" fillId="0" borderId="54" xfId="0" applyFont="1" applyBorder="1" applyAlignment="1">
      <alignment horizontal="left" vertical="center" wrapText="1"/>
    </xf>
    <xf numFmtId="0" fontId="16" fillId="0" borderId="61" xfId="0" applyFont="1" applyBorder="1" applyAlignment="1">
      <alignment horizontal="left" vertical="center" wrapText="1"/>
    </xf>
    <xf numFmtId="0" fontId="14" fillId="0" borderId="0" xfId="0" applyFont="1" applyAlignment="1">
      <alignment horizontal="right" vertical="center" textRotation="90"/>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32" xfId="0" applyFont="1" applyBorder="1" applyAlignment="1">
      <alignment horizontal="left" vertical="center" wrapText="1"/>
    </xf>
    <xf numFmtId="0" fontId="16" fillId="0" borderId="16" xfId="0" applyFont="1" applyBorder="1" applyAlignment="1">
      <alignment horizontal="left" vertical="center" wrapText="1"/>
    </xf>
    <xf numFmtId="0" fontId="15" fillId="0" borderId="41"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21" fillId="4" borderId="36" xfId="0" applyFont="1" applyFill="1" applyBorder="1" applyAlignment="1">
      <alignment horizontal="center" vertical="center" wrapText="1"/>
    </xf>
    <xf numFmtId="0" fontId="21" fillId="4" borderId="37" xfId="0" applyFont="1" applyFill="1" applyBorder="1" applyAlignment="1">
      <alignment horizontal="center" vertical="center" wrapText="1"/>
    </xf>
    <xf numFmtId="0" fontId="21" fillId="4" borderId="42" xfId="0" applyFont="1" applyFill="1" applyBorder="1" applyAlignment="1">
      <alignment horizontal="center" vertical="center" wrapText="1"/>
    </xf>
    <xf numFmtId="0" fontId="28" fillId="2" borderId="36" xfId="0" applyFont="1" applyFill="1" applyBorder="1" applyAlignment="1">
      <alignment horizontal="left" vertical="top" wrapText="1" readingOrder="1"/>
    </xf>
    <xf numFmtId="0" fontId="28" fillId="2" borderId="37" xfId="0" applyFont="1" applyFill="1" applyBorder="1" applyAlignment="1">
      <alignment horizontal="left" vertical="top" wrapText="1" readingOrder="1"/>
    </xf>
    <xf numFmtId="0" fontId="28" fillId="2" borderId="38" xfId="0" applyFont="1" applyFill="1" applyBorder="1" applyAlignment="1">
      <alignment horizontal="left" vertical="top" wrapText="1" readingOrder="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3" fillId="0" borderId="27" xfId="0" applyFont="1" applyBorder="1" applyAlignment="1">
      <alignment horizontal="center" vertical="center"/>
    </xf>
    <xf numFmtId="0" fontId="23" fillId="0" borderId="28" xfId="0" applyFont="1" applyBorder="1" applyAlignment="1">
      <alignment horizontal="center" vertical="center"/>
    </xf>
    <xf numFmtId="0" fontId="23" fillId="0" borderId="29" xfId="0" applyFont="1" applyBorder="1" applyAlignment="1">
      <alignment horizontal="center" vertical="center"/>
    </xf>
    <xf numFmtId="0" fontId="17" fillId="0" borderId="43" xfId="0" applyFont="1" applyBorder="1" applyAlignment="1">
      <alignment horizontal="left" vertical="center" wrapText="1"/>
    </xf>
    <xf numFmtId="0" fontId="17" fillId="0" borderId="45" xfId="0" applyFont="1" applyBorder="1" applyAlignment="1">
      <alignment horizontal="left" vertical="center" wrapText="1"/>
    </xf>
    <xf numFmtId="0" fontId="17" fillId="0" borderId="51" xfId="0" applyFont="1" applyBorder="1" applyAlignment="1">
      <alignment horizontal="left" vertical="center" wrapText="1"/>
    </xf>
    <xf numFmtId="0" fontId="17" fillId="0" borderId="50" xfId="0" applyFont="1" applyBorder="1" applyAlignment="1">
      <alignment horizontal="left" vertical="center" wrapText="1"/>
    </xf>
    <xf numFmtId="0" fontId="17" fillId="0" borderId="46" xfId="0" applyFont="1" applyBorder="1" applyAlignment="1">
      <alignment horizontal="left" vertical="center" wrapText="1"/>
    </xf>
    <xf numFmtId="0" fontId="17" fillId="0" borderId="47" xfId="0" applyFont="1" applyBorder="1" applyAlignment="1">
      <alignment horizontal="left" vertical="center" wrapText="1"/>
    </xf>
    <xf numFmtId="0" fontId="21" fillId="4" borderId="19" xfId="0" applyFont="1" applyFill="1" applyBorder="1" applyAlignment="1">
      <alignment horizontal="center" vertical="center" wrapText="1"/>
    </xf>
    <xf numFmtId="0" fontId="20" fillId="7" borderId="4" xfId="0" applyFont="1" applyFill="1" applyBorder="1" applyAlignment="1">
      <alignment horizontal="center" vertical="center"/>
    </xf>
    <xf numFmtId="0" fontId="20" fillId="7" borderId="16" xfId="0" applyFont="1" applyFill="1" applyBorder="1" applyAlignment="1">
      <alignment horizontal="center" vertical="center"/>
    </xf>
    <xf numFmtId="0" fontId="20" fillId="0" borderId="4"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16" xfId="0" applyFont="1" applyBorder="1" applyAlignment="1">
      <alignment horizontal="center" vertical="center" wrapText="1"/>
    </xf>
    <xf numFmtId="0" fontId="20" fillId="9" borderId="32" xfId="0" applyFont="1" applyFill="1" applyBorder="1" applyAlignment="1">
      <alignment horizontal="center" vertical="center"/>
    </xf>
    <xf numFmtId="0" fontId="20" fillId="9" borderId="16"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16"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32" xfId="0" applyFont="1" applyFill="1" applyBorder="1" applyAlignment="1">
      <alignment horizontal="center" vertical="center" wrapText="1"/>
    </xf>
    <xf numFmtId="0" fontId="15" fillId="6" borderId="16" xfId="0" applyFont="1" applyFill="1" applyBorder="1" applyAlignment="1">
      <alignment horizontal="center" vertical="center" wrapText="1"/>
    </xf>
    <xf numFmtId="0" fontId="20" fillId="7" borderId="48" xfId="0" applyFont="1" applyFill="1" applyBorder="1" applyAlignment="1">
      <alignment horizontal="center" vertical="center"/>
    </xf>
    <xf numFmtId="0" fontId="20" fillId="7" borderId="49" xfId="0" applyFont="1" applyFill="1" applyBorder="1" applyAlignment="1">
      <alignment horizontal="center" vertical="center"/>
    </xf>
    <xf numFmtId="0" fontId="20" fillId="10" borderId="4" xfId="0" applyFont="1" applyFill="1" applyBorder="1" applyAlignment="1">
      <alignment horizontal="center" vertical="center"/>
    </xf>
    <xf numFmtId="0" fontId="20" fillId="10" borderId="16" xfId="0" applyFont="1" applyFill="1" applyBorder="1" applyAlignment="1">
      <alignment horizontal="center" vertical="center"/>
    </xf>
    <xf numFmtId="0" fontId="20" fillId="6" borderId="4" xfId="0" applyFont="1" applyFill="1" applyBorder="1" applyAlignment="1">
      <alignment horizontal="center"/>
    </xf>
    <xf numFmtId="0" fontId="20" fillId="6" borderId="16" xfId="0" applyFont="1" applyFill="1" applyBorder="1" applyAlignment="1">
      <alignment horizontal="center"/>
    </xf>
    <xf numFmtId="0" fontId="20" fillId="6" borderId="32" xfId="0" applyFont="1" applyFill="1" applyBorder="1" applyAlignment="1">
      <alignment horizontal="center"/>
    </xf>
    <xf numFmtId="0" fontId="20" fillId="7" borderId="32" xfId="0" applyFont="1" applyFill="1" applyBorder="1" applyAlignment="1">
      <alignment horizontal="center" vertical="center"/>
    </xf>
    <xf numFmtId="0" fontId="20" fillId="8" borderId="32" xfId="0" applyFont="1" applyFill="1" applyBorder="1" applyAlignment="1">
      <alignment horizontal="center" vertical="center"/>
    </xf>
    <xf numFmtId="0" fontId="15" fillId="2" borderId="39" xfId="0" applyFont="1" applyFill="1" applyBorder="1" applyAlignment="1">
      <alignment horizontal="center"/>
    </xf>
    <xf numFmtId="0" fontId="16" fillId="0" borderId="3" xfId="0" applyFont="1" applyBorder="1" applyAlignment="1">
      <alignment horizontal="center" vertical="center" wrapText="1"/>
    </xf>
    <xf numFmtId="0" fontId="16" fillId="0" borderId="7" xfId="0" applyFont="1" applyBorder="1" applyAlignment="1">
      <alignment horizontal="center" vertical="center" wrapText="1"/>
    </xf>
    <xf numFmtId="0" fontId="15" fillId="6" borderId="4" xfId="0" applyFont="1" applyFill="1" applyBorder="1" applyAlignment="1">
      <alignment horizontal="center" vertical="center"/>
    </xf>
    <xf numFmtId="0" fontId="15" fillId="6" borderId="16" xfId="0" applyFont="1" applyFill="1" applyBorder="1" applyAlignment="1">
      <alignment horizontal="center" vertical="center"/>
    </xf>
    <xf numFmtId="0" fontId="20" fillId="0" borderId="7" xfId="0" applyFont="1" applyBorder="1" applyAlignment="1">
      <alignment horizontal="center" vertical="center" wrapText="1"/>
    </xf>
    <xf numFmtId="0" fontId="15" fillId="6" borderId="43" xfId="0" applyFont="1" applyFill="1" applyBorder="1" applyAlignment="1">
      <alignment horizontal="center" vertical="center" wrapText="1"/>
    </xf>
    <xf numFmtId="0" fontId="15" fillId="6" borderId="44" xfId="0" applyFont="1" applyFill="1" applyBorder="1" applyAlignment="1">
      <alignment horizontal="center" vertical="center" wrapText="1"/>
    </xf>
    <xf numFmtId="0" fontId="15" fillId="6" borderId="45" xfId="0" applyFont="1" applyFill="1" applyBorder="1" applyAlignment="1">
      <alignment horizontal="center" vertical="center" wrapText="1"/>
    </xf>
    <xf numFmtId="0" fontId="15" fillId="6" borderId="46" xfId="0" applyFont="1" applyFill="1" applyBorder="1" applyAlignment="1">
      <alignment horizontal="center" vertical="center" wrapText="1"/>
    </xf>
    <xf numFmtId="0" fontId="15" fillId="6" borderId="39"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35" xfId="0" applyFont="1" applyFill="1" applyBorder="1" applyAlignment="1">
      <alignment horizontal="center" vertical="center" wrapText="1"/>
    </xf>
    <xf numFmtId="0" fontId="15" fillId="6" borderId="17" xfId="0" applyFont="1" applyFill="1" applyBorder="1" applyAlignment="1">
      <alignment horizontal="center" vertical="center" wrapText="1"/>
    </xf>
    <xf numFmtId="0" fontId="15" fillId="6" borderId="32" xfId="0" applyFont="1" applyFill="1" applyBorder="1" applyAlignment="1">
      <alignment horizontal="center" vertical="center"/>
    </xf>
    <xf numFmtId="0" fontId="13" fillId="8" borderId="36" xfId="0" applyFont="1" applyFill="1" applyBorder="1" applyAlignment="1">
      <alignment horizontal="left" vertical="top" wrapText="1" readingOrder="1"/>
    </xf>
    <xf numFmtId="0" fontId="13" fillId="8" borderId="37" xfId="0" applyFont="1" applyFill="1" applyBorder="1" applyAlignment="1">
      <alignment horizontal="left" vertical="top" wrapText="1" readingOrder="1"/>
    </xf>
    <xf numFmtId="0" fontId="13" fillId="8" borderId="38"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0" borderId="22" xfId="0" applyFont="1" applyBorder="1" applyAlignment="1">
      <alignment horizontal="center" vertical="center" wrapText="1"/>
    </xf>
    <xf numFmtId="0" fontId="16" fillId="0" borderId="22" xfId="0" applyFont="1" applyBorder="1" applyAlignment="1">
      <alignment horizontal="center" vertical="center" wrapText="1"/>
    </xf>
    <xf numFmtId="0" fontId="22" fillId="4" borderId="19"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7" fillId="0" borderId="1" xfId="0" applyFont="1" applyBorder="1"/>
    <xf numFmtId="0" fontId="27" fillId="0" borderId="0" xfId="0" applyFont="1"/>
    <xf numFmtId="0" fontId="17" fillId="0" borderId="45" xfId="0" applyFont="1" applyBorder="1" applyAlignment="1">
      <alignment horizontal="left" vertical="center"/>
    </xf>
    <xf numFmtId="0" fontId="17" fillId="0" borderId="51" xfId="0" applyFont="1" applyBorder="1" applyAlignment="1">
      <alignment horizontal="left" vertical="center"/>
    </xf>
    <xf numFmtId="0" fontId="17" fillId="0" borderId="50" xfId="0" applyFont="1" applyBorder="1" applyAlignment="1">
      <alignment horizontal="left" vertical="center"/>
    </xf>
    <xf numFmtId="0" fontId="17" fillId="0" borderId="46" xfId="0" applyFont="1" applyBorder="1" applyAlignment="1">
      <alignment horizontal="left" vertical="center"/>
    </xf>
    <xf numFmtId="0" fontId="17" fillId="0" borderId="47" xfId="0" applyFont="1" applyBorder="1" applyAlignment="1">
      <alignment horizontal="left" vertical="center"/>
    </xf>
    <xf numFmtId="0" fontId="7" fillId="8" borderId="23"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13" xfId="0" applyFont="1" applyFill="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16" xfId="0" applyFont="1" applyBorder="1" applyAlignment="1">
      <alignment horizontal="center" vertical="center" wrapText="1"/>
    </xf>
    <xf numFmtId="0" fontId="7" fillId="8" borderId="4" xfId="0" applyFont="1" applyFill="1" applyBorder="1" applyAlignment="1">
      <alignment horizontal="center" vertical="center"/>
    </xf>
    <xf numFmtId="0" fontId="7" fillId="8" borderId="16" xfId="0" applyFont="1" applyFill="1" applyBorder="1" applyAlignment="1">
      <alignment horizontal="center" vertical="center"/>
    </xf>
    <xf numFmtId="0" fontId="11" fillId="0" borderId="39"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6" xfId="0" applyFont="1" applyFill="1" applyBorder="1" applyAlignment="1">
      <alignment horizontal="center"/>
    </xf>
    <xf numFmtId="0" fontId="7" fillId="6" borderId="3" xfId="0" applyFont="1" applyFill="1" applyBorder="1" applyAlignment="1">
      <alignment horizontal="center"/>
    </xf>
    <xf numFmtId="0" fontId="11" fillId="0" borderId="50" xfId="0" applyFont="1" applyBorder="1" applyAlignment="1">
      <alignment horizontal="right" vertical="center" textRotation="90"/>
    </xf>
    <xf numFmtId="0" fontId="7" fillId="0" borderId="3" xfId="0" applyFont="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32" fillId="8" borderId="27" xfId="0" applyFont="1" applyFill="1" applyBorder="1" applyAlignment="1">
      <alignment horizontal="left" vertical="top" wrapText="1"/>
    </xf>
    <xf numFmtId="0" fontId="32" fillId="8" borderId="28" xfId="0" applyFont="1" applyFill="1" applyBorder="1" applyAlignment="1">
      <alignment horizontal="left" vertical="top" wrapText="1"/>
    </xf>
    <xf numFmtId="0" fontId="32" fillId="8" borderId="29" xfId="0" applyFont="1" applyFill="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16" xfId="0" applyFont="1" applyFill="1" applyBorder="1" applyAlignment="1">
      <alignment horizontal="center" vertical="center"/>
    </xf>
    <xf numFmtId="0" fontId="19" fillId="0" borderId="23" xfId="0" applyFont="1" applyFill="1" applyBorder="1" applyAlignment="1">
      <alignment horizontal="left" vertical="top" wrapText="1"/>
    </xf>
    <xf numFmtId="0" fontId="17" fillId="0" borderId="3" xfId="0" applyFont="1" applyFill="1" applyBorder="1" applyAlignment="1">
      <alignment horizontal="left" vertical="top" wrapText="1"/>
    </xf>
    <xf numFmtId="0" fontId="17" fillId="0" borderId="13" xfId="0" applyFont="1" applyFill="1" applyBorder="1" applyAlignment="1">
      <alignment horizontal="left" vertical="top"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1"/>
  <sheetViews>
    <sheetView showGridLines="0" tabSelected="1" zoomScale="62" zoomScaleNormal="70" zoomScalePageLayoutView="40" workbookViewId="0">
      <selection activeCell="B9" sqref="B9:F9"/>
    </sheetView>
  </sheetViews>
  <sheetFormatPr baseColWidth="10" defaultColWidth="11.44140625" defaultRowHeight="13.2" x14ac:dyDescent="0.25"/>
  <cols>
    <col min="1" max="1" width="2.77734375" customWidth="1"/>
    <col min="2" max="2" width="42" customWidth="1"/>
    <col min="3" max="3" width="71.44140625" customWidth="1"/>
    <col min="4" max="4" width="36.77734375" customWidth="1"/>
    <col min="5" max="5" width="28.5546875" customWidth="1"/>
    <col min="6" max="6" width="35.77734375" customWidth="1"/>
    <col min="7" max="7" width="2.77734375" customWidth="1"/>
  </cols>
  <sheetData>
    <row r="1" spans="2:6" ht="14.25" customHeight="1" x14ac:dyDescent="0.25"/>
    <row r="2" spans="2:6" ht="84" customHeight="1" x14ac:dyDescent="0.25">
      <c r="B2" s="160"/>
      <c r="C2" s="167" t="s">
        <v>0</v>
      </c>
      <c r="D2" s="168"/>
      <c r="E2" s="169"/>
      <c r="F2" s="176" t="s">
        <v>189</v>
      </c>
    </row>
    <row r="3" spans="2:6" ht="42.75" customHeight="1" x14ac:dyDescent="0.25">
      <c r="B3" s="160"/>
      <c r="C3" s="170"/>
      <c r="D3" s="171"/>
      <c r="E3" s="172"/>
      <c r="F3" s="177"/>
    </row>
    <row r="4" spans="2:6" ht="41.25" customHeight="1" x14ac:dyDescent="0.25">
      <c r="B4" s="160"/>
      <c r="C4" s="173"/>
      <c r="D4" s="174"/>
      <c r="E4" s="175"/>
      <c r="F4" s="165"/>
    </row>
    <row r="5" spans="2:6" ht="37.5" customHeight="1" thickBot="1" x14ac:dyDescent="0.3">
      <c r="B5" s="12"/>
      <c r="C5" s="13"/>
      <c r="D5" s="13"/>
      <c r="E5" s="13"/>
      <c r="F5" s="13"/>
    </row>
    <row r="6" spans="2:6" ht="21" customHeight="1" thickBot="1" x14ac:dyDescent="0.35">
      <c r="B6" s="161" t="s">
        <v>2</v>
      </c>
      <c r="C6" s="162"/>
      <c r="D6" s="162"/>
      <c r="E6" s="162"/>
      <c r="F6" s="163"/>
    </row>
    <row r="7" spans="2:6" ht="78.75" customHeight="1" x14ac:dyDescent="0.25">
      <c r="B7" s="164" t="s">
        <v>3</v>
      </c>
      <c r="C7" s="165"/>
      <c r="D7" s="165"/>
      <c r="E7" s="165"/>
      <c r="F7" s="166"/>
    </row>
    <row r="8" spans="2:6" ht="66" customHeight="1" x14ac:dyDescent="0.25">
      <c r="B8" s="351" t="s">
        <v>196</v>
      </c>
      <c r="C8" s="352"/>
      <c r="D8" s="352"/>
      <c r="E8" s="352"/>
      <c r="F8" s="353"/>
    </row>
    <row r="9" spans="2:6" ht="69" customHeight="1" x14ac:dyDescent="0.25">
      <c r="B9" s="154" t="s">
        <v>193</v>
      </c>
      <c r="C9" s="155"/>
      <c r="D9" s="155"/>
      <c r="E9" s="155"/>
      <c r="F9" s="156"/>
    </row>
    <row r="10" spans="2:6" ht="52.5" customHeight="1" x14ac:dyDescent="0.25">
      <c r="B10" s="154" t="s">
        <v>194</v>
      </c>
      <c r="C10" s="155"/>
      <c r="D10" s="155"/>
      <c r="E10" s="155"/>
      <c r="F10" s="156"/>
    </row>
    <row r="11" spans="2:6" ht="57.75" customHeight="1" x14ac:dyDescent="0.25">
      <c r="B11" s="154" t="s">
        <v>4</v>
      </c>
      <c r="C11" s="155"/>
      <c r="D11" s="155"/>
      <c r="E11" s="155"/>
      <c r="F11" s="156"/>
    </row>
    <row r="12" spans="2:6" ht="68.25" customHeight="1" x14ac:dyDescent="0.25">
      <c r="B12" s="154" t="s">
        <v>195</v>
      </c>
      <c r="C12" s="155"/>
      <c r="D12" s="155"/>
      <c r="E12" s="155"/>
      <c r="F12" s="156"/>
    </row>
    <row r="13" spans="2:6" ht="26.25" customHeight="1" x14ac:dyDescent="0.25">
      <c r="B13" s="154" t="s">
        <v>5</v>
      </c>
      <c r="C13" s="155"/>
      <c r="D13" s="155"/>
      <c r="E13" s="155"/>
      <c r="F13" s="156"/>
    </row>
    <row r="14" spans="2:6" ht="409.5" customHeight="1" x14ac:dyDescent="0.25">
      <c r="B14" s="154" t="s">
        <v>6</v>
      </c>
      <c r="C14" s="155"/>
      <c r="D14" s="155"/>
      <c r="E14" s="155"/>
      <c r="F14" s="156"/>
    </row>
    <row r="15" spans="2:6" ht="105.75" customHeight="1" x14ac:dyDescent="0.25">
      <c r="B15" s="154" t="s">
        <v>7</v>
      </c>
      <c r="C15" s="155"/>
      <c r="D15" s="155"/>
      <c r="E15" s="155"/>
      <c r="F15" s="156"/>
    </row>
    <row r="16" spans="2:6" ht="36.75" customHeight="1" x14ac:dyDescent="0.25">
      <c r="B16" s="154" t="s">
        <v>8</v>
      </c>
      <c r="C16" s="155"/>
      <c r="D16" s="155"/>
      <c r="E16" s="155"/>
      <c r="F16" s="156"/>
    </row>
    <row r="17" spans="2:6" ht="294" customHeight="1" x14ac:dyDescent="0.25">
      <c r="B17" s="154" t="s">
        <v>9</v>
      </c>
      <c r="C17" s="155"/>
      <c r="D17" s="155"/>
      <c r="E17" s="155"/>
      <c r="F17" s="156"/>
    </row>
    <row r="18" spans="2:6" ht="68.25" customHeight="1" x14ac:dyDescent="0.25">
      <c r="B18" s="157" t="s">
        <v>10</v>
      </c>
      <c r="C18" s="158"/>
      <c r="D18" s="158"/>
      <c r="E18" s="158"/>
      <c r="F18" s="159"/>
    </row>
    <row r="19" spans="2:6" ht="14.25" customHeight="1" x14ac:dyDescent="0.25">
      <c r="B19" s="115"/>
      <c r="C19" s="116"/>
      <c r="D19" s="116"/>
      <c r="E19" s="116"/>
      <c r="F19" s="116"/>
    </row>
    <row r="20" spans="2:6" x14ac:dyDescent="0.25">
      <c r="B20" s="7"/>
    </row>
    <row r="21" spans="2:6" ht="17.25" customHeight="1" x14ac:dyDescent="0.25">
      <c r="B21" s="153"/>
      <c r="C21" s="153"/>
      <c r="D21" s="153"/>
      <c r="E21" s="153"/>
      <c r="F21" s="153"/>
    </row>
  </sheetData>
  <mergeCells count="17">
    <mergeCell ref="B2:B4"/>
    <mergeCell ref="B14:F14"/>
    <mergeCell ref="B6:F6"/>
    <mergeCell ref="B8:F8"/>
    <mergeCell ref="B9:F9"/>
    <mergeCell ref="B7:F7"/>
    <mergeCell ref="B10:F10"/>
    <mergeCell ref="B11:F11"/>
    <mergeCell ref="B12:F12"/>
    <mergeCell ref="B13:F13"/>
    <mergeCell ref="C2:E4"/>
    <mergeCell ref="F2:F4"/>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2"/>
  <sheetViews>
    <sheetView showGridLines="0" topLeftCell="A22" zoomScale="58" zoomScaleNormal="100" zoomScalePageLayoutView="85" workbookViewId="0">
      <selection activeCell="B45" sqref="B45"/>
    </sheetView>
  </sheetViews>
  <sheetFormatPr baseColWidth="10" defaultColWidth="11.44140625" defaultRowHeight="13.2" x14ac:dyDescent="0.25"/>
  <cols>
    <col min="1" max="1" width="5.21875" customWidth="1"/>
    <col min="2" max="2" width="57.77734375" customWidth="1"/>
    <col min="3" max="3" width="105.21875" customWidth="1"/>
    <col min="4" max="4" width="20" customWidth="1"/>
    <col min="5" max="5" width="23.44140625" customWidth="1"/>
    <col min="6" max="6" width="31" customWidth="1"/>
  </cols>
  <sheetData>
    <row r="2" spans="2:6" ht="78" customHeight="1" x14ac:dyDescent="0.25">
      <c r="B2" s="160"/>
      <c r="C2" s="167" t="s">
        <v>11</v>
      </c>
      <c r="D2" s="168"/>
      <c r="E2" s="169"/>
      <c r="F2" s="176" t="s">
        <v>12</v>
      </c>
    </row>
    <row r="3" spans="2:6" ht="51" customHeight="1" x14ac:dyDescent="0.25">
      <c r="B3" s="160"/>
      <c r="C3" s="170"/>
      <c r="D3" s="171"/>
      <c r="E3" s="172"/>
      <c r="F3" s="177"/>
    </row>
    <row r="4" spans="2:6" ht="54" customHeight="1" x14ac:dyDescent="0.25">
      <c r="B4" s="160"/>
      <c r="C4" s="173"/>
      <c r="D4" s="174"/>
      <c r="E4" s="175"/>
      <c r="F4" s="165"/>
    </row>
    <row r="5" spans="2:6" ht="24.75" customHeight="1" thickBot="1" x14ac:dyDescent="0.3">
      <c r="B5" s="12"/>
      <c r="C5" s="13"/>
      <c r="D5" s="13"/>
      <c r="E5" s="13"/>
      <c r="F5" s="13"/>
    </row>
    <row r="6" spans="2:6" ht="18" customHeight="1" thickBot="1" x14ac:dyDescent="0.3">
      <c r="B6" s="178" t="s">
        <v>13</v>
      </c>
      <c r="C6" s="179"/>
      <c r="D6" s="179"/>
      <c r="E6" s="179"/>
      <c r="F6" s="180"/>
    </row>
    <row r="7" spans="2:6" ht="42.75" customHeight="1" x14ac:dyDescent="0.25">
      <c r="B7" s="181" t="s">
        <v>14</v>
      </c>
      <c r="C7" s="182"/>
      <c r="D7" s="182"/>
      <c r="E7" s="182"/>
      <c r="F7" s="182"/>
    </row>
    <row r="8" spans="2:6" ht="63" customHeight="1" x14ac:dyDescent="0.25">
      <c r="B8" s="183"/>
      <c r="C8" s="184"/>
      <c r="D8" s="184"/>
      <c r="E8" s="184"/>
      <c r="F8" s="184"/>
    </row>
    <row r="9" spans="2:6" ht="37.5" customHeight="1" x14ac:dyDescent="0.25">
      <c r="B9" s="183"/>
      <c r="C9" s="184"/>
      <c r="D9" s="184"/>
      <c r="E9" s="184"/>
      <c r="F9" s="184"/>
    </row>
    <row r="10" spans="2:6" ht="43.5" customHeight="1" x14ac:dyDescent="0.25">
      <c r="B10" s="183"/>
      <c r="C10" s="184"/>
      <c r="D10" s="184"/>
      <c r="E10" s="184"/>
      <c r="F10" s="184"/>
    </row>
    <row r="11" spans="2:6" ht="58.5" customHeight="1" x14ac:dyDescent="0.25">
      <c r="B11" s="183"/>
      <c r="C11" s="184"/>
      <c r="D11" s="184"/>
      <c r="E11" s="184"/>
      <c r="F11" s="184"/>
    </row>
    <row r="12" spans="2:6" ht="46.5" customHeight="1" x14ac:dyDescent="0.25">
      <c r="B12" s="183"/>
      <c r="C12" s="184"/>
      <c r="D12" s="184"/>
      <c r="E12" s="184"/>
      <c r="F12" s="184"/>
    </row>
    <row r="13" spans="2:6" ht="47.25" customHeight="1" x14ac:dyDescent="0.25">
      <c r="B13" s="183"/>
      <c r="C13" s="184"/>
      <c r="D13" s="184"/>
      <c r="E13" s="184"/>
      <c r="F13" s="184"/>
    </row>
    <row r="14" spans="2:6" ht="22.5" customHeight="1" thickBot="1" x14ac:dyDescent="0.3">
      <c r="B14" s="185"/>
      <c r="C14" s="186"/>
      <c r="D14" s="186"/>
      <c r="E14" s="186"/>
      <c r="F14" s="186"/>
    </row>
    <row r="15" spans="2:6" ht="16.5" customHeight="1" thickBot="1" x14ac:dyDescent="0.3">
      <c r="B15" s="190" t="s">
        <v>15</v>
      </c>
      <c r="C15" s="191"/>
      <c r="D15" s="191"/>
      <c r="E15" s="191"/>
      <c r="F15" s="192"/>
    </row>
    <row r="16" spans="2:6" ht="127.5" customHeight="1" thickBot="1" x14ac:dyDescent="0.3">
      <c r="B16" s="187" t="s">
        <v>16</v>
      </c>
      <c r="C16" s="188"/>
      <c r="D16" s="188"/>
      <c r="E16" s="188"/>
      <c r="F16" s="189"/>
    </row>
    <row r="17" spans="2:6" ht="19.5" customHeight="1" x14ac:dyDescent="0.25">
      <c r="B17" s="212" t="s">
        <v>17</v>
      </c>
      <c r="C17" s="213"/>
      <c r="D17" s="208" t="s">
        <v>18</v>
      </c>
      <c r="E17" s="208" t="s">
        <v>19</v>
      </c>
      <c r="F17" s="206" t="s">
        <v>20</v>
      </c>
    </row>
    <row r="18" spans="2:6" ht="21" customHeight="1" thickBot="1" x14ac:dyDescent="0.3">
      <c r="B18" s="198" t="s">
        <v>21</v>
      </c>
      <c r="C18" s="199"/>
      <c r="D18" s="209"/>
      <c r="E18" s="209"/>
      <c r="F18" s="207"/>
    </row>
    <row r="19" spans="2:6" ht="18.75" customHeight="1" x14ac:dyDescent="0.25">
      <c r="B19" s="144" t="s">
        <v>22</v>
      </c>
      <c r="C19" s="146"/>
      <c r="D19" s="138" t="s">
        <v>23</v>
      </c>
      <c r="E19" s="139" t="s">
        <v>24</v>
      </c>
      <c r="F19" s="140" t="s">
        <v>25</v>
      </c>
    </row>
    <row r="20" spans="2:6" ht="18.75" customHeight="1" x14ac:dyDescent="0.25">
      <c r="B20" s="53" t="s">
        <v>26</v>
      </c>
      <c r="C20" s="54"/>
      <c r="D20" s="55" t="s">
        <v>23</v>
      </c>
      <c r="E20" s="56" t="s">
        <v>24</v>
      </c>
      <c r="F20" s="57" t="s">
        <v>27</v>
      </c>
    </row>
    <row r="21" spans="2:6" ht="18.75" customHeight="1" x14ac:dyDescent="0.25">
      <c r="B21" s="53" t="s">
        <v>28</v>
      </c>
      <c r="C21" s="54"/>
      <c r="D21" s="55" t="s">
        <v>23</v>
      </c>
      <c r="E21" s="56" t="s">
        <v>24</v>
      </c>
      <c r="F21" s="57" t="s">
        <v>25</v>
      </c>
    </row>
    <row r="22" spans="2:6" ht="18.75" customHeight="1" x14ac:dyDescent="0.25">
      <c r="B22" s="53" t="s">
        <v>29</v>
      </c>
      <c r="C22" s="54"/>
      <c r="D22" s="55" t="s">
        <v>23</v>
      </c>
      <c r="E22" s="56" t="s">
        <v>24</v>
      </c>
      <c r="F22" s="58" t="s">
        <v>27</v>
      </c>
    </row>
    <row r="23" spans="2:6" ht="18.75" customHeight="1" x14ac:dyDescent="0.25">
      <c r="B23" s="53" t="s">
        <v>30</v>
      </c>
      <c r="C23" s="54"/>
      <c r="D23" s="55" t="s">
        <v>23</v>
      </c>
      <c r="E23" s="56" t="s">
        <v>24</v>
      </c>
      <c r="F23" s="57" t="s">
        <v>25</v>
      </c>
    </row>
    <row r="24" spans="2:6" ht="18.75" customHeight="1" thickBot="1" x14ac:dyDescent="0.3">
      <c r="B24" s="141" t="s">
        <v>31</v>
      </c>
      <c r="C24" s="145"/>
      <c r="D24" s="134" t="s">
        <v>23</v>
      </c>
      <c r="E24" s="135" t="s">
        <v>24</v>
      </c>
      <c r="F24" s="143" t="s">
        <v>25</v>
      </c>
    </row>
    <row r="25" spans="2:6" ht="24" customHeight="1" thickBot="1" x14ac:dyDescent="0.3">
      <c r="B25" s="195" t="s">
        <v>32</v>
      </c>
      <c r="C25" s="196"/>
      <c r="D25" s="196"/>
      <c r="E25" s="196"/>
      <c r="F25" s="197"/>
    </row>
    <row r="26" spans="2:6" ht="19.5" customHeight="1" x14ac:dyDescent="0.25">
      <c r="B26" s="144" t="s">
        <v>33</v>
      </c>
      <c r="C26" s="137"/>
      <c r="D26" s="138" t="s">
        <v>23</v>
      </c>
      <c r="E26" s="139" t="s">
        <v>24</v>
      </c>
      <c r="F26" s="140" t="s">
        <v>25</v>
      </c>
    </row>
    <row r="27" spans="2:6" ht="19.5" customHeight="1" x14ac:dyDescent="0.25">
      <c r="B27" s="204" t="s">
        <v>34</v>
      </c>
      <c r="C27" s="205"/>
      <c r="D27" s="55" t="s">
        <v>23</v>
      </c>
      <c r="E27" s="56" t="s">
        <v>35</v>
      </c>
      <c r="F27" s="57" t="s">
        <v>25</v>
      </c>
    </row>
    <row r="28" spans="2:6" ht="19.5" customHeight="1" x14ac:dyDescent="0.25">
      <c r="B28" s="117" t="s">
        <v>36</v>
      </c>
      <c r="C28" s="118"/>
      <c r="D28" s="121" t="s">
        <v>23</v>
      </c>
      <c r="E28" s="119" t="s">
        <v>24</v>
      </c>
      <c r="F28" s="120" t="s">
        <v>25</v>
      </c>
    </row>
    <row r="29" spans="2:6" ht="19.5" customHeight="1" thickBot="1" x14ac:dyDescent="0.3">
      <c r="B29" s="210" t="s">
        <v>37</v>
      </c>
      <c r="C29" s="211"/>
      <c r="D29" s="134" t="s">
        <v>23</v>
      </c>
      <c r="E29" s="135" t="s">
        <v>35</v>
      </c>
      <c r="F29" s="143" t="s">
        <v>25</v>
      </c>
    </row>
    <row r="30" spans="2:6" ht="23.25" customHeight="1" thickBot="1" x14ac:dyDescent="0.3">
      <c r="B30" s="195" t="s">
        <v>38</v>
      </c>
      <c r="C30" s="196"/>
      <c r="D30" s="196"/>
      <c r="E30" s="196"/>
      <c r="F30" s="197"/>
    </row>
    <row r="31" spans="2:6" ht="19.5" customHeight="1" x14ac:dyDescent="0.25">
      <c r="B31" s="144" t="s">
        <v>39</v>
      </c>
      <c r="C31" s="137"/>
      <c r="D31" s="138" t="s">
        <v>23</v>
      </c>
      <c r="E31" s="139" t="s">
        <v>24</v>
      </c>
      <c r="F31" s="140" t="s">
        <v>25</v>
      </c>
    </row>
    <row r="32" spans="2:6" ht="19.5" customHeight="1" thickBot="1" x14ac:dyDescent="0.3">
      <c r="B32" s="141" t="s">
        <v>40</v>
      </c>
      <c r="C32" s="142"/>
      <c r="D32" s="134" t="s">
        <v>23</v>
      </c>
      <c r="E32" s="135" t="s">
        <v>35</v>
      </c>
      <c r="F32" s="143" t="s">
        <v>25</v>
      </c>
    </row>
    <row r="33" spans="2:6" ht="23.25" customHeight="1" thickBot="1" x14ac:dyDescent="0.3">
      <c r="B33" s="195" t="s">
        <v>41</v>
      </c>
      <c r="C33" s="196"/>
      <c r="D33" s="196"/>
      <c r="E33" s="196"/>
      <c r="F33" s="197"/>
    </row>
    <row r="34" spans="2:6" ht="23.25" customHeight="1" x14ac:dyDescent="0.25">
      <c r="B34" s="200" t="s">
        <v>42</v>
      </c>
      <c r="C34" s="201"/>
      <c r="D34" s="132" t="s">
        <v>23</v>
      </c>
      <c r="E34" s="132" t="s">
        <v>24</v>
      </c>
      <c r="F34" s="133" t="s">
        <v>25</v>
      </c>
    </row>
    <row r="35" spans="2:6" ht="23.25" customHeight="1" x14ac:dyDescent="0.25">
      <c r="B35" s="202" t="s">
        <v>43</v>
      </c>
      <c r="C35" s="203"/>
      <c r="D35" s="123" t="s">
        <v>23</v>
      </c>
      <c r="E35" s="124" t="s">
        <v>35</v>
      </c>
      <c r="F35" s="122" t="s">
        <v>25</v>
      </c>
    </row>
    <row r="36" spans="2:6" ht="19.5" customHeight="1" x14ac:dyDescent="0.25">
      <c r="B36" s="53" t="s">
        <v>44</v>
      </c>
      <c r="C36" s="54"/>
      <c r="D36" s="55" t="s">
        <v>23</v>
      </c>
      <c r="E36" s="56" t="s">
        <v>35</v>
      </c>
      <c r="F36" s="60" t="s">
        <v>25</v>
      </c>
    </row>
    <row r="37" spans="2:6" ht="19.5" customHeight="1" x14ac:dyDescent="0.25">
      <c r="B37" s="53" t="s">
        <v>45</v>
      </c>
      <c r="C37" s="54"/>
      <c r="D37" s="55" t="s">
        <v>23</v>
      </c>
      <c r="E37" s="56" t="s">
        <v>35</v>
      </c>
      <c r="F37" s="60" t="s">
        <v>25</v>
      </c>
    </row>
    <row r="38" spans="2:6" ht="19.5" customHeight="1" x14ac:dyDescent="0.25">
      <c r="B38" s="53" t="s">
        <v>46</v>
      </c>
      <c r="C38" s="54"/>
      <c r="D38" s="55" t="s">
        <v>23</v>
      </c>
      <c r="E38" s="56" t="s">
        <v>35</v>
      </c>
      <c r="F38" s="60" t="s">
        <v>25</v>
      </c>
    </row>
    <row r="39" spans="2:6" ht="19.5" customHeight="1" x14ac:dyDescent="0.25">
      <c r="B39" s="204" t="s">
        <v>47</v>
      </c>
      <c r="C39" s="205"/>
      <c r="D39" s="55" t="s">
        <v>23</v>
      </c>
      <c r="E39" s="56" t="s">
        <v>35</v>
      </c>
      <c r="F39" s="60" t="s">
        <v>27</v>
      </c>
    </row>
    <row r="40" spans="2:6" ht="19.5" customHeight="1" x14ac:dyDescent="0.25">
      <c r="B40" s="53" t="s">
        <v>48</v>
      </c>
      <c r="C40" s="54"/>
      <c r="D40" s="55" t="s">
        <v>49</v>
      </c>
      <c r="E40" s="56" t="s">
        <v>35</v>
      </c>
      <c r="F40" s="57" t="s">
        <v>25</v>
      </c>
    </row>
    <row r="41" spans="2:6" ht="19.5" customHeight="1" x14ac:dyDescent="0.25">
      <c r="B41" s="53" t="s">
        <v>50</v>
      </c>
      <c r="C41" s="59"/>
      <c r="D41" s="55" t="s">
        <v>23</v>
      </c>
      <c r="E41" s="56" t="s">
        <v>35</v>
      </c>
      <c r="F41" s="57" t="s">
        <v>25</v>
      </c>
    </row>
    <row r="42" spans="2:6" ht="19.5" customHeight="1" thickBot="1" x14ac:dyDescent="0.3">
      <c r="B42" s="193" t="s">
        <v>51</v>
      </c>
      <c r="C42" s="194"/>
      <c r="D42" s="134" t="s">
        <v>23</v>
      </c>
      <c r="E42" s="135" t="s">
        <v>35</v>
      </c>
      <c r="F42" s="136" t="s">
        <v>52</v>
      </c>
    </row>
    <row r="47" spans="2:6" hidden="1" x14ac:dyDescent="0.25">
      <c r="B47" s="6" t="s">
        <v>23</v>
      </c>
    </row>
    <row r="48" spans="2:6" hidden="1" x14ac:dyDescent="0.25">
      <c r="B48" s="7" t="s">
        <v>53</v>
      </c>
    </row>
    <row r="49" spans="2:2" hidden="1" x14ac:dyDescent="0.25">
      <c r="B49" s="7" t="s">
        <v>49</v>
      </c>
    </row>
    <row r="50" spans="2:2" hidden="1" x14ac:dyDescent="0.25"/>
    <row r="51" spans="2:2" hidden="1" x14ac:dyDescent="0.25">
      <c r="B51" t="s">
        <v>24</v>
      </c>
    </row>
    <row r="52" spans="2:2" hidden="1" x14ac:dyDescent="0.25">
      <c r="B52" t="s">
        <v>35</v>
      </c>
    </row>
  </sheetData>
  <mergeCells count="21">
    <mergeCell ref="B42:C42"/>
    <mergeCell ref="B33:F33"/>
    <mergeCell ref="B30:F30"/>
    <mergeCell ref="B25:F25"/>
    <mergeCell ref="B18:C18"/>
    <mergeCell ref="B34:C34"/>
    <mergeCell ref="B35:C35"/>
    <mergeCell ref="B39:C39"/>
    <mergeCell ref="F17:F18"/>
    <mergeCell ref="E17:E18"/>
    <mergeCell ref="D17:D18"/>
    <mergeCell ref="B27:C27"/>
    <mergeCell ref="B29:C29"/>
    <mergeCell ref="B17:C17"/>
    <mergeCell ref="B6:F6"/>
    <mergeCell ref="B7:F14"/>
    <mergeCell ref="B16:F16"/>
    <mergeCell ref="C2:E4"/>
    <mergeCell ref="F2:F4"/>
    <mergeCell ref="B2:B4"/>
    <mergeCell ref="B15:F15"/>
  </mergeCells>
  <phoneticPr fontId="1" type="noConversion"/>
  <dataValidations count="2">
    <dataValidation type="list" allowBlank="1" showInputMessage="1" showErrorMessage="1" sqref="D26:D29 D36:D42 D31:D32 D19:D24" xr:uid="{00000000-0002-0000-0100-000000000000}">
      <formula1>$B$47:$B$49</formula1>
    </dataValidation>
    <dataValidation type="list" allowBlank="1" showInputMessage="1" showErrorMessage="1" sqref="E26:E29 E36:E42 E31:E32 E19:E24" xr:uid="{00000000-0002-0000-0100-000001000000}">
      <formula1>$B$51:$B$52</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9"/>
  <sheetViews>
    <sheetView showGridLines="0" topLeftCell="A46" zoomScale="57" zoomScaleNormal="80" zoomScalePageLayoutView="70" workbookViewId="0">
      <selection activeCell="G65" sqref="G65"/>
    </sheetView>
  </sheetViews>
  <sheetFormatPr baseColWidth="10" defaultColWidth="11.44140625" defaultRowHeight="13.8" x14ac:dyDescent="0.3"/>
  <cols>
    <col min="1" max="1" width="4.21875" customWidth="1"/>
    <col min="2" max="2" width="41.44140625" customWidth="1"/>
    <col min="3" max="3" width="25.21875" customWidth="1"/>
    <col min="4" max="4" width="14.77734375" customWidth="1"/>
    <col min="5" max="5" width="12.44140625" customWidth="1"/>
    <col min="6" max="6" width="18.21875" customWidth="1"/>
    <col min="7" max="7" width="24.77734375" customWidth="1"/>
    <col min="8" max="8" width="31.44140625" style="10" customWidth="1"/>
    <col min="9" max="9" width="14.77734375" customWidth="1"/>
    <col min="10" max="10" width="11.77734375" customWidth="1"/>
    <col min="11" max="11" width="14" customWidth="1"/>
    <col min="12" max="12" width="15.21875" style="4" customWidth="1"/>
    <col min="13" max="13" width="4.77734375" customWidth="1"/>
  </cols>
  <sheetData>
    <row r="1" spans="2:17" ht="13.2" x14ac:dyDescent="0.25">
      <c r="H1"/>
      <c r="L1"/>
    </row>
    <row r="2" spans="2:17" ht="48.75" customHeight="1" x14ac:dyDescent="0.25">
      <c r="B2" s="160"/>
      <c r="C2" s="167" t="s">
        <v>11</v>
      </c>
      <c r="D2" s="168"/>
      <c r="E2" s="168"/>
      <c r="F2" s="168"/>
      <c r="G2" s="168"/>
      <c r="H2" s="168"/>
      <c r="I2" s="168"/>
      <c r="J2" s="169"/>
      <c r="K2" s="255" t="s">
        <v>189</v>
      </c>
      <c r="L2" s="256"/>
    </row>
    <row r="3" spans="2:17" ht="42" customHeight="1" x14ac:dyDescent="0.25">
      <c r="B3" s="160"/>
      <c r="C3" s="170"/>
      <c r="D3" s="171"/>
      <c r="E3" s="171"/>
      <c r="F3" s="171"/>
      <c r="G3" s="171"/>
      <c r="H3" s="171"/>
      <c r="I3" s="171"/>
      <c r="J3" s="172"/>
      <c r="K3" s="257"/>
      <c r="L3" s="258"/>
    </row>
    <row r="4" spans="2:17" ht="36.75" customHeight="1" x14ac:dyDescent="0.25">
      <c r="B4" s="160"/>
      <c r="C4" s="173"/>
      <c r="D4" s="174"/>
      <c r="E4" s="174"/>
      <c r="F4" s="174"/>
      <c r="G4" s="174"/>
      <c r="H4" s="174"/>
      <c r="I4" s="174"/>
      <c r="J4" s="175"/>
      <c r="K4" s="259"/>
      <c r="L4" s="260"/>
    </row>
    <row r="5" spans="2:17" ht="24.75" customHeight="1" thickBot="1" x14ac:dyDescent="0.3">
      <c r="C5" s="12"/>
      <c r="D5" s="13"/>
      <c r="E5" s="13"/>
      <c r="F5" s="13"/>
      <c r="G5" s="13"/>
      <c r="H5"/>
      <c r="L5"/>
    </row>
    <row r="6" spans="2:17" ht="63.75" customHeight="1" thickBot="1" x14ac:dyDescent="0.3">
      <c r="B6" s="246" t="str">
        <f>CONTEXTO!B8</f>
        <v>Objeto del Proceso de Contratación: “REALIZAR LA ADECUACIÓN Y MANTENIMIENTO DE JARDINES INFANTILES  UBICADOS EN LA LOCALIDAD DE TUNJUELITO EN BOGOTÁ D.C Y A MONTO AGOTABLE”.</v>
      </c>
      <c r="C6" s="247"/>
      <c r="D6" s="247"/>
      <c r="E6" s="247"/>
      <c r="F6" s="247"/>
      <c r="G6" s="247"/>
      <c r="H6" s="247"/>
      <c r="I6" s="247"/>
      <c r="J6" s="247"/>
      <c r="K6" s="247"/>
      <c r="L6" s="248"/>
      <c r="M6" s="1"/>
      <c r="N6" s="1"/>
      <c r="O6" s="1"/>
      <c r="P6" s="1"/>
      <c r="Q6" s="1"/>
    </row>
    <row r="7" spans="2:17" ht="24.75" customHeight="1" x14ac:dyDescent="0.25">
      <c r="B7" s="252" t="s">
        <v>15</v>
      </c>
      <c r="C7" s="253"/>
      <c r="D7" s="253"/>
      <c r="E7" s="253"/>
      <c r="F7" s="253"/>
      <c r="G7" s="253"/>
      <c r="H7" s="253"/>
      <c r="I7" s="253"/>
      <c r="J7" s="253"/>
      <c r="K7" s="253"/>
      <c r="L7" s="254"/>
    </row>
    <row r="8" spans="2:17" ht="18" customHeight="1" x14ac:dyDescent="0.3">
      <c r="B8" s="109" t="s">
        <v>54</v>
      </c>
      <c r="C8" s="110"/>
      <c r="D8" s="110"/>
      <c r="E8" s="110"/>
      <c r="F8" s="110"/>
      <c r="G8" s="110"/>
      <c r="H8" s="110"/>
      <c r="I8" s="110"/>
      <c r="J8" s="110"/>
      <c r="K8" s="110"/>
      <c r="L8" s="111"/>
    </row>
    <row r="9" spans="2:17" ht="15.6" x14ac:dyDescent="0.3">
      <c r="B9" s="109" t="s">
        <v>55</v>
      </c>
      <c r="C9" s="112"/>
      <c r="D9" s="112"/>
      <c r="E9" s="112"/>
      <c r="F9" s="112"/>
      <c r="G9" s="112"/>
      <c r="H9" s="112"/>
      <c r="I9" s="113"/>
      <c r="J9" s="112"/>
      <c r="K9" s="112"/>
      <c r="L9" s="114"/>
    </row>
    <row r="10" spans="2:17" ht="15.6" x14ac:dyDescent="0.3">
      <c r="B10" s="109" t="s">
        <v>56</v>
      </c>
      <c r="C10" s="112"/>
      <c r="D10" s="112"/>
      <c r="E10" s="112"/>
      <c r="F10" s="112"/>
      <c r="G10" s="112"/>
      <c r="H10" s="112"/>
      <c r="I10" s="112"/>
      <c r="J10" s="112"/>
      <c r="K10" s="112"/>
      <c r="L10" s="114"/>
    </row>
    <row r="11" spans="2:17" ht="15.6" x14ac:dyDescent="0.3">
      <c r="B11" s="109" t="s">
        <v>57</v>
      </c>
      <c r="C11" s="112"/>
      <c r="D11" s="112"/>
      <c r="E11" s="112"/>
      <c r="F11" s="112"/>
      <c r="G11" s="112"/>
      <c r="H11" s="112"/>
      <c r="I11" s="112"/>
      <c r="J11" s="112"/>
      <c r="K11" s="112"/>
      <c r="L11" s="114"/>
    </row>
    <row r="12" spans="2:17" ht="18" customHeight="1" x14ac:dyDescent="0.25">
      <c r="B12" s="249" t="s">
        <v>58</v>
      </c>
      <c r="C12" s="250"/>
      <c r="D12" s="250"/>
      <c r="E12" s="250"/>
      <c r="F12" s="250"/>
      <c r="G12" s="250"/>
      <c r="H12" s="250"/>
      <c r="I12" s="250"/>
      <c r="J12" s="250"/>
      <c r="K12" s="250"/>
      <c r="L12" s="251"/>
    </row>
    <row r="13" spans="2:17" ht="15.6" x14ac:dyDescent="0.3">
      <c r="B13" s="109" t="s">
        <v>59</v>
      </c>
      <c r="C13" s="112"/>
      <c r="D13" s="112"/>
      <c r="E13" s="112"/>
      <c r="F13" s="112"/>
      <c r="G13" s="112"/>
      <c r="H13" s="112"/>
      <c r="I13" s="112"/>
      <c r="J13" s="112"/>
      <c r="K13" s="112"/>
      <c r="L13" s="114"/>
    </row>
    <row r="14" spans="2:17" ht="7.5" customHeight="1" thickBot="1" x14ac:dyDescent="0.3">
      <c r="B14" s="64"/>
      <c r="C14" s="65"/>
      <c r="D14" s="65"/>
      <c r="E14" s="65"/>
      <c r="F14" s="65"/>
      <c r="G14" s="65"/>
      <c r="H14" s="65"/>
      <c r="I14" s="65"/>
      <c r="J14" s="65"/>
      <c r="K14" s="65"/>
      <c r="L14" s="66"/>
    </row>
    <row r="15" spans="2:17" ht="33.75" customHeight="1" thickBot="1" x14ac:dyDescent="0.3">
      <c r="B15" s="243" t="s">
        <v>60</v>
      </c>
      <c r="C15" s="244"/>
      <c r="D15" s="244"/>
      <c r="E15" s="244"/>
      <c r="F15" s="244"/>
      <c r="G15" s="245"/>
      <c r="H15" s="240" t="s">
        <v>61</v>
      </c>
      <c r="I15" s="241"/>
      <c r="J15" s="241"/>
      <c r="K15" s="241"/>
      <c r="L15" s="242"/>
    </row>
    <row r="16" spans="2:17" ht="40.5" customHeight="1" thickBot="1" x14ac:dyDescent="0.3">
      <c r="B16" s="67" t="s">
        <v>62</v>
      </c>
      <c r="C16" s="261" t="s">
        <v>63</v>
      </c>
      <c r="D16" s="261"/>
      <c r="E16" s="261"/>
      <c r="F16" s="261"/>
      <c r="G16" s="261"/>
      <c r="H16" s="68" t="s">
        <v>64</v>
      </c>
      <c r="I16" s="68" t="s">
        <v>65</v>
      </c>
      <c r="J16" s="68" t="s">
        <v>66</v>
      </c>
      <c r="K16" s="68" t="s">
        <v>67</v>
      </c>
      <c r="L16" s="69" t="s">
        <v>68</v>
      </c>
    </row>
    <row r="17" spans="2:12" ht="87.75" customHeight="1" x14ac:dyDescent="0.25">
      <c r="B17" s="70" t="s">
        <v>21</v>
      </c>
      <c r="C17" s="232" t="s">
        <v>22</v>
      </c>
      <c r="D17" s="233" t="s">
        <v>22</v>
      </c>
      <c r="E17" s="233" t="s">
        <v>22</v>
      </c>
      <c r="F17" s="233" t="s">
        <v>22</v>
      </c>
      <c r="G17" s="234" t="s">
        <v>22</v>
      </c>
      <c r="H17" s="71" t="s">
        <v>69</v>
      </c>
      <c r="I17" s="72">
        <v>2</v>
      </c>
      <c r="J17" s="73">
        <v>4</v>
      </c>
      <c r="K17" s="73">
        <f>I17+J17</f>
        <v>6</v>
      </c>
      <c r="L17" s="74" t="str">
        <f t="shared" ref="L17:L37" si="0">IF(K17&lt;=4,"BAJO",IF(K17=5,"MEDIO",IF(K17=6,"ALTO",IF(K17=7,"ALTO","EXTREMO"))))</f>
        <v>ALTO</v>
      </c>
    </row>
    <row r="18" spans="2:12" ht="79.5" customHeight="1" x14ac:dyDescent="0.25">
      <c r="B18" s="75" t="s">
        <v>21</v>
      </c>
      <c r="C18" s="237" t="s">
        <v>26</v>
      </c>
      <c r="D18" s="238" t="s">
        <v>26</v>
      </c>
      <c r="E18" s="238" t="s">
        <v>26</v>
      </c>
      <c r="F18" s="238" t="s">
        <v>26</v>
      </c>
      <c r="G18" s="239" t="s">
        <v>26</v>
      </c>
      <c r="H18" s="76" t="s">
        <v>70</v>
      </c>
      <c r="I18" s="72">
        <v>3</v>
      </c>
      <c r="J18" s="73">
        <v>4</v>
      </c>
      <c r="K18" s="73">
        <f t="shared" ref="K18:K36" si="1">+I18+J18</f>
        <v>7</v>
      </c>
      <c r="L18" s="77" t="str">
        <f t="shared" si="0"/>
        <v>ALTO</v>
      </c>
    </row>
    <row r="19" spans="2:12" ht="53.25" customHeight="1" x14ac:dyDescent="0.25">
      <c r="B19" s="75" t="s">
        <v>21</v>
      </c>
      <c r="C19" s="237" t="s">
        <v>28</v>
      </c>
      <c r="D19" s="238" t="s">
        <v>28</v>
      </c>
      <c r="E19" s="238" t="s">
        <v>28</v>
      </c>
      <c r="F19" s="238" t="s">
        <v>28</v>
      </c>
      <c r="G19" s="239" t="s">
        <v>28</v>
      </c>
      <c r="H19" s="76" t="s">
        <v>71</v>
      </c>
      <c r="I19" s="72">
        <v>2</v>
      </c>
      <c r="J19" s="73">
        <v>4</v>
      </c>
      <c r="K19" s="73">
        <f t="shared" si="1"/>
        <v>6</v>
      </c>
      <c r="L19" s="77" t="str">
        <f t="shared" si="0"/>
        <v>ALTO</v>
      </c>
    </row>
    <row r="20" spans="2:12" ht="63.75" customHeight="1" x14ac:dyDescent="0.25">
      <c r="B20" s="75" t="s">
        <v>21</v>
      </c>
      <c r="C20" s="237" t="s">
        <v>29</v>
      </c>
      <c r="D20" s="238" t="s">
        <v>29</v>
      </c>
      <c r="E20" s="238" t="s">
        <v>29</v>
      </c>
      <c r="F20" s="238" t="s">
        <v>29</v>
      </c>
      <c r="G20" s="239" t="s">
        <v>29</v>
      </c>
      <c r="H20" s="76" t="s">
        <v>72</v>
      </c>
      <c r="I20" s="72">
        <v>3</v>
      </c>
      <c r="J20" s="73">
        <v>4</v>
      </c>
      <c r="K20" s="73">
        <f t="shared" si="1"/>
        <v>7</v>
      </c>
      <c r="L20" s="77" t="str">
        <f t="shared" si="0"/>
        <v>ALTO</v>
      </c>
    </row>
    <row r="21" spans="2:12" ht="63.75" customHeight="1" x14ac:dyDescent="0.25">
      <c r="B21" s="75" t="s">
        <v>21</v>
      </c>
      <c r="C21" s="237" t="s">
        <v>30</v>
      </c>
      <c r="D21" s="238" t="s">
        <v>30</v>
      </c>
      <c r="E21" s="238" t="s">
        <v>30</v>
      </c>
      <c r="F21" s="238" t="s">
        <v>30</v>
      </c>
      <c r="G21" s="239" t="s">
        <v>30</v>
      </c>
      <c r="H21" s="76" t="s">
        <v>73</v>
      </c>
      <c r="I21" s="72">
        <v>2</v>
      </c>
      <c r="J21" s="73">
        <v>4</v>
      </c>
      <c r="K21" s="73">
        <f t="shared" si="1"/>
        <v>6</v>
      </c>
      <c r="L21" s="77" t="str">
        <f t="shared" si="0"/>
        <v>ALTO</v>
      </c>
    </row>
    <row r="22" spans="2:12" ht="53.25" customHeight="1" x14ac:dyDescent="0.25">
      <c r="B22" s="75" t="s">
        <v>21</v>
      </c>
      <c r="C22" s="237" t="s">
        <v>31</v>
      </c>
      <c r="D22" s="238" t="s">
        <v>31</v>
      </c>
      <c r="E22" s="238" t="s">
        <v>31</v>
      </c>
      <c r="F22" s="238" t="s">
        <v>31</v>
      </c>
      <c r="G22" s="239" t="s">
        <v>31</v>
      </c>
      <c r="H22" s="76" t="s">
        <v>74</v>
      </c>
      <c r="I22" s="72">
        <v>3</v>
      </c>
      <c r="J22" s="73">
        <v>3</v>
      </c>
      <c r="K22" s="73">
        <f t="shared" si="1"/>
        <v>6</v>
      </c>
      <c r="L22" s="77" t="str">
        <f t="shared" si="0"/>
        <v>ALTO</v>
      </c>
    </row>
    <row r="23" spans="2:12" ht="53.25" customHeight="1" x14ac:dyDescent="0.25">
      <c r="B23" s="75" t="s">
        <v>32</v>
      </c>
      <c r="C23" s="237" t="s">
        <v>33</v>
      </c>
      <c r="D23" s="238"/>
      <c r="E23" s="238"/>
      <c r="F23" s="238"/>
      <c r="G23" s="239"/>
      <c r="H23" s="76" t="s">
        <v>75</v>
      </c>
      <c r="I23" s="72">
        <v>3</v>
      </c>
      <c r="J23" s="73">
        <v>4</v>
      </c>
      <c r="K23" s="73">
        <f t="shared" si="1"/>
        <v>7</v>
      </c>
      <c r="L23" s="77" t="str">
        <f t="shared" si="0"/>
        <v>ALTO</v>
      </c>
    </row>
    <row r="24" spans="2:12" ht="53.25" customHeight="1" x14ac:dyDescent="0.25">
      <c r="B24" s="75" t="s">
        <v>32</v>
      </c>
      <c r="C24" s="236" t="s">
        <v>34</v>
      </c>
      <c r="D24" s="236"/>
      <c r="E24" s="236"/>
      <c r="F24" s="236"/>
      <c r="G24" s="236"/>
      <c r="H24" s="76" t="s">
        <v>75</v>
      </c>
      <c r="I24" s="72">
        <v>3</v>
      </c>
      <c r="J24" s="73">
        <v>4</v>
      </c>
      <c r="K24" s="73">
        <f t="shared" si="1"/>
        <v>7</v>
      </c>
      <c r="L24" s="77" t="str">
        <f t="shared" si="0"/>
        <v>ALTO</v>
      </c>
    </row>
    <row r="25" spans="2:12" ht="53.25" customHeight="1" x14ac:dyDescent="0.25">
      <c r="B25" s="75" t="s">
        <v>32</v>
      </c>
      <c r="C25" s="236" t="s">
        <v>36</v>
      </c>
      <c r="D25" s="236"/>
      <c r="E25" s="236"/>
      <c r="F25" s="236"/>
      <c r="G25" s="236"/>
      <c r="H25" s="76" t="s">
        <v>76</v>
      </c>
      <c r="I25" s="72">
        <v>2</v>
      </c>
      <c r="J25" s="73">
        <v>4</v>
      </c>
      <c r="K25" s="73">
        <f t="shared" si="1"/>
        <v>6</v>
      </c>
      <c r="L25" s="77" t="str">
        <f t="shared" si="0"/>
        <v>ALTO</v>
      </c>
    </row>
    <row r="26" spans="2:12" ht="53.25" customHeight="1" x14ac:dyDescent="0.25">
      <c r="B26" s="75" t="s">
        <v>32</v>
      </c>
      <c r="C26" s="236" t="s">
        <v>37</v>
      </c>
      <c r="D26" s="236"/>
      <c r="E26" s="236"/>
      <c r="F26" s="236"/>
      <c r="G26" s="236"/>
      <c r="H26" s="76" t="s">
        <v>77</v>
      </c>
      <c r="I26" s="72">
        <v>2</v>
      </c>
      <c r="J26" s="73">
        <v>4</v>
      </c>
      <c r="K26" s="73">
        <f t="shared" si="1"/>
        <v>6</v>
      </c>
      <c r="L26" s="77" t="str">
        <f t="shared" si="0"/>
        <v>ALTO</v>
      </c>
    </row>
    <row r="27" spans="2:12" ht="65.25" customHeight="1" x14ac:dyDescent="0.25">
      <c r="B27" s="75" t="s">
        <v>38</v>
      </c>
      <c r="C27" s="236" t="s">
        <v>78</v>
      </c>
      <c r="D27" s="236"/>
      <c r="E27" s="236"/>
      <c r="F27" s="236"/>
      <c r="G27" s="236"/>
      <c r="H27" s="76" t="s">
        <v>79</v>
      </c>
      <c r="I27" s="72">
        <v>2</v>
      </c>
      <c r="J27" s="73">
        <v>3</v>
      </c>
      <c r="K27" s="73">
        <f t="shared" si="1"/>
        <v>5</v>
      </c>
      <c r="L27" s="77" t="str">
        <f t="shared" si="0"/>
        <v>MEDIO</v>
      </c>
    </row>
    <row r="28" spans="2:12" ht="53.25" customHeight="1" x14ac:dyDescent="0.25">
      <c r="B28" s="75" t="s">
        <v>38</v>
      </c>
      <c r="C28" s="236" t="s">
        <v>40</v>
      </c>
      <c r="D28" s="236"/>
      <c r="E28" s="236"/>
      <c r="F28" s="236"/>
      <c r="G28" s="236"/>
      <c r="H28" s="76" t="s">
        <v>80</v>
      </c>
      <c r="I28" s="72">
        <v>2</v>
      </c>
      <c r="J28" s="73">
        <v>2</v>
      </c>
      <c r="K28" s="73">
        <f t="shared" si="1"/>
        <v>4</v>
      </c>
      <c r="L28" s="77" t="str">
        <f t="shared" si="0"/>
        <v>BAJO</v>
      </c>
    </row>
    <row r="29" spans="2:12" ht="53.25" customHeight="1" x14ac:dyDescent="0.25">
      <c r="B29" s="75" t="s">
        <v>41</v>
      </c>
      <c r="C29" s="236" t="s">
        <v>42</v>
      </c>
      <c r="D29" s="236"/>
      <c r="E29" s="236"/>
      <c r="F29" s="236"/>
      <c r="G29" s="236"/>
      <c r="H29" s="76" t="s">
        <v>81</v>
      </c>
      <c r="I29" s="72">
        <v>1</v>
      </c>
      <c r="J29" s="73">
        <v>4</v>
      </c>
      <c r="K29" s="73">
        <f t="shared" si="1"/>
        <v>5</v>
      </c>
      <c r="L29" s="77" t="str">
        <f t="shared" si="0"/>
        <v>MEDIO</v>
      </c>
    </row>
    <row r="30" spans="2:12" ht="53.25" customHeight="1" x14ac:dyDescent="0.25">
      <c r="B30" s="75" t="s">
        <v>41</v>
      </c>
      <c r="C30" s="236" t="s">
        <v>43</v>
      </c>
      <c r="D30" s="236"/>
      <c r="E30" s="236"/>
      <c r="F30" s="236"/>
      <c r="G30" s="236"/>
      <c r="H30" s="76" t="s">
        <v>82</v>
      </c>
      <c r="I30" s="72">
        <v>4</v>
      </c>
      <c r="J30" s="73">
        <v>3</v>
      </c>
      <c r="K30" s="73">
        <f t="shared" si="1"/>
        <v>7</v>
      </c>
      <c r="L30" s="77" t="str">
        <f t="shared" si="0"/>
        <v>ALTO</v>
      </c>
    </row>
    <row r="31" spans="2:12" ht="53.25" customHeight="1" x14ac:dyDescent="0.25">
      <c r="B31" s="75" t="s">
        <v>41</v>
      </c>
      <c r="C31" s="236" t="s">
        <v>44</v>
      </c>
      <c r="D31" s="236"/>
      <c r="E31" s="236"/>
      <c r="F31" s="236"/>
      <c r="G31" s="236"/>
      <c r="H31" s="76" t="s">
        <v>83</v>
      </c>
      <c r="I31" s="72">
        <v>2</v>
      </c>
      <c r="J31" s="73">
        <v>4</v>
      </c>
      <c r="K31" s="73">
        <f t="shared" si="1"/>
        <v>6</v>
      </c>
      <c r="L31" s="77" t="str">
        <f t="shared" si="0"/>
        <v>ALTO</v>
      </c>
    </row>
    <row r="32" spans="2:12" ht="53.25" customHeight="1" x14ac:dyDescent="0.25">
      <c r="B32" s="75" t="s">
        <v>41</v>
      </c>
      <c r="C32" s="236" t="s">
        <v>45</v>
      </c>
      <c r="D32" s="236"/>
      <c r="E32" s="236"/>
      <c r="F32" s="236"/>
      <c r="G32" s="236"/>
      <c r="H32" s="76" t="s">
        <v>84</v>
      </c>
      <c r="I32" s="72">
        <v>2</v>
      </c>
      <c r="J32" s="73">
        <v>3</v>
      </c>
      <c r="K32" s="73">
        <f t="shared" si="1"/>
        <v>5</v>
      </c>
      <c r="L32" s="77" t="str">
        <f t="shared" si="0"/>
        <v>MEDIO</v>
      </c>
    </row>
    <row r="33" spans="2:14" ht="53.25" customHeight="1" x14ac:dyDescent="0.25">
      <c r="B33" s="75" t="s">
        <v>41</v>
      </c>
      <c r="C33" s="236" t="s">
        <v>46</v>
      </c>
      <c r="D33" s="236"/>
      <c r="E33" s="236"/>
      <c r="F33" s="236"/>
      <c r="G33" s="236"/>
      <c r="H33" s="76" t="s">
        <v>85</v>
      </c>
      <c r="I33" s="72">
        <v>3</v>
      </c>
      <c r="J33" s="73">
        <v>2</v>
      </c>
      <c r="K33" s="73">
        <v>5</v>
      </c>
      <c r="L33" s="77" t="s">
        <v>86</v>
      </c>
    </row>
    <row r="34" spans="2:14" ht="85.5" customHeight="1" x14ac:dyDescent="0.25">
      <c r="B34" s="75" t="s">
        <v>41</v>
      </c>
      <c r="C34" s="236" t="s">
        <v>47</v>
      </c>
      <c r="D34" s="236"/>
      <c r="E34" s="236"/>
      <c r="F34" s="236"/>
      <c r="G34" s="236"/>
      <c r="H34" s="76" t="s">
        <v>87</v>
      </c>
      <c r="I34" s="72">
        <v>2</v>
      </c>
      <c r="J34" s="73">
        <v>3</v>
      </c>
      <c r="K34" s="73">
        <f t="shared" si="1"/>
        <v>5</v>
      </c>
      <c r="L34" s="77" t="str">
        <f t="shared" si="0"/>
        <v>MEDIO</v>
      </c>
    </row>
    <row r="35" spans="2:14" ht="94.5" customHeight="1" x14ac:dyDescent="0.25">
      <c r="B35" s="125" t="s">
        <v>41</v>
      </c>
      <c r="C35" s="237" t="s">
        <v>48</v>
      </c>
      <c r="D35" s="238"/>
      <c r="E35" s="238"/>
      <c r="F35" s="238"/>
      <c r="G35" s="239"/>
      <c r="H35" s="126" t="s">
        <v>88</v>
      </c>
      <c r="I35" s="127">
        <v>1</v>
      </c>
      <c r="J35" s="128">
        <v>2</v>
      </c>
      <c r="K35" s="128">
        <f t="shared" si="1"/>
        <v>3</v>
      </c>
      <c r="L35" s="129" t="str">
        <f t="shared" si="0"/>
        <v>BAJO</v>
      </c>
    </row>
    <row r="36" spans="2:14" ht="53.25" customHeight="1" x14ac:dyDescent="0.25">
      <c r="B36" s="125" t="s">
        <v>41</v>
      </c>
      <c r="C36" s="237" t="s">
        <v>50</v>
      </c>
      <c r="D36" s="238"/>
      <c r="E36" s="238"/>
      <c r="F36" s="238"/>
      <c r="G36" s="239"/>
      <c r="H36" s="126" t="s">
        <v>89</v>
      </c>
      <c r="I36" s="127">
        <v>3</v>
      </c>
      <c r="J36" s="128">
        <v>4</v>
      </c>
      <c r="K36" s="128">
        <f t="shared" si="1"/>
        <v>7</v>
      </c>
      <c r="L36" s="129" t="str">
        <f t="shared" si="0"/>
        <v>ALTO</v>
      </c>
    </row>
    <row r="37" spans="2:14" ht="53.25" customHeight="1" thickBot="1" x14ac:dyDescent="0.3">
      <c r="B37" s="125" t="s">
        <v>41</v>
      </c>
      <c r="C37" s="237" t="s">
        <v>51</v>
      </c>
      <c r="D37" s="238"/>
      <c r="E37" s="238"/>
      <c r="F37" s="238"/>
      <c r="G37" s="239"/>
      <c r="H37" s="126" t="s">
        <v>90</v>
      </c>
      <c r="I37" s="127">
        <v>2</v>
      </c>
      <c r="J37" s="128">
        <v>4</v>
      </c>
      <c r="K37" s="128">
        <f t="shared" ref="K37" si="2">+I37+J37</f>
        <v>6</v>
      </c>
      <c r="L37" s="79" t="str">
        <f t="shared" si="0"/>
        <v>ALTO</v>
      </c>
    </row>
    <row r="38" spans="2:14" ht="12.75" customHeight="1" x14ac:dyDescent="0.25">
      <c r="B38" s="80"/>
      <c r="C38" s="81"/>
      <c r="D38" s="81"/>
      <c r="E38" s="81"/>
      <c r="F38" s="81"/>
      <c r="G38" s="81"/>
      <c r="H38" s="81"/>
      <c r="I38" s="81"/>
      <c r="J38" s="81"/>
      <c r="K38" s="81"/>
      <c r="L38" s="82"/>
    </row>
    <row r="39" spans="2:14" ht="13.2" x14ac:dyDescent="0.25">
      <c r="B39" s="61"/>
      <c r="C39" s="224"/>
      <c r="D39" s="224"/>
      <c r="E39" s="224"/>
      <c r="F39" s="62"/>
      <c r="G39" s="62"/>
      <c r="H39" s="217"/>
      <c r="I39" s="217"/>
      <c r="J39" s="62"/>
      <c r="K39" s="62"/>
      <c r="L39" s="63"/>
    </row>
    <row r="40" spans="2:14" ht="19.5" customHeight="1" x14ac:dyDescent="0.25">
      <c r="B40" s="231" t="s">
        <v>91</v>
      </c>
      <c r="C40" s="215" t="s">
        <v>92</v>
      </c>
      <c r="D40" s="215"/>
      <c r="E40" s="83" t="s">
        <v>93</v>
      </c>
      <c r="F40" s="62"/>
      <c r="G40" s="235" t="s">
        <v>66</v>
      </c>
      <c r="H40" s="84" t="s">
        <v>94</v>
      </c>
      <c r="I40" s="84" t="s">
        <v>93</v>
      </c>
      <c r="J40" s="62"/>
      <c r="K40" s="62"/>
      <c r="L40" s="63"/>
    </row>
    <row r="41" spans="2:14" ht="21" customHeight="1" x14ac:dyDescent="0.25">
      <c r="B41" s="231"/>
      <c r="C41" s="214" t="s">
        <v>95</v>
      </c>
      <c r="D41" s="214"/>
      <c r="E41" s="85">
        <v>1</v>
      </c>
      <c r="F41" s="62"/>
      <c r="G41" s="235"/>
      <c r="H41" s="85" t="s">
        <v>96</v>
      </c>
      <c r="I41" s="86">
        <v>1</v>
      </c>
      <c r="J41" s="62"/>
      <c r="K41" s="62"/>
      <c r="L41" s="63"/>
    </row>
    <row r="42" spans="2:14" ht="15.75" customHeight="1" x14ac:dyDescent="0.25">
      <c r="B42" s="231"/>
      <c r="C42" s="214" t="s">
        <v>97</v>
      </c>
      <c r="D42" s="214"/>
      <c r="E42" s="85">
        <v>2</v>
      </c>
      <c r="F42" s="62"/>
      <c r="G42" s="235"/>
      <c r="H42" s="85" t="s">
        <v>98</v>
      </c>
      <c r="I42" s="86">
        <v>2</v>
      </c>
      <c r="J42" s="62"/>
      <c r="K42" s="62"/>
      <c r="L42" s="63"/>
      <c r="N42" s="5"/>
    </row>
    <row r="43" spans="2:14" ht="24.75" customHeight="1" x14ac:dyDescent="0.25">
      <c r="B43" s="231"/>
      <c r="C43" s="214" t="s">
        <v>99</v>
      </c>
      <c r="D43" s="214"/>
      <c r="E43" s="85">
        <v>3</v>
      </c>
      <c r="F43" s="62"/>
      <c r="G43" s="235"/>
      <c r="H43" s="85" t="s">
        <v>100</v>
      </c>
      <c r="I43" s="86">
        <v>3</v>
      </c>
      <c r="J43" s="62"/>
      <c r="K43" s="62"/>
      <c r="L43" s="63"/>
    </row>
    <row r="44" spans="2:14" ht="18" customHeight="1" x14ac:dyDescent="0.25">
      <c r="B44" s="231"/>
      <c r="C44" s="214" t="s">
        <v>101</v>
      </c>
      <c r="D44" s="214"/>
      <c r="E44" s="85">
        <v>4</v>
      </c>
      <c r="F44" s="62"/>
      <c r="G44" s="235"/>
      <c r="H44" s="85" t="s">
        <v>102</v>
      </c>
      <c r="I44" s="86">
        <v>4</v>
      </c>
      <c r="J44" s="62"/>
      <c r="K44" s="62"/>
      <c r="L44" s="63"/>
    </row>
    <row r="45" spans="2:14" ht="29.25" customHeight="1" x14ac:dyDescent="0.25">
      <c r="B45" s="231"/>
      <c r="C45" s="214" t="s">
        <v>103</v>
      </c>
      <c r="D45" s="214"/>
      <c r="E45" s="85">
        <v>5</v>
      </c>
      <c r="F45" s="62"/>
      <c r="G45" s="235"/>
      <c r="H45" s="85" t="s">
        <v>104</v>
      </c>
      <c r="I45" s="86">
        <v>5</v>
      </c>
      <c r="J45" s="62"/>
      <c r="K45" s="62"/>
      <c r="L45" s="63"/>
    </row>
    <row r="46" spans="2:14" ht="16.5" customHeight="1" x14ac:dyDescent="0.25">
      <c r="B46" s="87"/>
      <c r="C46" s="88"/>
      <c r="D46" s="88"/>
      <c r="E46" s="88"/>
      <c r="F46" s="62"/>
      <c r="G46" s="88"/>
      <c r="H46" s="88"/>
      <c r="I46" s="88"/>
      <c r="J46" s="88"/>
      <c r="K46" s="88"/>
      <c r="L46" s="63"/>
    </row>
    <row r="47" spans="2:14" ht="16.5" customHeight="1" x14ac:dyDescent="0.25">
      <c r="B47" s="87"/>
      <c r="C47" s="217" t="s">
        <v>105</v>
      </c>
      <c r="D47" s="217"/>
      <c r="E47" s="217"/>
      <c r="F47" s="217"/>
      <c r="G47" s="217"/>
      <c r="H47" s="220"/>
      <c r="I47" s="220"/>
      <c r="J47" s="220"/>
      <c r="K47" s="220"/>
      <c r="L47" s="63"/>
    </row>
    <row r="48" spans="2:14" ht="69.75" customHeight="1" x14ac:dyDescent="0.25">
      <c r="B48" s="87"/>
      <c r="C48" s="214" t="s">
        <v>106</v>
      </c>
      <c r="D48" s="214"/>
      <c r="E48" s="214"/>
      <c r="F48" s="85" t="s">
        <v>107</v>
      </c>
      <c r="G48" s="85" t="s">
        <v>108</v>
      </c>
      <c r="H48" s="85" t="s">
        <v>109</v>
      </c>
      <c r="I48" s="214" t="s">
        <v>110</v>
      </c>
      <c r="J48" s="214"/>
      <c r="K48" s="214" t="s">
        <v>111</v>
      </c>
      <c r="L48" s="223"/>
    </row>
    <row r="49" spans="2:12" ht="69.75" customHeight="1" x14ac:dyDescent="0.25">
      <c r="B49" s="87"/>
      <c r="C49" s="214" t="s">
        <v>112</v>
      </c>
      <c r="D49" s="214"/>
      <c r="E49" s="214"/>
      <c r="F49" s="85" t="s">
        <v>113</v>
      </c>
      <c r="G49" s="85" t="s">
        <v>114</v>
      </c>
      <c r="H49" s="85" t="s">
        <v>115</v>
      </c>
      <c r="I49" s="214" t="s">
        <v>116</v>
      </c>
      <c r="J49" s="214"/>
      <c r="K49" s="214" t="s">
        <v>117</v>
      </c>
      <c r="L49" s="223"/>
    </row>
    <row r="50" spans="2:12" ht="13.2" x14ac:dyDescent="0.25">
      <c r="B50" s="61"/>
      <c r="C50" s="215" t="s">
        <v>118</v>
      </c>
      <c r="D50" s="215"/>
      <c r="E50" s="215" t="s">
        <v>93</v>
      </c>
      <c r="F50" s="89" t="s">
        <v>96</v>
      </c>
      <c r="G50" s="89" t="s">
        <v>98</v>
      </c>
      <c r="H50" s="90" t="s">
        <v>100</v>
      </c>
      <c r="I50" s="226" t="s">
        <v>102</v>
      </c>
      <c r="J50" s="226"/>
      <c r="K50" s="215" t="s">
        <v>104</v>
      </c>
      <c r="L50" s="221"/>
    </row>
    <row r="51" spans="2:12" ht="13.2" x14ac:dyDescent="0.25">
      <c r="B51" s="61"/>
      <c r="C51" s="215"/>
      <c r="D51" s="215"/>
      <c r="E51" s="215"/>
      <c r="F51" s="91">
        <v>1</v>
      </c>
      <c r="G51" s="91">
        <v>2</v>
      </c>
      <c r="H51" s="91">
        <v>3</v>
      </c>
      <c r="I51" s="216">
        <v>4</v>
      </c>
      <c r="J51" s="216"/>
      <c r="K51" s="216">
        <v>5</v>
      </c>
      <c r="L51" s="222"/>
    </row>
    <row r="52" spans="2:12" ht="19.5" customHeight="1" x14ac:dyDescent="0.25">
      <c r="B52" s="61"/>
      <c r="C52" s="214" t="s">
        <v>95</v>
      </c>
      <c r="D52" s="214"/>
      <c r="E52" s="92">
        <v>1</v>
      </c>
      <c r="F52" s="93">
        <v>2</v>
      </c>
      <c r="G52" s="93">
        <v>3</v>
      </c>
      <c r="H52" s="93">
        <v>4</v>
      </c>
      <c r="I52" s="218">
        <v>5</v>
      </c>
      <c r="J52" s="218"/>
      <c r="K52" s="219">
        <v>6</v>
      </c>
      <c r="L52" s="227"/>
    </row>
    <row r="53" spans="2:12" ht="21.75" customHeight="1" x14ac:dyDescent="0.25">
      <c r="B53" s="61"/>
      <c r="C53" s="214" t="s">
        <v>97</v>
      </c>
      <c r="D53" s="214"/>
      <c r="E53" s="92">
        <v>2</v>
      </c>
      <c r="F53" s="93">
        <v>3</v>
      </c>
      <c r="G53" s="93">
        <v>4</v>
      </c>
      <c r="H53" s="94">
        <v>5</v>
      </c>
      <c r="I53" s="219">
        <v>6</v>
      </c>
      <c r="J53" s="219"/>
      <c r="K53" s="228">
        <v>7</v>
      </c>
      <c r="L53" s="229"/>
    </row>
    <row r="54" spans="2:12" ht="26.25" customHeight="1" x14ac:dyDescent="0.25">
      <c r="B54" s="61"/>
      <c r="C54" s="214" t="s">
        <v>99</v>
      </c>
      <c r="D54" s="214"/>
      <c r="E54" s="92">
        <v>3</v>
      </c>
      <c r="F54" s="93">
        <v>4</v>
      </c>
      <c r="G54" s="94">
        <v>5</v>
      </c>
      <c r="H54" s="95">
        <v>6</v>
      </c>
      <c r="I54" s="219">
        <v>7</v>
      </c>
      <c r="J54" s="219"/>
      <c r="K54" s="225">
        <v>8</v>
      </c>
      <c r="L54" s="230"/>
    </row>
    <row r="55" spans="2:12" ht="21" customHeight="1" x14ac:dyDescent="0.25">
      <c r="B55" s="61"/>
      <c r="C55" s="214" t="s">
        <v>101</v>
      </c>
      <c r="D55" s="214"/>
      <c r="E55" s="92">
        <v>4</v>
      </c>
      <c r="F55" s="94">
        <v>5</v>
      </c>
      <c r="G55" s="95">
        <v>6</v>
      </c>
      <c r="H55" s="95">
        <v>7</v>
      </c>
      <c r="I55" s="225">
        <v>8</v>
      </c>
      <c r="J55" s="225"/>
      <c r="K55" s="225">
        <v>9</v>
      </c>
      <c r="L55" s="230"/>
    </row>
    <row r="56" spans="2:12" ht="27" customHeight="1" x14ac:dyDescent="0.25">
      <c r="B56" s="61"/>
      <c r="C56" s="214" t="s">
        <v>103</v>
      </c>
      <c r="D56" s="214"/>
      <c r="E56" s="92">
        <v>5</v>
      </c>
      <c r="F56" s="95">
        <v>6</v>
      </c>
      <c r="G56" s="95">
        <v>7</v>
      </c>
      <c r="H56" s="96">
        <v>8</v>
      </c>
      <c r="I56" s="225">
        <v>9</v>
      </c>
      <c r="J56" s="225"/>
      <c r="K56" s="225">
        <v>10</v>
      </c>
      <c r="L56" s="230"/>
    </row>
    <row r="57" spans="2:12" ht="13.2" x14ac:dyDescent="0.25">
      <c r="B57" s="61"/>
      <c r="C57" s="62"/>
      <c r="D57" s="62"/>
      <c r="E57" s="62"/>
      <c r="F57" s="62"/>
      <c r="G57" s="62"/>
      <c r="H57" s="62"/>
      <c r="I57" s="62"/>
      <c r="J57" s="62"/>
      <c r="K57" s="62"/>
      <c r="L57" s="63"/>
    </row>
    <row r="58" spans="2:12" ht="19.5" customHeight="1" x14ac:dyDescent="0.25">
      <c r="B58" s="61"/>
      <c r="C58" s="62"/>
      <c r="D58" s="62"/>
      <c r="E58" s="62"/>
      <c r="F58" s="62"/>
      <c r="G58" s="217" t="s">
        <v>119</v>
      </c>
      <c r="H58" s="217"/>
      <c r="I58" s="62"/>
      <c r="J58" s="62"/>
      <c r="K58" s="62"/>
      <c r="L58" s="63"/>
    </row>
    <row r="59" spans="2:12" ht="18" customHeight="1" x14ac:dyDescent="0.25">
      <c r="B59" s="61"/>
      <c r="C59" s="62"/>
      <c r="D59" s="62"/>
      <c r="E59" s="62"/>
      <c r="F59" s="62"/>
      <c r="G59" s="89" t="s">
        <v>105</v>
      </c>
      <c r="H59" s="97" t="s">
        <v>118</v>
      </c>
      <c r="I59" s="62"/>
      <c r="J59" s="62"/>
      <c r="K59" s="62"/>
      <c r="L59" s="63"/>
    </row>
    <row r="60" spans="2:12" ht="18" customHeight="1" x14ac:dyDescent="0.25">
      <c r="B60" s="61"/>
      <c r="C60" s="62"/>
      <c r="D60" s="62"/>
      <c r="E60" s="62"/>
      <c r="F60" s="62"/>
      <c r="G60" s="96" t="s">
        <v>120</v>
      </c>
      <c r="H60" s="98" t="s">
        <v>121</v>
      </c>
      <c r="I60" s="62"/>
      <c r="J60" s="62"/>
      <c r="K60" s="62"/>
      <c r="L60" s="63"/>
    </row>
    <row r="61" spans="2:12" ht="18" customHeight="1" x14ac:dyDescent="0.25">
      <c r="B61" s="61"/>
      <c r="C61" s="62"/>
      <c r="D61" s="62"/>
      <c r="E61" s="62"/>
      <c r="F61" s="62"/>
      <c r="G61" s="95" t="s">
        <v>122</v>
      </c>
      <c r="H61" s="98" t="s">
        <v>123</v>
      </c>
      <c r="I61" s="62"/>
      <c r="J61" s="62"/>
      <c r="K61" s="62"/>
      <c r="L61" s="63"/>
    </row>
    <row r="62" spans="2:12" ht="18" customHeight="1" x14ac:dyDescent="0.25">
      <c r="B62" s="61"/>
      <c r="C62" s="62"/>
      <c r="D62" s="62"/>
      <c r="E62" s="62"/>
      <c r="F62" s="62"/>
      <c r="G62" s="94">
        <v>5</v>
      </c>
      <c r="H62" s="98" t="s">
        <v>124</v>
      </c>
      <c r="I62" s="62"/>
      <c r="J62" s="62"/>
      <c r="K62" s="62"/>
      <c r="L62" s="63"/>
    </row>
    <row r="63" spans="2:12" ht="18" customHeight="1" x14ac:dyDescent="0.25">
      <c r="B63" s="61"/>
      <c r="C63" s="62"/>
      <c r="D63" s="62"/>
      <c r="E63" s="62"/>
      <c r="F63" s="62"/>
      <c r="G63" s="93" t="s">
        <v>125</v>
      </c>
      <c r="H63" s="98" t="s">
        <v>126</v>
      </c>
      <c r="I63" s="62"/>
      <c r="J63" s="62"/>
      <c r="K63" s="62"/>
      <c r="L63" s="63"/>
    </row>
    <row r="64" spans="2:12" thickBot="1" x14ac:dyDescent="0.3">
      <c r="B64" s="64"/>
      <c r="C64" s="65"/>
      <c r="D64" s="65"/>
      <c r="E64" s="65"/>
      <c r="F64" s="65"/>
      <c r="G64" s="65"/>
      <c r="H64" s="65"/>
      <c r="I64" s="65"/>
      <c r="J64" s="65"/>
      <c r="K64" s="65"/>
      <c r="L64" s="66"/>
    </row>
    <row r="68" spans="2:2" hidden="1" x14ac:dyDescent="0.3">
      <c r="B68" s="7" t="s">
        <v>61</v>
      </c>
    </row>
    <row r="69" spans="2:2" hidden="1" x14ac:dyDescent="0.3">
      <c r="B69" s="7" t="s">
        <v>127</v>
      </c>
    </row>
  </sheetData>
  <mergeCells count="69">
    <mergeCell ref="C36:G36"/>
    <mergeCell ref="C35:G35"/>
    <mergeCell ref="C31:G31"/>
    <mergeCell ref="C23:G23"/>
    <mergeCell ref="C24:G24"/>
    <mergeCell ref="C25:G25"/>
    <mergeCell ref="C30:G30"/>
    <mergeCell ref="C33:G33"/>
    <mergeCell ref="C16:G16"/>
    <mergeCell ref="C18:G18"/>
    <mergeCell ref="C19:G19"/>
    <mergeCell ref="C20:G20"/>
    <mergeCell ref="C21:G21"/>
    <mergeCell ref="H15:L15"/>
    <mergeCell ref="B15:G15"/>
    <mergeCell ref="B6:L6"/>
    <mergeCell ref="B2:B4"/>
    <mergeCell ref="B12:L12"/>
    <mergeCell ref="B7:L7"/>
    <mergeCell ref="C2:J4"/>
    <mergeCell ref="K2:L4"/>
    <mergeCell ref="B40:B45"/>
    <mergeCell ref="C40:D40"/>
    <mergeCell ref="C41:D41"/>
    <mergeCell ref="C17:G17"/>
    <mergeCell ref="C42:D42"/>
    <mergeCell ref="C43:D43"/>
    <mergeCell ref="C44:D44"/>
    <mergeCell ref="G40:G45"/>
    <mergeCell ref="C26:G26"/>
    <mergeCell ref="C27:G27"/>
    <mergeCell ref="C28:G28"/>
    <mergeCell ref="C29:G29"/>
    <mergeCell ref="C22:G22"/>
    <mergeCell ref="C32:G32"/>
    <mergeCell ref="C34:G34"/>
    <mergeCell ref="C37:G37"/>
    <mergeCell ref="G58:H58"/>
    <mergeCell ref="C53:D53"/>
    <mergeCell ref="K48:L48"/>
    <mergeCell ref="C56:D56"/>
    <mergeCell ref="C55:D55"/>
    <mergeCell ref="I56:J56"/>
    <mergeCell ref="I50:J50"/>
    <mergeCell ref="I48:J48"/>
    <mergeCell ref="I49:J49"/>
    <mergeCell ref="K52:L52"/>
    <mergeCell ref="K53:L53"/>
    <mergeCell ref="K54:L54"/>
    <mergeCell ref="K55:L55"/>
    <mergeCell ref="K56:L56"/>
    <mergeCell ref="I55:J55"/>
    <mergeCell ref="I54:J54"/>
    <mergeCell ref="C54:D54"/>
    <mergeCell ref="C50:D51"/>
    <mergeCell ref="I51:J51"/>
    <mergeCell ref="H39:I39"/>
    <mergeCell ref="C49:E49"/>
    <mergeCell ref="C52:D52"/>
    <mergeCell ref="I52:J52"/>
    <mergeCell ref="C45:D45"/>
    <mergeCell ref="C48:E48"/>
    <mergeCell ref="I53:J53"/>
    <mergeCell ref="E50:E51"/>
    <mergeCell ref="C47:K47"/>
    <mergeCell ref="K50:L50"/>
    <mergeCell ref="K51:L51"/>
    <mergeCell ref="K49:L49"/>
    <mergeCell ref="C39:E39"/>
  </mergeCells>
  <phoneticPr fontId="1" type="noConversion"/>
  <conditionalFormatting sqref="J17:K37">
    <cfRule type="expression" dxfId="17" priority="1" stopIfTrue="1">
      <formula>"""bajo"""</formula>
    </cfRule>
  </conditionalFormatting>
  <conditionalFormatting sqref="L17:L37">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2">
    <dataValidation type="list" allowBlank="1" showInputMessage="1" showErrorMessage="1" sqref="H15" xr:uid="{00000000-0002-0000-0200-000000000000}">
      <formula1>$B$68:$B$69</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xr:uid="{00000000-0002-0000-0200-000006000000}">
      <formula1>INDIRECT($B$22)</formula1>
    </dataValidation>
    <dataValidation type="list" allowBlank="1" showInputMessage="1" showErrorMessage="1" sqref="C23" xr:uid="{00000000-0002-0000-0200-000007000000}">
      <formula1>INDIRECT($B$23)</formula1>
    </dataValidation>
    <dataValidation type="list" allowBlank="1" showInputMessage="1" showErrorMessage="1" sqref="C24:G24" xr:uid="{00000000-0002-0000-0200-000008000000}">
      <formula1>INDIRECT($B$24)</formula1>
    </dataValidation>
    <dataValidation type="list" allowBlank="1" showInputMessage="1" showErrorMessage="1" sqref="C25:G25" xr:uid="{00000000-0002-0000-0200-000009000000}">
      <formula1>INDIRECT($B$25)</formula1>
    </dataValidation>
    <dataValidation type="list" allowBlank="1" showInputMessage="1" showErrorMessage="1" sqref="C26:G26" xr:uid="{00000000-0002-0000-0200-00000A000000}">
      <formula1>INDIRECT($B$26)</formula1>
    </dataValidation>
    <dataValidation type="list" allowBlank="1" showInputMessage="1" showErrorMessage="1" sqref="C27:G27" xr:uid="{00000000-0002-0000-0200-00000B000000}">
      <formula1>INDIRECT($B$27)</formula1>
    </dataValidation>
    <dataValidation type="list" allowBlank="1" showInputMessage="1" showErrorMessage="1" sqref="C28:G28" xr:uid="{00000000-0002-0000-0200-00000C000000}">
      <formula1>INDIRECT($B$28)</formula1>
    </dataValidation>
    <dataValidation type="list" allowBlank="1" showInputMessage="1" showErrorMessage="1" sqref="C29:G29" xr:uid="{00000000-0002-0000-0200-00000D000000}">
      <formula1>INDIRECT($B$29)</formula1>
    </dataValidation>
    <dataValidation type="list" allowBlank="1" showInputMessage="1" showErrorMessage="1" sqref="C30:G30" xr:uid="{00000000-0002-0000-0200-00000E000000}">
      <formula1>INDIRECT($B$30)</formula1>
    </dataValidation>
    <dataValidation type="list" allowBlank="1" showInputMessage="1" showErrorMessage="1" sqref="C31:G31" xr:uid="{00000000-0002-0000-0200-00000F000000}">
      <formula1>INDIRECT($B$31)</formula1>
    </dataValidation>
    <dataValidation type="list" allowBlank="1" showInputMessage="1" showErrorMessage="1" sqref="C32:G33" xr:uid="{00000000-0002-0000-0200-000010000000}">
      <formula1>INDIRECT($B$32)</formula1>
    </dataValidation>
    <dataValidation type="list" allowBlank="1" showInputMessage="1" showErrorMessage="1" sqref="C34:G34" xr:uid="{00000000-0002-0000-0200-000011000000}">
      <formula1>INDIRECT($B$34)</formula1>
    </dataValidation>
    <dataValidation type="list" allowBlank="1" showInputMessage="1" showErrorMessage="1" sqref="C35:C37" xr:uid="{00000000-0002-0000-0200-000013000000}">
      <formula1>INDIRECT(#REF!)</formula1>
    </dataValidation>
    <dataValidation type="list" allowBlank="1" showInputMessage="1" showErrorMessage="1" sqref="I17:I37" xr:uid="{00000000-0002-0000-0200-000014000000}">
      <formula1>$E$41:$E$45</formula1>
    </dataValidation>
    <dataValidation type="list" allowBlank="1" showInputMessage="1" showErrorMessage="1" sqref="J17:J37" xr:uid="{00000000-0002-0000-0200-000015000000}">
      <formula1>$I$41:$I$45</formula1>
    </dataValidation>
    <dataValidation type="list" allowBlank="1" showInputMessage="1" showErrorMessage="1" sqref="B17:B37" xr:uid="{00000000-0002-0000-0200-000016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6"/>
  <sheetViews>
    <sheetView showGridLines="0" topLeftCell="B34" zoomScale="61" zoomScaleNormal="100" zoomScalePageLayoutView="70" workbookViewId="0">
      <selection activeCell="B47" sqref="B47"/>
    </sheetView>
  </sheetViews>
  <sheetFormatPr baseColWidth="10" defaultColWidth="11.44140625" defaultRowHeight="13.2" x14ac:dyDescent="0.25"/>
  <cols>
    <col min="1" max="1" width="2.77734375" customWidth="1"/>
    <col min="2" max="2" width="41.77734375" customWidth="1"/>
    <col min="3" max="3" width="15.77734375" customWidth="1"/>
    <col min="4" max="4" width="13.21875" customWidth="1"/>
    <col min="5" max="5" width="16.44140625" customWidth="1"/>
    <col min="6" max="6" width="14.77734375" customWidth="1"/>
    <col min="7" max="7" width="17.44140625" customWidth="1"/>
    <col min="8" max="8" width="14.44140625" customWidth="1"/>
    <col min="9" max="9" width="15.77734375" customWidth="1"/>
    <col min="10" max="10" width="9.44140625" customWidth="1"/>
    <col min="11" max="17" width="14" customWidth="1"/>
    <col min="18" max="18" width="20.77734375" style="4" customWidth="1"/>
  </cols>
  <sheetData>
    <row r="2" spans="2:26" ht="48.75" customHeight="1" x14ac:dyDescent="0.25">
      <c r="B2" s="160"/>
      <c r="C2" s="167" t="s">
        <v>11</v>
      </c>
      <c r="D2" s="168"/>
      <c r="E2" s="168"/>
      <c r="F2" s="168"/>
      <c r="G2" s="168"/>
      <c r="H2" s="168"/>
      <c r="I2" s="168"/>
      <c r="J2" s="168"/>
      <c r="K2" s="168"/>
      <c r="L2" s="168"/>
      <c r="M2" s="168"/>
      <c r="N2" s="168"/>
      <c r="O2" s="168"/>
      <c r="P2" s="169"/>
      <c r="Q2" s="255" t="s">
        <v>190</v>
      </c>
      <c r="R2" s="256"/>
    </row>
    <row r="3" spans="2:26" ht="30" customHeight="1" x14ac:dyDescent="0.25">
      <c r="B3" s="160"/>
      <c r="C3" s="170"/>
      <c r="D3" s="171"/>
      <c r="E3" s="171"/>
      <c r="F3" s="171"/>
      <c r="G3" s="171"/>
      <c r="H3" s="171"/>
      <c r="I3" s="171"/>
      <c r="J3" s="171"/>
      <c r="K3" s="171"/>
      <c r="L3" s="171"/>
      <c r="M3" s="171"/>
      <c r="N3" s="171"/>
      <c r="O3" s="171"/>
      <c r="P3" s="172"/>
      <c r="Q3" s="257"/>
      <c r="R3" s="258"/>
    </row>
    <row r="4" spans="2:26" ht="39.75" customHeight="1" x14ac:dyDescent="0.25">
      <c r="B4" s="160"/>
      <c r="C4" s="173"/>
      <c r="D4" s="174"/>
      <c r="E4" s="174"/>
      <c r="F4" s="174"/>
      <c r="G4" s="174"/>
      <c r="H4" s="174"/>
      <c r="I4" s="174"/>
      <c r="J4" s="174"/>
      <c r="K4" s="174"/>
      <c r="L4" s="174"/>
      <c r="M4" s="174"/>
      <c r="N4" s="174"/>
      <c r="O4" s="174"/>
      <c r="P4" s="175"/>
      <c r="Q4" s="259"/>
      <c r="R4" s="260"/>
    </row>
    <row r="5" spans="2:26" ht="13.8" thickBot="1" x14ac:dyDescent="0.3"/>
    <row r="6" spans="2:26" ht="78.75" customHeight="1" thickBot="1" x14ac:dyDescent="0.3">
      <c r="B6" s="298" t="str">
        <f>+EVALUACION!B6</f>
        <v>Objeto del Proceso de Contratación: “REALIZAR LA ADECUACIÓN Y MANTENIMIENTO DE JARDINES INFANTILES  UBICADOS EN LA LOCALIDAD DE TUNJUELITO EN BOGOTÁ D.C Y A MONTO AGOTABLE”.</v>
      </c>
      <c r="C6" s="299"/>
      <c r="D6" s="299"/>
      <c r="E6" s="299"/>
      <c r="F6" s="299"/>
      <c r="G6" s="299"/>
      <c r="H6" s="299"/>
      <c r="I6" s="299"/>
      <c r="J6" s="299"/>
      <c r="K6" s="299"/>
      <c r="L6" s="299"/>
      <c r="M6" s="299"/>
      <c r="N6" s="299"/>
      <c r="O6" s="299"/>
      <c r="P6" s="299"/>
      <c r="Q6" s="299"/>
      <c r="R6" s="300"/>
      <c r="S6" s="1"/>
      <c r="T6" s="1"/>
      <c r="U6" s="1"/>
      <c r="V6" s="1"/>
      <c r="W6" s="1"/>
      <c r="X6" s="1"/>
      <c r="Y6" s="1"/>
      <c r="Z6" s="1"/>
    </row>
    <row r="7" spans="2:26" ht="24.75" customHeight="1" x14ac:dyDescent="0.25">
      <c r="B7" s="301" t="s">
        <v>15</v>
      </c>
      <c r="C7" s="302"/>
      <c r="D7" s="302"/>
      <c r="E7" s="302"/>
      <c r="F7" s="302"/>
      <c r="G7" s="302"/>
      <c r="H7" s="302"/>
      <c r="I7" s="302"/>
      <c r="J7" s="302"/>
      <c r="K7" s="302"/>
      <c r="L7" s="302"/>
      <c r="M7" s="302"/>
      <c r="N7" s="302"/>
      <c r="O7" s="302"/>
      <c r="P7" s="302"/>
      <c r="Q7" s="302"/>
      <c r="R7" s="303"/>
    </row>
    <row r="8" spans="2:26" ht="15.6" x14ac:dyDescent="0.3">
      <c r="B8" s="309" t="s">
        <v>128</v>
      </c>
      <c r="C8" s="310"/>
      <c r="D8" s="310"/>
      <c r="E8" s="310"/>
      <c r="F8" s="310"/>
      <c r="G8" s="310"/>
      <c r="H8" s="310"/>
      <c r="I8" s="310"/>
      <c r="J8" s="310"/>
      <c r="K8" s="310"/>
      <c r="L8" s="310"/>
      <c r="M8" s="310"/>
      <c r="N8" s="310"/>
      <c r="O8" s="310"/>
      <c r="P8" s="310"/>
      <c r="Q8" s="310"/>
      <c r="R8" s="310"/>
    </row>
    <row r="9" spans="2:26" ht="34.5" customHeight="1" x14ac:dyDescent="0.25">
      <c r="B9" s="307" t="s">
        <v>129</v>
      </c>
      <c r="C9" s="308"/>
      <c r="D9" s="308"/>
      <c r="E9" s="308"/>
      <c r="F9" s="308"/>
      <c r="G9" s="308"/>
      <c r="H9" s="308"/>
      <c r="I9" s="308"/>
      <c r="J9" s="308"/>
      <c r="K9" s="308"/>
      <c r="L9" s="308"/>
      <c r="M9" s="308"/>
      <c r="N9" s="308"/>
      <c r="O9" s="308"/>
      <c r="P9" s="308"/>
      <c r="Q9" s="308"/>
      <c r="R9" s="308"/>
    </row>
    <row r="10" spans="2:26" ht="15.6" x14ac:dyDescent="0.3">
      <c r="B10" s="309" t="s">
        <v>130</v>
      </c>
      <c r="C10" s="310"/>
      <c r="D10" s="310"/>
      <c r="E10" s="310"/>
      <c r="F10" s="310"/>
      <c r="G10" s="310"/>
      <c r="H10" s="310"/>
      <c r="I10" s="310"/>
      <c r="J10" s="310"/>
      <c r="K10" s="310"/>
      <c r="L10" s="310"/>
      <c r="M10" s="310"/>
      <c r="N10" s="310"/>
      <c r="O10" s="310"/>
      <c r="P10" s="310"/>
      <c r="Q10" s="310"/>
      <c r="R10" s="310"/>
    </row>
    <row r="11" spans="2:26" x14ac:dyDescent="0.25">
      <c r="B11" s="61"/>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99" t="s">
        <v>62</v>
      </c>
      <c r="C15" s="306" t="s">
        <v>63</v>
      </c>
      <c r="D15" s="306"/>
      <c r="E15" s="306"/>
      <c r="F15" s="306"/>
      <c r="G15" s="261" t="s">
        <v>131</v>
      </c>
      <c r="H15" s="261"/>
      <c r="I15" s="68" t="s">
        <v>65</v>
      </c>
      <c r="J15" s="68" t="s">
        <v>66</v>
      </c>
      <c r="K15" s="68" t="s">
        <v>67</v>
      </c>
      <c r="L15" s="68" t="s">
        <v>68</v>
      </c>
      <c r="M15" s="68" t="s">
        <v>132</v>
      </c>
      <c r="N15" s="68" t="s">
        <v>133</v>
      </c>
      <c r="O15" s="68" t="s">
        <v>134</v>
      </c>
      <c r="P15" s="68" t="s">
        <v>135</v>
      </c>
      <c r="Q15" s="68" t="s">
        <v>136</v>
      </c>
      <c r="R15" s="11" t="s">
        <v>137</v>
      </c>
    </row>
    <row r="16" spans="2:26" s="27" customFormat="1" ht="111.75" customHeight="1" thickBot="1" x14ac:dyDescent="0.3">
      <c r="B16" s="100" t="str">
        <f>+EVALUACION!B17</f>
        <v>PLANEACIÓN</v>
      </c>
      <c r="C16" s="305" t="str">
        <f>+EVALUACION!C17</f>
        <v xml:space="preserve">Requisitos habilitantes inapropiados para el proceso de selección </v>
      </c>
      <c r="D16" s="305"/>
      <c r="E16" s="305"/>
      <c r="F16" s="305"/>
      <c r="G16" s="304" t="s">
        <v>138</v>
      </c>
      <c r="H16" s="304"/>
      <c r="I16" s="101">
        <f>+EVALUACION!I17</f>
        <v>2</v>
      </c>
      <c r="J16" s="101">
        <f>+EVALUACION!J17</f>
        <v>4</v>
      </c>
      <c r="K16" s="101">
        <f>+I16+J16</f>
        <v>6</v>
      </c>
      <c r="L16" s="101" t="str">
        <f>IF(K16&lt;=4,"BAJO",IF(K16=5,"MEDIO",IF(K16=6,"ALTO",IF(K16=7,"ALTO","EXTREMO"))))</f>
        <v>ALTO</v>
      </c>
      <c r="M16" s="101" t="s">
        <v>139</v>
      </c>
      <c r="N16" s="102" t="s">
        <v>140</v>
      </c>
      <c r="O16" s="102">
        <v>2025</v>
      </c>
      <c r="P16" s="102">
        <v>2025</v>
      </c>
      <c r="Q16" s="102" t="s">
        <v>141</v>
      </c>
      <c r="R16" s="40" t="s">
        <v>142</v>
      </c>
    </row>
    <row r="17" spans="2:18" s="27" customFormat="1" ht="106.5" customHeight="1" thickBot="1" x14ac:dyDescent="0.3">
      <c r="B17" s="103" t="str">
        <f>+EVALUACION!B18</f>
        <v>PLANEACIÓN</v>
      </c>
      <c r="C17" s="284" t="str">
        <f>+EVALUACION!C18</f>
        <v>Inadecuado análisis  económico estimativo del valor del contrato</v>
      </c>
      <c r="D17" s="284"/>
      <c r="E17" s="284"/>
      <c r="F17" s="284"/>
      <c r="G17" s="214" t="s">
        <v>143</v>
      </c>
      <c r="H17" s="214"/>
      <c r="I17" s="108">
        <f>+EVALUACION!I18</f>
        <v>3</v>
      </c>
      <c r="J17" s="72">
        <f>+EVALUACION!J18</f>
        <v>4</v>
      </c>
      <c r="K17" s="72">
        <f>+I17+J17</f>
        <v>7</v>
      </c>
      <c r="L17" s="72" t="str">
        <f>IF(K17&lt;=4,"BAJO",IF(K17=5,"MEDIO",IF(K17=6,"ALTO",IF(K17=7,"ALTO","EXTREMO"))))</f>
        <v>ALTO</v>
      </c>
      <c r="M17" s="72" t="s">
        <v>144</v>
      </c>
      <c r="N17" s="104" t="s">
        <v>145</v>
      </c>
      <c r="O17" s="102">
        <v>2025</v>
      </c>
      <c r="P17" s="102">
        <v>2025</v>
      </c>
      <c r="Q17" s="104" t="s">
        <v>141</v>
      </c>
      <c r="R17" s="41" t="s">
        <v>146</v>
      </c>
    </row>
    <row r="18" spans="2:18" s="27" customFormat="1" ht="90.75" customHeight="1" thickBot="1" x14ac:dyDescent="0.3">
      <c r="B18" s="103" t="str">
        <f>+EVALUACION!B19</f>
        <v>PLANEACIÓN</v>
      </c>
      <c r="C18" s="284" t="str">
        <f>+EVALUACION!C19</f>
        <v xml:space="preserve">Inadecuada  descripción del bien o servicio requerido </v>
      </c>
      <c r="D18" s="284"/>
      <c r="E18" s="284"/>
      <c r="F18" s="284"/>
      <c r="G18" s="214" t="s">
        <v>147</v>
      </c>
      <c r="H18" s="214"/>
      <c r="I18" s="72">
        <f>+EVALUACION!I19</f>
        <v>2</v>
      </c>
      <c r="J18" s="72">
        <f>+EVALUACION!J19</f>
        <v>4</v>
      </c>
      <c r="K18" s="72">
        <f t="shared" ref="K18:K28" si="0">+I18+J18</f>
        <v>6</v>
      </c>
      <c r="L18" s="72" t="str">
        <f t="shared" ref="L18:L36" si="1">IF(K18&lt;=4,"BAJO",IF(K18=5,"MEDIO",IF(K18=6,"ALTO",IF(K18=7,"ALTO","EXTREMO"))))</f>
        <v>ALTO</v>
      </c>
      <c r="M18" s="72" t="s">
        <v>139</v>
      </c>
      <c r="N18" s="104" t="s">
        <v>145</v>
      </c>
      <c r="O18" s="102">
        <v>2025</v>
      </c>
      <c r="P18" s="102">
        <v>2025</v>
      </c>
      <c r="Q18" s="104" t="s">
        <v>141</v>
      </c>
      <c r="R18" s="41" t="s">
        <v>148</v>
      </c>
    </row>
    <row r="19" spans="2:18" s="27" customFormat="1" ht="92.25" customHeight="1" thickBot="1" x14ac:dyDescent="0.3">
      <c r="B19" s="103" t="str">
        <f>+EVALUACION!B20</f>
        <v>PLANEACIÓN</v>
      </c>
      <c r="C19" s="284" t="str">
        <f>+EVALUACION!C20</f>
        <v xml:space="preserve">Falta de profundidad en el estudio de sector no identificandose claramente aspectos de oferta y demanda </v>
      </c>
      <c r="D19" s="284"/>
      <c r="E19" s="284"/>
      <c r="F19" s="284"/>
      <c r="G19" s="214" t="s">
        <v>149</v>
      </c>
      <c r="H19" s="214"/>
      <c r="I19" s="72">
        <f>+EVALUACION!I20</f>
        <v>3</v>
      </c>
      <c r="J19" s="72">
        <f>+EVALUACION!J20</f>
        <v>4</v>
      </c>
      <c r="K19" s="72">
        <f t="shared" si="0"/>
        <v>7</v>
      </c>
      <c r="L19" s="72" t="str">
        <f t="shared" si="1"/>
        <v>ALTO</v>
      </c>
      <c r="M19" s="72" t="s">
        <v>144</v>
      </c>
      <c r="N19" s="104" t="s">
        <v>145</v>
      </c>
      <c r="O19" s="102">
        <v>2025</v>
      </c>
      <c r="P19" s="102">
        <v>2025</v>
      </c>
      <c r="Q19" s="104" t="s">
        <v>141</v>
      </c>
      <c r="R19" s="41" t="s">
        <v>148</v>
      </c>
    </row>
    <row r="20" spans="2:18" s="27" customFormat="1" ht="89.25" customHeight="1" thickBot="1" x14ac:dyDescent="0.3">
      <c r="B20" s="103" t="str">
        <f>+EVALUACION!B21</f>
        <v>PLANEACIÓN</v>
      </c>
      <c r="C20" s="284" t="str">
        <f>+EVALUACION!C21</f>
        <v>Ausencia de fundamentación de la justificación y conveniencia de la contratación</v>
      </c>
      <c r="D20" s="284"/>
      <c r="E20" s="284"/>
      <c r="F20" s="284"/>
      <c r="G20" s="214" t="s">
        <v>150</v>
      </c>
      <c r="H20" s="214"/>
      <c r="I20" s="72">
        <f>+EVALUACION!I21</f>
        <v>2</v>
      </c>
      <c r="J20" s="72">
        <f>+EVALUACION!J21</f>
        <v>4</v>
      </c>
      <c r="K20" s="72">
        <f t="shared" si="0"/>
        <v>6</v>
      </c>
      <c r="L20" s="72" t="str">
        <f t="shared" si="1"/>
        <v>ALTO</v>
      </c>
      <c r="M20" s="72" t="s">
        <v>139</v>
      </c>
      <c r="N20" s="104" t="s">
        <v>145</v>
      </c>
      <c r="O20" s="102">
        <v>2025</v>
      </c>
      <c r="P20" s="102">
        <v>2025</v>
      </c>
      <c r="Q20" s="104" t="s">
        <v>141</v>
      </c>
      <c r="R20" s="41" t="s">
        <v>148</v>
      </c>
    </row>
    <row r="21" spans="2:18" s="27" customFormat="1" ht="112.5" customHeight="1" thickBot="1" x14ac:dyDescent="0.3">
      <c r="B21" s="103" t="str">
        <f>+EVALUACION!B22</f>
        <v>PLANEACIÓN</v>
      </c>
      <c r="C21" s="284" t="str">
        <f>+EVALUACION!C22</f>
        <v>Errores involuntarios en los Estudios Previos, Pliegos de Condiciones, Estudio de Sector y en general cualquier documento que sea parte integral del mismo.</v>
      </c>
      <c r="D21" s="284"/>
      <c r="E21" s="284"/>
      <c r="F21" s="284"/>
      <c r="G21" s="214" t="s">
        <v>151</v>
      </c>
      <c r="H21" s="214"/>
      <c r="I21" s="72">
        <f>+EVALUACION!I22</f>
        <v>3</v>
      </c>
      <c r="J21" s="72">
        <f>+EVALUACION!J22</f>
        <v>3</v>
      </c>
      <c r="K21" s="72">
        <f t="shared" si="0"/>
        <v>6</v>
      </c>
      <c r="L21" s="72" t="str">
        <f t="shared" si="1"/>
        <v>ALTO</v>
      </c>
      <c r="M21" s="72" t="s">
        <v>144</v>
      </c>
      <c r="N21" s="104" t="s">
        <v>140</v>
      </c>
      <c r="O21" s="102">
        <v>2025</v>
      </c>
      <c r="P21" s="102">
        <v>2025</v>
      </c>
      <c r="Q21" s="104" t="s">
        <v>141</v>
      </c>
      <c r="R21" s="41" t="s">
        <v>142</v>
      </c>
    </row>
    <row r="22" spans="2:18" s="27" customFormat="1" ht="108.75" customHeight="1" thickBot="1" x14ac:dyDescent="0.3">
      <c r="B22" s="103" t="str">
        <f>+EVALUACION!B23</f>
        <v>SELECCIÓN</v>
      </c>
      <c r="C22" s="284" t="str">
        <f>+EVALUACION!C23</f>
        <v>Inadecuada evaluación de las ofertas y/o verificación de requisitos habilitantes</v>
      </c>
      <c r="D22" s="284"/>
      <c r="E22" s="284"/>
      <c r="F22" s="284"/>
      <c r="G22" s="214" t="s">
        <v>152</v>
      </c>
      <c r="H22" s="214"/>
      <c r="I22" s="72">
        <f>+EVALUACION!I23</f>
        <v>3</v>
      </c>
      <c r="J22" s="72">
        <f>+EVALUACION!J23</f>
        <v>4</v>
      </c>
      <c r="K22" s="72">
        <f t="shared" si="0"/>
        <v>7</v>
      </c>
      <c r="L22" s="72" t="str">
        <f t="shared" si="1"/>
        <v>ALTO</v>
      </c>
      <c r="M22" s="72" t="s">
        <v>139</v>
      </c>
      <c r="N22" s="104" t="s">
        <v>140</v>
      </c>
      <c r="O22" s="102">
        <v>2025</v>
      </c>
      <c r="P22" s="102">
        <v>2025</v>
      </c>
      <c r="Q22" s="104" t="s">
        <v>141</v>
      </c>
      <c r="R22" s="41" t="s">
        <v>153</v>
      </c>
    </row>
    <row r="23" spans="2:18" s="27" customFormat="1" ht="108.6" thickBot="1" x14ac:dyDescent="0.3">
      <c r="B23" s="103" t="str">
        <f>+EVALUACION!B24</f>
        <v>SELECCIÓN</v>
      </c>
      <c r="C23" s="284" t="str">
        <f>+EVALUACION!C24</f>
        <v>Confabulacion de los proponentes (Colusión)</v>
      </c>
      <c r="D23" s="284"/>
      <c r="E23" s="284"/>
      <c r="F23" s="284"/>
      <c r="G23" s="214" t="s">
        <v>154</v>
      </c>
      <c r="H23" s="214"/>
      <c r="I23" s="72">
        <f>+EVALUACION!I24</f>
        <v>3</v>
      </c>
      <c r="J23" s="72">
        <f>+EVALUACION!J24</f>
        <v>4</v>
      </c>
      <c r="K23" s="72">
        <f t="shared" si="0"/>
        <v>7</v>
      </c>
      <c r="L23" s="72" t="str">
        <f t="shared" si="1"/>
        <v>ALTO</v>
      </c>
      <c r="M23" s="72" t="s">
        <v>144</v>
      </c>
      <c r="N23" s="104" t="s">
        <v>140</v>
      </c>
      <c r="O23" s="102">
        <v>2025</v>
      </c>
      <c r="P23" s="102">
        <v>2025</v>
      </c>
      <c r="Q23" s="104" t="s">
        <v>155</v>
      </c>
      <c r="R23" s="41" t="s">
        <v>153</v>
      </c>
    </row>
    <row r="24" spans="2:18" s="27" customFormat="1" ht="104.25" customHeight="1" thickBot="1" x14ac:dyDescent="0.3">
      <c r="B24" s="103" t="str">
        <f>+EVALUACION!B25</f>
        <v>SELECCIÓN</v>
      </c>
      <c r="C24" s="284" t="str">
        <f>+EVALUACION!C25</f>
        <v>Que ninguno de los proponentes cumplan los requisitos habilitantes establecidos en el pliego de condiciones</v>
      </c>
      <c r="D24" s="284"/>
      <c r="E24" s="284"/>
      <c r="F24" s="284"/>
      <c r="G24" s="214" t="s">
        <v>156</v>
      </c>
      <c r="H24" s="214"/>
      <c r="I24" s="72">
        <f>+EVALUACION!I25</f>
        <v>2</v>
      </c>
      <c r="J24" s="72">
        <f>+EVALUACION!J25</f>
        <v>4</v>
      </c>
      <c r="K24" s="72">
        <f t="shared" si="0"/>
        <v>6</v>
      </c>
      <c r="L24" s="72" t="str">
        <f t="shared" si="1"/>
        <v>ALTO</v>
      </c>
      <c r="M24" s="72" t="s">
        <v>144</v>
      </c>
      <c r="N24" s="104" t="s">
        <v>157</v>
      </c>
      <c r="O24" s="102">
        <v>2025</v>
      </c>
      <c r="P24" s="102">
        <v>2025</v>
      </c>
      <c r="Q24" s="104" t="s">
        <v>155</v>
      </c>
      <c r="R24" s="41" t="s">
        <v>153</v>
      </c>
    </row>
    <row r="25" spans="2:18" s="27" customFormat="1" ht="110.25" customHeight="1" thickBot="1" x14ac:dyDescent="0.3">
      <c r="B25" s="103" t="str">
        <f>+EVALUACION!B26</f>
        <v>SELECCIÓN</v>
      </c>
      <c r="C25" s="284" t="str">
        <f>+EVALUACION!C26</f>
        <v>Proyección económica por parte del proponente que conlleve a pérdidas o baja utilidad en la ejecución del contrato.</v>
      </c>
      <c r="D25" s="284"/>
      <c r="E25" s="284"/>
      <c r="F25" s="284"/>
      <c r="G25" s="214" t="s">
        <v>158</v>
      </c>
      <c r="H25" s="214"/>
      <c r="I25" s="72">
        <f>+EVALUACION!I26</f>
        <v>2</v>
      </c>
      <c r="J25" s="72">
        <f>+EVALUACION!J26</f>
        <v>4</v>
      </c>
      <c r="K25" s="72">
        <f t="shared" si="0"/>
        <v>6</v>
      </c>
      <c r="L25" s="72" t="str">
        <f t="shared" si="1"/>
        <v>ALTO</v>
      </c>
      <c r="M25" s="72" t="s">
        <v>144</v>
      </c>
      <c r="N25" s="104" t="s">
        <v>140</v>
      </c>
      <c r="O25" s="102">
        <v>2025</v>
      </c>
      <c r="P25" s="102">
        <v>2025</v>
      </c>
      <c r="Q25" s="104" t="s">
        <v>155</v>
      </c>
      <c r="R25" s="41" t="s">
        <v>153</v>
      </c>
    </row>
    <row r="26" spans="2:18" s="27" customFormat="1" ht="113.25" customHeight="1" thickBot="1" x14ac:dyDescent="0.3">
      <c r="B26" s="103" t="str">
        <f>+EVALUACION!B27</f>
        <v>CONTRATACIÓN</v>
      </c>
      <c r="C26" s="284" t="str">
        <f>+EVALUACION!C27</f>
        <v>Demora en la iniciación del contrato debido a la no entrega oportuna de las Garantías exigidas para el proceso de contratación o que las mismas no cobijen lo establecido en los Estudios Previ</v>
      </c>
      <c r="D26" s="284"/>
      <c r="E26" s="284"/>
      <c r="F26" s="284"/>
      <c r="G26" s="214" t="s">
        <v>159</v>
      </c>
      <c r="H26" s="214"/>
      <c r="I26" s="72">
        <f>+EVALUACION!I27</f>
        <v>2</v>
      </c>
      <c r="J26" s="72">
        <f>+EVALUACION!J27</f>
        <v>3</v>
      </c>
      <c r="K26" s="72">
        <f t="shared" si="0"/>
        <v>5</v>
      </c>
      <c r="L26" s="72" t="str">
        <f t="shared" si="1"/>
        <v>MEDIO</v>
      </c>
      <c r="M26" s="72" t="s">
        <v>144</v>
      </c>
      <c r="N26" s="104" t="s">
        <v>140</v>
      </c>
      <c r="O26" s="102">
        <v>2025</v>
      </c>
      <c r="P26" s="102">
        <v>2025</v>
      </c>
      <c r="Q26" s="104" t="s">
        <v>155</v>
      </c>
      <c r="R26" s="41" t="s">
        <v>160</v>
      </c>
    </row>
    <row r="27" spans="2:18" s="27" customFormat="1" ht="111.75" customHeight="1" thickBot="1" x14ac:dyDescent="0.3">
      <c r="B27" s="103" t="str">
        <f>+EVALUACION!B28</f>
        <v>CONTRATACIÓN</v>
      </c>
      <c r="C27" s="284" t="str">
        <f>+EVALUACION!C28</f>
        <v>Presentación de reclamos de terceros sobre la selección del oferente que retrasen el perfeccionamiento del contrato.</v>
      </c>
      <c r="D27" s="284"/>
      <c r="E27" s="284"/>
      <c r="F27" s="284"/>
      <c r="G27" s="214" t="s">
        <v>161</v>
      </c>
      <c r="H27" s="214"/>
      <c r="I27" s="72">
        <f>+EVALUACION!I28</f>
        <v>2</v>
      </c>
      <c r="J27" s="72">
        <f>+EVALUACION!J28</f>
        <v>2</v>
      </c>
      <c r="K27" s="72">
        <f t="shared" si="0"/>
        <v>4</v>
      </c>
      <c r="L27" s="72" t="str">
        <f t="shared" si="1"/>
        <v>BAJO</v>
      </c>
      <c r="M27" s="72" t="s">
        <v>139</v>
      </c>
      <c r="N27" s="104" t="s">
        <v>140</v>
      </c>
      <c r="O27" s="102">
        <v>2025</v>
      </c>
      <c r="P27" s="102">
        <v>2025</v>
      </c>
      <c r="Q27" s="104" t="s">
        <v>141</v>
      </c>
      <c r="R27" s="41" t="s">
        <v>160</v>
      </c>
    </row>
    <row r="28" spans="2:18" s="27" customFormat="1" ht="102.75" customHeight="1" thickBot="1" x14ac:dyDescent="0.3">
      <c r="B28" s="103" t="str">
        <f>+EVALUACION!B29</f>
        <v>EJECUCIÓN</v>
      </c>
      <c r="C28" s="284" t="str">
        <f>+EVALUACION!C29</f>
        <v>No liquidar los contratos en los plazos acordados en el contrato o los establecidos por la Ley.</v>
      </c>
      <c r="D28" s="284"/>
      <c r="E28" s="284"/>
      <c r="F28" s="284"/>
      <c r="G28" s="214" t="s">
        <v>162</v>
      </c>
      <c r="H28" s="214"/>
      <c r="I28" s="72">
        <f>+EVALUACION!I29</f>
        <v>1</v>
      </c>
      <c r="J28" s="72">
        <f>+EVALUACION!J29</f>
        <v>4</v>
      </c>
      <c r="K28" s="72">
        <f t="shared" si="0"/>
        <v>5</v>
      </c>
      <c r="L28" s="72" t="str">
        <f t="shared" si="1"/>
        <v>MEDIO</v>
      </c>
      <c r="M28" s="72" t="s">
        <v>144</v>
      </c>
      <c r="N28" s="104" t="s">
        <v>157</v>
      </c>
      <c r="O28" s="102">
        <v>2025</v>
      </c>
      <c r="P28" s="102">
        <v>2025</v>
      </c>
      <c r="Q28" s="104" t="s">
        <v>141</v>
      </c>
      <c r="R28" s="41" t="s">
        <v>163</v>
      </c>
    </row>
    <row r="29" spans="2:18" s="27" customFormat="1" ht="57.75" customHeight="1" thickBot="1" x14ac:dyDescent="0.3">
      <c r="B29" s="103" t="str">
        <f>+EVALUACION!B30</f>
        <v>EJECUCIÓN</v>
      </c>
      <c r="C29" s="284" t="str">
        <f>+EVALUACION!C30</f>
        <v>Incumplimiento en los tiempos de entrega y/o en la calidad de los Bienes y/o Servicios contratados.</v>
      </c>
      <c r="D29" s="284"/>
      <c r="E29" s="284"/>
      <c r="F29" s="284"/>
      <c r="G29" s="214" t="s">
        <v>164</v>
      </c>
      <c r="H29" s="214"/>
      <c r="I29" s="72">
        <f>+EVALUACION!I30</f>
        <v>4</v>
      </c>
      <c r="J29" s="72">
        <f>+EVALUACION!J30</f>
        <v>3</v>
      </c>
      <c r="K29" s="72">
        <f t="shared" ref="K29:K36" si="2">+I29+J29</f>
        <v>7</v>
      </c>
      <c r="L29" s="72" t="str">
        <f t="shared" si="1"/>
        <v>ALTO</v>
      </c>
      <c r="M29" s="72" t="s">
        <v>144</v>
      </c>
      <c r="N29" s="104" t="s">
        <v>165</v>
      </c>
      <c r="O29" s="102">
        <v>2025</v>
      </c>
      <c r="P29" s="102">
        <v>2025</v>
      </c>
      <c r="Q29" s="104" t="s">
        <v>141</v>
      </c>
      <c r="R29" s="41" t="s">
        <v>163</v>
      </c>
    </row>
    <row r="30" spans="2:18" s="27" customFormat="1" ht="101.25" customHeight="1" thickBot="1" x14ac:dyDescent="0.3">
      <c r="B30" s="103" t="str">
        <f>+EVALUACION!B31</f>
        <v>EJECUCIÓN</v>
      </c>
      <c r="C30" s="284" t="str">
        <f>+EVALUACION!C31</f>
        <v>Pérdida de elementos por robo a alguno de los proveedores de los elementos, antes o durante la entrega de los mismos.</v>
      </c>
      <c r="D30" s="284"/>
      <c r="E30" s="284"/>
      <c r="F30" s="284"/>
      <c r="G30" s="214" t="s">
        <v>166</v>
      </c>
      <c r="H30" s="214"/>
      <c r="I30" s="72">
        <f>+EVALUACION!I31</f>
        <v>2</v>
      </c>
      <c r="J30" s="72">
        <f>+EVALUACION!J31</f>
        <v>4</v>
      </c>
      <c r="K30" s="72">
        <f t="shared" si="2"/>
        <v>6</v>
      </c>
      <c r="L30" s="72" t="str">
        <f t="shared" si="1"/>
        <v>ALTO</v>
      </c>
      <c r="M30" s="72" t="s">
        <v>144</v>
      </c>
      <c r="N30" s="104" t="s">
        <v>165</v>
      </c>
      <c r="O30" s="102">
        <v>2025</v>
      </c>
      <c r="P30" s="102">
        <v>2025</v>
      </c>
      <c r="Q30" s="104" t="s">
        <v>141</v>
      </c>
      <c r="R30" s="41" t="s">
        <v>163</v>
      </c>
    </row>
    <row r="31" spans="2:18" s="27" customFormat="1" ht="57.75" customHeight="1" thickBot="1" x14ac:dyDescent="0.3">
      <c r="B31" s="103" t="str">
        <f>+EVALUACION!B32</f>
        <v>EJECUCIÓN</v>
      </c>
      <c r="C31" s="284" t="str">
        <f>+EVALUACION!C32</f>
        <v>Poca participación por parte las Juntas de Acción Comunal</v>
      </c>
      <c r="D31" s="284"/>
      <c r="E31" s="284"/>
      <c r="F31" s="284"/>
      <c r="G31" s="214" t="s">
        <v>167</v>
      </c>
      <c r="H31" s="214"/>
      <c r="I31" s="72">
        <f>+EVALUACION!I32</f>
        <v>2</v>
      </c>
      <c r="J31" s="72">
        <f>+EVALUACION!J32</f>
        <v>3</v>
      </c>
      <c r="K31" s="72">
        <f t="shared" si="2"/>
        <v>5</v>
      </c>
      <c r="L31" s="72" t="str">
        <f t="shared" si="1"/>
        <v>MEDIO</v>
      </c>
      <c r="M31" s="72" t="s">
        <v>139</v>
      </c>
      <c r="N31" s="104" t="s">
        <v>165</v>
      </c>
      <c r="O31" s="102">
        <v>2025</v>
      </c>
      <c r="P31" s="102">
        <v>2025</v>
      </c>
      <c r="Q31" s="104" t="s">
        <v>141</v>
      </c>
      <c r="R31" s="41" t="s">
        <v>163</v>
      </c>
    </row>
    <row r="32" spans="2:18" s="27" customFormat="1" ht="57.75" customHeight="1" thickBot="1" x14ac:dyDescent="0.3">
      <c r="B32" s="103" t="str">
        <f>+EVALUACION!B33</f>
        <v>EJECUCIÓN</v>
      </c>
      <c r="C32" s="284" t="str">
        <f>+EVALUACION!C33</f>
        <v>Incumplimiento de los requisitos minimos de los Salones para acceder a las dotaciones</v>
      </c>
      <c r="D32" s="284"/>
      <c r="E32" s="284"/>
      <c r="F32" s="284"/>
      <c r="G32" s="214" t="s">
        <v>168</v>
      </c>
      <c r="H32" s="214"/>
      <c r="I32" s="72">
        <f>+EVALUACION!I33</f>
        <v>3</v>
      </c>
      <c r="J32" s="72">
        <f>+EVALUACION!J33</f>
        <v>2</v>
      </c>
      <c r="K32" s="72">
        <f t="shared" ref="K32" si="3">+I32+J32</f>
        <v>5</v>
      </c>
      <c r="L32" s="72" t="str">
        <f t="shared" ref="L32" si="4">IF(K32&lt;=4,"BAJO",IF(K32=5,"MEDIO",IF(K32=6,"ALTO",IF(K32=7,"ALTO","EXTREMO"))))</f>
        <v>MEDIO</v>
      </c>
      <c r="M32" s="72" t="s">
        <v>139</v>
      </c>
      <c r="N32" s="104" t="s">
        <v>165</v>
      </c>
      <c r="O32" s="102">
        <v>2025</v>
      </c>
      <c r="P32" s="102">
        <v>2025</v>
      </c>
      <c r="Q32" s="104" t="s">
        <v>141</v>
      </c>
      <c r="R32" s="41" t="s">
        <v>163</v>
      </c>
    </row>
    <row r="33" spans="2:23" s="27" customFormat="1" ht="112.5" customHeight="1" thickBot="1" x14ac:dyDescent="0.3">
      <c r="B33" s="103" t="str">
        <f>+EVALUACION!B34</f>
        <v>EJECUCIÓN</v>
      </c>
      <c r="C33" s="284" t="str">
        <f>+EVALUACION!C34</f>
        <v>Variación de los precios del mercado</v>
      </c>
      <c r="D33" s="284"/>
      <c r="E33" s="284"/>
      <c r="F33" s="284"/>
      <c r="G33" s="214" t="s">
        <v>169</v>
      </c>
      <c r="H33" s="214"/>
      <c r="I33" s="72">
        <f>+EVALUACION!I34</f>
        <v>2</v>
      </c>
      <c r="J33" s="72">
        <f>+EVALUACION!J34</f>
        <v>3</v>
      </c>
      <c r="K33" s="72">
        <f t="shared" si="2"/>
        <v>5</v>
      </c>
      <c r="L33" s="72" t="str">
        <f t="shared" si="1"/>
        <v>MEDIO</v>
      </c>
      <c r="M33" s="72" t="s">
        <v>144</v>
      </c>
      <c r="N33" s="104" t="s">
        <v>140</v>
      </c>
      <c r="O33" s="102">
        <v>2025</v>
      </c>
      <c r="P33" s="102">
        <v>2025</v>
      </c>
      <c r="Q33" s="104" t="s">
        <v>141</v>
      </c>
      <c r="R33" s="41" t="s">
        <v>170</v>
      </c>
    </row>
    <row r="34" spans="2:23" s="27" customFormat="1" ht="57.75" customHeight="1" thickBot="1" x14ac:dyDescent="0.3">
      <c r="B34" s="103" t="str">
        <f>+EVALUACION!B35</f>
        <v>EJECUCIÓN</v>
      </c>
      <c r="C34" s="284" t="str">
        <f>+EVALUACION!C35</f>
        <v>Contingencias, accidentes o demás dificultades presentadas en los eventos y espacios desarrollados a la interperie y por fuera de las instalaciones de la Alcaldía Local de Tunjuelito</v>
      </c>
      <c r="D34" s="284"/>
      <c r="E34" s="284"/>
      <c r="F34" s="284"/>
      <c r="G34" s="264" t="s">
        <v>171</v>
      </c>
      <c r="H34" s="266"/>
      <c r="I34" s="72">
        <f>+EVALUACION!I35</f>
        <v>1</v>
      </c>
      <c r="J34" s="72">
        <f>+EVALUACION!J35</f>
        <v>2</v>
      </c>
      <c r="K34" s="72">
        <f t="shared" si="2"/>
        <v>3</v>
      </c>
      <c r="L34" s="72" t="str">
        <f t="shared" si="1"/>
        <v>BAJO</v>
      </c>
      <c r="M34" s="127" t="s">
        <v>144</v>
      </c>
      <c r="N34" s="130" t="s">
        <v>165</v>
      </c>
      <c r="O34" s="102">
        <v>2025</v>
      </c>
      <c r="P34" s="102">
        <v>2025</v>
      </c>
      <c r="Q34" s="130" t="s">
        <v>141</v>
      </c>
      <c r="R34" s="131" t="s">
        <v>163</v>
      </c>
    </row>
    <row r="35" spans="2:23" s="27" customFormat="1" ht="57.75" customHeight="1" thickBot="1" x14ac:dyDescent="0.3">
      <c r="B35" s="103" t="str">
        <f>+EVALUACION!B36</f>
        <v>EJECUCIÓN</v>
      </c>
      <c r="C35" s="284" t="str">
        <f>+EVALUACION!C36</f>
        <v>Incumplimiento por parte del contratista en la entrega de los productos contemplados para cada actividad</v>
      </c>
      <c r="D35" s="284"/>
      <c r="E35" s="284"/>
      <c r="F35" s="284"/>
      <c r="G35" s="264" t="s">
        <v>172</v>
      </c>
      <c r="H35" s="266"/>
      <c r="I35" s="72">
        <f>+EVALUACION!I36</f>
        <v>3</v>
      </c>
      <c r="J35" s="72">
        <f>+EVALUACION!J36</f>
        <v>4</v>
      </c>
      <c r="K35" s="72">
        <f t="shared" si="2"/>
        <v>7</v>
      </c>
      <c r="L35" s="72" t="str">
        <f t="shared" si="1"/>
        <v>ALTO</v>
      </c>
      <c r="M35" s="127" t="s">
        <v>139</v>
      </c>
      <c r="N35" s="130" t="s">
        <v>165</v>
      </c>
      <c r="O35" s="102">
        <v>2025</v>
      </c>
      <c r="P35" s="102">
        <v>2025</v>
      </c>
      <c r="Q35" s="130" t="s">
        <v>141</v>
      </c>
      <c r="R35" s="131" t="s">
        <v>163</v>
      </c>
    </row>
    <row r="36" spans="2:23" s="27" customFormat="1" ht="57.75" customHeight="1" thickBot="1" x14ac:dyDescent="0.3">
      <c r="B36" s="105" t="str">
        <f>+EVALUACION!B37</f>
        <v>EJECUCIÓN</v>
      </c>
      <c r="C36" s="285" t="str">
        <f>+EVALUACION!C37</f>
        <v>Paros huelgas, situaciones de orden público o situaciones externas como pandemias  que afecten el cumplimiento de obligaciones cuando se hace trabajo en campo</v>
      </c>
      <c r="D36" s="285"/>
      <c r="E36" s="285"/>
      <c r="F36" s="285"/>
      <c r="G36" s="288" t="s">
        <v>173</v>
      </c>
      <c r="H36" s="288"/>
      <c r="I36" s="78">
        <f>+EVALUACION!I37</f>
        <v>2</v>
      </c>
      <c r="J36" s="78">
        <f>+EVALUACION!J37</f>
        <v>4</v>
      </c>
      <c r="K36" s="78">
        <f t="shared" si="2"/>
        <v>6</v>
      </c>
      <c r="L36" s="78" t="str">
        <f t="shared" si="1"/>
        <v>ALTO</v>
      </c>
      <c r="M36" s="78" t="s">
        <v>139</v>
      </c>
      <c r="N36" s="147" t="s">
        <v>165</v>
      </c>
      <c r="O36" s="102">
        <v>2025</v>
      </c>
      <c r="P36" s="102">
        <v>2025</v>
      </c>
      <c r="Q36" s="147" t="s">
        <v>141</v>
      </c>
      <c r="R36" s="148" t="s">
        <v>163</v>
      </c>
    </row>
    <row r="37" spans="2:23" ht="12.75" customHeight="1" x14ac:dyDescent="0.25">
      <c r="B37" s="61"/>
      <c r="C37" s="62"/>
      <c r="D37" s="62"/>
      <c r="E37" s="62"/>
      <c r="F37" s="62"/>
      <c r="G37" s="62"/>
      <c r="H37" s="62"/>
      <c r="I37" s="62"/>
      <c r="J37" s="62"/>
      <c r="K37" s="62"/>
      <c r="L37" s="62"/>
      <c r="M37" s="62"/>
      <c r="N37" s="62"/>
      <c r="O37" s="62"/>
      <c r="P37" s="62"/>
      <c r="Q37" s="62"/>
      <c r="R37" s="3"/>
    </row>
    <row r="38" spans="2:23" x14ac:dyDescent="0.25">
      <c r="B38" s="61"/>
      <c r="C38" s="283" t="s">
        <v>119</v>
      </c>
      <c r="D38" s="283"/>
      <c r="E38" s="283"/>
      <c r="F38" s="283"/>
      <c r="G38" s="62"/>
      <c r="H38" s="217" t="s">
        <v>174</v>
      </c>
      <c r="I38" s="217"/>
      <c r="J38" s="217"/>
      <c r="K38" s="217"/>
      <c r="L38" s="106"/>
      <c r="M38" s="106"/>
      <c r="N38" s="106"/>
      <c r="O38" s="106"/>
      <c r="P38" s="106"/>
      <c r="Q38" s="106"/>
      <c r="R38" s="3"/>
    </row>
    <row r="39" spans="2:23" ht="19.5" customHeight="1" x14ac:dyDescent="0.25">
      <c r="B39" s="231" t="s">
        <v>91</v>
      </c>
      <c r="C39" s="271" t="s">
        <v>92</v>
      </c>
      <c r="D39" s="272"/>
      <c r="E39" s="273"/>
      <c r="F39" s="83" t="s">
        <v>93</v>
      </c>
      <c r="G39" s="62"/>
      <c r="H39" s="271" t="s">
        <v>94</v>
      </c>
      <c r="I39" s="273"/>
      <c r="J39" s="271" t="s">
        <v>93</v>
      </c>
      <c r="K39" s="273"/>
      <c r="L39" s="88"/>
      <c r="M39" s="88"/>
      <c r="N39" s="217" t="s">
        <v>119</v>
      </c>
      <c r="O39" s="217"/>
      <c r="P39" s="217"/>
      <c r="Q39" s="88"/>
      <c r="R39" s="3"/>
    </row>
    <row r="40" spans="2:23" ht="21" customHeight="1" x14ac:dyDescent="0.25">
      <c r="B40" s="231"/>
      <c r="C40" s="264" t="s">
        <v>95</v>
      </c>
      <c r="D40" s="265"/>
      <c r="E40" s="266"/>
      <c r="F40" s="85">
        <v>1</v>
      </c>
      <c r="G40" s="62"/>
      <c r="H40" s="264" t="s">
        <v>96</v>
      </c>
      <c r="I40" s="266"/>
      <c r="J40" s="264">
        <v>1</v>
      </c>
      <c r="K40" s="266"/>
      <c r="L40" s="88"/>
      <c r="M40" s="88"/>
      <c r="N40" s="286" t="s">
        <v>105</v>
      </c>
      <c r="O40" s="287"/>
      <c r="P40" s="97" t="s">
        <v>118</v>
      </c>
      <c r="Q40" s="88"/>
      <c r="R40" s="3"/>
    </row>
    <row r="41" spans="2:23" ht="15.75" customHeight="1" x14ac:dyDescent="0.25">
      <c r="B41" s="231"/>
      <c r="C41" s="264" t="s">
        <v>97</v>
      </c>
      <c r="D41" s="265"/>
      <c r="E41" s="266"/>
      <c r="F41" s="85">
        <v>2</v>
      </c>
      <c r="G41" s="62"/>
      <c r="H41" s="264" t="s">
        <v>98</v>
      </c>
      <c r="I41" s="266"/>
      <c r="J41" s="264">
        <v>2</v>
      </c>
      <c r="K41" s="266"/>
      <c r="L41" s="88"/>
      <c r="M41" s="88"/>
      <c r="N41" s="276" t="s">
        <v>120</v>
      </c>
      <c r="O41" s="277"/>
      <c r="P41" s="98" t="s">
        <v>121</v>
      </c>
      <c r="Q41" s="88"/>
      <c r="R41" s="3"/>
      <c r="T41" s="5"/>
      <c r="U41" s="5"/>
      <c r="V41" s="5"/>
      <c r="W41" s="5"/>
    </row>
    <row r="42" spans="2:23" ht="24.75" customHeight="1" x14ac:dyDescent="0.25">
      <c r="B42" s="231"/>
      <c r="C42" s="264" t="s">
        <v>99</v>
      </c>
      <c r="D42" s="265"/>
      <c r="E42" s="266"/>
      <c r="F42" s="85">
        <v>3</v>
      </c>
      <c r="G42" s="62"/>
      <c r="H42" s="264" t="s">
        <v>100</v>
      </c>
      <c r="I42" s="266"/>
      <c r="J42" s="264">
        <v>3</v>
      </c>
      <c r="K42" s="266"/>
      <c r="L42" s="88"/>
      <c r="M42" s="88"/>
      <c r="N42" s="228" t="s">
        <v>122</v>
      </c>
      <c r="O42" s="268"/>
      <c r="P42" s="98" t="s">
        <v>123</v>
      </c>
      <c r="Q42" s="88"/>
      <c r="R42" s="3"/>
    </row>
    <row r="43" spans="2:23" ht="18" customHeight="1" x14ac:dyDescent="0.25">
      <c r="B43" s="231"/>
      <c r="C43" s="264" t="s">
        <v>101</v>
      </c>
      <c r="D43" s="265"/>
      <c r="E43" s="266"/>
      <c r="F43" s="85">
        <v>4</v>
      </c>
      <c r="G43" s="62"/>
      <c r="H43" s="264" t="s">
        <v>102</v>
      </c>
      <c r="I43" s="266"/>
      <c r="J43" s="264">
        <v>4</v>
      </c>
      <c r="K43" s="266"/>
      <c r="L43" s="88"/>
      <c r="M43" s="88"/>
      <c r="N43" s="269">
        <v>5</v>
      </c>
      <c r="O43" s="270"/>
      <c r="P43" s="98" t="s">
        <v>124</v>
      </c>
      <c r="Q43" s="88"/>
      <c r="R43" s="3"/>
    </row>
    <row r="44" spans="2:23" ht="21" customHeight="1" thickBot="1" x14ac:dyDescent="0.3">
      <c r="B44" s="231"/>
      <c r="C44" s="264" t="s">
        <v>103</v>
      </c>
      <c r="D44" s="265"/>
      <c r="E44" s="266"/>
      <c r="F44" s="85">
        <v>5</v>
      </c>
      <c r="G44" s="62"/>
      <c r="H44" s="264" t="s">
        <v>104</v>
      </c>
      <c r="I44" s="266"/>
      <c r="J44" s="264">
        <v>5</v>
      </c>
      <c r="K44" s="266"/>
      <c r="L44" s="88"/>
      <c r="M44" s="88"/>
      <c r="N44" s="274" t="s">
        <v>125</v>
      </c>
      <c r="O44" s="275"/>
      <c r="P44" s="107" t="s">
        <v>126</v>
      </c>
      <c r="Q44" s="88"/>
      <c r="R44" s="3"/>
    </row>
    <row r="45" spans="2:23" x14ac:dyDescent="0.25">
      <c r="B45" s="61"/>
      <c r="C45" s="62"/>
      <c r="D45" s="62"/>
      <c r="E45" s="62"/>
      <c r="F45" s="62"/>
      <c r="G45" s="62"/>
      <c r="H45" s="62"/>
      <c r="I45" s="62"/>
      <c r="J45" s="62"/>
      <c r="K45" s="62"/>
      <c r="L45" s="62"/>
      <c r="M45" s="62"/>
      <c r="N45" s="62"/>
      <c r="O45" s="62"/>
      <c r="P45" s="62"/>
      <c r="Q45" s="62"/>
      <c r="R45" s="3"/>
    </row>
    <row r="46" spans="2:23" ht="18" customHeight="1" x14ac:dyDescent="0.25">
      <c r="B46" s="61"/>
      <c r="C46" s="217" t="s">
        <v>105</v>
      </c>
      <c r="D46" s="217"/>
      <c r="E46" s="217"/>
      <c r="F46" s="217"/>
      <c r="G46" s="217"/>
      <c r="H46" s="217"/>
      <c r="I46" s="217"/>
      <c r="J46" s="217"/>
      <c r="K46" s="217"/>
      <c r="L46" s="217"/>
      <c r="M46" s="217"/>
      <c r="N46" s="217"/>
      <c r="O46" s="217"/>
      <c r="P46" s="217"/>
      <c r="Q46" s="217"/>
      <c r="R46" s="3"/>
    </row>
    <row r="47" spans="2:23" ht="68.25" customHeight="1" x14ac:dyDescent="0.25">
      <c r="B47" s="61"/>
      <c r="C47" s="264" t="s">
        <v>106</v>
      </c>
      <c r="D47" s="265"/>
      <c r="E47" s="265"/>
      <c r="F47" s="266"/>
      <c r="G47" s="264" t="s">
        <v>107</v>
      </c>
      <c r="H47" s="266"/>
      <c r="I47" s="264" t="s">
        <v>108</v>
      </c>
      <c r="J47" s="265"/>
      <c r="K47" s="266"/>
      <c r="L47" s="264" t="s">
        <v>109</v>
      </c>
      <c r="M47" s="266"/>
      <c r="N47" s="264" t="s">
        <v>110</v>
      </c>
      <c r="O47" s="266"/>
      <c r="P47" s="264" t="s">
        <v>111</v>
      </c>
      <c r="Q47" s="266"/>
      <c r="R47" s="3"/>
    </row>
    <row r="48" spans="2:23" ht="60" customHeight="1" x14ac:dyDescent="0.25">
      <c r="B48" s="61"/>
      <c r="C48" s="264" t="s">
        <v>112</v>
      </c>
      <c r="D48" s="265"/>
      <c r="E48" s="265"/>
      <c r="F48" s="266"/>
      <c r="G48" s="264" t="s">
        <v>113</v>
      </c>
      <c r="H48" s="266"/>
      <c r="I48" s="264" t="s">
        <v>114</v>
      </c>
      <c r="J48" s="265"/>
      <c r="K48" s="266"/>
      <c r="L48" s="264" t="s">
        <v>115</v>
      </c>
      <c r="M48" s="266"/>
      <c r="N48" s="264" t="s">
        <v>116</v>
      </c>
      <c r="O48" s="266"/>
      <c r="P48" s="264" t="s">
        <v>117</v>
      </c>
      <c r="Q48" s="266"/>
      <c r="R48" s="3"/>
    </row>
    <row r="49" spans="2:18" x14ac:dyDescent="0.25">
      <c r="B49" s="61"/>
      <c r="C49" s="289" t="s">
        <v>92</v>
      </c>
      <c r="D49" s="290"/>
      <c r="E49" s="291"/>
      <c r="F49" s="295" t="s">
        <v>93</v>
      </c>
      <c r="G49" s="286" t="s">
        <v>96</v>
      </c>
      <c r="H49" s="287"/>
      <c r="I49" s="286" t="s">
        <v>98</v>
      </c>
      <c r="J49" s="297"/>
      <c r="K49" s="287"/>
      <c r="L49" s="286" t="s">
        <v>100</v>
      </c>
      <c r="M49" s="287"/>
      <c r="N49" s="286" t="s">
        <v>102</v>
      </c>
      <c r="O49" s="287"/>
      <c r="P49" s="271" t="s">
        <v>104</v>
      </c>
      <c r="Q49" s="273"/>
      <c r="R49" s="3"/>
    </row>
    <row r="50" spans="2:18" x14ac:dyDescent="0.25">
      <c r="B50" s="61"/>
      <c r="C50" s="292"/>
      <c r="D50" s="293"/>
      <c r="E50" s="294"/>
      <c r="F50" s="296"/>
      <c r="G50" s="278">
        <v>1</v>
      </c>
      <c r="H50" s="279"/>
      <c r="I50" s="278">
        <v>2</v>
      </c>
      <c r="J50" s="280"/>
      <c r="K50" s="279"/>
      <c r="L50" s="278">
        <v>3</v>
      </c>
      <c r="M50" s="279"/>
      <c r="N50" s="278">
        <v>4</v>
      </c>
      <c r="O50" s="279"/>
      <c r="P50" s="278">
        <v>5</v>
      </c>
      <c r="Q50" s="279"/>
      <c r="R50" s="3"/>
    </row>
    <row r="51" spans="2:18" ht="19.5" customHeight="1" x14ac:dyDescent="0.25">
      <c r="B51" s="61"/>
      <c r="C51" s="264" t="s">
        <v>95</v>
      </c>
      <c r="D51" s="265"/>
      <c r="E51" s="266"/>
      <c r="F51" s="92">
        <v>1</v>
      </c>
      <c r="G51" s="262">
        <v>2</v>
      </c>
      <c r="H51" s="263"/>
      <c r="I51" s="262">
        <v>3</v>
      </c>
      <c r="J51" s="281"/>
      <c r="K51" s="263"/>
      <c r="L51" s="262">
        <v>4</v>
      </c>
      <c r="M51" s="263"/>
      <c r="N51" s="269">
        <v>5</v>
      </c>
      <c r="O51" s="270"/>
      <c r="P51" s="228">
        <v>6</v>
      </c>
      <c r="Q51" s="268"/>
      <c r="R51" s="3"/>
    </row>
    <row r="52" spans="2:18" ht="21.75" customHeight="1" x14ac:dyDescent="0.25">
      <c r="B52" s="61"/>
      <c r="C52" s="264" t="s">
        <v>97</v>
      </c>
      <c r="D52" s="265"/>
      <c r="E52" s="266"/>
      <c r="F52" s="92">
        <v>2</v>
      </c>
      <c r="G52" s="262">
        <v>3</v>
      </c>
      <c r="H52" s="263"/>
      <c r="I52" s="262">
        <v>4</v>
      </c>
      <c r="J52" s="281"/>
      <c r="K52" s="263"/>
      <c r="L52" s="269">
        <v>5</v>
      </c>
      <c r="M52" s="270"/>
      <c r="N52" s="228">
        <v>6</v>
      </c>
      <c r="O52" s="268"/>
      <c r="P52" s="228">
        <v>7</v>
      </c>
      <c r="Q52" s="268"/>
      <c r="R52" s="3"/>
    </row>
    <row r="53" spans="2:18" ht="21" customHeight="1" x14ac:dyDescent="0.25">
      <c r="B53" s="61"/>
      <c r="C53" s="264" t="s">
        <v>99</v>
      </c>
      <c r="D53" s="265"/>
      <c r="E53" s="266"/>
      <c r="F53" s="92">
        <v>3</v>
      </c>
      <c r="G53" s="262">
        <v>4</v>
      </c>
      <c r="H53" s="263"/>
      <c r="I53" s="269">
        <v>5</v>
      </c>
      <c r="J53" s="282"/>
      <c r="K53" s="270"/>
      <c r="L53" s="228">
        <v>6</v>
      </c>
      <c r="M53" s="268"/>
      <c r="N53" s="228">
        <v>7</v>
      </c>
      <c r="O53" s="268"/>
      <c r="P53" s="276">
        <v>8</v>
      </c>
      <c r="Q53" s="277"/>
      <c r="R53" s="3"/>
    </row>
    <row r="54" spans="2:18" ht="21" customHeight="1" x14ac:dyDescent="0.25">
      <c r="B54" s="61"/>
      <c r="C54" s="264" t="s">
        <v>101</v>
      </c>
      <c r="D54" s="265"/>
      <c r="E54" s="266"/>
      <c r="F54" s="92">
        <v>4</v>
      </c>
      <c r="G54" s="269">
        <v>5</v>
      </c>
      <c r="H54" s="270"/>
      <c r="I54" s="228">
        <v>6</v>
      </c>
      <c r="J54" s="267"/>
      <c r="K54" s="268"/>
      <c r="L54" s="228">
        <v>7</v>
      </c>
      <c r="M54" s="268"/>
      <c r="N54" s="276">
        <v>8</v>
      </c>
      <c r="O54" s="277"/>
      <c r="P54" s="276">
        <v>9</v>
      </c>
      <c r="Q54" s="277"/>
      <c r="R54" s="3"/>
    </row>
    <row r="55" spans="2:18" ht="21" customHeight="1" x14ac:dyDescent="0.25">
      <c r="B55" s="61"/>
      <c r="C55" s="264" t="s">
        <v>103</v>
      </c>
      <c r="D55" s="265"/>
      <c r="E55" s="266"/>
      <c r="F55" s="92">
        <v>5</v>
      </c>
      <c r="G55" s="228">
        <v>6</v>
      </c>
      <c r="H55" s="268"/>
      <c r="I55" s="228">
        <v>7</v>
      </c>
      <c r="J55" s="267"/>
      <c r="K55" s="268"/>
      <c r="L55" s="276">
        <v>8</v>
      </c>
      <c r="M55" s="277"/>
      <c r="N55" s="276">
        <v>9</v>
      </c>
      <c r="O55" s="277"/>
      <c r="P55" s="276">
        <v>10</v>
      </c>
      <c r="Q55" s="277"/>
      <c r="R55" s="3"/>
    </row>
    <row r="56" spans="2:18" ht="13.8" thickBot="1" x14ac:dyDescent="0.3">
      <c r="B56" s="64"/>
      <c r="C56" s="65"/>
      <c r="D56" s="65"/>
      <c r="E56" s="65"/>
      <c r="F56" s="65"/>
      <c r="G56" s="65"/>
      <c r="H56" s="65"/>
      <c r="I56" s="65"/>
      <c r="J56" s="65"/>
      <c r="K56" s="65"/>
      <c r="L56" s="65"/>
      <c r="M56" s="65"/>
      <c r="N56" s="65"/>
      <c r="O56" s="65"/>
      <c r="P56" s="65"/>
      <c r="Q56" s="65"/>
      <c r="R56" s="9"/>
    </row>
  </sheetData>
  <mergeCells count="134">
    <mergeCell ref="C21:F21"/>
    <mergeCell ref="G21:H21"/>
    <mergeCell ref="C24:F24"/>
    <mergeCell ref="G24:H24"/>
    <mergeCell ref="G30:H30"/>
    <mergeCell ref="C31:F31"/>
    <mergeCell ref="G31:H31"/>
    <mergeCell ref="C33:F33"/>
    <mergeCell ref="G33:H33"/>
    <mergeCell ref="C26:F26"/>
    <mergeCell ref="G26:H26"/>
    <mergeCell ref="C27:F27"/>
    <mergeCell ref="G27:H27"/>
    <mergeCell ref="C28:F28"/>
    <mergeCell ref="C32:F32"/>
    <mergeCell ref="C22:F22"/>
    <mergeCell ref="G22:H22"/>
    <mergeCell ref="G28:H28"/>
    <mergeCell ref="C23:F23"/>
    <mergeCell ref="G23:H23"/>
    <mergeCell ref="G32:H32"/>
    <mergeCell ref="G29:H29"/>
    <mergeCell ref="C30:F30"/>
    <mergeCell ref="P54:Q54"/>
    <mergeCell ref="G34:H34"/>
    <mergeCell ref="B6:R6"/>
    <mergeCell ref="C25:F25"/>
    <mergeCell ref="G25:H25"/>
    <mergeCell ref="B7:R7"/>
    <mergeCell ref="G16:H16"/>
    <mergeCell ref="G15:H15"/>
    <mergeCell ref="B2:B4"/>
    <mergeCell ref="C16:F16"/>
    <mergeCell ref="C20:F20"/>
    <mergeCell ref="G20:H20"/>
    <mergeCell ref="C17:F17"/>
    <mergeCell ref="G17:H17"/>
    <mergeCell ref="C15:F15"/>
    <mergeCell ref="C2:P4"/>
    <mergeCell ref="Q2:R4"/>
    <mergeCell ref="B9:R9"/>
    <mergeCell ref="B8:R8"/>
    <mergeCell ref="B10:R10"/>
    <mergeCell ref="C18:F18"/>
    <mergeCell ref="G18:H18"/>
    <mergeCell ref="C19:F19"/>
    <mergeCell ref="G19:H19"/>
    <mergeCell ref="P51:Q51"/>
    <mergeCell ref="P52:Q52"/>
    <mergeCell ref="I49:K49"/>
    <mergeCell ref="P50:Q50"/>
    <mergeCell ref="N49:O49"/>
    <mergeCell ref="P49:Q49"/>
    <mergeCell ref="N47:O47"/>
    <mergeCell ref="N48:O48"/>
    <mergeCell ref="P53:Q53"/>
    <mergeCell ref="I52:K52"/>
    <mergeCell ref="H40:I40"/>
    <mergeCell ref="C38:F38"/>
    <mergeCell ref="H38:K38"/>
    <mergeCell ref="C29:F29"/>
    <mergeCell ref="C36:F36"/>
    <mergeCell ref="C46:Q46"/>
    <mergeCell ref="G49:H49"/>
    <mergeCell ref="G36:H36"/>
    <mergeCell ref="G35:H35"/>
    <mergeCell ref="C34:F34"/>
    <mergeCell ref="C35:F35"/>
    <mergeCell ref="P47:Q47"/>
    <mergeCell ref="P48:Q48"/>
    <mergeCell ref="L49:M49"/>
    <mergeCell ref="N39:P39"/>
    <mergeCell ref="N40:O40"/>
    <mergeCell ref="N41:O41"/>
    <mergeCell ref="C49:E50"/>
    <mergeCell ref="F49:F50"/>
    <mergeCell ref="G50:H50"/>
    <mergeCell ref="P55:Q55"/>
    <mergeCell ref="N55:O55"/>
    <mergeCell ref="G52:H52"/>
    <mergeCell ref="N42:O42"/>
    <mergeCell ref="N50:O50"/>
    <mergeCell ref="N51:O51"/>
    <mergeCell ref="N52:O52"/>
    <mergeCell ref="N53:O53"/>
    <mergeCell ref="N54:O54"/>
    <mergeCell ref="L54:M54"/>
    <mergeCell ref="L51:M51"/>
    <mergeCell ref="L52:M52"/>
    <mergeCell ref="I50:K50"/>
    <mergeCell ref="I51:K51"/>
    <mergeCell ref="I54:K54"/>
    <mergeCell ref="I53:K53"/>
    <mergeCell ref="L55:M55"/>
    <mergeCell ref="L53:M53"/>
    <mergeCell ref="J44:K44"/>
    <mergeCell ref="J43:K43"/>
    <mergeCell ref="H43:I43"/>
    <mergeCell ref="G47:H47"/>
    <mergeCell ref="L50:M50"/>
    <mergeCell ref="G55:H55"/>
    <mergeCell ref="B39:B44"/>
    <mergeCell ref="C39:E39"/>
    <mergeCell ref="H39:I39"/>
    <mergeCell ref="J40:K40"/>
    <mergeCell ref="C41:E41"/>
    <mergeCell ref="H41:I41"/>
    <mergeCell ref="L47:M47"/>
    <mergeCell ref="L48:M48"/>
    <mergeCell ref="N43:O43"/>
    <mergeCell ref="N44:O44"/>
    <mergeCell ref="G48:H48"/>
    <mergeCell ref="I47:K47"/>
    <mergeCell ref="I48:K48"/>
    <mergeCell ref="C42:E42"/>
    <mergeCell ref="H42:I42"/>
    <mergeCell ref="J42:K42"/>
    <mergeCell ref="J39:K39"/>
    <mergeCell ref="C40:E40"/>
    <mergeCell ref="J41:K41"/>
    <mergeCell ref="C47:F47"/>
    <mergeCell ref="C48:F48"/>
    <mergeCell ref="C43:E43"/>
    <mergeCell ref="C44:E44"/>
    <mergeCell ref="H44:I44"/>
    <mergeCell ref="G51:H51"/>
    <mergeCell ref="C55:E55"/>
    <mergeCell ref="I55:K55"/>
    <mergeCell ref="C51:E51"/>
    <mergeCell ref="C52:E52"/>
    <mergeCell ref="C53:E53"/>
    <mergeCell ref="C54:E54"/>
    <mergeCell ref="G53:H53"/>
    <mergeCell ref="G54:H54"/>
  </mergeCells>
  <conditionalFormatting sqref="J16:K36 M16:Q36">
    <cfRule type="expression" dxfId="12" priority="29" stopIfTrue="1">
      <formula>"""bajo"""</formula>
    </cfRule>
  </conditionalFormatting>
  <conditionalFormatting sqref="L16:L36">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W60"/>
  <sheetViews>
    <sheetView showGridLines="0" topLeftCell="D16" zoomScale="70" zoomScaleNormal="70" zoomScaleSheetLayoutView="25" zoomScalePageLayoutView="70" workbookViewId="0">
      <selection activeCell="M23" sqref="M23"/>
    </sheetView>
  </sheetViews>
  <sheetFormatPr baseColWidth="10" defaultColWidth="11.44140625" defaultRowHeight="13.8" x14ac:dyDescent="0.25"/>
  <cols>
    <col min="1" max="1" width="4.21875" style="16" customWidth="1"/>
    <col min="2" max="2" width="48.77734375" style="16" customWidth="1"/>
    <col min="3" max="3" width="42" style="16" customWidth="1"/>
    <col min="4" max="4" width="17.77734375" style="16" customWidth="1"/>
    <col min="5" max="5" width="22.5546875" style="16" customWidth="1"/>
    <col min="6" max="6" width="15.21875" style="16" customWidth="1"/>
    <col min="7" max="7" width="17.44140625" style="16" customWidth="1"/>
    <col min="8" max="8" width="5.21875" style="16" customWidth="1"/>
    <col min="9" max="9" width="4.21875" style="16" customWidth="1"/>
    <col min="10" max="10" width="5.77734375" style="16" customWidth="1"/>
    <col min="11" max="11" width="5.21875" style="16" customWidth="1"/>
    <col min="12" max="12" width="18.44140625" style="16" customWidth="1"/>
    <col min="13" max="13" width="18" style="16" customWidth="1"/>
    <col min="14" max="14" width="5.77734375" style="16" customWidth="1"/>
    <col min="15" max="15" width="6.44140625" style="16" customWidth="1"/>
    <col min="16" max="16" width="8.44140625" style="16" customWidth="1"/>
    <col min="17" max="17" width="6" style="16" customWidth="1"/>
    <col min="18" max="18" width="9.77734375" style="16" customWidth="1"/>
    <col min="19" max="19" width="12.77734375" style="16" customWidth="1"/>
    <col min="20" max="20" width="11.44140625" style="16"/>
    <col min="21" max="21" width="10.77734375" style="16" customWidth="1"/>
    <col min="22" max="22" width="15.77734375" style="16" customWidth="1"/>
    <col min="23" max="23" width="13.77734375" style="16" customWidth="1"/>
    <col min="24" max="16384" width="11.44140625" style="16"/>
  </cols>
  <sheetData>
    <row r="1" spans="2:23" s="14" customFormat="1" x14ac:dyDescent="0.25">
      <c r="R1" s="15"/>
    </row>
    <row r="2" spans="2:23" s="14" customFormat="1" ht="54" customHeight="1" x14ac:dyDescent="0.25">
      <c r="B2" s="334"/>
      <c r="C2" s="335" t="s">
        <v>11</v>
      </c>
      <c r="D2" s="335"/>
      <c r="E2" s="335"/>
      <c r="F2" s="335"/>
      <c r="G2" s="335"/>
      <c r="H2" s="335"/>
      <c r="I2" s="335"/>
      <c r="J2" s="335"/>
      <c r="K2" s="335"/>
      <c r="L2" s="335"/>
      <c r="M2" s="335"/>
      <c r="N2" s="335"/>
      <c r="O2" s="335"/>
      <c r="P2" s="335"/>
      <c r="Q2" s="335"/>
      <c r="R2" s="335"/>
      <c r="S2" s="335"/>
      <c r="T2" s="335"/>
      <c r="U2" s="335"/>
      <c r="V2" s="255" t="s">
        <v>1</v>
      </c>
      <c r="W2" s="311"/>
    </row>
    <row r="3" spans="2:23" s="14" customFormat="1" ht="31.5" customHeight="1" x14ac:dyDescent="0.25">
      <c r="B3" s="334"/>
      <c r="C3" s="335"/>
      <c r="D3" s="335"/>
      <c r="E3" s="335"/>
      <c r="F3" s="335"/>
      <c r="G3" s="335"/>
      <c r="H3" s="335"/>
      <c r="I3" s="335"/>
      <c r="J3" s="335"/>
      <c r="K3" s="335"/>
      <c r="L3" s="335"/>
      <c r="M3" s="335"/>
      <c r="N3" s="335"/>
      <c r="O3" s="335"/>
      <c r="P3" s="335"/>
      <c r="Q3" s="335"/>
      <c r="R3" s="335"/>
      <c r="S3" s="335"/>
      <c r="T3" s="335"/>
      <c r="U3" s="335"/>
      <c r="V3" s="312"/>
      <c r="W3" s="313"/>
    </row>
    <row r="4" spans="2:23" s="14" customFormat="1" ht="47.25" customHeight="1" x14ac:dyDescent="0.25">
      <c r="B4" s="334"/>
      <c r="C4" s="335"/>
      <c r="D4" s="335"/>
      <c r="E4" s="335"/>
      <c r="F4" s="335"/>
      <c r="G4" s="335"/>
      <c r="H4" s="335"/>
      <c r="I4" s="335"/>
      <c r="J4" s="335"/>
      <c r="K4" s="335"/>
      <c r="L4" s="335"/>
      <c r="M4" s="335"/>
      <c r="N4" s="335"/>
      <c r="O4" s="335"/>
      <c r="P4" s="335"/>
      <c r="Q4" s="335"/>
      <c r="R4" s="335"/>
      <c r="S4" s="335"/>
      <c r="T4" s="335"/>
      <c r="U4" s="335"/>
      <c r="V4" s="314"/>
      <c r="W4" s="315"/>
    </row>
    <row r="5" spans="2:23" s="14" customFormat="1" ht="32.25" customHeight="1" thickBot="1" x14ac:dyDescent="0.3">
      <c r="B5" s="42"/>
      <c r="C5" s="42"/>
      <c r="D5" s="42"/>
      <c r="E5" s="42"/>
      <c r="F5" s="42"/>
      <c r="G5" s="42"/>
      <c r="H5" s="42"/>
      <c r="I5" s="42"/>
      <c r="J5" s="42"/>
      <c r="K5" s="42"/>
      <c r="L5" s="42"/>
      <c r="M5" s="42"/>
      <c r="N5" s="42"/>
      <c r="O5" s="42"/>
      <c r="P5" s="42"/>
      <c r="Q5" s="42"/>
      <c r="R5" s="43"/>
      <c r="S5" s="42"/>
      <c r="T5" s="42"/>
      <c r="U5" s="42"/>
      <c r="V5" s="42"/>
      <c r="W5" s="42"/>
    </row>
    <row r="6" spans="2:23" ht="90" customHeight="1" x14ac:dyDescent="0.25">
      <c r="B6" s="345" t="str">
        <f>CONTEXTO!B8</f>
        <v>Objeto del Proceso de Contratación: “REALIZAR LA ADECUACIÓN Y MANTENIMIENTO DE JARDINES INFANTILES  UBICADOS EN LA LOCALIDAD DE TUNJUELITO EN BOGOTÁ D.C Y A MONTO AGOTABLE”.</v>
      </c>
      <c r="C6" s="346"/>
      <c r="D6" s="346"/>
      <c r="E6" s="346"/>
      <c r="F6" s="346"/>
      <c r="G6" s="346"/>
      <c r="H6" s="346"/>
      <c r="I6" s="346"/>
      <c r="J6" s="346"/>
      <c r="K6" s="346"/>
      <c r="L6" s="346"/>
      <c r="M6" s="346"/>
      <c r="N6" s="346"/>
      <c r="O6" s="346"/>
      <c r="P6" s="346"/>
      <c r="Q6" s="346"/>
      <c r="R6" s="346"/>
      <c r="S6" s="346"/>
      <c r="T6" s="346"/>
      <c r="U6" s="346"/>
      <c r="V6" s="346"/>
      <c r="W6" s="347"/>
    </row>
    <row r="7" spans="2:23" ht="26.25" customHeight="1" x14ac:dyDescent="0.25">
      <c r="B7" s="316" t="s">
        <v>175</v>
      </c>
      <c r="C7" s="317"/>
      <c r="D7" s="317"/>
      <c r="E7" s="317"/>
      <c r="F7" s="317"/>
      <c r="G7" s="317"/>
      <c r="H7" s="317"/>
      <c r="I7" s="317"/>
      <c r="J7" s="317"/>
      <c r="K7" s="317"/>
      <c r="L7" s="317"/>
      <c r="M7" s="317"/>
      <c r="N7" s="317"/>
      <c r="O7" s="317"/>
      <c r="P7" s="317"/>
      <c r="Q7" s="317"/>
      <c r="R7" s="317"/>
      <c r="S7" s="317"/>
      <c r="T7" s="317"/>
      <c r="U7" s="317"/>
      <c r="V7" s="317"/>
      <c r="W7" s="318"/>
    </row>
    <row r="8" spans="2:23" ht="20.25" customHeight="1" x14ac:dyDescent="0.25">
      <c r="B8" s="316"/>
      <c r="C8" s="317"/>
      <c r="D8" s="317"/>
      <c r="E8" s="317"/>
      <c r="F8" s="317"/>
      <c r="G8" s="317"/>
      <c r="H8" s="317"/>
      <c r="I8" s="317"/>
      <c r="J8" s="317"/>
      <c r="K8" s="317"/>
      <c r="L8" s="317"/>
      <c r="M8" s="317"/>
      <c r="N8" s="317"/>
      <c r="O8" s="317"/>
      <c r="P8" s="317"/>
      <c r="Q8" s="317"/>
      <c r="R8" s="317"/>
      <c r="S8" s="317"/>
      <c r="T8" s="317"/>
      <c r="U8" s="317"/>
      <c r="V8" s="317"/>
      <c r="W8" s="318"/>
    </row>
    <row r="9" spans="2:23" ht="24.75" customHeight="1" thickBot="1" x14ac:dyDescent="0.3">
      <c r="B9" s="343"/>
      <c r="C9" s="344"/>
      <c r="D9" s="344"/>
      <c r="E9" s="344"/>
      <c r="F9" s="344"/>
      <c r="G9" s="344"/>
      <c r="H9" s="344"/>
      <c r="I9" s="344"/>
      <c r="J9" s="344"/>
      <c r="K9" s="344"/>
      <c r="L9" s="344"/>
      <c r="M9" s="344"/>
      <c r="N9" s="344"/>
      <c r="O9" s="344"/>
      <c r="P9" s="344"/>
      <c r="Q9" s="344"/>
      <c r="W9" s="52"/>
    </row>
    <row r="10" spans="2:23" ht="106.5" customHeight="1" thickBot="1" x14ac:dyDescent="0.3">
      <c r="B10" s="29" t="s">
        <v>176</v>
      </c>
      <c r="C10" s="30" t="s">
        <v>63</v>
      </c>
      <c r="D10" s="31" t="s">
        <v>177</v>
      </c>
      <c r="E10" s="31" t="s">
        <v>178</v>
      </c>
      <c r="F10" s="31" t="s">
        <v>179</v>
      </c>
      <c r="G10" s="30" t="s">
        <v>64</v>
      </c>
      <c r="H10" s="31" t="s">
        <v>91</v>
      </c>
      <c r="I10" s="31" t="s">
        <v>66</v>
      </c>
      <c r="J10" s="31" t="s">
        <v>180</v>
      </c>
      <c r="K10" s="31" t="s">
        <v>94</v>
      </c>
      <c r="L10" s="152" t="s">
        <v>181</v>
      </c>
      <c r="M10" s="30" t="s">
        <v>131</v>
      </c>
      <c r="N10" s="31" t="s">
        <v>91</v>
      </c>
      <c r="O10" s="31" t="s">
        <v>66</v>
      </c>
      <c r="P10" s="31" t="s">
        <v>180</v>
      </c>
      <c r="Q10" s="31" t="s">
        <v>94</v>
      </c>
      <c r="R10" s="30" t="s">
        <v>182</v>
      </c>
      <c r="S10" s="30" t="s">
        <v>133</v>
      </c>
      <c r="T10" s="30" t="s">
        <v>134</v>
      </c>
      <c r="U10" s="30" t="s">
        <v>135</v>
      </c>
      <c r="V10" s="30" t="s">
        <v>183</v>
      </c>
      <c r="W10" s="32" t="s">
        <v>137</v>
      </c>
    </row>
    <row r="11" spans="2:23" ht="106.5" customHeight="1" thickBot="1" x14ac:dyDescent="0.3">
      <c r="B11" s="33">
        <v>1</v>
      </c>
      <c r="C11" s="34" t="str">
        <f>+'EVALUACION CON CONTROLES'!C16:F16</f>
        <v xml:space="preserve">Requisitos habilitantes inapropiados para el proceso de selección </v>
      </c>
      <c r="D11" s="35" t="str">
        <f>+'EVALUACION CON CONTROLES'!B16</f>
        <v>PLANEACIÓN</v>
      </c>
      <c r="E11" s="35" t="str">
        <f>VLOOKUP(C11,'IDENTIFICACION Y ANALISIS'!$B$19:$F$42,3,FALSE)</f>
        <v>General</v>
      </c>
      <c r="F11" s="35" t="str">
        <f>VLOOKUP(C11,'IDENTIFICACION Y ANALISIS'!$B$19:$F$42,4,FALSE)</f>
        <v>Interno</v>
      </c>
      <c r="G11" s="34" t="str">
        <f>+EVALUACION!H17</f>
        <v>1. Distorsión del proceso de selección
2. Elección de un proponente que no cumpla requisitos legales y/o que no tenga la capacidad para la ejecución
3. Selección adversa
4. Necesidad de iniciar un nuevo proceso</v>
      </c>
      <c r="H11" s="34">
        <f>+EVALUACION!I17</f>
        <v>2</v>
      </c>
      <c r="I11" s="34">
        <f>+EVALUACION!J17</f>
        <v>4</v>
      </c>
      <c r="J11" s="34">
        <f>+EVALUACION!K17</f>
        <v>6</v>
      </c>
      <c r="K11" s="35" t="str">
        <f>+EVALUACION!L17</f>
        <v>ALTO</v>
      </c>
      <c r="L11" s="19" t="s">
        <v>191</v>
      </c>
      <c r="M11" s="34" t="str">
        <f>+'EVALUACION CON CONTROLES'!G16</f>
        <v>Revisión jurídica y efectuar revisiones con los lineamientos de Colombia Compra Eficiente</v>
      </c>
      <c r="N11" s="34">
        <v>1</v>
      </c>
      <c r="O11" s="34">
        <v>3</v>
      </c>
      <c r="P11" s="34">
        <v>4</v>
      </c>
      <c r="Q11" s="35" t="s">
        <v>185</v>
      </c>
      <c r="R11" s="34" t="str">
        <f>+'EVALUACION CON CONTROLES'!M16</f>
        <v>NO</v>
      </c>
      <c r="S11" s="34" t="str">
        <f>+'EVALUACION CON CONTROLES'!N16</f>
        <v>PROFESIONALES DEL ÁREA DE GESTIÓN DEL DESARROLLO LOCAL DE TUNJUELITO (PLANEACIÓN Y CONTRATACIÓN)</v>
      </c>
      <c r="T11" s="34">
        <v>2025</v>
      </c>
      <c r="U11" s="34">
        <v>2025</v>
      </c>
      <c r="V11" s="34" t="str">
        <f>+'EVALUACION CON CONTROLES'!Q16</f>
        <v>SEGUIMIENTO AL PROCESO</v>
      </c>
      <c r="W11" s="36" t="str">
        <f>+'EVALUACION CON CONTROLES'!R16</f>
        <v>ETAPA DE PLANEACIÓN Y SELECCIÓN</v>
      </c>
    </row>
    <row r="12" spans="2:23" ht="106.5" customHeight="1" thickBot="1" x14ac:dyDescent="0.3">
      <c r="B12" s="17">
        <v>2</v>
      </c>
      <c r="C12" s="19" t="str">
        <f>+'EVALUACION CON CONTROLES'!C17:F17</f>
        <v>Inadecuado análisis  económico estimativo del valor del contrato</v>
      </c>
      <c r="D12" s="18" t="str">
        <f>+'EVALUACION CON CONTROLES'!B17</f>
        <v>PLANEACIÓN</v>
      </c>
      <c r="E12" s="18" t="str">
        <f>VLOOKUP(C12,'IDENTIFICACION Y ANALISIS'!$B$19:$F$42,3,FALSE)</f>
        <v>General</v>
      </c>
      <c r="F12" s="18" t="str">
        <f>VLOOKUP(C12,'IDENTIFICACION Y ANALISIS'!$B$19:$F$42,4,FALSE)</f>
        <v>Interno</v>
      </c>
      <c r="G12" s="19" t="str">
        <f>+EVALUACION!H18</f>
        <v>1. Sobrecostos o ineficiencia económica del proyecto
2. Pérdidas económica para el contratista o para el FDLT
3. Necesidade de iniciar un nuevo proceso</v>
      </c>
      <c r="H12" s="19">
        <f>+EVALUACION!I18</f>
        <v>3</v>
      </c>
      <c r="I12" s="19">
        <f>+EVALUACION!J18</f>
        <v>4</v>
      </c>
      <c r="J12" s="19">
        <f>+EVALUACION!K18</f>
        <v>7</v>
      </c>
      <c r="K12" s="18" t="str">
        <f>+EVALUACION!L18</f>
        <v>ALTO</v>
      </c>
      <c r="L12" s="19" t="s">
        <v>191</v>
      </c>
      <c r="M12" s="19" t="str">
        <f>+'EVALUACION CON CONTROLES'!G17</f>
        <v>Revisión exhaustiva en el proceso de estudio de mercado siguiendo los lineamientos de Colombia Compra Eficiente</v>
      </c>
      <c r="N12" s="19">
        <v>2</v>
      </c>
      <c r="O12" s="19">
        <v>3</v>
      </c>
      <c r="P12" s="19">
        <v>5</v>
      </c>
      <c r="Q12" s="18" t="s">
        <v>86</v>
      </c>
      <c r="R12" s="19" t="str">
        <f>+'EVALUACION CON CONTROLES'!M17</f>
        <v>SI</v>
      </c>
      <c r="S12" s="19" t="str">
        <f>+'EVALUACION CON CONTROLES'!N17</f>
        <v>PROFESIONALES DEL ÁREA DE GESTIÓN DEL DESARROLLO LOCAL DE TUNJUELITO (PLANEACIÓN)</v>
      </c>
      <c r="T12" s="34">
        <v>2025</v>
      </c>
      <c r="U12" s="34">
        <v>2025</v>
      </c>
      <c r="V12" s="19" t="str">
        <f>+'EVALUACION CON CONTROLES'!Q17</f>
        <v>SEGUIMIENTO AL PROCESO</v>
      </c>
      <c r="W12" s="20" t="str">
        <f>+'EVALUACION CON CONTROLES'!R17</f>
        <v xml:space="preserve">ETAPA DE PLANEACIÓN </v>
      </c>
    </row>
    <row r="13" spans="2:23" ht="106.5" customHeight="1" thickBot="1" x14ac:dyDescent="0.3">
      <c r="B13" s="17">
        <v>3</v>
      </c>
      <c r="C13" s="19" t="str">
        <f>+'EVALUACION CON CONTROLES'!C18:F18</f>
        <v xml:space="preserve">Inadecuada  descripción del bien o servicio requerido </v>
      </c>
      <c r="D13" s="18" t="str">
        <f>+'EVALUACION CON CONTROLES'!B18</f>
        <v>PLANEACIÓN</v>
      </c>
      <c r="E13" s="18" t="str">
        <f>VLOOKUP(C13,'IDENTIFICACION Y ANALISIS'!$B$19:$F$42,3,FALSE)</f>
        <v>General</v>
      </c>
      <c r="F13" s="18" t="str">
        <f>VLOOKUP(C13,'IDENTIFICACION Y ANALISIS'!$B$19:$F$42,4,FALSE)</f>
        <v>Interno</v>
      </c>
      <c r="G13" s="19" t="str">
        <f>+EVALUACION!H19</f>
        <v>1. Necesidad de iniciar un nuevo proceso
2. Distorsión del proceso de selección
3. Selección adversa</v>
      </c>
      <c r="H13" s="19">
        <f>+EVALUACION!I19</f>
        <v>2</v>
      </c>
      <c r="I13" s="19">
        <f>+EVALUACION!J19</f>
        <v>4</v>
      </c>
      <c r="J13" s="19">
        <f>+EVALUACION!K19</f>
        <v>6</v>
      </c>
      <c r="K13" s="18" t="str">
        <f>+EVALUACION!L19</f>
        <v>ALTO</v>
      </c>
      <c r="L13" s="19" t="s">
        <v>191</v>
      </c>
      <c r="M13" s="19" t="str">
        <f>+'EVALUACION CON CONTROLES'!G18</f>
        <v>Reducir la probabilidad de ocurrencia del evento</v>
      </c>
      <c r="N13" s="19">
        <v>2</v>
      </c>
      <c r="O13" s="19">
        <v>3</v>
      </c>
      <c r="P13" s="19">
        <v>5</v>
      </c>
      <c r="Q13" s="18" t="s">
        <v>86</v>
      </c>
      <c r="R13" s="19" t="str">
        <f>+'EVALUACION CON CONTROLES'!M18</f>
        <v>NO</v>
      </c>
      <c r="S13" s="19" t="str">
        <f>+'EVALUACION CON CONTROLES'!N18</f>
        <v>PROFESIONALES DEL ÁREA DE GESTIÓN DEL DESARROLLO LOCAL DE TUNJUELITO (PLANEACIÓN)</v>
      </c>
      <c r="T13" s="34">
        <v>2025</v>
      </c>
      <c r="U13" s="34">
        <v>2025</v>
      </c>
      <c r="V13" s="19" t="str">
        <f>+'EVALUACION CON CONTROLES'!Q18</f>
        <v>SEGUIMIENTO AL PROCESO</v>
      </c>
      <c r="W13" s="20" t="str">
        <f>+'EVALUACION CON CONTROLES'!R18</f>
        <v>ETAPA DE PLANEACIÓN</v>
      </c>
    </row>
    <row r="14" spans="2:23" ht="106.5" customHeight="1" thickBot="1" x14ac:dyDescent="0.3">
      <c r="B14" s="17">
        <v>4</v>
      </c>
      <c r="C14" s="19" t="str">
        <f>+'EVALUACION CON CONTROLES'!C19:F19</f>
        <v xml:space="preserve">Falta de profundidad en el estudio de sector no identificandose claramente aspectos de oferta y demanda </v>
      </c>
      <c r="D14" s="18" t="str">
        <f>+'EVALUACION CON CONTROLES'!B19</f>
        <v>PLANEACIÓN</v>
      </c>
      <c r="E14" s="18" t="str">
        <f>VLOOKUP(C14,'IDENTIFICACION Y ANALISIS'!$B$19:$F$42,3,FALSE)</f>
        <v>General</v>
      </c>
      <c r="F14" s="18" t="str">
        <f>VLOOKUP(C14,'IDENTIFICACION Y ANALISIS'!$B$19:$F$42,4,FALSE)</f>
        <v>Interno</v>
      </c>
      <c r="G14" s="19" t="str">
        <f>+EVALUACION!H20</f>
        <v>1. Sobrecostos o ineficiencia económica del proyecto
2. Selección adversa
3. No se puede satisfacer la necesidad de la entidad</v>
      </c>
      <c r="H14" s="19">
        <f>+EVALUACION!I20</f>
        <v>3</v>
      </c>
      <c r="I14" s="19">
        <f>+EVALUACION!J20</f>
        <v>4</v>
      </c>
      <c r="J14" s="19">
        <f>+EVALUACION!K20</f>
        <v>7</v>
      </c>
      <c r="K14" s="18" t="str">
        <f>+EVALUACION!L20</f>
        <v>ALTO</v>
      </c>
      <c r="L14" s="19" t="s">
        <v>191</v>
      </c>
      <c r="M14" s="19" t="str">
        <f>+'EVALUACION CON CONTROLES'!G19</f>
        <v>Utilizar los lineamientos de Colombia Compra Eficiente y utilizar como referencia procesos similares</v>
      </c>
      <c r="N14" s="19">
        <v>2</v>
      </c>
      <c r="O14" s="19">
        <v>3</v>
      </c>
      <c r="P14" s="19">
        <v>5</v>
      </c>
      <c r="Q14" s="18" t="s">
        <v>86</v>
      </c>
      <c r="R14" s="19" t="str">
        <f>+'EVALUACION CON CONTROLES'!M19</f>
        <v>SI</v>
      </c>
      <c r="S14" s="19" t="str">
        <f>+'EVALUACION CON CONTROLES'!N19</f>
        <v>PROFESIONALES DEL ÁREA DE GESTIÓN DEL DESARROLLO LOCAL DE TUNJUELITO (PLANEACIÓN)</v>
      </c>
      <c r="T14" s="34">
        <v>2025</v>
      </c>
      <c r="U14" s="34">
        <v>2025</v>
      </c>
      <c r="V14" s="19" t="str">
        <f>+'EVALUACION CON CONTROLES'!Q19</f>
        <v>SEGUIMIENTO AL PROCESO</v>
      </c>
      <c r="W14" s="20" t="str">
        <f>+'EVALUACION CON CONTROLES'!R19</f>
        <v>ETAPA DE PLANEACIÓN</v>
      </c>
    </row>
    <row r="15" spans="2:23" ht="106.5" customHeight="1" thickBot="1" x14ac:dyDescent="0.3">
      <c r="B15" s="17">
        <v>5</v>
      </c>
      <c r="C15" s="19" t="str">
        <f>+'EVALUACION CON CONTROLES'!C20:F20</f>
        <v>Ausencia de fundamentación de la justificación y conveniencia de la contratación</v>
      </c>
      <c r="D15" s="18" t="str">
        <f>+'EVALUACION CON CONTROLES'!B20</f>
        <v>PLANEACIÓN</v>
      </c>
      <c r="E15" s="18" t="str">
        <f>VLOOKUP(C15,'IDENTIFICACION Y ANALISIS'!$B$19:$F$42,3,FALSE)</f>
        <v>General</v>
      </c>
      <c r="F15" s="18" t="str">
        <f>VLOOKUP(C15,'IDENTIFICACION Y ANALISIS'!$B$19:$F$42,4,FALSE)</f>
        <v>Interno</v>
      </c>
      <c r="G15" s="19" t="str">
        <f>+EVALUACION!H21</f>
        <v>1. Necesidad de iniciar un nuevo proceso.
2. Selección adversa
3. No se puede satisfacer la necesidad de la entidad</v>
      </c>
      <c r="H15" s="19">
        <f>+EVALUACION!I21</f>
        <v>2</v>
      </c>
      <c r="I15" s="19">
        <f>+EVALUACION!J21</f>
        <v>4</v>
      </c>
      <c r="J15" s="19">
        <f>+EVALUACION!K21</f>
        <v>6</v>
      </c>
      <c r="K15" s="18" t="str">
        <f>+EVALUACION!L21</f>
        <v>ALTO</v>
      </c>
      <c r="L15" s="19" t="s">
        <v>191</v>
      </c>
      <c r="M15" s="19" t="str">
        <f>+'EVALUACION CON CONTROLES'!G20</f>
        <v>Revisiones constantes por parte del área de planeación de la entidad tomando como referencia procesos similares</v>
      </c>
      <c r="N15" s="19">
        <v>2</v>
      </c>
      <c r="O15" s="19">
        <v>2</v>
      </c>
      <c r="P15" s="19">
        <v>4</v>
      </c>
      <c r="Q15" s="18" t="s">
        <v>185</v>
      </c>
      <c r="R15" s="19" t="str">
        <f>+'EVALUACION CON CONTROLES'!M20</f>
        <v>NO</v>
      </c>
      <c r="S15" s="19" t="str">
        <f>+'EVALUACION CON CONTROLES'!N20</f>
        <v>PROFESIONALES DEL ÁREA DE GESTIÓN DEL DESARROLLO LOCAL DE TUNJUELITO (PLANEACIÓN)</v>
      </c>
      <c r="T15" s="34">
        <v>2025</v>
      </c>
      <c r="U15" s="34">
        <v>2025</v>
      </c>
      <c r="V15" s="19" t="str">
        <f>+'EVALUACION CON CONTROLES'!Q20</f>
        <v>SEGUIMIENTO AL PROCESO</v>
      </c>
      <c r="W15" s="20" t="str">
        <f>+'EVALUACION CON CONTROLES'!R20</f>
        <v>ETAPA DE PLANEACIÓN</v>
      </c>
    </row>
    <row r="16" spans="2:23" ht="106.5" customHeight="1" thickBot="1" x14ac:dyDescent="0.3">
      <c r="B16" s="17">
        <v>6</v>
      </c>
      <c r="C16" s="19" t="str">
        <f>+'EVALUACION CON CONTROLES'!C21:F21</f>
        <v>Errores involuntarios en los Estudios Previos, Pliegos de Condiciones, Estudio de Sector y en general cualquier documento que sea parte integral del mismo.</v>
      </c>
      <c r="D16" s="18" t="str">
        <f>+'EVALUACION CON CONTROLES'!B21</f>
        <v>PLANEACIÓN</v>
      </c>
      <c r="E16" s="18" t="str">
        <f>VLOOKUP(C16,'IDENTIFICACION Y ANALISIS'!$B$19:$F$42,3,FALSE)</f>
        <v>General</v>
      </c>
      <c r="F16" s="18" t="str">
        <f>VLOOKUP(C16,'IDENTIFICACION Y ANALISIS'!$B$19:$F$42,4,FALSE)</f>
        <v>Interno</v>
      </c>
      <c r="G16" s="19" t="str">
        <f>+EVALUACION!H22</f>
        <v>1. Necesidad de iniciar un nuevo proceso 
2. No se puede satisfacer la necesidad de la entidad.</v>
      </c>
      <c r="H16" s="19">
        <f>+EVALUACION!I22</f>
        <v>3</v>
      </c>
      <c r="I16" s="19">
        <f>+EVALUACION!J22</f>
        <v>3</v>
      </c>
      <c r="J16" s="19">
        <f>+EVALUACION!K22</f>
        <v>6</v>
      </c>
      <c r="K16" s="18" t="str">
        <f>+EVALUACION!L22</f>
        <v>ALTO</v>
      </c>
      <c r="L16" s="19" t="s">
        <v>191</v>
      </c>
      <c r="M16" s="19" t="str">
        <f>+'EVALUACION CON CONTROLES'!G21</f>
        <v>Verificar los documentos en el proceso de observaciones y respuesta a estas mismas observaciones. 
Realizar las aclaraciones necesarias en el proceso de selección y evaluar las propuestas con los criterios sugeridos por Colombia Compra Eficiente.</v>
      </c>
      <c r="N16" s="19">
        <v>2</v>
      </c>
      <c r="O16" s="19">
        <v>3</v>
      </c>
      <c r="P16" s="19">
        <v>5</v>
      </c>
      <c r="Q16" s="18" t="s">
        <v>86</v>
      </c>
      <c r="R16" s="19" t="str">
        <f>+'EVALUACION CON CONTROLES'!M21</f>
        <v>SI</v>
      </c>
      <c r="S16" s="19" t="str">
        <f>+'EVALUACION CON CONTROLES'!N21</f>
        <v>PROFESIONALES DEL ÁREA DE GESTIÓN DEL DESARROLLO LOCAL DE TUNJUELITO (PLANEACIÓN Y CONTRATACIÓN)</v>
      </c>
      <c r="T16" s="34">
        <v>2025</v>
      </c>
      <c r="U16" s="34">
        <v>2025</v>
      </c>
      <c r="V16" s="19" t="str">
        <f>+'EVALUACION CON CONTROLES'!Q21</f>
        <v>SEGUIMIENTO AL PROCESO</v>
      </c>
      <c r="W16" s="20" t="str">
        <f>+'EVALUACION CON CONTROLES'!R21</f>
        <v>ETAPA DE PLANEACIÓN Y SELECCIÓN</v>
      </c>
    </row>
    <row r="17" spans="2:23" ht="106.5" customHeight="1" thickBot="1" x14ac:dyDescent="0.3">
      <c r="B17" s="17">
        <v>7</v>
      </c>
      <c r="C17" s="19" t="str">
        <f>+'EVALUACION CON CONTROLES'!C22:F22</f>
        <v>Inadecuada evaluación de las ofertas y/o verificación de requisitos habilitantes</v>
      </c>
      <c r="D17" s="18" t="str">
        <f>+'EVALUACION CON CONTROLES'!B22</f>
        <v>SELECCIÓN</v>
      </c>
      <c r="E17" s="18" t="str">
        <f>VLOOKUP(C17,'IDENTIFICACION Y ANALISIS'!$B$19:$F$42,3,FALSE)</f>
        <v>General</v>
      </c>
      <c r="F17" s="18" t="str">
        <f>VLOOKUP(C17,'IDENTIFICACION Y ANALISIS'!$B$19:$F$42,4,FALSE)</f>
        <v>Interno</v>
      </c>
      <c r="G17" s="19" t="str">
        <f>+EVALUACION!H23</f>
        <v>1. Selecciónar un contratista que no esté en capacidad de cumplir con el objeto del contrato.
2. Selección adversa</v>
      </c>
      <c r="H17" s="19">
        <f>+EVALUACION!I23</f>
        <v>3</v>
      </c>
      <c r="I17" s="19">
        <f>+EVALUACION!J23</f>
        <v>4</v>
      </c>
      <c r="J17" s="19">
        <f>+EVALUACION!K23</f>
        <v>7</v>
      </c>
      <c r="K17" s="18" t="str">
        <f>+EVALUACION!L23</f>
        <v>ALTO</v>
      </c>
      <c r="L17" s="19" t="s">
        <v>191</v>
      </c>
      <c r="M17" s="19" t="str">
        <f>+'EVALUACION CON CONTROLES'!G22</f>
        <v>Efectuar verificaciones a los documentos y propuestas presentadas, con el apoyo de los profesionales del área y el equipo jurídico</v>
      </c>
      <c r="N17" s="19">
        <v>2</v>
      </c>
      <c r="O17" s="19">
        <v>2</v>
      </c>
      <c r="P17" s="19">
        <v>4</v>
      </c>
      <c r="Q17" s="18" t="s">
        <v>185</v>
      </c>
      <c r="R17" s="19" t="str">
        <f>+'EVALUACION CON CONTROLES'!M22</f>
        <v>NO</v>
      </c>
      <c r="S17" s="19" t="str">
        <f>+'EVALUACION CON CONTROLES'!N22</f>
        <v>PROFESIONALES DEL ÁREA DE GESTIÓN DEL DESARROLLO LOCAL DE TUNJUELITO (PLANEACIÓN Y CONTRATACIÓN)</v>
      </c>
      <c r="T17" s="34">
        <v>2025</v>
      </c>
      <c r="U17" s="34">
        <v>2025</v>
      </c>
      <c r="V17" s="19" t="str">
        <f>+'EVALUACION CON CONTROLES'!Q22</f>
        <v>SEGUIMIENTO AL PROCESO</v>
      </c>
      <c r="W17" s="20" t="str">
        <f>+'EVALUACION CON CONTROLES'!R22</f>
        <v>SEMANAL ETAPA DE SELECCIÓN</v>
      </c>
    </row>
    <row r="18" spans="2:23" ht="106.5" customHeight="1" thickBot="1" x14ac:dyDescent="0.3">
      <c r="B18" s="17">
        <v>8</v>
      </c>
      <c r="C18" s="19" t="str">
        <f>+'EVALUACION CON CONTROLES'!C23:F23</f>
        <v>Confabulacion de los proponentes (Colusión)</v>
      </c>
      <c r="D18" s="18" t="str">
        <f>+'EVALUACION CON CONTROLES'!B23</f>
        <v>SELECCIÓN</v>
      </c>
      <c r="E18" s="18" t="str">
        <f>VLOOKUP(C18,'IDENTIFICACION Y ANALISIS'!$B$19:$F$42,3,FALSE)</f>
        <v>General</v>
      </c>
      <c r="F18" s="18" t="str">
        <f>VLOOKUP(C18,'IDENTIFICACION Y ANALISIS'!$B$19:$F$42,4,FALSE)</f>
        <v>Externo</v>
      </c>
      <c r="G18" s="19" t="str">
        <f>+EVALUACION!H24</f>
        <v>1. Selecciónar un contratista que no esté en capacidad de cumplir con el objeto del contrato.
2. Selección adversa</v>
      </c>
      <c r="H18" s="19">
        <f>+EVALUACION!I24</f>
        <v>3</v>
      </c>
      <c r="I18" s="19">
        <f>+EVALUACION!J24</f>
        <v>4</v>
      </c>
      <c r="J18" s="19">
        <f>+EVALUACION!K24</f>
        <v>7</v>
      </c>
      <c r="K18" s="18" t="str">
        <f>+EVALUACION!L24</f>
        <v>ALTO</v>
      </c>
      <c r="L18" s="19" t="s">
        <v>186</v>
      </c>
      <c r="M18" s="19" t="str">
        <f>+'EVALUACION CON CONTROLES'!G23</f>
        <v>Utilizar la metodología de Colombia Compra Eficiente y dar cumplimiento a la normatividad vigente.</v>
      </c>
      <c r="N18" s="19">
        <v>2</v>
      </c>
      <c r="O18" s="19">
        <v>3</v>
      </c>
      <c r="P18" s="19">
        <v>5</v>
      </c>
      <c r="Q18" s="18" t="s">
        <v>86</v>
      </c>
      <c r="R18" s="19" t="str">
        <f>+'EVALUACION CON CONTROLES'!M23</f>
        <v>SI</v>
      </c>
      <c r="S18" s="19" t="str">
        <f>+'EVALUACION CON CONTROLES'!N23</f>
        <v>PROFESIONALES DEL ÁREA DE GESTIÓN DEL DESARROLLO LOCAL DE TUNJUELITO (PLANEACIÓN Y CONTRATACIÓN)</v>
      </c>
      <c r="T18" s="34">
        <v>2025</v>
      </c>
      <c r="U18" s="34">
        <v>2025</v>
      </c>
      <c r="V18" s="19" t="str">
        <f>+'EVALUACION CON CONTROLES'!Q23</f>
        <v>MUESTREO ALEATORIO DE CALIDAD</v>
      </c>
      <c r="W18" s="20" t="str">
        <f>+'EVALUACION CON CONTROLES'!R23</f>
        <v>SEMANAL ETAPA DE SELECCIÓN</v>
      </c>
    </row>
    <row r="19" spans="2:23" ht="106.5" customHeight="1" thickBot="1" x14ac:dyDescent="0.3">
      <c r="B19" s="17">
        <v>9</v>
      </c>
      <c r="C19" s="19" t="str">
        <f>+'EVALUACION CON CONTROLES'!C24:F24</f>
        <v>Que ninguno de los proponentes cumplan los requisitos habilitantes establecidos en el pliego de condiciones</v>
      </c>
      <c r="D19" s="18" t="str">
        <f>+'EVALUACION CON CONTROLES'!B24</f>
        <v>SELECCIÓN</v>
      </c>
      <c r="E19" s="18" t="str">
        <f>VLOOKUP(C19,'IDENTIFICACION Y ANALISIS'!$B$19:$F$42,3,FALSE)</f>
        <v>General</v>
      </c>
      <c r="F19" s="18" t="str">
        <f>VLOOKUP(C19,'IDENTIFICACION Y ANALISIS'!$B$19:$F$42,4,FALSE)</f>
        <v>Interno</v>
      </c>
      <c r="G19" s="19" t="str">
        <f>+EVALUACION!H25</f>
        <v>1. Que se declare desierta la convocatoria
2. Necesidad de iniciar un nuevo proceso</v>
      </c>
      <c r="H19" s="19">
        <f>+EVALUACION!I25</f>
        <v>2</v>
      </c>
      <c r="I19" s="19">
        <f>+EVALUACION!J25</f>
        <v>4</v>
      </c>
      <c r="J19" s="19">
        <f>+EVALUACION!K25</f>
        <v>6</v>
      </c>
      <c r="K19" s="18" t="str">
        <f>+EVALUACION!L25</f>
        <v>ALTO</v>
      </c>
      <c r="L19" s="19" t="s">
        <v>191</v>
      </c>
      <c r="M19" s="19" t="str">
        <f>+'EVALUACION CON CONTROLES'!G24</f>
        <v>Efectuar verificaciones a los documentos y propuestas presentadas por parte de los profesionales del área</v>
      </c>
      <c r="N19" s="19">
        <v>2</v>
      </c>
      <c r="O19" s="19">
        <v>3</v>
      </c>
      <c r="P19" s="19">
        <v>5</v>
      </c>
      <c r="Q19" s="18" t="s">
        <v>86</v>
      </c>
      <c r="R19" s="19" t="str">
        <f>+'EVALUACION CON CONTROLES'!M24</f>
        <v>SI</v>
      </c>
      <c r="S19" s="19" t="str">
        <f>+'EVALUACION CON CONTROLES'!N24</f>
        <v>PROFESIONALES DEL ÁREA DE GESTIÓN DEL DESARROLLO LOCAL DE TUNJUELITO (CONTRATACIÓN)</v>
      </c>
      <c r="T19" s="34">
        <v>2025</v>
      </c>
      <c r="U19" s="34">
        <v>2025</v>
      </c>
      <c r="V19" s="19" t="str">
        <f>+'EVALUACION CON CONTROLES'!Q24</f>
        <v>MUESTREO ALEATORIO DE CALIDAD</v>
      </c>
      <c r="W19" s="20" t="str">
        <f>+'EVALUACION CON CONTROLES'!R24</f>
        <v>SEMANAL ETAPA DE SELECCIÓN</v>
      </c>
    </row>
    <row r="20" spans="2:23" ht="106.5" customHeight="1" thickBot="1" x14ac:dyDescent="0.3">
      <c r="B20" s="17">
        <v>10</v>
      </c>
      <c r="C20" s="19" t="str">
        <f>+'EVALUACION CON CONTROLES'!C25:F25</f>
        <v>Proyección económica por parte del proponente que conlleve a pérdidas o baja utilidad en la ejecución del contrato.</v>
      </c>
      <c r="D20" s="18" t="str">
        <f>+'EVALUACION CON CONTROLES'!B25</f>
        <v>SELECCIÓN</v>
      </c>
      <c r="E20" s="18" t="str">
        <f>VLOOKUP(C20,'IDENTIFICACION Y ANALISIS'!$B$19:$F$42,3,FALSE)</f>
        <v>General</v>
      </c>
      <c r="F20" s="18" t="str">
        <f>VLOOKUP(C20,'IDENTIFICACION Y ANALISIS'!$B$19:$F$42,4,FALSE)</f>
        <v>Externo</v>
      </c>
      <c r="G20" s="19" t="str">
        <f>+EVALUACION!H26</f>
        <v>1. Pérdidas económicas para el contratista o propuestas artificialmente bajas.</v>
      </c>
      <c r="H20" s="19">
        <f>+EVALUACION!I26</f>
        <v>2</v>
      </c>
      <c r="I20" s="19">
        <f>+EVALUACION!J26</f>
        <v>4</v>
      </c>
      <c r="J20" s="19">
        <f>+EVALUACION!K26</f>
        <v>6</v>
      </c>
      <c r="K20" s="18" t="str">
        <f>+EVALUACION!L26</f>
        <v>ALTO</v>
      </c>
      <c r="L20" s="19" t="s">
        <v>186</v>
      </c>
      <c r="M20" s="19" t="str">
        <f>+'EVALUACION CON CONTROLES'!G25</f>
        <v>Realizar aclaraciones en el proceso  de selección y evaluar las propuestas con los criterios sugeridos por Colombia Compra Eficiente.</v>
      </c>
      <c r="N20" s="19">
        <v>2</v>
      </c>
      <c r="O20" s="19">
        <v>3</v>
      </c>
      <c r="P20" s="19">
        <v>5</v>
      </c>
      <c r="Q20" s="18" t="s">
        <v>86</v>
      </c>
      <c r="R20" s="19" t="str">
        <f>+'EVALUACION CON CONTROLES'!M25</f>
        <v>SI</v>
      </c>
      <c r="S20" s="19" t="str">
        <f>+'EVALUACION CON CONTROLES'!N25</f>
        <v>PROFESIONALES DEL ÁREA DE GESTIÓN DEL DESARROLLO LOCAL DE TUNJUELITO (PLANEACIÓN Y CONTRATACIÓN)</v>
      </c>
      <c r="T20" s="34">
        <v>2025</v>
      </c>
      <c r="U20" s="34">
        <v>2025</v>
      </c>
      <c r="V20" s="19" t="str">
        <f>+'EVALUACION CON CONTROLES'!Q25</f>
        <v>MUESTREO ALEATORIO DE CALIDAD</v>
      </c>
      <c r="W20" s="20" t="str">
        <f>+'EVALUACION CON CONTROLES'!R25</f>
        <v>SEMANAL ETAPA DE SELECCIÓN</v>
      </c>
    </row>
    <row r="21" spans="2:23" ht="106.5" customHeight="1" thickBot="1" x14ac:dyDescent="0.3">
      <c r="B21" s="17">
        <v>11</v>
      </c>
      <c r="C21" s="19" t="str">
        <f>+'EVALUACION CON CONTROLES'!C26:F26</f>
        <v>Demora en la iniciación del contrato debido a la no entrega oportuna de las Garantías exigidas para el proceso de contratación o que las mismas no cobijen lo establecido en los Estudios Previ</v>
      </c>
      <c r="D21" s="18" t="str">
        <f>+'EVALUACION CON CONTROLES'!B26</f>
        <v>CONTRATACIÓN</v>
      </c>
      <c r="E21" s="18" t="e">
        <f>VLOOKUP(C21,'IDENTIFICACION Y ANALISIS'!$B$19:$F$42,3,FALSE)</f>
        <v>#N/A</v>
      </c>
      <c r="F21" s="18" t="e">
        <f>VLOOKUP(C21,'IDENTIFICACION Y ANALISIS'!$B$19:$F$42,4,FALSE)</f>
        <v>#N/A</v>
      </c>
      <c r="G21" s="19" t="str">
        <f>+EVALUACION!H27</f>
        <v>1. Pérdida de Tiempo por no iniciar el contrato de forma oportuna 
2. Falta de respaldo por parte de una aseguradora sobre los riesgos existentes durante la ejecución del Contrato</v>
      </c>
      <c r="H21" s="19">
        <f>+EVALUACION!I27</f>
        <v>2</v>
      </c>
      <c r="I21" s="19">
        <f>+EVALUACION!J27</f>
        <v>3</v>
      </c>
      <c r="J21" s="19">
        <f>+EVALUACION!K27</f>
        <v>5</v>
      </c>
      <c r="K21" s="18" t="str">
        <f>+EVALUACION!L27</f>
        <v>MEDIO</v>
      </c>
      <c r="L21" s="19" t="s">
        <v>192</v>
      </c>
      <c r="M21" s="19" t="str">
        <f>+'EVALUACION CON CONTROLES'!G26</f>
        <v>Efectuar verificaciones a los documentos entregados de acuerdo con la lista de chequeo sugeridas para la entidad.</v>
      </c>
      <c r="N21" s="19">
        <f>+'EVALUACION CON CONTROLES'!I26</f>
        <v>2</v>
      </c>
      <c r="O21" s="19">
        <v>2</v>
      </c>
      <c r="P21" s="19">
        <v>4</v>
      </c>
      <c r="Q21" s="18" t="s">
        <v>185</v>
      </c>
      <c r="R21" s="19" t="str">
        <f>+'EVALUACION CON CONTROLES'!M26</f>
        <v>SI</v>
      </c>
      <c r="S21" s="19" t="str">
        <f>+'EVALUACION CON CONTROLES'!N26</f>
        <v>PROFESIONALES DEL ÁREA DE GESTIÓN DEL DESARROLLO LOCAL DE TUNJUELITO (PLANEACIÓN Y CONTRATACIÓN)</v>
      </c>
      <c r="T21" s="34">
        <v>2025</v>
      </c>
      <c r="U21" s="34">
        <v>2025</v>
      </c>
      <c r="V21" s="19" t="str">
        <f>+'EVALUACION CON CONTROLES'!Q26</f>
        <v>MUESTREO ALEATORIO DE CALIDAD</v>
      </c>
      <c r="W21" s="20" t="str">
        <f>+'EVALUACION CON CONTROLES'!R26</f>
        <v>ETAPA DE CONTRATACIÓN</v>
      </c>
    </row>
    <row r="22" spans="2:23" ht="106.5" customHeight="1" thickBot="1" x14ac:dyDescent="0.3">
      <c r="B22" s="17">
        <v>12</v>
      </c>
      <c r="C22" s="19" t="str">
        <f>+'EVALUACION CON CONTROLES'!C27:F27</f>
        <v>Presentación de reclamos de terceros sobre la selección del oferente que retrasen el perfeccionamiento del contrato.</v>
      </c>
      <c r="D22" s="18" t="str">
        <f>+'EVALUACION CON CONTROLES'!B27</f>
        <v>CONTRATACIÓN</v>
      </c>
      <c r="E22" s="18" t="str">
        <f>VLOOKUP(C22,'IDENTIFICACION Y ANALISIS'!$B$19:$F$42,3,FALSE)</f>
        <v>General</v>
      </c>
      <c r="F22" s="18" t="str">
        <f>VLOOKUP(C22,'IDENTIFICACION Y ANALISIS'!$B$19:$F$42,4,FALSE)</f>
        <v>Externo</v>
      </c>
      <c r="G22" s="19" t="str">
        <f>+EVALUACION!H28</f>
        <v>1. Pérdida de Tiempo por no iniciar el contrato de forma oportuna 
2. Necesidad de iniciar un nuevo proceso</v>
      </c>
      <c r="H22" s="19">
        <f>+EVALUACION!I28</f>
        <v>2</v>
      </c>
      <c r="I22" s="19">
        <f>+EVALUACION!J28</f>
        <v>2</v>
      </c>
      <c r="J22" s="19">
        <f>+EVALUACION!K28</f>
        <v>4</v>
      </c>
      <c r="K22" s="18" t="str">
        <f>+EVALUACION!L28</f>
        <v>BAJO</v>
      </c>
      <c r="L22" s="19" t="s">
        <v>191</v>
      </c>
      <c r="M22" s="19" t="str">
        <f>+'EVALUACION CON CONTROLES'!G27</f>
        <v>Dar trámite eficiente y oportuno de las PQRS presentadas por terceros</v>
      </c>
      <c r="N22" s="19">
        <f>+'EVALUACION CON CONTROLES'!I27</f>
        <v>2</v>
      </c>
      <c r="O22" s="19">
        <f>+'EVALUACION CON CONTROLES'!J27</f>
        <v>2</v>
      </c>
      <c r="P22" s="19">
        <f>+'EVALUACION CON CONTROLES'!K27</f>
        <v>4</v>
      </c>
      <c r="Q22" s="18" t="str">
        <f>+'EVALUACION CON CONTROLES'!L27</f>
        <v>BAJO</v>
      </c>
      <c r="R22" s="19" t="str">
        <f>+'EVALUACION CON CONTROLES'!M27</f>
        <v>NO</v>
      </c>
      <c r="S22" s="19" t="str">
        <f>+'EVALUACION CON CONTROLES'!N27</f>
        <v>PROFESIONALES DEL ÁREA DE GESTIÓN DEL DESARROLLO LOCAL DE TUNJUELITO (PLANEACIÓN Y CONTRATACIÓN)</v>
      </c>
      <c r="T22" s="34">
        <v>2025</v>
      </c>
      <c r="U22" s="34">
        <v>2025</v>
      </c>
      <c r="V22" s="19" t="str">
        <f>+'EVALUACION CON CONTROLES'!Q27</f>
        <v>SEGUIMIENTO AL PROCESO</v>
      </c>
      <c r="W22" s="20" t="str">
        <f>+'EVALUACION CON CONTROLES'!R27</f>
        <v>ETAPA DE CONTRATACIÓN</v>
      </c>
    </row>
    <row r="23" spans="2:23" ht="106.5" customHeight="1" thickBot="1" x14ac:dyDescent="0.3">
      <c r="B23" s="17">
        <v>13</v>
      </c>
      <c r="C23" s="19" t="str">
        <f>+'EVALUACION CON CONTROLES'!C28:F28</f>
        <v>No liquidar los contratos en los plazos acordados en el contrato o los establecidos por la Ley.</v>
      </c>
      <c r="D23" s="18" t="str">
        <f>+'EVALUACION CON CONTROLES'!B28</f>
        <v>EJECUCIÓN</v>
      </c>
      <c r="E23" s="18" t="str">
        <f>VLOOKUP(C23,'IDENTIFICACION Y ANALISIS'!$B$19:$F$42,3,FALSE)</f>
        <v>General</v>
      </c>
      <c r="F23" s="18" t="str">
        <f>VLOOKUP(C23,'IDENTIFICACION Y ANALISIS'!$B$19:$F$42,4,FALSE)</f>
        <v>Interno</v>
      </c>
      <c r="G23" s="19" t="str">
        <f>+EVALUACION!H29</f>
        <v>1. Pérdida de competencia para liquidar en sede administrativa. 
2. Incertidumbre del estado del contrato. 
3.Falta de paz y salvo por las partes.</v>
      </c>
      <c r="H23" s="19">
        <f>+EVALUACION!I29</f>
        <v>1</v>
      </c>
      <c r="I23" s="19">
        <f>+EVALUACION!J29</f>
        <v>4</v>
      </c>
      <c r="J23" s="19">
        <f>+EVALUACION!K29</f>
        <v>5</v>
      </c>
      <c r="K23" s="18" t="str">
        <f>+EVALUACION!L29</f>
        <v>MEDIO</v>
      </c>
      <c r="L23" s="19" t="s">
        <v>192</v>
      </c>
      <c r="M23" s="19" t="str">
        <f>+'EVALUACION CON CONTROLES'!G28</f>
        <v>Supervisar de manera eficiente los tiempos de la contratación, de acuerdo con los cronogramas propuestos.</v>
      </c>
      <c r="N23" s="19">
        <f>+'EVALUACION CON CONTROLES'!I28</f>
        <v>1</v>
      </c>
      <c r="O23" s="19">
        <v>3</v>
      </c>
      <c r="P23" s="19">
        <v>4</v>
      </c>
      <c r="Q23" s="18" t="s">
        <v>185</v>
      </c>
      <c r="R23" s="19" t="str">
        <f>+'EVALUACION CON CONTROLES'!M28</f>
        <v>SI</v>
      </c>
      <c r="S23" s="19" t="str">
        <f>+'EVALUACION CON CONTROLES'!N28</f>
        <v>PROFESIONALES DEL ÁREA DE GESTIÓN DEL DESARROLLO LOCAL DE TUNJUELITO (CONTRATACIÓN)</v>
      </c>
      <c r="T23" s="34">
        <v>2025</v>
      </c>
      <c r="U23" s="34">
        <v>2025</v>
      </c>
      <c r="V23" s="19" t="str">
        <f>+'EVALUACION CON CONTROLES'!Q28</f>
        <v>SEGUIMIENTO AL PROCESO</v>
      </c>
      <c r="W23" s="20" t="str">
        <f>+'EVALUACION CON CONTROLES'!R28</f>
        <v>SEMANAL SEGÚN CRONOGRAMA DEL PROYECTO</v>
      </c>
    </row>
    <row r="24" spans="2:23" ht="106.5" customHeight="1" thickBot="1" x14ac:dyDescent="0.3">
      <c r="B24" s="17">
        <v>14</v>
      </c>
      <c r="C24" s="19" t="str">
        <f>+'EVALUACION CON CONTROLES'!C29:F29</f>
        <v>Incumplimiento en los tiempos de entrega y/o en la calidad de los Bienes y/o Servicios contratados.</v>
      </c>
      <c r="D24" s="18" t="str">
        <f>+'EVALUACION CON CONTROLES'!B29</f>
        <v>EJECUCIÓN</v>
      </c>
      <c r="E24" s="18" t="str">
        <f>VLOOKUP(C24,'IDENTIFICACION Y ANALISIS'!$B$19:$F$42,3,FALSE)</f>
        <v>General</v>
      </c>
      <c r="F24" s="18" t="str">
        <f>VLOOKUP(C24,'IDENTIFICACION Y ANALISIS'!$B$19:$F$42,4,FALSE)</f>
        <v>Externo</v>
      </c>
      <c r="G24" s="19" t="str">
        <f>+EVALUACION!H30</f>
        <v>1. Mala ejecución del objeto contratado.
2.No se puede satisfacer la necesidad de la Entidad</v>
      </c>
      <c r="H24" s="19">
        <f>+EVALUACION!I30</f>
        <v>4</v>
      </c>
      <c r="I24" s="19">
        <f>+EVALUACION!J30</f>
        <v>3</v>
      </c>
      <c r="J24" s="19">
        <f>+EVALUACION!K30</f>
        <v>7</v>
      </c>
      <c r="K24" s="18" t="str">
        <f>+EVALUACION!L30</f>
        <v>ALTO</v>
      </c>
      <c r="L24" s="19" t="s">
        <v>186</v>
      </c>
      <c r="M24" s="19" t="str">
        <f>+'EVALUACION CON CONTROLES'!G29</f>
        <v>Cumplimiento de las Fases del E.P. y Verificación por parte del apoyo a la supervisión de cada uno de los item solicitados e ingresados a almacén.</v>
      </c>
      <c r="N24" s="19">
        <v>3</v>
      </c>
      <c r="O24" s="19">
        <v>2</v>
      </c>
      <c r="P24" s="19">
        <v>5</v>
      </c>
      <c r="Q24" s="18" t="s">
        <v>86</v>
      </c>
      <c r="R24" s="19" t="str">
        <f>+'EVALUACION CON CONTROLES'!M29</f>
        <v>SI</v>
      </c>
      <c r="S24" s="19" t="str">
        <f>+'EVALUACION CON CONTROLES'!N29</f>
        <v>SUPERVISIÓN, APOYO A LA SUPERVISIÓN Y CONTRATISTA</v>
      </c>
      <c r="T24" s="34">
        <v>2025</v>
      </c>
      <c r="U24" s="34">
        <v>2025</v>
      </c>
      <c r="V24" s="19" t="str">
        <f>+'EVALUACION CON CONTROLES'!Q29</f>
        <v>SEGUIMIENTO AL PROCESO</v>
      </c>
      <c r="W24" s="20" t="str">
        <f>+'EVALUACION CON CONTROLES'!R29</f>
        <v>SEMANAL SEGÚN CRONOGRAMA DEL PROYECTO</v>
      </c>
    </row>
    <row r="25" spans="2:23" ht="106.5" customHeight="1" thickBot="1" x14ac:dyDescent="0.3">
      <c r="B25" s="17">
        <v>15</v>
      </c>
      <c r="C25" s="19" t="str">
        <f>+'EVALUACION CON CONTROLES'!C30:F30</f>
        <v>Pérdida de elementos por robo a alguno de los proveedores de los elementos, antes o durante la entrega de los mismos.</v>
      </c>
      <c r="D25" s="18" t="str">
        <f>+'EVALUACION CON CONTROLES'!B30</f>
        <v>EJECUCIÓN</v>
      </c>
      <c r="E25" s="18" t="str">
        <f>VLOOKUP(C25,'IDENTIFICACION Y ANALISIS'!$B$19:$F$42,3,FALSE)</f>
        <v>General</v>
      </c>
      <c r="F25" s="18" t="str">
        <f>VLOOKUP(C25,'IDENTIFICACION Y ANALISIS'!$B$19:$F$42,4,FALSE)</f>
        <v>Externo</v>
      </c>
      <c r="G25" s="19" t="str">
        <f>+EVALUACION!H31</f>
        <v>1. Daños ocasionados al FDLT.</v>
      </c>
      <c r="H25" s="19">
        <f>+EVALUACION!I31</f>
        <v>2</v>
      </c>
      <c r="I25" s="19">
        <f>+EVALUACION!J31</f>
        <v>4</v>
      </c>
      <c r="J25" s="19">
        <f>+EVALUACION!K31</f>
        <v>6</v>
      </c>
      <c r="K25" s="18" t="str">
        <f>+EVALUACION!L31</f>
        <v>ALTO</v>
      </c>
      <c r="L25" s="19" t="s">
        <v>186</v>
      </c>
      <c r="M25" s="19" t="str">
        <f>+'EVALUACION CON CONTROLES'!G30</f>
        <v>Revisiones periódicas de seguimiento por parte de la supervisión y el comité respectivos.
Protocolos por parte de la supervisión y el contratista para la gestión de insumos, materiales, equipos y demás recursos</v>
      </c>
      <c r="N25" s="19">
        <f>+'EVALUACION CON CONTROLES'!I30</f>
        <v>2</v>
      </c>
      <c r="O25" s="19">
        <v>3</v>
      </c>
      <c r="P25" s="19">
        <v>5</v>
      </c>
      <c r="Q25" s="18" t="s">
        <v>86</v>
      </c>
      <c r="R25" s="19" t="str">
        <f>+'EVALUACION CON CONTROLES'!M30</f>
        <v>SI</v>
      </c>
      <c r="S25" s="19" t="str">
        <f>+'EVALUACION CON CONTROLES'!N30</f>
        <v>SUPERVISIÓN, APOYO A LA SUPERVISIÓN Y CONTRATISTA</v>
      </c>
      <c r="T25" s="34">
        <v>2025</v>
      </c>
      <c r="U25" s="34">
        <v>2025</v>
      </c>
      <c r="V25" s="19" t="str">
        <f>+'EVALUACION CON CONTROLES'!Q30</f>
        <v>SEGUIMIENTO AL PROCESO</v>
      </c>
      <c r="W25" s="20" t="str">
        <f>+'EVALUACION CON CONTROLES'!R30</f>
        <v>SEMANAL SEGÚN CRONOGRAMA DEL PROYECTO</v>
      </c>
    </row>
    <row r="26" spans="2:23" ht="106.5" customHeight="1" thickBot="1" x14ac:dyDescent="0.3">
      <c r="B26" s="17">
        <v>16</v>
      </c>
      <c r="C26" s="19" t="str">
        <f>+'EVALUACION CON CONTROLES'!C31:F31</f>
        <v>Poca participación por parte las Juntas de Acción Comunal</v>
      </c>
      <c r="D26" s="18" t="str">
        <f>+'EVALUACION CON CONTROLES'!B31</f>
        <v>EJECUCIÓN</v>
      </c>
      <c r="E26" s="18" t="str">
        <f>VLOOKUP(C26,'IDENTIFICACION Y ANALISIS'!$B$19:$F$42,3,FALSE)</f>
        <v>General</v>
      </c>
      <c r="F26" s="18" t="str">
        <f>VLOOKUP(C26,'IDENTIFICACION Y ANALISIS'!$B$19:$F$42,4,FALSE)</f>
        <v>Externo</v>
      </c>
      <c r="G26" s="19" t="str">
        <f>+EVALUACION!H32</f>
        <v>1. Incumplimiento de las metas dentro de la vigencia, y el alcance de las iniciativas participativas.</v>
      </c>
      <c r="H26" s="19">
        <f>+EVALUACION!I32</f>
        <v>2</v>
      </c>
      <c r="I26" s="19">
        <f>+EVALUACION!J32</f>
        <v>3</v>
      </c>
      <c r="J26" s="19">
        <f>+EVALUACION!K32</f>
        <v>5</v>
      </c>
      <c r="K26" s="18" t="str">
        <f>+EVALUACION!L32</f>
        <v>MEDIO</v>
      </c>
      <c r="L26" s="19" t="s">
        <v>192</v>
      </c>
      <c r="M26" s="19" t="str">
        <f>+'EVALUACION CON CONTROLES'!G31</f>
        <v>Verificación del fondo y el contratista del cumplimiento de los recursos de difusión, estrategias de convocatorias, cronograma de divulgación y plan de trabajo.</v>
      </c>
      <c r="N26" s="19">
        <v>2</v>
      </c>
      <c r="O26" s="19">
        <v>2</v>
      </c>
      <c r="P26" s="19">
        <v>4</v>
      </c>
      <c r="Q26" s="18" t="s">
        <v>185</v>
      </c>
      <c r="R26" s="19" t="str">
        <f>+'EVALUACION CON CONTROLES'!M31</f>
        <v>NO</v>
      </c>
      <c r="S26" s="19" t="str">
        <f>+'EVALUACION CON CONTROLES'!N31</f>
        <v>SUPERVISIÓN, APOYO A LA SUPERVISIÓN Y CONTRATISTA</v>
      </c>
      <c r="T26" s="34">
        <v>2025</v>
      </c>
      <c r="U26" s="34">
        <v>2025</v>
      </c>
      <c r="V26" s="19" t="str">
        <f>+'EVALUACION CON CONTROLES'!Q31</f>
        <v>SEGUIMIENTO AL PROCESO</v>
      </c>
      <c r="W26" s="20" t="str">
        <f>+'EVALUACION CON CONTROLES'!R31</f>
        <v>SEMANAL SEGÚN CRONOGRAMA DEL PROYECTO</v>
      </c>
    </row>
    <row r="27" spans="2:23" ht="106.5" customHeight="1" thickBot="1" x14ac:dyDescent="0.3">
      <c r="B27" s="17">
        <v>17</v>
      </c>
      <c r="C27" s="19" t="str">
        <f>+'EVALUACION CON CONTROLES'!C33:F33</f>
        <v>Variación de los precios del mercado</v>
      </c>
      <c r="D27" s="18" t="str">
        <f>+'EVALUACION CON CONTROLES'!B33</f>
        <v>EJECUCIÓN</v>
      </c>
      <c r="E27" s="18" t="str">
        <f>VLOOKUP(C27,'IDENTIFICACION Y ANALISIS'!$B$19:$F$42,3,FALSE)</f>
        <v>General</v>
      </c>
      <c r="F27" s="18" t="str">
        <f>VLOOKUP(C27,'IDENTIFICACION Y ANALISIS'!$B$19:$F$42,4,FALSE)</f>
        <v>Externo</v>
      </c>
      <c r="G27" s="19" t="str">
        <f>+EVALUACION!H33</f>
        <v>1. No identificación de los beneficiarios del proyecto para el cumplimiento de la meta del plan de desarrollo</v>
      </c>
      <c r="H27" s="19">
        <f>+EVALUACION!I33</f>
        <v>3</v>
      </c>
      <c r="I27" s="19">
        <f>+EVALUACION!J33</f>
        <v>2</v>
      </c>
      <c r="J27" s="19">
        <f>+EVALUACION!K33</f>
        <v>5</v>
      </c>
      <c r="K27" s="18" t="str">
        <f>+EVALUACION!L33</f>
        <v>MEDIO</v>
      </c>
      <c r="L27" s="19" t="s">
        <v>192</v>
      </c>
      <c r="M27" s="19" t="str">
        <f>+'EVALUACION CON CONTROLES'!G32</f>
        <v>Verificación del fondio y el contratista de los requisitos, y solicitud con tiempo de estos a los solones comunales para lograra su subsanación.</v>
      </c>
      <c r="N27" s="19">
        <v>2</v>
      </c>
      <c r="O27" s="19">
        <v>2</v>
      </c>
      <c r="P27" s="19">
        <v>4</v>
      </c>
      <c r="Q27" s="18" t="s">
        <v>185</v>
      </c>
      <c r="R27" s="19" t="str">
        <f>+'EVALUACION CON CONTROLES'!M32</f>
        <v>NO</v>
      </c>
      <c r="S27" s="19" t="str">
        <f>+'EVALUACION CON CONTROLES'!N32</f>
        <v>SUPERVISIÓN, APOYO A LA SUPERVISIÓN Y CONTRATISTA</v>
      </c>
      <c r="T27" s="34">
        <v>2025</v>
      </c>
      <c r="U27" s="34">
        <v>2025</v>
      </c>
      <c r="V27" s="19" t="str">
        <f>+'EVALUACION CON CONTROLES'!Q32</f>
        <v>SEGUIMIENTO AL PROCESO</v>
      </c>
      <c r="W27" s="20" t="str">
        <f>+'EVALUACION CON CONTROLES'!R32</f>
        <v>SEMANAL SEGÚN CRONOGRAMA DEL PROYECTO</v>
      </c>
    </row>
    <row r="28" spans="2:23" ht="106.5" customHeight="1" thickBot="1" x14ac:dyDescent="0.3">
      <c r="B28" s="17">
        <v>18</v>
      </c>
      <c r="C28" s="19" t="str">
        <f>+'EVALUACION CON CONTROLES'!C33:F33</f>
        <v>Variación de los precios del mercado</v>
      </c>
      <c r="D28" s="18" t="str">
        <f>+'EVALUACION CON CONTROLES'!B33</f>
        <v>EJECUCIÓN</v>
      </c>
      <c r="E28" s="18" t="str">
        <f>VLOOKUP(C28,'IDENTIFICACION Y ANALISIS'!$B$19:$F$42,3,FALSE)</f>
        <v>General</v>
      </c>
      <c r="F28" s="18" t="str">
        <f>VLOOKUP(C28,'IDENTIFICACION Y ANALISIS'!$B$19:$F$42,4,FALSE)</f>
        <v>Externo</v>
      </c>
      <c r="G28" s="19" t="str">
        <f>+EVALUACION!H34</f>
        <v>1. Variación presupuestal que afecte la capacidad de adquisición de bienes y servicios 
2. Desfase presupuestal
3. reclamaciones de rompimiento del equilibrio económico por parte del contratista.</v>
      </c>
      <c r="H28" s="19">
        <f>+EVALUACION!I34</f>
        <v>2</v>
      </c>
      <c r="I28" s="19">
        <f>+EVALUACION!J34</f>
        <v>3</v>
      </c>
      <c r="J28" s="19">
        <f>+EVALUACION!K34</f>
        <v>5</v>
      </c>
      <c r="K28" s="18" t="str">
        <f>+EVALUACION!L34</f>
        <v>MEDIO</v>
      </c>
      <c r="L28" s="19" t="s">
        <v>192</v>
      </c>
      <c r="M28" s="19" t="str">
        <f>+'EVALUACION CON CONTROLES'!G33</f>
        <v xml:space="preserve">Efectuar revisiones en cada una de las etapas de elaboración de los Estudios Previos, Estudios de Sector, Pliegos de condiciones del proceso de contratación para evitar la ocurrencia del evento. </v>
      </c>
      <c r="N28" s="19">
        <f>+'EVALUACION CON CONTROLES'!I33</f>
        <v>2</v>
      </c>
      <c r="O28" s="19">
        <f>+'EVALUACION CON CONTROLES'!J33</f>
        <v>3</v>
      </c>
      <c r="P28" s="19">
        <f>+'EVALUACION CON CONTROLES'!K33</f>
        <v>5</v>
      </c>
      <c r="Q28" s="18" t="str">
        <f>+'EVALUACION CON CONTROLES'!L33</f>
        <v>MEDIO</v>
      </c>
      <c r="R28" s="19" t="str">
        <f>+'EVALUACION CON CONTROLES'!M33</f>
        <v>SI</v>
      </c>
      <c r="S28" s="19" t="str">
        <f>+'EVALUACION CON CONTROLES'!N33</f>
        <v>PROFESIONALES DEL ÁREA DE GESTIÓN DEL DESARROLLO LOCAL DE TUNJUELITO (PLANEACIÓN Y CONTRATACIÓN)</v>
      </c>
      <c r="T28" s="34">
        <v>2025</v>
      </c>
      <c r="U28" s="34">
        <v>2025</v>
      </c>
      <c r="V28" s="19" t="str">
        <f>+'EVALUACION CON CONTROLES'!Q33</f>
        <v>SEGUIMIENTO AL PROCESO</v>
      </c>
      <c r="W28" s="20" t="str">
        <f>+'EVALUACION CON CONTROLES'!R33</f>
        <v>ETAPA DE PLANEACIÓN Y SEGUIMIENTO A LA ETAPA DE EJECUCIÓN</v>
      </c>
    </row>
    <row r="29" spans="2:23" ht="106.5" customHeight="1" thickBot="1" x14ac:dyDescent="0.3">
      <c r="B29" s="17">
        <v>19</v>
      </c>
      <c r="C29" s="19" t="str">
        <f>+'EVALUACION CON CONTROLES'!C34:F34</f>
        <v>Contingencias, accidentes o demás dificultades presentadas en los eventos y espacios desarrollados a la interperie y por fuera de las instalaciones de la Alcaldía Local de Tunjuelito</v>
      </c>
      <c r="D29" s="18" t="str">
        <f>+'EVALUACION CON CONTROLES'!B34</f>
        <v>EJECUCIÓN</v>
      </c>
      <c r="E29" s="18" t="str">
        <f>VLOOKUP(C29,'IDENTIFICACION Y ANALISIS'!$B$19:$F$42,3,FALSE)</f>
        <v>Especifico</v>
      </c>
      <c r="F29" s="18" t="str">
        <f>VLOOKUP(C29,'IDENTIFICACION Y ANALISIS'!$B$19:$F$42,4,FALSE)</f>
        <v>Externo</v>
      </c>
      <c r="G29" s="19" t="str">
        <f>+EVALUACION!H35</f>
        <v xml:space="preserve">1. Lesiones, afectaciones o pérdidas humanas.
2. Costos y/o sanciones para el contratista y el FDLT
3. Imposibilidad o dificultades para el desarrollo de las actividades
</v>
      </c>
      <c r="H29" s="19">
        <f>+EVALUACION!I35</f>
        <v>1</v>
      </c>
      <c r="I29" s="19">
        <f>+EVALUACION!J35</f>
        <v>2</v>
      </c>
      <c r="J29" s="19">
        <f>+EVALUACION!K35</f>
        <v>3</v>
      </c>
      <c r="K29" s="18" t="str">
        <f>+EVALUACION!L35</f>
        <v>BAJO</v>
      </c>
      <c r="L29" s="19" t="s">
        <v>186</v>
      </c>
      <c r="M29" s="19" t="str">
        <f>+'EVALUACION CON CONTROLES'!G34</f>
        <v>Protocolos de cuidado y seguridad
Pólizas de seguro en el caso que lo requieran o planes de contingencia</v>
      </c>
      <c r="N29" s="19">
        <f>+'EVALUACION CON CONTROLES'!I34</f>
        <v>1</v>
      </c>
      <c r="O29" s="19">
        <f>+'EVALUACION CON CONTROLES'!J34</f>
        <v>2</v>
      </c>
      <c r="P29" s="19">
        <f>+'EVALUACION CON CONTROLES'!K34</f>
        <v>3</v>
      </c>
      <c r="Q29" s="18" t="str">
        <f>+'EVALUACION CON CONTROLES'!L34</f>
        <v>BAJO</v>
      </c>
      <c r="R29" s="19" t="str">
        <f>+'EVALUACION CON CONTROLES'!M34</f>
        <v>SI</v>
      </c>
      <c r="S29" s="19" t="str">
        <f>+'EVALUACION CON CONTROLES'!N34</f>
        <v>SUPERVISIÓN, APOYO A LA SUPERVISIÓN Y CONTRATISTA</v>
      </c>
      <c r="T29" s="34">
        <v>2025</v>
      </c>
      <c r="U29" s="34">
        <v>2025</v>
      </c>
      <c r="V29" s="19" t="str">
        <f>+'EVALUACION CON CONTROLES'!Q34</f>
        <v>SEGUIMIENTO AL PROCESO</v>
      </c>
      <c r="W29" s="28" t="str">
        <f>+'EVALUACION CON CONTROLES'!R34</f>
        <v>SEMANAL SEGÚN CRONOGRAMA DEL PROYECTO</v>
      </c>
    </row>
    <row r="30" spans="2:23" ht="106.5" customHeight="1" thickBot="1" x14ac:dyDescent="0.3">
      <c r="B30" s="17">
        <v>20</v>
      </c>
      <c r="C30" s="19" t="str">
        <f>+'EVALUACION CON CONTROLES'!C35:F35</f>
        <v>Incumplimiento por parte del contratista en la entrega de los productos contemplados para cada actividad</v>
      </c>
      <c r="D30" s="18" t="str">
        <f>+'EVALUACION CON CONTROLES'!B35</f>
        <v>EJECUCIÓN</v>
      </c>
      <c r="E30" s="18" t="str">
        <f>VLOOKUP(C30,'IDENTIFICACION Y ANALISIS'!$B$19:$F$42,3,FALSE)</f>
        <v>General</v>
      </c>
      <c r="F30" s="18" t="str">
        <f>VLOOKUP(C30,'IDENTIFICACION Y ANALISIS'!$B$19:$F$42,4,FALSE)</f>
        <v>Externo</v>
      </c>
      <c r="G30" s="19" t="str">
        <f>+EVALUACION!H36</f>
        <v>1. Incumplimiento de las metas y objetivos del proyecto. 
2. Afectación del cumplimiento del contrato dentro de la vigencia</v>
      </c>
      <c r="H30" s="19">
        <f>+EVALUACION!I36</f>
        <v>3</v>
      </c>
      <c r="I30" s="19">
        <f>+EVALUACION!J36</f>
        <v>4</v>
      </c>
      <c r="J30" s="19">
        <f>+EVALUACION!K36</f>
        <v>7</v>
      </c>
      <c r="K30" s="18" t="str">
        <f>+EVALUACION!L36</f>
        <v>ALTO</v>
      </c>
      <c r="L30" s="19" t="s">
        <v>186</v>
      </c>
      <c r="M30" s="19" t="str">
        <f>+'EVALUACION CON CONTROLES'!G35</f>
        <v>Realizar supervisiones periódicas al anexo técnico, el plan de trabajo y las obligaciones contractuales entre las partes</v>
      </c>
      <c r="N30" s="19">
        <v>2</v>
      </c>
      <c r="O30" s="19">
        <v>3</v>
      </c>
      <c r="P30" s="19">
        <v>5</v>
      </c>
      <c r="Q30" s="18" t="s">
        <v>86</v>
      </c>
      <c r="R30" s="19" t="str">
        <f>+'EVALUACION CON CONTROLES'!M35</f>
        <v>NO</v>
      </c>
      <c r="S30" s="19" t="str">
        <f>+'EVALUACION CON CONTROLES'!N35</f>
        <v>SUPERVISIÓN, APOYO A LA SUPERVISIÓN Y CONTRATISTA</v>
      </c>
      <c r="T30" s="34">
        <v>2025</v>
      </c>
      <c r="U30" s="34">
        <v>2025</v>
      </c>
      <c r="V30" s="19" t="str">
        <f>+'EVALUACION CON CONTROLES'!Q35</f>
        <v>SEGUIMIENTO AL PROCESO</v>
      </c>
      <c r="W30" s="28" t="str">
        <f>+'EVALUACION CON CONTROLES'!R35</f>
        <v>SEMANAL SEGÚN CRONOGRAMA DEL PROYECTO</v>
      </c>
    </row>
    <row r="31" spans="2:23" ht="106.5" customHeight="1" thickBot="1" x14ac:dyDescent="0.3">
      <c r="B31" s="37">
        <v>21</v>
      </c>
      <c r="C31" s="38" t="str">
        <f>+'EVALUACION CON CONTROLES'!C36:F36</f>
        <v>Paros huelgas, situaciones de orden público o situaciones externas como pandemias  que afecten el cumplimiento de obligaciones cuando se hace trabajo en campo</v>
      </c>
      <c r="D31" s="39" t="str">
        <f>+'EVALUACION CON CONTROLES'!B36</f>
        <v>EJECUCIÓN</v>
      </c>
      <c r="E31" s="39" t="str">
        <f>VLOOKUP(C31,'IDENTIFICACION Y ANALISIS'!$B$19:$F$42,3,FALSE)</f>
        <v>General</v>
      </c>
      <c r="F31" s="39" t="str">
        <f>VLOOKUP(C31,'IDENTIFICACION Y ANALISIS'!$B$19:$F$42,4,FALSE)</f>
        <v>Externo</v>
      </c>
      <c r="G31" s="38" t="str">
        <f>+EVALUACION!H37</f>
        <v>1. Imposibilidad o dificultades para el desarrollo de las actividades
2. Afectación del cumplimiento del contrato dentro de la vigencia</v>
      </c>
      <c r="H31" s="38">
        <f>+EVALUACION!I37</f>
        <v>2</v>
      </c>
      <c r="I31" s="38">
        <f>+EVALUACION!J37</f>
        <v>4</v>
      </c>
      <c r="J31" s="38">
        <f>+EVALUACION!K37</f>
        <v>6</v>
      </c>
      <c r="K31" s="39" t="str">
        <f>+EVALUACION!L37</f>
        <v>ALTO</v>
      </c>
      <c r="L31" s="19" t="s">
        <v>192</v>
      </c>
      <c r="M31" s="38" t="str">
        <f>+'EVALUACION CON CONTROLES'!G36</f>
        <v xml:space="preserve">Seguimiento de la programación de las activades y verificación de las condiciones previsibles acerca del estado del clima </v>
      </c>
      <c r="N31" s="38">
        <f>+'EVALUACION CON CONTROLES'!I36</f>
        <v>2</v>
      </c>
      <c r="O31" s="38">
        <v>2</v>
      </c>
      <c r="P31" s="38">
        <v>4</v>
      </c>
      <c r="Q31" s="39" t="s">
        <v>185</v>
      </c>
      <c r="R31" s="38" t="str">
        <f>+'EVALUACION CON CONTROLES'!M36</f>
        <v>NO</v>
      </c>
      <c r="S31" s="38" t="str">
        <f>+'EVALUACION CON CONTROLES'!N36</f>
        <v>SUPERVISIÓN, APOYO A LA SUPERVISIÓN Y CONTRATISTA</v>
      </c>
      <c r="T31" s="34">
        <v>2025</v>
      </c>
      <c r="U31" s="34">
        <v>2025</v>
      </c>
      <c r="V31" s="149" t="str">
        <f>+'EVALUACION CON CONTROLES'!Q36</f>
        <v>SEGUIMIENTO AL PROCESO</v>
      </c>
      <c r="W31" s="150" t="str">
        <f>+'EVALUACION CON CONTROLES'!R36</f>
        <v>SEMANAL SEGÚN CRONOGRAMA DEL PROYECTO</v>
      </c>
    </row>
    <row r="32" spans="2:23" ht="13.5" customHeight="1" x14ac:dyDescent="0.25">
      <c r="B32" s="51"/>
      <c r="W32" s="52"/>
    </row>
    <row r="33" spans="2:23" ht="13.5" customHeight="1" x14ac:dyDescent="0.25">
      <c r="B33" s="51"/>
      <c r="E33" s="14"/>
      <c r="F33" s="348" t="s">
        <v>188</v>
      </c>
      <c r="G33" s="348"/>
      <c r="H33" s="14"/>
      <c r="I33" s="14"/>
      <c r="J33" s="333" t="s">
        <v>174</v>
      </c>
      <c r="K33" s="333"/>
      <c r="L33" s="333"/>
      <c r="W33" s="52"/>
    </row>
    <row r="34" spans="2:23" ht="13.5" customHeight="1" x14ac:dyDescent="0.25">
      <c r="B34" s="51"/>
      <c r="E34" s="340" t="s">
        <v>91</v>
      </c>
      <c r="F34" s="47" t="s">
        <v>92</v>
      </c>
      <c r="G34" s="47" t="s">
        <v>93</v>
      </c>
      <c r="H34" s="14"/>
      <c r="I34" s="14"/>
      <c r="J34" s="327" t="s">
        <v>94</v>
      </c>
      <c r="K34" s="328"/>
      <c r="L34" s="151" t="s">
        <v>93</v>
      </c>
      <c r="W34" s="52"/>
    </row>
    <row r="35" spans="2:23" ht="13.5" customHeight="1" x14ac:dyDescent="0.25">
      <c r="B35" s="51"/>
      <c r="E35" s="340"/>
      <c r="F35" s="19" t="s">
        <v>95</v>
      </c>
      <c r="G35" s="19">
        <v>1</v>
      </c>
      <c r="H35" s="14"/>
      <c r="I35" s="14"/>
      <c r="J35" s="329" t="s">
        <v>96</v>
      </c>
      <c r="K35" s="330"/>
      <c r="L35" s="19">
        <v>1</v>
      </c>
      <c r="W35" s="52"/>
    </row>
    <row r="36" spans="2:23" ht="13.5" customHeight="1" x14ac:dyDescent="0.25">
      <c r="B36" s="51"/>
      <c r="E36" s="340"/>
      <c r="F36" s="19" t="s">
        <v>97</v>
      </c>
      <c r="G36" s="19">
        <v>2</v>
      </c>
      <c r="H36" s="14"/>
      <c r="I36" s="14"/>
      <c r="J36" s="329" t="s">
        <v>98</v>
      </c>
      <c r="K36" s="330"/>
      <c r="L36" s="19">
        <v>2</v>
      </c>
      <c r="W36" s="52"/>
    </row>
    <row r="37" spans="2:23" ht="13.5" customHeight="1" x14ac:dyDescent="0.25">
      <c r="B37" s="51"/>
      <c r="E37" s="340"/>
      <c r="F37" s="19" t="s">
        <v>99</v>
      </c>
      <c r="G37" s="19">
        <v>3</v>
      </c>
      <c r="H37" s="14"/>
      <c r="I37" s="14"/>
      <c r="J37" s="329" t="s">
        <v>100</v>
      </c>
      <c r="K37" s="330"/>
      <c r="L37" s="19">
        <v>3</v>
      </c>
      <c r="W37" s="52"/>
    </row>
    <row r="38" spans="2:23" ht="13.5" customHeight="1" x14ac:dyDescent="0.25">
      <c r="B38" s="51"/>
      <c r="E38" s="340"/>
      <c r="F38" s="19" t="s">
        <v>101</v>
      </c>
      <c r="G38" s="19">
        <v>4</v>
      </c>
      <c r="H38" s="14"/>
      <c r="I38" s="14"/>
      <c r="J38" s="329" t="s">
        <v>102</v>
      </c>
      <c r="K38" s="330"/>
      <c r="L38" s="19">
        <v>4</v>
      </c>
      <c r="W38" s="52"/>
    </row>
    <row r="39" spans="2:23" ht="13.5" customHeight="1" x14ac:dyDescent="0.25">
      <c r="B39" s="51"/>
      <c r="E39" s="340"/>
      <c r="F39" s="19" t="s">
        <v>103</v>
      </c>
      <c r="G39" s="19">
        <v>5</v>
      </c>
      <c r="H39" s="14"/>
      <c r="I39" s="14"/>
      <c r="J39" s="329" t="s">
        <v>104</v>
      </c>
      <c r="K39" s="330"/>
      <c r="L39" s="19">
        <v>5</v>
      </c>
      <c r="W39" s="52"/>
    </row>
    <row r="40" spans="2:23" ht="13.5" customHeight="1" x14ac:dyDescent="0.25">
      <c r="B40" s="51"/>
      <c r="D40" s="14"/>
      <c r="E40" s="14"/>
      <c r="F40" s="14"/>
      <c r="G40" s="14"/>
      <c r="H40" s="14"/>
      <c r="I40" s="14"/>
      <c r="J40" s="14"/>
      <c r="K40" s="14"/>
      <c r="L40" s="14"/>
      <c r="W40" s="52"/>
    </row>
    <row r="41" spans="2:23" ht="13.5" customHeight="1" x14ac:dyDescent="0.25">
      <c r="B41" s="51"/>
      <c r="D41" s="333" t="s">
        <v>105</v>
      </c>
      <c r="E41" s="333"/>
      <c r="F41" s="333"/>
      <c r="G41" s="333"/>
      <c r="H41" s="333"/>
      <c r="I41" s="333"/>
      <c r="J41" s="333"/>
      <c r="K41" s="333"/>
      <c r="W41" s="52"/>
    </row>
    <row r="42" spans="2:23" ht="13.5" customHeight="1" x14ac:dyDescent="0.25">
      <c r="B42" s="51"/>
      <c r="D42" s="336" t="s">
        <v>92</v>
      </c>
      <c r="E42" s="336" t="s">
        <v>93</v>
      </c>
      <c r="F42" s="322" t="s">
        <v>96</v>
      </c>
      <c r="G42" s="322"/>
      <c r="H42" s="349" t="s">
        <v>98</v>
      </c>
      <c r="I42" s="350"/>
      <c r="J42" s="48" t="s">
        <v>100</v>
      </c>
      <c r="K42" s="48" t="s">
        <v>102</v>
      </c>
      <c r="L42" s="47" t="s">
        <v>104</v>
      </c>
      <c r="O42" s="333" t="s">
        <v>119</v>
      </c>
      <c r="P42" s="333"/>
      <c r="Q42" s="333"/>
      <c r="R42" s="333"/>
      <c r="S42" s="333"/>
      <c r="W42" s="52"/>
    </row>
    <row r="43" spans="2:23" ht="13.5" customHeight="1" x14ac:dyDescent="0.25">
      <c r="B43" s="51"/>
      <c r="D43" s="336"/>
      <c r="E43" s="336"/>
      <c r="F43" s="339">
        <v>1</v>
      </c>
      <c r="G43" s="339"/>
      <c r="H43" s="337">
        <v>2</v>
      </c>
      <c r="I43" s="338"/>
      <c r="J43" s="49">
        <v>3</v>
      </c>
      <c r="K43" s="49">
        <v>4</v>
      </c>
      <c r="L43" s="49">
        <v>5</v>
      </c>
      <c r="O43" s="322" t="s">
        <v>105</v>
      </c>
      <c r="P43" s="322"/>
      <c r="Q43" s="322"/>
      <c r="R43" s="322" t="s">
        <v>118</v>
      </c>
      <c r="S43" s="322"/>
      <c r="W43" s="52"/>
    </row>
    <row r="44" spans="2:23" ht="13.5" customHeight="1" x14ac:dyDescent="0.25">
      <c r="B44" s="51"/>
      <c r="D44" s="19" t="s">
        <v>95</v>
      </c>
      <c r="E44" s="21">
        <v>1</v>
      </c>
      <c r="F44" s="325">
        <v>2</v>
      </c>
      <c r="G44" s="325"/>
      <c r="H44" s="323">
        <v>3</v>
      </c>
      <c r="I44" s="324"/>
      <c r="J44" s="45">
        <v>4</v>
      </c>
      <c r="K44" s="50">
        <v>5</v>
      </c>
      <c r="L44" s="44">
        <v>6</v>
      </c>
      <c r="O44" s="342" t="s">
        <v>120</v>
      </c>
      <c r="P44" s="342"/>
      <c r="Q44" s="342"/>
      <c r="R44" s="341" t="s">
        <v>121</v>
      </c>
      <c r="S44" s="341"/>
      <c r="W44" s="52"/>
    </row>
    <row r="45" spans="2:23" ht="13.5" customHeight="1" x14ac:dyDescent="0.25">
      <c r="B45" s="51"/>
      <c r="D45" s="19" t="s">
        <v>97</v>
      </c>
      <c r="E45" s="21">
        <v>2</v>
      </c>
      <c r="F45" s="325">
        <v>3</v>
      </c>
      <c r="G45" s="325"/>
      <c r="H45" s="323">
        <v>4</v>
      </c>
      <c r="I45" s="324"/>
      <c r="J45" s="50">
        <v>5</v>
      </c>
      <c r="K45" s="44">
        <v>6</v>
      </c>
      <c r="L45" s="44">
        <v>7</v>
      </c>
      <c r="O45" s="319" t="s">
        <v>122</v>
      </c>
      <c r="P45" s="319"/>
      <c r="Q45" s="319"/>
      <c r="R45" s="341" t="s">
        <v>123</v>
      </c>
      <c r="S45" s="341"/>
      <c r="W45" s="52"/>
    </row>
    <row r="46" spans="2:23" ht="13.5" customHeight="1" x14ac:dyDescent="0.25">
      <c r="B46" s="51"/>
      <c r="D46" s="19" t="s">
        <v>99</v>
      </c>
      <c r="E46" s="21">
        <v>3</v>
      </c>
      <c r="F46" s="325">
        <v>4</v>
      </c>
      <c r="G46" s="325"/>
      <c r="H46" s="331">
        <v>5</v>
      </c>
      <c r="I46" s="332"/>
      <c r="J46" s="44">
        <v>6</v>
      </c>
      <c r="K46" s="44">
        <v>7</v>
      </c>
      <c r="L46" s="46">
        <v>8</v>
      </c>
      <c r="O46" s="326">
        <v>5</v>
      </c>
      <c r="P46" s="326"/>
      <c r="Q46" s="326"/>
      <c r="R46" s="341" t="s">
        <v>124</v>
      </c>
      <c r="S46" s="341"/>
      <c r="W46" s="52"/>
    </row>
    <row r="47" spans="2:23" ht="13.5" customHeight="1" x14ac:dyDescent="0.25">
      <c r="B47" s="51"/>
      <c r="D47" s="19" t="s">
        <v>101</v>
      </c>
      <c r="E47" s="21">
        <v>4</v>
      </c>
      <c r="F47" s="326">
        <v>5</v>
      </c>
      <c r="G47" s="326"/>
      <c r="H47" s="320">
        <v>6</v>
      </c>
      <c r="I47" s="321"/>
      <c r="J47" s="44">
        <v>7</v>
      </c>
      <c r="K47" s="46">
        <v>8</v>
      </c>
      <c r="L47" s="46">
        <v>9</v>
      </c>
      <c r="O47" s="325" t="s">
        <v>125</v>
      </c>
      <c r="P47" s="325"/>
      <c r="Q47" s="325"/>
      <c r="R47" s="341" t="s">
        <v>126</v>
      </c>
      <c r="S47" s="341"/>
      <c r="W47" s="52"/>
    </row>
    <row r="48" spans="2:23" ht="13.5" customHeight="1" x14ac:dyDescent="0.25">
      <c r="B48" s="51"/>
      <c r="D48" s="19" t="s">
        <v>103</v>
      </c>
      <c r="E48" s="21">
        <v>5</v>
      </c>
      <c r="F48" s="319">
        <v>6</v>
      </c>
      <c r="G48" s="319"/>
      <c r="H48" s="320">
        <v>7</v>
      </c>
      <c r="I48" s="321"/>
      <c r="J48" s="46">
        <v>8</v>
      </c>
      <c r="K48" s="46">
        <v>9</v>
      </c>
      <c r="L48" s="46">
        <v>10</v>
      </c>
      <c r="W48" s="52"/>
    </row>
    <row r="49" spans="2:23" ht="13.5" customHeight="1" thickBot="1" x14ac:dyDescent="0.3">
      <c r="B49" s="22"/>
      <c r="C49" s="23"/>
      <c r="D49" s="24"/>
      <c r="E49" s="24"/>
      <c r="F49" s="24"/>
      <c r="G49" s="24"/>
      <c r="H49" s="24"/>
      <c r="I49" s="24"/>
      <c r="J49" s="24"/>
      <c r="K49" s="24"/>
      <c r="L49" s="24"/>
      <c r="M49" s="23"/>
      <c r="N49" s="23"/>
      <c r="O49" s="23"/>
      <c r="P49" s="23"/>
      <c r="Q49" s="23"/>
      <c r="R49" s="23"/>
      <c r="S49" s="23"/>
      <c r="T49" s="23"/>
      <c r="U49" s="23"/>
      <c r="V49" s="23"/>
      <c r="W49" s="25"/>
    </row>
    <row r="50" spans="2:23" ht="16.5" customHeight="1" x14ac:dyDescent="0.25">
      <c r="D50" s="14"/>
      <c r="F50" s="14"/>
      <c r="G50" s="14"/>
      <c r="H50" s="14"/>
      <c r="I50" s="14"/>
      <c r="J50" s="14"/>
      <c r="K50" s="14"/>
      <c r="L50" s="14"/>
      <c r="M50" s="14"/>
      <c r="N50" s="14"/>
      <c r="O50" s="14"/>
      <c r="P50" s="14"/>
      <c r="Q50" s="14"/>
    </row>
    <row r="51" spans="2:23" ht="16.5" customHeight="1" x14ac:dyDescent="0.25">
      <c r="D51" s="14"/>
      <c r="F51" s="14"/>
      <c r="G51" s="14"/>
      <c r="H51" s="14"/>
      <c r="I51" s="14"/>
      <c r="J51" s="14"/>
      <c r="K51" s="14"/>
      <c r="L51" s="14"/>
      <c r="M51" s="14"/>
      <c r="N51" s="14"/>
      <c r="O51" s="14"/>
      <c r="P51" s="14"/>
      <c r="Q51" s="14"/>
    </row>
    <row r="52" spans="2:23" ht="12.75" customHeight="1" x14ac:dyDescent="0.25">
      <c r="D52" s="14"/>
      <c r="F52" s="14"/>
      <c r="G52" s="14"/>
      <c r="H52" s="14"/>
      <c r="I52" s="14"/>
      <c r="J52" s="14"/>
      <c r="K52" s="14"/>
      <c r="L52" s="14"/>
      <c r="M52" s="14"/>
      <c r="N52" s="14"/>
      <c r="O52" s="14"/>
      <c r="P52" s="14"/>
      <c r="Q52" s="14"/>
    </row>
    <row r="53" spans="2:23" hidden="1" x14ac:dyDescent="0.25">
      <c r="B53" s="16" t="s">
        <v>186</v>
      </c>
      <c r="D53" s="14"/>
      <c r="F53" s="14"/>
      <c r="G53" s="14"/>
      <c r="H53" s="14"/>
      <c r="I53" s="14"/>
      <c r="J53" s="14"/>
      <c r="K53" s="14"/>
      <c r="L53" s="14"/>
      <c r="M53" s="14"/>
      <c r="N53" s="14"/>
      <c r="O53" s="14"/>
      <c r="P53" s="14"/>
      <c r="Q53" s="14"/>
    </row>
    <row r="54" spans="2:23" hidden="1" x14ac:dyDescent="0.25">
      <c r="B54" s="16" t="s">
        <v>184</v>
      </c>
      <c r="D54" s="26"/>
      <c r="F54" s="14"/>
      <c r="G54" s="26"/>
      <c r="H54" s="26"/>
      <c r="I54" s="26"/>
      <c r="J54" s="26"/>
      <c r="K54" s="26"/>
      <c r="L54" s="26"/>
      <c r="M54" s="26"/>
      <c r="N54" s="26"/>
      <c r="O54" s="26"/>
      <c r="P54" s="26"/>
      <c r="Q54" s="26"/>
    </row>
    <row r="55" spans="2:23" hidden="1" x14ac:dyDescent="0.25">
      <c r="B55" s="16" t="s">
        <v>187</v>
      </c>
      <c r="D55" s="14"/>
      <c r="F55" s="14"/>
      <c r="G55" s="14"/>
      <c r="H55" s="14"/>
      <c r="I55" s="14"/>
      <c r="J55" s="14"/>
      <c r="K55" s="14"/>
      <c r="L55" s="14"/>
      <c r="M55" s="14"/>
      <c r="N55" s="14"/>
      <c r="O55" s="14"/>
      <c r="P55" s="14"/>
      <c r="Q55" s="14"/>
    </row>
    <row r="56" spans="2:23" x14ac:dyDescent="0.25">
      <c r="D56" s="14"/>
      <c r="F56" s="14"/>
      <c r="G56" s="14"/>
      <c r="H56" s="14"/>
      <c r="I56" s="14"/>
      <c r="J56" s="14"/>
      <c r="K56" s="14"/>
      <c r="L56" s="14"/>
      <c r="M56" s="14"/>
      <c r="N56" s="14"/>
      <c r="O56" s="14"/>
      <c r="P56" s="14"/>
      <c r="Q56" s="14"/>
    </row>
    <row r="57" spans="2:23" x14ac:dyDescent="0.25">
      <c r="D57" s="14"/>
      <c r="F57" s="14"/>
      <c r="G57" s="14"/>
      <c r="H57" s="14"/>
      <c r="I57" s="14"/>
      <c r="J57" s="14"/>
      <c r="K57" s="14"/>
      <c r="L57" s="14"/>
      <c r="M57" s="14"/>
      <c r="N57" s="14"/>
      <c r="O57" s="14"/>
      <c r="P57" s="14"/>
      <c r="Q57" s="14"/>
    </row>
    <row r="58" spans="2:23" x14ac:dyDescent="0.25">
      <c r="D58" s="14"/>
      <c r="F58" s="14"/>
      <c r="G58" s="14"/>
      <c r="H58" s="14"/>
      <c r="I58" s="14"/>
      <c r="J58" s="14"/>
      <c r="K58" s="14"/>
      <c r="L58" s="14"/>
      <c r="M58" s="14"/>
      <c r="N58" s="14"/>
      <c r="O58" s="14"/>
      <c r="P58" s="14"/>
      <c r="Q58" s="14"/>
    </row>
    <row r="59" spans="2:23" ht="12.75" customHeight="1" x14ac:dyDescent="0.25">
      <c r="D59" s="14"/>
    </row>
    <row r="60" spans="2:23" x14ac:dyDescent="0.25">
      <c r="D60" s="14"/>
    </row>
  </sheetData>
  <mergeCells count="43">
    <mergeCell ref="R47:S47"/>
    <mergeCell ref="O47:Q47"/>
    <mergeCell ref="O44:Q44"/>
    <mergeCell ref="B9:Q9"/>
    <mergeCell ref="B6:W6"/>
    <mergeCell ref="F33:G33"/>
    <mergeCell ref="J33:L33"/>
    <mergeCell ref="H42:I42"/>
    <mergeCell ref="J35:K35"/>
    <mergeCell ref="J36:K36"/>
    <mergeCell ref="D41:K41"/>
    <mergeCell ref="F42:G42"/>
    <mergeCell ref="R44:S44"/>
    <mergeCell ref="F44:G44"/>
    <mergeCell ref="R45:S45"/>
    <mergeCell ref="R46:S46"/>
    <mergeCell ref="F45:G45"/>
    <mergeCell ref="J38:K38"/>
    <mergeCell ref="O42:S42"/>
    <mergeCell ref="B2:B4"/>
    <mergeCell ref="C2:U4"/>
    <mergeCell ref="E42:E43"/>
    <mergeCell ref="H43:I43"/>
    <mergeCell ref="J39:K39"/>
    <mergeCell ref="D42:D43"/>
    <mergeCell ref="F43:G43"/>
    <mergeCell ref="E34:E39"/>
    <mergeCell ref="V2:W4"/>
    <mergeCell ref="B7:W8"/>
    <mergeCell ref="F48:G48"/>
    <mergeCell ref="H48:I48"/>
    <mergeCell ref="O43:Q43"/>
    <mergeCell ref="H45:I45"/>
    <mergeCell ref="H44:I44"/>
    <mergeCell ref="F46:G46"/>
    <mergeCell ref="F47:G47"/>
    <mergeCell ref="O46:Q46"/>
    <mergeCell ref="H47:I47"/>
    <mergeCell ref="O45:Q45"/>
    <mergeCell ref="J34:K34"/>
    <mergeCell ref="J37:K37"/>
    <mergeCell ref="R43:S43"/>
    <mergeCell ref="H46:I46"/>
  </mergeCells>
  <phoneticPr fontId="1" type="noConversion"/>
  <conditionalFormatting sqref="K11:K31">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Q11:Q31">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5"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291412-0C61-4A3C-BBA2-439EEBD8D5CD}">
  <ds:schemaRefs>
    <ds:schemaRef ds:uri="http://schemas.microsoft.com/office/2006/metadata/properties"/>
    <ds:schemaRef ds:uri="http://purl.org/dc/elements/1.1/"/>
    <ds:schemaRef ds:uri="http://schemas.openxmlformats.org/package/2006/metadata/core-properties"/>
    <ds:schemaRef ds:uri="http://purl.org/dc/terms/"/>
    <ds:schemaRef ds:uri="67ae1635-7cf6-4967-bf43-54f936c832e8"/>
    <ds:schemaRef ds:uri="http://schemas.microsoft.com/office/2006/documentManagement/types"/>
    <ds:schemaRef ds:uri="f70d6925-5891-4b80-8091-fb9b9ba1923c"/>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CC7FAB7D-3072-400A-B044-A5BC1B4950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12261D-EF87-4E7B-AE2A-511787B93D7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Diego C</cp:lastModifiedBy>
  <cp:revision/>
  <dcterms:created xsi:type="dcterms:W3CDTF">2007-06-14T01:55:06Z</dcterms:created>
  <dcterms:modified xsi:type="dcterms:W3CDTF">2025-10-30T03:32:43Z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