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rodrigle\Documents\2025\PROCESOS\MOBILIARIO\CONTRACTUAL\"/>
    </mc:Choice>
  </mc:AlternateContent>
  <xr:revisionPtr revIDLastSave="0" documentId="13_ncr:1_{EDF32D61-06E7-45B4-AFF4-E5BC9C5ACEB2}" xr6:coauthVersionLast="47" xr6:coauthVersionMax="47" xr10:uidLastSave="{00000000-0000-0000-0000-000000000000}"/>
  <bookViews>
    <workbookView xWindow="-120" yWindow="-120" windowWidth="29040" windowHeight="15720" xr2:uid="{C22CBD64-4615-E64E-81DD-E0CFA414F2EA}"/>
  </bookViews>
  <sheets>
    <sheet name="Oferta_Subasta_UT PV-2025" sheetId="1" r:id="rId1"/>
  </sheets>
  <definedNames>
    <definedName name="_xlnm._FilterDatabase" localSheetId="0" hidden="1">'Oferta_Subasta_UT PV-2025'!$A$4:$BE$4</definedName>
    <definedName name="_xlnm.Print_Titles" localSheetId="0">'Oferta_Subasta_UT PV-2025'!#REF!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32" i="1" l="1"/>
  <c r="BK32" i="1"/>
  <c r="BD32" i="1"/>
  <c r="AW32" i="1"/>
  <c r="AP32" i="1"/>
  <c r="AG32" i="1"/>
  <c r="X32" i="1"/>
  <c r="O32" i="1"/>
  <c r="AI30" i="1"/>
  <c r="AJ30" i="1" s="1"/>
  <c r="I30" i="1"/>
  <c r="BE30" i="1" s="1"/>
  <c r="AI29" i="1"/>
  <c r="AJ29" i="1" s="1"/>
  <c r="I29" i="1"/>
  <c r="BE29" i="1" s="1"/>
  <c r="AI28" i="1"/>
  <c r="AJ28" i="1" s="1"/>
  <c r="I28" i="1"/>
  <c r="BE28" i="1" s="1"/>
  <c r="BL27" i="1"/>
  <c r="AI27" i="1"/>
  <c r="AJ27" i="1" s="1"/>
  <c r="AH27" i="1"/>
  <c r="I27" i="1"/>
  <c r="BE27" i="1" s="1"/>
  <c r="AI26" i="1"/>
  <c r="AJ26" i="1" s="1"/>
  <c r="I26" i="1"/>
  <c r="BE26" i="1" s="1"/>
  <c r="AI25" i="1"/>
  <c r="AJ25" i="1" s="1"/>
  <c r="I25" i="1"/>
  <c r="BE25" i="1" s="1"/>
  <c r="AI24" i="1"/>
  <c r="AJ24" i="1" s="1"/>
  <c r="I24" i="1"/>
  <c r="BE24" i="1" s="1"/>
  <c r="BL23" i="1"/>
  <c r="AI23" i="1"/>
  <c r="AJ23" i="1" s="1"/>
  <c r="AH23" i="1"/>
  <c r="I23" i="1"/>
  <c r="BE23" i="1" s="1"/>
  <c r="AI22" i="1"/>
  <c r="AJ22" i="1" s="1"/>
  <c r="I22" i="1"/>
  <c r="BE22" i="1" s="1"/>
  <c r="AI21" i="1"/>
  <c r="AJ21" i="1" s="1"/>
  <c r="I21" i="1"/>
  <c r="BE21" i="1" s="1"/>
  <c r="AI20" i="1"/>
  <c r="AJ20" i="1" s="1"/>
  <c r="I20" i="1"/>
  <c r="BE20" i="1" s="1"/>
  <c r="BL19" i="1"/>
  <c r="AI19" i="1"/>
  <c r="AJ19" i="1" s="1"/>
  <c r="AH19" i="1"/>
  <c r="I19" i="1"/>
  <c r="BE19" i="1" s="1"/>
  <c r="AI18" i="1"/>
  <c r="AJ18" i="1" s="1"/>
  <c r="I18" i="1"/>
  <c r="BE18" i="1" s="1"/>
  <c r="AI17" i="1"/>
  <c r="AJ17" i="1" s="1"/>
  <c r="I17" i="1"/>
  <c r="BE17" i="1" s="1"/>
  <c r="AI16" i="1"/>
  <c r="AJ16" i="1" s="1"/>
  <c r="I16" i="1"/>
  <c r="BE16" i="1" s="1"/>
  <c r="BL15" i="1"/>
  <c r="AI15" i="1"/>
  <c r="AJ15" i="1" s="1"/>
  <c r="AH15" i="1"/>
  <c r="I15" i="1"/>
  <c r="BE15" i="1" s="1"/>
  <c r="AI14" i="1"/>
  <c r="AJ14" i="1" s="1"/>
  <c r="I14" i="1"/>
  <c r="BE14" i="1" s="1"/>
  <c r="AI13" i="1"/>
  <c r="AJ13" i="1" s="1"/>
  <c r="I13" i="1"/>
  <c r="BE13" i="1" s="1"/>
  <c r="AI12" i="1"/>
  <c r="AJ12" i="1" s="1"/>
  <c r="I12" i="1"/>
  <c r="BE12" i="1" s="1"/>
  <c r="BL11" i="1"/>
  <c r="AI11" i="1"/>
  <c r="AJ11" i="1" s="1"/>
  <c r="AH11" i="1"/>
  <c r="I11" i="1"/>
  <c r="BE11" i="1" s="1"/>
  <c r="BL10" i="1"/>
  <c r="BE10" i="1"/>
  <c r="AX10" i="1"/>
  <c r="AQ10" i="1"/>
  <c r="AI10" i="1"/>
  <c r="AJ10" i="1" s="1"/>
  <c r="AH10" i="1"/>
  <c r="Y10" i="1"/>
  <c r="P10" i="1"/>
  <c r="AI9" i="1"/>
  <c r="AJ9" i="1" s="1"/>
  <c r="I9" i="1"/>
  <c r="AX9" i="1" s="1"/>
  <c r="BL8" i="1"/>
  <c r="BE8" i="1"/>
  <c r="AI8" i="1"/>
  <c r="AJ8" i="1" s="1"/>
  <c r="I8" i="1"/>
  <c r="AX8" i="1" s="1"/>
  <c r="AI7" i="1"/>
  <c r="AJ7" i="1" s="1"/>
  <c r="I7" i="1"/>
  <c r="AX7" i="1" s="1"/>
  <c r="AI6" i="1"/>
  <c r="AJ6" i="1" s="1"/>
  <c r="I6" i="1"/>
  <c r="AX6" i="1" s="1"/>
  <c r="BL5" i="1"/>
  <c r="BE5" i="1"/>
  <c r="AI5" i="1"/>
  <c r="AJ5" i="1" s="1"/>
  <c r="I5" i="1"/>
  <c r="AX5" i="1" s="1"/>
  <c r="P6" i="1" l="1"/>
  <c r="Y6" i="1"/>
  <c r="Y20" i="1"/>
  <c r="AH6" i="1"/>
  <c r="Y9" i="1"/>
  <c r="AH12" i="1"/>
  <c r="AH16" i="1"/>
  <c r="AH20" i="1"/>
  <c r="AH28" i="1"/>
  <c r="AH9" i="1"/>
  <c r="BE6" i="1"/>
  <c r="BL12" i="1"/>
  <c r="BL16" i="1"/>
  <c r="BL20" i="1"/>
  <c r="BL24" i="1"/>
  <c r="BL28" i="1"/>
  <c r="BL6" i="1"/>
  <c r="BE9" i="1"/>
  <c r="BL9" i="1"/>
  <c r="Y13" i="1"/>
  <c r="Y17" i="1"/>
  <c r="Y21" i="1"/>
  <c r="Y25" i="1"/>
  <c r="P7" i="1"/>
  <c r="AH13" i="1"/>
  <c r="AH17" i="1"/>
  <c r="AH21" i="1"/>
  <c r="AH25" i="1"/>
  <c r="AH29" i="1"/>
  <c r="Y7" i="1"/>
  <c r="AH7" i="1"/>
  <c r="BL13" i="1"/>
  <c r="BL17" i="1"/>
  <c r="BL21" i="1"/>
  <c r="BL25" i="1"/>
  <c r="BL29" i="1"/>
  <c r="BE7" i="1"/>
  <c r="Y14" i="1"/>
  <c r="Y18" i="1"/>
  <c r="Y22" i="1"/>
  <c r="Y26" i="1"/>
  <c r="Y30" i="1"/>
  <c r="BL7" i="1"/>
  <c r="AH14" i="1"/>
  <c r="AH18" i="1"/>
  <c r="AH22" i="1"/>
  <c r="AH26" i="1"/>
  <c r="AH30" i="1"/>
  <c r="P5" i="1"/>
  <c r="Y5" i="1"/>
  <c r="P8" i="1"/>
  <c r="BL14" i="1"/>
  <c r="BL18" i="1"/>
  <c r="BL22" i="1"/>
  <c r="BL26" i="1"/>
  <c r="BL30" i="1"/>
  <c r="AH5" i="1"/>
  <c r="Y8" i="1"/>
  <c r="AH8" i="1"/>
  <c r="Y11" i="1"/>
  <c r="Y15" i="1"/>
  <c r="Y19" i="1"/>
  <c r="Y23" i="1"/>
  <c r="Y27" i="1"/>
  <c r="P9" i="1"/>
  <c r="Y12" i="1"/>
  <c r="Y16" i="1"/>
  <c r="Y24" i="1"/>
  <c r="Y28" i="1"/>
  <c r="AH24" i="1"/>
  <c r="Y29" i="1"/>
  <c r="I32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AQ14" i="1"/>
  <c r="AQ22" i="1"/>
  <c r="AQ25" i="1"/>
  <c r="AQ27" i="1"/>
  <c r="AQ29" i="1"/>
  <c r="AQ5" i="1"/>
  <c r="AQ6" i="1"/>
  <c r="AQ7" i="1"/>
  <c r="AQ8" i="1"/>
  <c r="AQ9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Q11" i="1"/>
  <c r="AQ12" i="1"/>
  <c r="AQ13" i="1"/>
  <c r="AQ15" i="1"/>
  <c r="AQ16" i="1"/>
  <c r="AQ17" i="1"/>
  <c r="AQ18" i="1"/>
  <c r="AQ19" i="1"/>
  <c r="AQ20" i="1"/>
  <c r="AQ21" i="1"/>
  <c r="AQ23" i="1"/>
  <c r="AQ24" i="1"/>
  <c r="AQ26" i="1"/>
  <c r="AQ28" i="1"/>
  <c r="AQ30" i="1"/>
</calcChain>
</file>

<file path=xl/sharedStrings.xml><?xml version="1.0" encoding="utf-8"?>
<sst xmlns="http://schemas.openxmlformats.org/spreadsheetml/2006/main" count="536" uniqueCount="75">
  <si>
    <t>CONSEJO SUPERIOR DE LA JUDICATURA
DIRECCION SECCIONAL DE ADMINISTRACION JUDICIAL DE CUNDINAMARCA - AMAZONAS
AREA ADMINISTRATIVA - GRUPO ALMACÉN E INVENTARIOS</t>
  </si>
  <si>
    <t>PRESUPUESTO DE LA ENTIDAD</t>
  </si>
  <si>
    <t>MOBILIARIO</t>
  </si>
  <si>
    <t>CARVEPA S.A.S
2025</t>
  </si>
  <si>
    <t>VIVAPED 2025</t>
  </si>
  <si>
    <t>CONTRATO 044-2023 PROYECTADO CON IPC A 2025</t>
  </si>
  <si>
    <t xml:space="preserve">PROMEDIO </t>
  </si>
  <si>
    <t>OFERTA 1</t>
  </si>
  <si>
    <t>K10 DESIGN</t>
  </si>
  <si>
    <t>UT RJCA-02-2025</t>
  </si>
  <si>
    <t xml:space="preserve">CARVEPA </t>
  </si>
  <si>
    <t>UT VIOR-2025</t>
  </si>
  <si>
    <t>UT PV-2025</t>
  </si>
  <si>
    <t>ITEM</t>
  </si>
  <si>
    <t>FICHA TECNICA</t>
  </si>
  <si>
    <t>TIPO</t>
  </si>
  <si>
    <t>DESCRIPCION</t>
  </si>
  <si>
    <t>UNIDAD</t>
  </si>
  <si>
    <t>VALOR INCLUIDO IVA</t>
  </si>
  <si>
    <t>VALOR UNITARIO  INCLUIDO IVA</t>
  </si>
  <si>
    <t>DIFERENCIA</t>
  </si>
  <si>
    <t>N/A</t>
  </si>
  <si>
    <t xml:space="preserve">APOYA PIES </t>
  </si>
  <si>
    <t>APOYAPIÉS CON OPCIÓN DE AJUSTE DE ALTURA CERCANO A LOS 20/25 CM, DE FABRICACIÓN EN MADERA O MATERIAL SINTÉTICO, ANTIDESLIZANTE CON RECUBRIMIENTO DE CAUCHO O MATERIAL SIMILAR</t>
  </si>
  <si>
    <t xml:space="preserve">ATRIL ORADOR/PULPITO DE MADERA </t>
  </si>
  <si>
    <t>ATRIL MODULO PARA PRESENTACIONES, FABRICADO EN MELAMINA O LAMINADO DECORATIVO DE ALTA PRECISION, CON ESPESOR MINIMO DE 3,0 CM O 30 MM ENCHAPADO EN LAMINA DECORATIVA. INLCUYE ENTREPAÑO INTERNO AJUSTABLE Y PASO DE CABLEADO PARA MICROFONO. MEDIDAS GENERALES: 0,60 X 0,6 X 1,10 H</t>
  </si>
  <si>
    <t>BIBLIOTECA CON ENTREPAÑOS, MUEBLE DE 2 PUERTAS Y CLOSET 1 PUERTA (TOGUERO)</t>
  </si>
  <si>
    <t xml:space="preserve">BIBLIOTECA 1,20M X 0,50M PARA OFICINA. DE ACUERDO CON LAS ESPECIFICACIONES TÉCNICAS DEFINIDAS. </t>
  </si>
  <si>
    <t>ESTANTE METALICO (ANAQUEL)</t>
  </si>
  <si>
    <t xml:space="preserve">ESTANTE METALICO (ANAQUEL - 7 ENTREPAÑOS) 0,90m x 0,40m x 2,20m. DE ACUERDO CON LAS ESPECIFICACIONES TÉCNICAS DEFINIDAS. </t>
  </si>
  <si>
    <t>MESA DE CENTRO</t>
  </si>
  <si>
    <t xml:space="preserve">MESA DE CENTRO COLOR GRIS, MEDIDAS DE 0,90m x 0,60m x0,50 </t>
  </si>
  <si>
    <t>MUEBLE ARCHIVADOR - PUESTO DE TRABAJO EJECUTIVO - 0.40m x 1,20m</t>
  </si>
  <si>
    <t>ARCHIVADOR DEL PUESTO DE TRABAJO EN L</t>
  </si>
  <si>
    <t>MUEBLE ARCHIVADOR (MONOBLOCK)</t>
  </si>
  <si>
    <t xml:space="preserve">MUEBLE ARCHIVADOR CON PUERTAS 0,90m x 0,40m x 2,00m DE 6 ENTREPAÑOS PARA OFICINA DE ACUERDO CON LAS ESPECIFICACIONES TÉCNICAS DEFINIDAS. </t>
  </si>
  <si>
    <t xml:space="preserve">MUEBLE ARCHIVADOR SIN PUERTAS 0,90m x 0,40m x 2,00m PARA OFICINA  </t>
  </si>
  <si>
    <t xml:space="preserve">MUEBLE ARCHIVADOR CARPETERO PARA IMPRESORA </t>
  </si>
  <si>
    <t xml:space="preserve">MUEBLE - ARCHIVADOR METÁLICO CARPETERO  PARA IMPRESORA - 0,90M X 0,48M PARA OFICINA. </t>
  </si>
  <si>
    <t>MUEBLE ARCHIVADOR PUESTO MAGISTRADO CREDENZA</t>
  </si>
  <si>
    <t>MUEBLE TIPO CREDENZA DE 120M X 45 X 75 EN MELAMINICO WENGUE DE 15MM CON CANTOS RIGIDOS, MUDLO No 1 DE 0.80M X 45 X 75 CON DOS PUERTAS ABATIBLES, ENTREPAÑO INTERNO Y SOCALO DE 8CM, CHAPA DE SEGURIDAD Y PASADOR INTERNO. MODULO No 2 DE 0,40 M X 0,45M X 75M CON UN ENTREPAÑO INTERNO Y SOCALO EN SU PARTE INFERIOR</t>
  </si>
  <si>
    <t>MUEBLE MESA REDONDA</t>
  </si>
  <si>
    <t>1. (SUPERFICIES EN MADERA TIPO LAMINADO DE ALTA PRESIÓN.) 2. (SOPORTE EN LÁMINA COLD ROLLED CALIBRES 14.) 3. (PLATINA SOLDADA A TUBO DE 2" PARA ANCLAJE A SUPERFICIE POR LA CARA INFERIOR.) 4. (4 PATAS DE 0,25M DE LONGITUD EN ACERO COLD ROLLED CALIBRE 16.) 5. (NIVELADORES PLÁSTICO.)</t>
  </si>
  <si>
    <t>MUEBLE PARA IMPRESORA</t>
  </si>
  <si>
    <t>MUEBLE - ARCHIVADOR METÁLICO PARA IMPRESORA - 0,90M X 0,50M PARA OFICINA. DE ACUERDO CON LAS ESPECIFICACIONES TÉCNICAS DEFINIDAS. COLOR WENGE (DESPACHO DE MAGISTRADO)</t>
  </si>
  <si>
    <t>MUEBLE - ARCHIVADOR METÁLICO PARA IMPRESORA - 0,90M X 0,50M PARA OFICINA. DE ACUERDO CON LAS ESPECIFICACIONES TÉCNICAS DEFINIDAS. - COLOR CAOBA (DESPACHO DE JUECES)</t>
  </si>
  <si>
    <t>MUEBLE - ARCHIVADOR METÁLICO PARA IMPRESORA - 0,90M X 0,50M PARA OFICINA. DE ACUERDO CON LAS ESPECIFICACIONES TÉCNICAS DEFINIDAS. COLOR BLANCO (OFICINAS DE LOS EMPLEADOS DE LOS JUZGADOS)</t>
  </si>
  <si>
    <t>PERCHERO METÁLICO</t>
  </si>
  <si>
    <t>PERCHERO METÁLICO TUBO  DE 2 " EN ACERO COLD ROLLED  22 2. BASE ESTRUCTURA EN CRUZ 4 PATAS DE 0,80M DE LONGITUD CADA UNA. 3. GANCHO EN COLD ROLLED REFORZADO - COLOR NEGRO-WENGE</t>
  </si>
  <si>
    <t>PERCHERO METÁLICO TUBO  DE 2 " EN ACERO COLD ROLLED  22 2. BASE ESTRUCTURA EN CRUZ 4 PATAS DE 0,80M DE LONGITUD CADA UNA. 3. GANCHO EN COLD ROLLED REFORZADO - COLOR GRIS</t>
  </si>
  <si>
    <t>PUESTO DE TRABAJO AUTOPORTANTE EJECUTIVO EN L - JUEZ</t>
  </si>
  <si>
    <t>ESCRITORIO TIPO L DE ACUERDO CON LAS ESPECIFICACIONES TÉCNICAS DEFINIDAS, COLOR CAOBA, MEDIDAS DE 1,80M X 1,50M</t>
  </si>
  <si>
    <t xml:space="preserve">PUESTO DE TRABAJO AUTOPORTANTE RECTO </t>
  </si>
  <si>
    <t>ESCRITORIO TIPO RECTO DE ACUERDO CON LAS ESPECIFICACIONES TÉCNICAS DEFINIDAS, COLOR GRIS. MEDIDAS 1,50M X 0,60M</t>
  </si>
  <si>
    <t xml:space="preserve">PUESTO DE TRABAJO AUTOPORTANTE SECRETARIAL EN L </t>
  </si>
  <si>
    <t>ESCRITORIO TIPO L DE ACUERDO CON LAS ESPECIFICACIONES TÉCNICAS DEFINIDAS, COLOR GRIS, MEDIDAS DE 1,50M X 1,50M</t>
  </si>
  <si>
    <t>PUESTO DE TRABAJO PARA MAGISTRADO</t>
  </si>
  <si>
    <t xml:space="preserve">ESCRITORIO TIPO U - MAGISTRADO, COLOR WENGE, MEDIDAS DE:
MODULO Nº 1 - SUPERFICIE RECTANGULAR DE 1.8M DE LARGO X 0,70M DE ANCHO X 0,75M DE ALTURA.  
MODULO Nº 2 - SUPERFICIE RECTANGULAR DE 1,20M DE LARGO X 0,60M DE ANCHO X 0,75M DE ALTURA (RETORNO U).
MODULO Nº 3 - SUPERFICIE RECTANGULAR DE 1,80M DE LARGO X 0,60M DE ANCHO X 0,75M DE ALTURA.
ESTE SE APOYARÁ EN DOS ARCHIVADORES UNO SERÁ UN MUEBLE ARCHIVADOR DE DOS PUERTAS CON UN ENTREPAÑO MANIJAS EN ALUMINIO Y EL SEGUNDO UNA CAJONERA DE 2X1 DE 0,40X0,50 CON MANIJAS DE ALUMINIO
</t>
  </si>
  <si>
    <t>SILLA INTERLOCUTORA SIN BRAZOS</t>
  </si>
  <si>
    <t>SILLA TIPO INTERLOCUTORA SIN BRAZOS PARA OFICINA CON LAS ESPECIFICACIONES TÉCNICAS DEFINIDAS.</t>
  </si>
  <si>
    <t>SILLA INTERLOCUTORA (TIPO TRINEO)</t>
  </si>
  <si>
    <t>REFERENCIA 1342 COLOR NEGRO TIPO INTERLOCUTORA INCLUYE BRAZOS EN POLIPROPILENO ESTRUCTURA TRINEO CROMADA ESPALDAR EN MALLA GARANTÍA DE 6 MESES POR DEFECTO DE FÁBRICA.</t>
  </si>
  <si>
    <t>SILLA INTERLOCUTORA CON BRAZOS (TIPO TRINEO)</t>
  </si>
  <si>
    <t>SILLA TIPO EJECUTIVA CON BRAZOS</t>
  </si>
  <si>
    <t>SILLAS ERGÓNOMICAS  CON BRAZOS  Y TAPIZADO COLOR NEGRO DE ACUERDO CON LAS ESPECIFICACIONES TÉCNICAS DEFINIDAS.</t>
  </si>
  <si>
    <t>SILLA TIPO GERENCIAL O MAGISTRADO CON BRAZOS Y APOYACABEZA</t>
  </si>
  <si>
    <t>SILLAS ERGÓNOMICAS  CON BRAZOS Y APOYACABEZA, TAPIZADO COLOR NEGRO DE ACUERDO CON LAS ESPECIFICACIONES TÉCNICAS DEFINIDAS</t>
  </si>
  <si>
    <t>SOFÁ 2 PUESTOS</t>
  </si>
  <si>
    <t>SOFÁ SUIT 2 PUESTOS COJIINES INTEGRADOS CON ESPUMA DE ALTA DENSIDAD SOBRE SISTEMAS ESTRUCTURALES EN ACERO CON ACABADO SATINADO.</t>
  </si>
  <si>
    <t>SUPERFICIE RECTANGULAR 120X60 CM AGLOMERADO DE 30mm</t>
  </si>
  <si>
    <t>SUPERFICIE RECTANGULAR 120X60 CM EN AGLOMERADO DE 30mm FORMICA, COLOR A ELECCION</t>
  </si>
  <si>
    <t>VALOR FINAL AJUSTADO A LA SUBASTA</t>
  </si>
  <si>
    <t>VALORES UNITARIOS DE ARRANQUE</t>
  </si>
  <si>
    <t>LANCE 1</t>
  </si>
  <si>
    <t>VALOR UNITARIO  INCLUIDO IVA DESPUÉS DE LANCE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</si>
</sst>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18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9"/>
      <color theme="1"/>
      <name val="Arial"/>
      <family val="2"/>
    </font>
    <font>
      <sz val="8.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3" fontId="3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4" fontId="11" fillId="0" borderId="13" xfId="0" applyNumberFormat="1" applyFont="1" applyBorder="1" applyAlignment="1">
      <alignment horizontal="right" vertical="center" wrapText="1"/>
    </xf>
    <xf numFmtId="164" fontId="11" fillId="0" borderId="14" xfId="0" applyNumberFormat="1" applyFont="1" applyBorder="1" applyAlignment="1">
      <alignment vertical="center"/>
    </xf>
    <xf numFmtId="164" fontId="11" fillId="0" borderId="15" xfId="0" applyNumberFormat="1" applyFont="1" applyBorder="1" applyAlignment="1">
      <alignment horizontal="center" vertical="center"/>
    </xf>
    <xf numFmtId="164" fontId="6" fillId="2" borderId="16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164" fontId="11" fillId="0" borderId="18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vertical="center"/>
    </xf>
    <xf numFmtId="164" fontId="11" fillId="0" borderId="20" xfId="0" applyNumberFormat="1" applyFont="1" applyBorder="1" applyAlignment="1">
      <alignment horizontal="center" vertical="center"/>
    </xf>
    <xf numFmtId="164" fontId="6" fillId="2" borderId="21" xfId="0" applyNumberFormat="1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164" fontId="11" fillId="0" borderId="20" xfId="0" applyNumberFormat="1" applyFont="1" applyBorder="1" applyAlignment="1">
      <alignment horizontal="right" vertical="center" wrapText="1"/>
    </xf>
    <xf numFmtId="164" fontId="4" fillId="0" borderId="18" xfId="0" applyNumberFormat="1" applyFont="1" applyBorder="1" applyAlignment="1">
      <alignment horizontal="right" vertical="center" wrapText="1"/>
    </xf>
    <xf numFmtId="164" fontId="4" fillId="0" borderId="20" xfId="0" applyNumberFormat="1" applyFont="1" applyBorder="1" applyAlignment="1">
      <alignment horizontal="right" vertical="center" wrapText="1"/>
    </xf>
    <xf numFmtId="164" fontId="4" fillId="0" borderId="19" xfId="0" applyNumberFormat="1" applyFont="1" applyBorder="1" applyAlignment="1">
      <alignment horizontal="center" vertical="center"/>
    </xf>
    <xf numFmtId="164" fontId="8" fillId="2" borderId="21" xfId="0" applyNumberFormat="1" applyFont="1" applyFill="1" applyBorder="1" applyAlignment="1">
      <alignment vertical="center"/>
    </xf>
    <xf numFmtId="164" fontId="4" fillId="0" borderId="1" xfId="0" applyNumberFormat="1" applyFont="1" applyBorder="1" applyAlignment="1">
      <alignment horizontal="right" vertical="center" wrapText="1"/>
    </xf>
    <xf numFmtId="164" fontId="12" fillId="0" borderId="18" xfId="0" applyNumberFormat="1" applyFont="1" applyBorder="1" applyAlignment="1">
      <alignment horizontal="right" vertical="center" wrapText="1"/>
    </xf>
    <xf numFmtId="164" fontId="12" fillId="0" borderId="20" xfId="0" applyNumberFormat="1" applyFont="1" applyBorder="1" applyAlignment="1">
      <alignment horizontal="right" vertical="center" wrapText="1"/>
    </xf>
    <xf numFmtId="164" fontId="12" fillId="0" borderId="20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right" vertical="center" wrapText="1"/>
    </xf>
    <xf numFmtId="0" fontId="7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justify" vertical="center" wrapText="1"/>
    </xf>
    <xf numFmtId="0" fontId="10" fillId="0" borderId="24" xfId="0" applyFont="1" applyBorder="1" applyAlignment="1">
      <alignment horizontal="center" vertical="center" wrapText="1"/>
    </xf>
    <xf numFmtId="164" fontId="11" fillId="0" borderId="25" xfId="0" applyNumberFormat="1" applyFont="1" applyBorder="1" applyAlignment="1">
      <alignment horizontal="right" vertical="center" wrapText="1"/>
    </xf>
    <xf numFmtId="164" fontId="11" fillId="0" borderId="26" xfId="0" applyNumberFormat="1" applyFont="1" applyBorder="1" applyAlignment="1">
      <alignment horizontal="right" vertical="center" wrapText="1"/>
    </xf>
    <xf numFmtId="164" fontId="11" fillId="0" borderId="2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2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164" fontId="13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164" fontId="13" fillId="0" borderId="13" xfId="0" applyNumberFormat="1" applyFont="1" applyBorder="1" applyAlignment="1">
      <alignment vertical="center"/>
    </xf>
    <xf numFmtId="164" fontId="13" fillId="0" borderId="14" xfId="0" applyNumberFormat="1" applyFont="1" applyBorder="1" applyAlignment="1">
      <alignment vertical="center"/>
    </xf>
    <xf numFmtId="164" fontId="14" fillId="3" borderId="14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6" fontId="15" fillId="0" borderId="0" xfId="0" applyNumberFormat="1" applyFont="1" applyAlignment="1">
      <alignment vertical="center"/>
    </xf>
    <xf numFmtId="0" fontId="17" fillId="0" borderId="0" xfId="0" applyFont="1" applyAlignment="1">
      <alignment horizontal="justify" vertical="center"/>
    </xf>
    <xf numFmtId="10" fontId="4" fillId="0" borderId="0" xfId="1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4" fontId="14" fillId="0" borderId="28" xfId="0" applyNumberFormat="1" applyFont="1" applyBorder="1" applyAlignment="1">
      <alignment horizontal="center"/>
    </xf>
    <xf numFmtId="164" fontId="14" fillId="0" borderId="20" xfId="0" applyNumberFormat="1" applyFont="1" applyBorder="1" applyAlignment="1">
      <alignment horizontal="center"/>
    </xf>
    <xf numFmtId="164" fontId="14" fillId="0" borderId="26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164" fontId="8" fillId="0" borderId="25" xfId="0" applyNumberFormat="1" applyFont="1" applyBorder="1" applyAlignment="1">
      <alignment horizontal="right" vertical="center"/>
    </xf>
    <xf numFmtId="164" fontId="8" fillId="0" borderId="23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/>
    </xf>
    <xf numFmtId="0" fontId="18" fillId="0" borderId="1" xfId="0" applyFont="1" applyBorder="1" applyAlignment="1">
      <alignment horizontal="justify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29</xdr:col>
      <xdr:colOff>1585152</xdr:colOff>
      <xdr:row>1</xdr:row>
      <xdr:rowOff>187739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04A44D-5692-E54B-8636-F51A6C621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48130" cy="898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27</xdr:col>
      <xdr:colOff>66261</xdr:colOff>
      <xdr:row>36</xdr:row>
      <xdr:rowOff>132522</xdr:rowOff>
    </xdr:from>
    <xdr:ext cx="4466667" cy="2409524"/>
    <xdr:pic>
      <xdr:nvPicPr>
        <xdr:cNvPr id="3" name="Imagen 2">
          <a:extLst>
            <a:ext uri="{FF2B5EF4-FFF2-40B4-BE49-F238E27FC236}">
              <a16:creationId xmlns:a16="http://schemas.microsoft.com/office/drawing/2014/main" id="{5ED23182-C612-104C-99CC-78B5938BB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261" y="35984622"/>
          <a:ext cx="4466667" cy="24095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6E2C-60E9-6A4D-90CC-5619DBD31415}">
  <dimension ref="A1:BL40"/>
  <sheetViews>
    <sheetView tabSelected="1" topLeftCell="AB4" zoomScale="115" zoomScaleNormal="115" workbookViewId="0">
      <selection activeCell="AG5" sqref="AG5"/>
    </sheetView>
  </sheetViews>
  <sheetFormatPr baseColWidth="10" defaultColWidth="11.42578125" defaultRowHeight="12.75" x14ac:dyDescent="0.25"/>
  <cols>
    <col min="1" max="1" width="7.42578125" style="2" hidden="1" customWidth="1"/>
    <col min="2" max="2" width="16.42578125" style="63" hidden="1" customWidth="1"/>
    <col min="3" max="3" width="34.28515625" style="80" hidden="1" customWidth="1"/>
    <col min="4" max="4" width="53.28515625" style="80" hidden="1" customWidth="1"/>
    <col min="5" max="5" width="11.85546875" style="81" hidden="1" customWidth="1"/>
    <col min="6" max="6" width="13.42578125" style="66" hidden="1" customWidth="1"/>
    <col min="7" max="7" width="14.42578125" style="66" hidden="1" customWidth="1"/>
    <col min="8" max="8" width="15.42578125" style="67" hidden="1" customWidth="1"/>
    <col min="9" max="9" width="16.42578125" style="68" hidden="1" customWidth="1"/>
    <col min="10" max="12" width="18.42578125" style="2" hidden="1" customWidth="1"/>
    <col min="13" max="13" width="20.42578125" style="2" hidden="1" customWidth="1"/>
    <col min="14" max="15" width="18.42578125" style="2" hidden="1" customWidth="1"/>
    <col min="16" max="21" width="0" style="2" hidden="1" customWidth="1"/>
    <col min="22" max="22" width="17.85546875" style="2" hidden="1" customWidth="1"/>
    <col min="23" max="23" width="0" style="2" hidden="1" customWidth="1"/>
    <col min="24" max="24" width="13" style="2" hidden="1" customWidth="1"/>
    <col min="25" max="27" width="0" style="2" hidden="1" customWidth="1"/>
    <col min="28" max="29" width="11.42578125" style="2"/>
    <col min="30" max="30" width="32.42578125" style="2" customWidth="1"/>
    <col min="31" max="31" width="39.42578125" style="2" customWidth="1"/>
    <col min="32" max="32" width="11.42578125" style="2"/>
    <col min="33" max="33" width="15" style="2" bestFit="1" customWidth="1"/>
    <col min="34" max="34" width="0" style="2" hidden="1" customWidth="1"/>
    <col min="35" max="35" width="11.42578125" style="2"/>
    <col min="36" max="36" width="16.28515625" style="2" customWidth="1"/>
    <col min="37" max="39" width="0" style="2" hidden="1" customWidth="1"/>
    <col min="40" max="40" width="14.42578125" style="2" hidden="1" customWidth="1"/>
    <col min="41" max="41" width="0" style="2" hidden="1" customWidth="1"/>
    <col min="42" max="42" width="13" style="2" hidden="1" customWidth="1"/>
    <col min="43" max="46" width="0" style="2" hidden="1" customWidth="1"/>
    <col min="47" max="47" width="15.85546875" style="2" hidden="1" customWidth="1"/>
    <col min="48" max="48" width="0" style="2" hidden="1" customWidth="1"/>
    <col min="49" max="49" width="13" style="2" hidden="1" customWidth="1"/>
    <col min="50" max="53" width="0" style="2" hidden="1" customWidth="1"/>
    <col min="54" max="54" width="15.7109375" style="2" hidden="1" customWidth="1"/>
    <col min="55" max="55" width="0" style="2" hidden="1" customWidth="1"/>
    <col min="56" max="56" width="13" style="2" hidden="1" customWidth="1"/>
    <col min="57" max="60" width="0" style="2" hidden="1" customWidth="1"/>
    <col min="61" max="61" width="14.7109375" style="2" hidden="1" customWidth="1"/>
    <col min="62" max="62" width="0" style="2" hidden="1" customWidth="1"/>
    <col min="63" max="63" width="13" style="2" hidden="1" customWidth="1"/>
    <col min="64" max="64" width="0" style="2" hidden="1" customWidth="1"/>
    <col min="65" max="16384" width="11.42578125" style="2"/>
  </cols>
  <sheetData>
    <row r="1" spans="1:64" ht="56.25" customHeight="1" x14ac:dyDescent="0.25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1"/>
      <c r="K1" s="1"/>
      <c r="AB1" s="100"/>
      <c r="AC1" s="100"/>
      <c r="AD1" s="100"/>
      <c r="AE1" s="100"/>
      <c r="AF1" s="100"/>
      <c r="AG1" s="100"/>
      <c r="AH1" s="100"/>
      <c r="AI1" s="100"/>
      <c r="AJ1" s="100"/>
    </row>
    <row r="2" spans="1:64" ht="24" thickBot="1" x14ac:dyDescent="0.3">
      <c r="A2" s="101" t="s">
        <v>1</v>
      </c>
      <c r="B2" s="101"/>
      <c r="C2" s="101"/>
      <c r="D2" s="101"/>
      <c r="E2" s="101"/>
      <c r="F2" s="101"/>
      <c r="G2" s="101"/>
      <c r="H2" s="101"/>
      <c r="I2" s="101"/>
      <c r="J2" s="3"/>
      <c r="K2" s="3"/>
      <c r="AB2" s="100"/>
      <c r="AC2" s="100"/>
      <c r="AD2" s="100"/>
      <c r="AE2" s="100"/>
      <c r="AF2" s="100"/>
      <c r="AG2" s="100"/>
      <c r="AH2" s="100"/>
      <c r="AI2" s="100"/>
      <c r="AJ2" s="100"/>
    </row>
    <row r="3" spans="1:64" s="8" customFormat="1" ht="51.75" thickBot="1" x14ac:dyDescent="0.3">
      <c r="A3" s="90" t="s">
        <v>2</v>
      </c>
      <c r="B3" s="88"/>
      <c r="C3" s="88"/>
      <c r="D3" s="88"/>
      <c r="E3" s="89"/>
      <c r="F3" s="4" t="s">
        <v>3</v>
      </c>
      <c r="G3" s="5" t="s">
        <v>4</v>
      </c>
      <c r="H3" s="6" t="s">
        <v>5</v>
      </c>
      <c r="I3" s="7" t="s">
        <v>6</v>
      </c>
      <c r="J3" s="90" t="s">
        <v>7</v>
      </c>
      <c r="K3" s="88"/>
      <c r="L3" s="88"/>
      <c r="M3" s="88"/>
      <c r="N3" s="88"/>
      <c r="O3" s="89"/>
      <c r="S3" s="90" t="s">
        <v>8</v>
      </c>
      <c r="T3" s="88"/>
      <c r="U3" s="88"/>
      <c r="V3" s="88"/>
      <c r="W3" s="88"/>
      <c r="X3" s="89"/>
      <c r="AB3" s="102"/>
      <c r="AC3" s="102"/>
      <c r="AD3" s="102"/>
      <c r="AE3" s="102"/>
      <c r="AF3" s="102"/>
      <c r="AG3" s="102"/>
      <c r="AH3" s="9"/>
      <c r="AI3" s="9" t="s">
        <v>73</v>
      </c>
      <c r="AJ3" s="9"/>
      <c r="AK3" s="88" t="s">
        <v>9</v>
      </c>
      <c r="AL3" s="88"/>
      <c r="AM3" s="88"/>
      <c r="AN3" s="88"/>
      <c r="AO3" s="88"/>
      <c r="AP3" s="89"/>
      <c r="AR3" s="90" t="s">
        <v>10</v>
      </c>
      <c r="AS3" s="88"/>
      <c r="AT3" s="88"/>
      <c r="AU3" s="88"/>
      <c r="AV3" s="88"/>
      <c r="AW3" s="89"/>
      <c r="AY3" s="90" t="s">
        <v>11</v>
      </c>
      <c r="AZ3" s="88"/>
      <c r="BA3" s="88"/>
      <c r="BB3" s="88"/>
      <c r="BC3" s="88"/>
      <c r="BD3" s="89"/>
      <c r="BF3" s="90" t="s">
        <v>12</v>
      </c>
      <c r="BG3" s="88"/>
      <c r="BH3" s="88"/>
      <c r="BI3" s="88"/>
      <c r="BJ3" s="88"/>
      <c r="BK3" s="89"/>
    </row>
    <row r="4" spans="1:64" s="17" customFormat="1" ht="64.5" thickBot="1" x14ac:dyDescent="0.3">
      <c r="A4" s="10" t="s">
        <v>13</v>
      </c>
      <c r="B4" s="11" t="s">
        <v>14</v>
      </c>
      <c r="C4" s="12" t="s">
        <v>15</v>
      </c>
      <c r="D4" s="13" t="s">
        <v>16</v>
      </c>
      <c r="E4" s="14" t="s">
        <v>17</v>
      </c>
      <c r="F4" s="15" t="s">
        <v>18</v>
      </c>
      <c r="G4" s="15" t="s">
        <v>18</v>
      </c>
      <c r="H4" s="4" t="s">
        <v>18</v>
      </c>
      <c r="I4" s="16" t="s">
        <v>18</v>
      </c>
      <c r="J4" s="10" t="s">
        <v>13</v>
      </c>
      <c r="K4" s="11" t="s">
        <v>14</v>
      </c>
      <c r="L4" s="12" t="s">
        <v>15</v>
      </c>
      <c r="M4" s="13" t="s">
        <v>16</v>
      </c>
      <c r="N4" s="14" t="s">
        <v>17</v>
      </c>
      <c r="O4" s="5" t="s">
        <v>19</v>
      </c>
      <c r="P4" s="17" t="s">
        <v>20</v>
      </c>
      <c r="S4" s="10" t="s">
        <v>13</v>
      </c>
      <c r="T4" s="11" t="s">
        <v>14</v>
      </c>
      <c r="U4" s="12" t="s">
        <v>15</v>
      </c>
      <c r="V4" s="13" t="s">
        <v>16</v>
      </c>
      <c r="W4" s="14" t="s">
        <v>17</v>
      </c>
      <c r="X4" s="5" t="s">
        <v>19</v>
      </c>
      <c r="Y4" s="17" t="s">
        <v>20</v>
      </c>
      <c r="AB4" s="18" t="s">
        <v>13</v>
      </c>
      <c r="AC4" s="19" t="s">
        <v>14</v>
      </c>
      <c r="AD4" s="18" t="s">
        <v>15</v>
      </c>
      <c r="AE4" s="20" t="s">
        <v>16</v>
      </c>
      <c r="AF4" s="18" t="s">
        <v>17</v>
      </c>
      <c r="AG4" s="21" t="s">
        <v>72</v>
      </c>
      <c r="AH4" s="22" t="s">
        <v>20</v>
      </c>
      <c r="AI4" s="103">
        <v>5.0099999999999999E-2</v>
      </c>
      <c r="AJ4" s="21" t="s">
        <v>74</v>
      </c>
      <c r="AK4" s="23" t="s">
        <v>13</v>
      </c>
      <c r="AL4" s="11" t="s">
        <v>14</v>
      </c>
      <c r="AM4" s="12" t="s">
        <v>15</v>
      </c>
      <c r="AN4" s="13" t="s">
        <v>16</v>
      </c>
      <c r="AO4" s="14" t="s">
        <v>17</v>
      </c>
      <c r="AP4" s="5" t="s">
        <v>19</v>
      </c>
      <c r="AQ4" s="17" t="s">
        <v>20</v>
      </c>
      <c r="AR4" s="10" t="s">
        <v>13</v>
      </c>
      <c r="AS4" s="11" t="s">
        <v>14</v>
      </c>
      <c r="AT4" s="12" t="s">
        <v>15</v>
      </c>
      <c r="AU4" s="13" t="s">
        <v>16</v>
      </c>
      <c r="AV4" s="14" t="s">
        <v>17</v>
      </c>
      <c r="AW4" s="5" t="s">
        <v>19</v>
      </c>
      <c r="AY4" s="10" t="s">
        <v>13</v>
      </c>
      <c r="AZ4" s="11" t="s">
        <v>14</v>
      </c>
      <c r="BA4" s="12" t="s">
        <v>15</v>
      </c>
      <c r="BB4" s="13" t="s">
        <v>16</v>
      </c>
      <c r="BC4" s="14" t="s">
        <v>17</v>
      </c>
      <c r="BD4" s="5" t="s">
        <v>19</v>
      </c>
      <c r="BE4" s="17" t="s">
        <v>20</v>
      </c>
      <c r="BF4" s="10" t="s">
        <v>13</v>
      </c>
      <c r="BG4" s="11" t="s">
        <v>14</v>
      </c>
      <c r="BH4" s="12" t="s">
        <v>15</v>
      </c>
      <c r="BI4" s="13" t="s">
        <v>16</v>
      </c>
      <c r="BJ4" s="14" t="s">
        <v>17</v>
      </c>
      <c r="BK4" s="5" t="s">
        <v>19</v>
      </c>
      <c r="BL4" s="17" t="s">
        <v>20</v>
      </c>
    </row>
    <row r="5" spans="1:64" ht="69.75" customHeight="1" x14ac:dyDescent="0.25">
      <c r="A5" s="24">
        <v>1</v>
      </c>
      <c r="B5" s="25" t="s">
        <v>21</v>
      </c>
      <c r="C5" s="26" t="s">
        <v>22</v>
      </c>
      <c r="D5" s="26" t="s">
        <v>23</v>
      </c>
      <c r="E5" s="27">
        <v>1</v>
      </c>
      <c r="F5" s="28">
        <v>0</v>
      </c>
      <c r="G5" s="29">
        <v>341000</v>
      </c>
      <c r="H5" s="30">
        <v>206540.5856704</v>
      </c>
      <c r="I5" s="31">
        <f>AVERAGE(G5:H5)</f>
        <v>273770.29283519997</v>
      </c>
      <c r="J5" s="24">
        <v>1</v>
      </c>
      <c r="K5" s="25" t="s">
        <v>21</v>
      </c>
      <c r="L5" s="26" t="s">
        <v>22</v>
      </c>
      <c r="M5" s="26" t="s">
        <v>23</v>
      </c>
      <c r="N5" s="27">
        <v>1</v>
      </c>
      <c r="O5" s="28">
        <v>273500</v>
      </c>
      <c r="P5" s="32">
        <f>+I5-O5</f>
        <v>270.29283519997261</v>
      </c>
      <c r="Q5" s="32"/>
      <c r="R5" s="32"/>
      <c r="S5" s="24">
        <v>1</v>
      </c>
      <c r="T5" s="25" t="s">
        <v>21</v>
      </c>
      <c r="U5" s="26" t="s">
        <v>22</v>
      </c>
      <c r="V5" s="26" t="s">
        <v>23</v>
      </c>
      <c r="W5" s="27">
        <v>1</v>
      </c>
      <c r="X5" s="28">
        <v>260081.5</v>
      </c>
      <c r="Y5" s="32">
        <f>+I5-X5</f>
        <v>13688.792835199973</v>
      </c>
      <c r="Z5" s="32"/>
      <c r="AA5" s="32"/>
      <c r="AB5" s="33">
        <v>1</v>
      </c>
      <c r="AC5" s="34" t="s">
        <v>21</v>
      </c>
      <c r="AD5" s="35" t="s">
        <v>22</v>
      </c>
      <c r="AE5" s="104" t="s">
        <v>23</v>
      </c>
      <c r="AF5" s="36">
        <v>1</v>
      </c>
      <c r="AG5" s="37">
        <v>221753.93719651198</v>
      </c>
      <c r="AH5" s="38">
        <f>+I5-AG5</f>
        <v>52016.355638687994</v>
      </c>
      <c r="AI5" s="38">
        <f>+AG5*5.01%</f>
        <v>11109.872253545251</v>
      </c>
      <c r="AJ5" s="38">
        <f>+AG5-AI5</f>
        <v>210644.06494296674</v>
      </c>
      <c r="AK5" s="39">
        <v>1</v>
      </c>
      <c r="AL5" s="25" t="s">
        <v>21</v>
      </c>
      <c r="AM5" s="26" t="s">
        <v>22</v>
      </c>
      <c r="AN5" s="26" t="s">
        <v>23</v>
      </c>
      <c r="AO5" s="27">
        <v>1</v>
      </c>
      <c r="AP5" s="28">
        <v>273000</v>
      </c>
      <c r="AQ5" s="32">
        <f>+I5-AP5</f>
        <v>770.29283519997261</v>
      </c>
      <c r="AR5" s="24">
        <v>1</v>
      </c>
      <c r="AS5" s="25" t="s">
        <v>21</v>
      </c>
      <c r="AT5" s="26" t="s">
        <v>22</v>
      </c>
      <c r="AU5" s="26" t="s">
        <v>23</v>
      </c>
      <c r="AV5" s="27">
        <v>1</v>
      </c>
      <c r="AW5" s="28">
        <v>268294.88697849598</v>
      </c>
      <c r="AX5" s="32">
        <f>+I5-AW5</f>
        <v>5475.4058567039901</v>
      </c>
      <c r="AY5" s="24">
        <v>1</v>
      </c>
      <c r="AZ5" s="25" t="s">
        <v>21</v>
      </c>
      <c r="BA5" s="26" t="s">
        <v>22</v>
      </c>
      <c r="BB5" s="26" t="s">
        <v>23</v>
      </c>
      <c r="BC5" s="27">
        <v>1</v>
      </c>
      <c r="BD5" s="28">
        <v>270000</v>
      </c>
      <c r="BE5" s="32">
        <f>+I5-BD5</f>
        <v>3770.2928351999726</v>
      </c>
      <c r="BF5" s="24">
        <v>1</v>
      </c>
      <c r="BG5" s="25" t="s">
        <v>21</v>
      </c>
      <c r="BH5" s="26" t="s">
        <v>22</v>
      </c>
      <c r="BI5" s="26" t="s">
        <v>23</v>
      </c>
      <c r="BJ5" s="27">
        <v>1</v>
      </c>
      <c r="BK5" s="28">
        <v>271032.58990684798</v>
      </c>
      <c r="BL5" s="32">
        <f>+I5-BK5</f>
        <v>2737.7029283519951</v>
      </c>
    </row>
    <row r="6" spans="1:64" ht="105.75" customHeight="1" x14ac:dyDescent="0.25">
      <c r="A6" s="40">
        <v>2</v>
      </c>
      <c r="B6" s="18" t="s">
        <v>21</v>
      </c>
      <c r="C6" s="35" t="s">
        <v>24</v>
      </c>
      <c r="D6" s="35" t="s">
        <v>25</v>
      </c>
      <c r="E6" s="41">
        <v>1</v>
      </c>
      <c r="F6" s="42">
        <v>6382080</v>
      </c>
      <c r="G6" s="43">
        <v>4608000</v>
      </c>
      <c r="H6" s="44">
        <v>4452105.6272192001</v>
      </c>
      <c r="I6" s="45">
        <f>AVERAGE(F6:H6)</f>
        <v>5147395.2090730667</v>
      </c>
      <c r="J6" s="40">
        <v>2</v>
      </c>
      <c r="K6" s="18" t="s">
        <v>21</v>
      </c>
      <c r="L6" s="35" t="s">
        <v>24</v>
      </c>
      <c r="M6" s="35" t="s">
        <v>25</v>
      </c>
      <c r="N6" s="41">
        <v>1</v>
      </c>
      <c r="O6" s="42">
        <v>5147200</v>
      </c>
      <c r="P6" s="32">
        <f t="shared" ref="P6:P30" si="0">+I6-O6</f>
        <v>195.20907306671143</v>
      </c>
      <c r="Q6" s="32"/>
      <c r="R6" s="32"/>
      <c r="S6" s="40">
        <v>2</v>
      </c>
      <c r="T6" s="18" t="s">
        <v>21</v>
      </c>
      <c r="U6" s="35" t="s">
        <v>24</v>
      </c>
      <c r="V6" s="35" t="s">
        <v>25</v>
      </c>
      <c r="W6" s="41">
        <v>1</v>
      </c>
      <c r="X6" s="42">
        <v>4890025.25</v>
      </c>
      <c r="Y6" s="32">
        <f t="shared" ref="Y6:Y30" si="1">+I6-X6</f>
        <v>257369.95907306671</v>
      </c>
      <c r="Z6" s="32"/>
      <c r="AA6" s="32"/>
      <c r="AB6" s="33">
        <v>2</v>
      </c>
      <c r="AC6" s="18" t="s">
        <v>21</v>
      </c>
      <c r="AD6" s="35" t="s">
        <v>24</v>
      </c>
      <c r="AE6" s="105" t="s">
        <v>25</v>
      </c>
      <c r="AF6" s="36">
        <v>1</v>
      </c>
      <c r="AG6" s="37">
        <v>4169390.1193491844</v>
      </c>
      <c r="AH6" s="38">
        <f t="shared" ref="AH6:AH30" si="2">+I6-AG6</f>
        <v>978005.08972388227</v>
      </c>
      <c r="AI6" s="38">
        <f t="shared" ref="AI6:AI30" si="3">+AG6*5.01%</f>
        <v>208886.44497939415</v>
      </c>
      <c r="AJ6" s="38">
        <f t="shared" ref="AJ6:AJ30" si="4">+AG6-AI6</f>
        <v>3960503.6743697901</v>
      </c>
      <c r="AK6" s="46">
        <v>2</v>
      </c>
      <c r="AL6" s="18" t="s">
        <v>21</v>
      </c>
      <c r="AM6" s="35" t="s">
        <v>24</v>
      </c>
      <c r="AN6" s="35" t="s">
        <v>25</v>
      </c>
      <c r="AO6" s="41">
        <v>1</v>
      </c>
      <c r="AP6" s="42">
        <v>5147000</v>
      </c>
      <c r="AQ6" s="32">
        <f t="shared" ref="AQ6:AQ30" si="5">+I6-AP6</f>
        <v>395.20907306671143</v>
      </c>
      <c r="AR6" s="40">
        <v>2</v>
      </c>
      <c r="AS6" s="18" t="s">
        <v>21</v>
      </c>
      <c r="AT6" s="35" t="s">
        <v>24</v>
      </c>
      <c r="AU6" s="35" t="s">
        <v>25</v>
      </c>
      <c r="AV6" s="41">
        <v>1</v>
      </c>
      <c r="AW6" s="42">
        <v>5044447.3048916049</v>
      </c>
      <c r="AX6" s="32">
        <f t="shared" ref="AX6:AX30" si="6">+I6-AW6</f>
        <v>102947.90418146178</v>
      </c>
      <c r="AY6" s="40">
        <v>2</v>
      </c>
      <c r="AZ6" s="18" t="s">
        <v>21</v>
      </c>
      <c r="BA6" s="35" t="s">
        <v>24</v>
      </c>
      <c r="BB6" s="35" t="s">
        <v>25</v>
      </c>
      <c r="BC6" s="41">
        <v>1</v>
      </c>
      <c r="BD6" s="42">
        <v>5147395.2090730667</v>
      </c>
      <c r="BE6" s="32">
        <f t="shared" ref="BE6:BE30" si="7">+I6-BD6</f>
        <v>0</v>
      </c>
      <c r="BF6" s="40">
        <v>2</v>
      </c>
      <c r="BG6" s="18" t="s">
        <v>21</v>
      </c>
      <c r="BH6" s="35" t="s">
        <v>24</v>
      </c>
      <c r="BI6" s="35" t="s">
        <v>25</v>
      </c>
      <c r="BJ6" s="41">
        <v>1</v>
      </c>
      <c r="BK6" s="42">
        <v>5095921.2569823358</v>
      </c>
      <c r="BL6" s="32">
        <f t="shared" ref="BL6:BL30" si="8">+I6-BK6</f>
        <v>51473.952090730891</v>
      </c>
    </row>
    <row r="7" spans="1:64" ht="49.5" customHeight="1" x14ac:dyDescent="0.25">
      <c r="A7" s="40">
        <v>3</v>
      </c>
      <c r="B7" s="34">
        <v>17</v>
      </c>
      <c r="C7" s="35" t="s">
        <v>26</v>
      </c>
      <c r="D7" s="35" t="s">
        <v>27</v>
      </c>
      <c r="E7" s="41">
        <v>1</v>
      </c>
      <c r="F7" s="42">
        <v>0</v>
      </c>
      <c r="G7" s="43">
        <v>2364000</v>
      </c>
      <c r="H7" s="44">
        <v>1970081.2012032</v>
      </c>
      <c r="I7" s="31">
        <f>AVERAGE(G7:H7)</f>
        <v>2167040.6006016</v>
      </c>
      <c r="J7" s="40">
        <v>3</v>
      </c>
      <c r="K7" s="34">
        <v>17</v>
      </c>
      <c r="L7" s="35" t="s">
        <v>26</v>
      </c>
      <c r="M7" s="35" t="s">
        <v>27</v>
      </c>
      <c r="N7" s="41">
        <v>1</v>
      </c>
      <c r="O7" s="42">
        <v>2167000</v>
      </c>
      <c r="P7" s="32">
        <f t="shared" si="0"/>
        <v>40.600601600017399</v>
      </c>
      <c r="Q7" s="32"/>
      <c r="R7" s="32"/>
      <c r="S7" s="40">
        <v>3</v>
      </c>
      <c r="T7" s="34">
        <v>17</v>
      </c>
      <c r="U7" s="35" t="s">
        <v>26</v>
      </c>
      <c r="V7" s="35" t="s">
        <v>27</v>
      </c>
      <c r="W7" s="41">
        <v>1</v>
      </c>
      <c r="X7" s="42">
        <v>2058688.95</v>
      </c>
      <c r="Y7" s="32">
        <f t="shared" si="1"/>
        <v>108351.65060160006</v>
      </c>
      <c r="Z7" s="32"/>
      <c r="AA7" s="32"/>
      <c r="AB7" s="33">
        <v>3</v>
      </c>
      <c r="AC7" s="34">
        <v>17</v>
      </c>
      <c r="AD7" s="35" t="s">
        <v>26</v>
      </c>
      <c r="AE7" s="105" t="s">
        <v>27</v>
      </c>
      <c r="AF7" s="36">
        <v>1</v>
      </c>
      <c r="AG7" s="37">
        <v>1755302.8864872961</v>
      </c>
      <c r="AH7" s="38">
        <f t="shared" si="2"/>
        <v>411737.71411430393</v>
      </c>
      <c r="AI7" s="38">
        <f t="shared" si="3"/>
        <v>87940.674613013529</v>
      </c>
      <c r="AJ7" s="38">
        <f t="shared" si="4"/>
        <v>1667362.2118742825</v>
      </c>
      <c r="AK7" s="46">
        <v>3</v>
      </c>
      <c r="AL7" s="34">
        <v>17</v>
      </c>
      <c r="AM7" s="35" t="s">
        <v>26</v>
      </c>
      <c r="AN7" s="35" t="s">
        <v>27</v>
      </c>
      <c r="AO7" s="41">
        <v>1</v>
      </c>
      <c r="AP7" s="42">
        <v>2165000</v>
      </c>
      <c r="AQ7" s="32">
        <f t="shared" si="5"/>
        <v>2040.6006016000174</v>
      </c>
      <c r="AR7" s="40">
        <v>3</v>
      </c>
      <c r="AS7" s="34">
        <v>17</v>
      </c>
      <c r="AT7" s="35" t="s">
        <v>26</v>
      </c>
      <c r="AU7" s="35" t="s">
        <v>27</v>
      </c>
      <c r="AV7" s="41">
        <v>1</v>
      </c>
      <c r="AW7" s="42">
        <v>2123699.7885895679</v>
      </c>
      <c r="AX7" s="32">
        <f t="shared" si="6"/>
        <v>43340.81201203214</v>
      </c>
      <c r="AY7" s="40">
        <v>3</v>
      </c>
      <c r="AZ7" s="34">
        <v>17</v>
      </c>
      <c r="BA7" s="35" t="s">
        <v>26</v>
      </c>
      <c r="BB7" s="35" t="s">
        <v>27</v>
      </c>
      <c r="BC7" s="41">
        <v>1</v>
      </c>
      <c r="BD7" s="42">
        <v>2167040.6006016</v>
      </c>
      <c r="BE7" s="32">
        <f t="shared" si="7"/>
        <v>0</v>
      </c>
      <c r="BF7" s="40">
        <v>3</v>
      </c>
      <c r="BG7" s="34">
        <v>17</v>
      </c>
      <c r="BH7" s="35" t="s">
        <v>26</v>
      </c>
      <c r="BI7" s="35" t="s">
        <v>27</v>
      </c>
      <c r="BJ7" s="41">
        <v>1</v>
      </c>
      <c r="BK7" s="42">
        <v>2145370.1945955842</v>
      </c>
      <c r="BL7" s="32">
        <f t="shared" si="8"/>
        <v>21670.406006015837</v>
      </c>
    </row>
    <row r="8" spans="1:64" ht="56.25" customHeight="1" x14ac:dyDescent="0.25">
      <c r="A8" s="24">
        <v>4</v>
      </c>
      <c r="B8" s="34">
        <v>39</v>
      </c>
      <c r="C8" s="35" t="s">
        <v>28</v>
      </c>
      <c r="D8" s="35" t="s">
        <v>29</v>
      </c>
      <c r="E8" s="41">
        <v>1</v>
      </c>
      <c r="F8" s="42">
        <v>0</v>
      </c>
      <c r="G8" s="43">
        <v>751397</v>
      </c>
      <c r="H8" s="44">
        <v>521118.38672639994</v>
      </c>
      <c r="I8" s="31">
        <f>AVERAGE(G8:H8)</f>
        <v>636257.69336319994</v>
      </c>
      <c r="J8" s="24">
        <v>4</v>
      </c>
      <c r="K8" s="34">
        <v>39</v>
      </c>
      <c r="L8" s="35" t="s">
        <v>28</v>
      </c>
      <c r="M8" s="35" t="s">
        <v>29</v>
      </c>
      <c r="N8" s="41">
        <v>1</v>
      </c>
      <c r="O8" s="42">
        <v>636200</v>
      </c>
      <c r="P8" s="32">
        <f t="shared" si="0"/>
        <v>57.693363199941814</v>
      </c>
      <c r="Q8" s="32"/>
      <c r="R8" s="32"/>
      <c r="S8" s="24">
        <v>4</v>
      </c>
      <c r="T8" s="34">
        <v>39</v>
      </c>
      <c r="U8" s="35" t="s">
        <v>28</v>
      </c>
      <c r="V8" s="35" t="s">
        <v>29</v>
      </c>
      <c r="W8" s="41">
        <v>1</v>
      </c>
      <c r="X8" s="42">
        <v>604445.1</v>
      </c>
      <c r="Y8" s="32">
        <f t="shared" si="1"/>
        <v>31812.593363199965</v>
      </c>
      <c r="Z8" s="32"/>
      <c r="AA8" s="32"/>
      <c r="AB8" s="33">
        <v>4</v>
      </c>
      <c r="AC8" s="34">
        <v>39</v>
      </c>
      <c r="AD8" s="35" t="s">
        <v>28</v>
      </c>
      <c r="AE8" s="105" t="s">
        <v>29</v>
      </c>
      <c r="AF8" s="36">
        <v>1</v>
      </c>
      <c r="AG8" s="37">
        <v>515368.73162419198</v>
      </c>
      <c r="AH8" s="38">
        <f t="shared" si="2"/>
        <v>120888.96173900797</v>
      </c>
      <c r="AI8" s="38">
        <f t="shared" si="3"/>
        <v>25819.973454372019</v>
      </c>
      <c r="AJ8" s="38">
        <f t="shared" si="4"/>
        <v>489548.75816981995</v>
      </c>
      <c r="AK8" s="39">
        <v>4</v>
      </c>
      <c r="AL8" s="34">
        <v>39</v>
      </c>
      <c r="AM8" s="35" t="s">
        <v>28</v>
      </c>
      <c r="AN8" s="35" t="s">
        <v>29</v>
      </c>
      <c r="AO8" s="41">
        <v>1</v>
      </c>
      <c r="AP8" s="42">
        <v>635000</v>
      </c>
      <c r="AQ8" s="32">
        <f t="shared" si="5"/>
        <v>1257.6933631999418</v>
      </c>
      <c r="AR8" s="24">
        <v>4</v>
      </c>
      <c r="AS8" s="34">
        <v>39</v>
      </c>
      <c r="AT8" s="35" t="s">
        <v>28</v>
      </c>
      <c r="AU8" s="35" t="s">
        <v>29</v>
      </c>
      <c r="AV8" s="41">
        <v>1</v>
      </c>
      <c r="AW8" s="42">
        <v>623532.5394959359</v>
      </c>
      <c r="AX8" s="32">
        <f t="shared" si="6"/>
        <v>12725.153867264045</v>
      </c>
      <c r="AY8" s="24">
        <v>4</v>
      </c>
      <c r="AZ8" s="34">
        <v>39</v>
      </c>
      <c r="BA8" s="35" t="s">
        <v>28</v>
      </c>
      <c r="BB8" s="35" t="s">
        <v>29</v>
      </c>
      <c r="BC8" s="41">
        <v>1</v>
      </c>
      <c r="BD8" s="42">
        <v>636257.69336319994</v>
      </c>
      <c r="BE8" s="32">
        <f t="shared" si="7"/>
        <v>0</v>
      </c>
      <c r="BF8" s="24">
        <v>4</v>
      </c>
      <c r="BG8" s="34">
        <v>39</v>
      </c>
      <c r="BH8" s="35" t="s">
        <v>28</v>
      </c>
      <c r="BI8" s="35" t="s">
        <v>29</v>
      </c>
      <c r="BJ8" s="41">
        <v>1</v>
      </c>
      <c r="BK8" s="42">
        <v>629895.11642956792</v>
      </c>
      <c r="BL8" s="32">
        <f t="shared" si="8"/>
        <v>6362.5769336320227</v>
      </c>
    </row>
    <row r="9" spans="1:64" ht="36.75" customHeight="1" x14ac:dyDescent="0.25">
      <c r="A9" s="40">
        <v>5</v>
      </c>
      <c r="B9" s="34" t="s">
        <v>21</v>
      </c>
      <c r="C9" s="35" t="s">
        <v>30</v>
      </c>
      <c r="D9" s="35" t="s">
        <v>31</v>
      </c>
      <c r="E9" s="41">
        <v>1</v>
      </c>
      <c r="F9" s="42">
        <v>0</v>
      </c>
      <c r="G9" s="43">
        <v>690000</v>
      </c>
      <c r="H9" s="44">
        <v>374951.53906560002</v>
      </c>
      <c r="I9" s="31">
        <f>AVERAGE(G9:H9)</f>
        <v>532475.76953279995</v>
      </c>
      <c r="J9" s="40">
        <v>5</v>
      </c>
      <c r="K9" s="34" t="s">
        <v>21</v>
      </c>
      <c r="L9" s="35" t="s">
        <v>30</v>
      </c>
      <c r="M9" s="35" t="s">
        <v>31</v>
      </c>
      <c r="N9" s="41">
        <v>1</v>
      </c>
      <c r="O9" s="42">
        <v>532400</v>
      </c>
      <c r="P9" s="32">
        <f t="shared" si="0"/>
        <v>75.769532799953595</v>
      </c>
      <c r="Q9" s="32"/>
      <c r="R9" s="32"/>
      <c r="S9" s="40">
        <v>5</v>
      </c>
      <c r="T9" s="34" t="s">
        <v>21</v>
      </c>
      <c r="U9" s="35" t="s">
        <v>30</v>
      </c>
      <c r="V9" s="35" t="s">
        <v>31</v>
      </c>
      <c r="W9" s="41">
        <v>1</v>
      </c>
      <c r="X9" s="42">
        <v>505852.2</v>
      </c>
      <c r="Y9" s="32">
        <f t="shared" si="1"/>
        <v>26623.569532799942</v>
      </c>
      <c r="Z9" s="32"/>
      <c r="AA9" s="32"/>
      <c r="AB9" s="33">
        <v>5</v>
      </c>
      <c r="AC9" s="34" t="s">
        <v>21</v>
      </c>
      <c r="AD9" s="35" t="s">
        <v>30</v>
      </c>
      <c r="AE9" s="105" t="s">
        <v>31</v>
      </c>
      <c r="AF9" s="36">
        <v>1</v>
      </c>
      <c r="AG9" s="37">
        <v>431305.37332156801</v>
      </c>
      <c r="AH9" s="38">
        <f t="shared" si="2"/>
        <v>101170.39621123194</v>
      </c>
      <c r="AI9" s="38">
        <f t="shared" si="3"/>
        <v>21608.399203410558</v>
      </c>
      <c r="AJ9" s="38">
        <f t="shared" si="4"/>
        <v>409696.97411815746</v>
      </c>
      <c r="AK9" s="46">
        <v>5</v>
      </c>
      <c r="AL9" s="34" t="s">
        <v>21</v>
      </c>
      <c r="AM9" s="35" t="s">
        <v>30</v>
      </c>
      <c r="AN9" s="35" t="s">
        <v>31</v>
      </c>
      <c r="AO9" s="41">
        <v>1</v>
      </c>
      <c r="AP9" s="42">
        <v>530000</v>
      </c>
      <c r="AQ9" s="32">
        <f t="shared" si="5"/>
        <v>2475.7695327999536</v>
      </c>
      <c r="AR9" s="40">
        <v>5</v>
      </c>
      <c r="AS9" s="34" t="s">
        <v>21</v>
      </c>
      <c r="AT9" s="35" t="s">
        <v>30</v>
      </c>
      <c r="AU9" s="35" t="s">
        <v>31</v>
      </c>
      <c r="AV9" s="41">
        <v>1</v>
      </c>
      <c r="AW9" s="42">
        <v>521826.25414214394</v>
      </c>
      <c r="AX9" s="32">
        <f t="shared" si="6"/>
        <v>10649.515390656015</v>
      </c>
      <c r="AY9" s="40">
        <v>5</v>
      </c>
      <c r="AZ9" s="34" t="s">
        <v>21</v>
      </c>
      <c r="BA9" s="35" t="s">
        <v>30</v>
      </c>
      <c r="BB9" s="35" t="s">
        <v>31</v>
      </c>
      <c r="BC9" s="41">
        <v>1</v>
      </c>
      <c r="BD9" s="42">
        <v>532475.76953279995</v>
      </c>
      <c r="BE9" s="32">
        <f t="shared" si="7"/>
        <v>0</v>
      </c>
      <c r="BF9" s="40">
        <v>5</v>
      </c>
      <c r="BG9" s="34" t="s">
        <v>21</v>
      </c>
      <c r="BH9" s="35" t="s">
        <v>30</v>
      </c>
      <c r="BI9" s="35" t="s">
        <v>31</v>
      </c>
      <c r="BJ9" s="41">
        <v>1</v>
      </c>
      <c r="BK9" s="42">
        <v>527151.01183747198</v>
      </c>
      <c r="BL9" s="32">
        <f t="shared" si="8"/>
        <v>5324.7576953279786</v>
      </c>
    </row>
    <row r="10" spans="1:64" ht="39.75" customHeight="1" x14ac:dyDescent="0.25">
      <c r="A10" s="40">
        <v>6</v>
      </c>
      <c r="B10" s="18">
        <v>13</v>
      </c>
      <c r="C10" s="35" t="s">
        <v>32</v>
      </c>
      <c r="D10" s="35" t="s">
        <v>33</v>
      </c>
      <c r="E10" s="41">
        <v>1</v>
      </c>
      <c r="F10" s="42">
        <v>0</v>
      </c>
      <c r="G10" s="43">
        <v>640000</v>
      </c>
      <c r="H10" s="44">
        <v>0</v>
      </c>
      <c r="I10" s="31">
        <v>640000</v>
      </c>
      <c r="J10" s="40">
        <v>6</v>
      </c>
      <c r="K10" s="18">
        <v>13</v>
      </c>
      <c r="L10" s="35" t="s">
        <v>32</v>
      </c>
      <c r="M10" s="35" t="s">
        <v>33</v>
      </c>
      <c r="N10" s="41">
        <v>1</v>
      </c>
      <c r="O10" s="42">
        <v>640000</v>
      </c>
      <c r="P10" s="32">
        <f t="shared" si="0"/>
        <v>0</v>
      </c>
      <c r="Q10" s="32"/>
      <c r="R10" s="32"/>
      <c r="S10" s="40">
        <v>6</v>
      </c>
      <c r="T10" s="18">
        <v>13</v>
      </c>
      <c r="U10" s="35" t="s">
        <v>32</v>
      </c>
      <c r="V10" s="35" t="s">
        <v>33</v>
      </c>
      <c r="W10" s="41">
        <v>1</v>
      </c>
      <c r="X10" s="42">
        <v>608000</v>
      </c>
      <c r="Y10" s="32">
        <f t="shared" si="1"/>
        <v>32000</v>
      </c>
      <c r="Z10" s="32"/>
      <c r="AA10" s="32"/>
      <c r="AB10" s="33">
        <v>6</v>
      </c>
      <c r="AC10" s="18">
        <v>13</v>
      </c>
      <c r="AD10" s="35" t="s">
        <v>32</v>
      </c>
      <c r="AE10" s="105" t="s">
        <v>33</v>
      </c>
      <c r="AF10" s="36">
        <v>1</v>
      </c>
      <c r="AG10" s="37">
        <v>518400.00000000006</v>
      </c>
      <c r="AH10" s="38">
        <f t="shared" si="2"/>
        <v>121599.99999999994</v>
      </c>
      <c r="AI10" s="38">
        <f t="shared" si="3"/>
        <v>25971.840000000004</v>
      </c>
      <c r="AJ10" s="38">
        <f t="shared" si="4"/>
        <v>492428.16000000003</v>
      </c>
      <c r="AK10" s="46">
        <v>6</v>
      </c>
      <c r="AL10" s="18">
        <v>13</v>
      </c>
      <c r="AM10" s="35" t="s">
        <v>32</v>
      </c>
      <c r="AN10" s="35" t="s">
        <v>33</v>
      </c>
      <c r="AO10" s="41">
        <v>1</v>
      </c>
      <c r="AP10" s="42">
        <v>639000</v>
      </c>
      <c r="AQ10" s="32">
        <f t="shared" si="5"/>
        <v>1000</v>
      </c>
      <c r="AR10" s="40">
        <v>6</v>
      </c>
      <c r="AS10" s="18">
        <v>13</v>
      </c>
      <c r="AT10" s="35" t="s">
        <v>32</v>
      </c>
      <c r="AU10" s="35" t="s">
        <v>33</v>
      </c>
      <c r="AV10" s="41">
        <v>1</v>
      </c>
      <c r="AW10" s="42">
        <v>627200</v>
      </c>
      <c r="AX10" s="32">
        <f t="shared" si="6"/>
        <v>12800</v>
      </c>
      <c r="AY10" s="40">
        <v>6</v>
      </c>
      <c r="AZ10" s="18">
        <v>13</v>
      </c>
      <c r="BA10" s="35" t="s">
        <v>32</v>
      </c>
      <c r="BB10" s="35" t="s">
        <v>33</v>
      </c>
      <c r="BC10" s="41">
        <v>1</v>
      </c>
      <c r="BD10" s="42">
        <v>640000</v>
      </c>
      <c r="BE10" s="32">
        <f t="shared" si="7"/>
        <v>0</v>
      </c>
      <c r="BF10" s="40">
        <v>6</v>
      </c>
      <c r="BG10" s="18">
        <v>13</v>
      </c>
      <c r="BH10" s="35" t="s">
        <v>32</v>
      </c>
      <c r="BI10" s="35" t="s">
        <v>33</v>
      </c>
      <c r="BJ10" s="41">
        <v>1</v>
      </c>
      <c r="BK10" s="42">
        <v>633600</v>
      </c>
      <c r="BL10" s="32">
        <f t="shared" si="8"/>
        <v>6400</v>
      </c>
    </row>
    <row r="11" spans="1:64" ht="51.75" customHeight="1" x14ac:dyDescent="0.25">
      <c r="A11" s="24">
        <v>7</v>
      </c>
      <c r="B11" s="34">
        <v>18</v>
      </c>
      <c r="C11" s="35" t="s">
        <v>34</v>
      </c>
      <c r="D11" s="35" t="s">
        <v>35</v>
      </c>
      <c r="E11" s="41">
        <v>1</v>
      </c>
      <c r="F11" s="42">
        <v>2160600</v>
      </c>
      <c r="G11" s="43">
        <v>1872000</v>
      </c>
      <c r="H11" s="44">
        <v>1557000.0298624001</v>
      </c>
      <c r="I11" s="45">
        <f>AVERAGE(F11:H11)</f>
        <v>1863200.0099541333</v>
      </c>
      <c r="J11" s="24">
        <v>7</v>
      </c>
      <c r="K11" s="34">
        <v>18</v>
      </c>
      <c r="L11" s="35" t="s">
        <v>34</v>
      </c>
      <c r="M11" s="35" t="s">
        <v>35</v>
      </c>
      <c r="N11" s="41">
        <v>1</v>
      </c>
      <c r="O11" s="42">
        <v>1863100</v>
      </c>
      <c r="P11" s="32">
        <f t="shared" si="0"/>
        <v>100.00995413330384</v>
      </c>
      <c r="Q11" s="32"/>
      <c r="R11" s="32"/>
      <c r="S11" s="24">
        <v>7</v>
      </c>
      <c r="T11" s="34">
        <v>18</v>
      </c>
      <c r="U11" s="35" t="s">
        <v>34</v>
      </c>
      <c r="V11" s="35" t="s">
        <v>35</v>
      </c>
      <c r="W11" s="41">
        <v>1</v>
      </c>
      <c r="X11" s="42">
        <v>1770040</v>
      </c>
      <c r="Y11" s="32">
        <f t="shared" si="1"/>
        <v>93160.009954133304</v>
      </c>
      <c r="Z11" s="32"/>
      <c r="AA11" s="32"/>
      <c r="AB11" s="33">
        <v>7</v>
      </c>
      <c r="AC11" s="34">
        <v>18</v>
      </c>
      <c r="AD11" s="35" t="s">
        <v>34</v>
      </c>
      <c r="AE11" s="105" t="s">
        <v>35</v>
      </c>
      <c r="AF11" s="36">
        <v>1</v>
      </c>
      <c r="AG11" s="37">
        <v>1509192.0080628481</v>
      </c>
      <c r="AH11" s="38">
        <f t="shared" si="2"/>
        <v>354008.00189128518</v>
      </c>
      <c r="AI11" s="38">
        <f t="shared" si="3"/>
        <v>75610.519603948691</v>
      </c>
      <c r="AJ11" s="38">
        <f t="shared" si="4"/>
        <v>1433581.4884588993</v>
      </c>
      <c r="AK11" s="39">
        <v>7</v>
      </c>
      <c r="AL11" s="34">
        <v>18</v>
      </c>
      <c r="AM11" s="35" t="s">
        <v>34</v>
      </c>
      <c r="AN11" s="35" t="s">
        <v>35</v>
      </c>
      <c r="AO11" s="41">
        <v>1</v>
      </c>
      <c r="AP11" s="42">
        <v>1860000</v>
      </c>
      <c r="AQ11" s="32">
        <f t="shared" si="5"/>
        <v>3200.0099541333038</v>
      </c>
      <c r="AR11" s="24">
        <v>7</v>
      </c>
      <c r="AS11" s="34">
        <v>18</v>
      </c>
      <c r="AT11" s="35" t="s">
        <v>34</v>
      </c>
      <c r="AU11" s="35" t="s">
        <v>35</v>
      </c>
      <c r="AV11" s="41">
        <v>1</v>
      </c>
      <c r="AW11" s="42">
        <v>1825936.0097550505</v>
      </c>
      <c r="AX11" s="32">
        <f t="shared" si="6"/>
        <v>37264.000199082773</v>
      </c>
      <c r="AY11" s="24">
        <v>7</v>
      </c>
      <c r="AZ11" s="34">
        <v>18</v>
      </c>
      <c r="BA11" s="35" t="s">
        <v>34</v>
      </c>
      <c r="BB11" s="35" t="s">
        <v>35</v>
      </c>
      <c r="BC11" s="41">
        <v>1</v>
      </c>
      <c r="BD11" s="42">
        <v>1863200.0099541333</v>
      </c>
      <c r="BE11" s="32">
        <f t="shared" si="7"/>
        <v>0</v>
      </c>
      <c r="BF11" s="24">
        <v>7</v>
      </c>
      <c r="BG11" s="34">
        <v>18</v>
      </c>
      <c r="BH11" s="35" t="s">
        <v>34</v>
      </c>
      <c r="BI11" s="35" t="s">
        <v>35</v>
      </c>
      <c r="BJ11" s="41">
        <v>1</v>
      </c>
      <c r="BK11" s="42">
        <v>1844568.0098545919</v>
      </c>
      <c r="BL11" s="32">
        <f t="shared" si="8"/>
        <v>18632.000099541387</v>
      </c>
    </row>
    <row r="12" spans="1:64" ht="45" customHeight="1" x14ac:dyDescent="0.25">
      <c r="A12" s="40">
        <v>8</v>
      </c>
      <c r="B12" s="34">
        <v>19</v>
      </c>
      <c r="C12" s="35" t="s">
        <v>34</v>
      </c>
      <c r="D12" s="35" t="s">
        <v>36</v>
      </c>
      <c r="E12" s="41">
        <v>1</v>
      </c>
      <c r="F12" s="42">
        <v>2160600</v>
      </c>
      <c r="G12" s="43">
        <v>1872000</v>
      </c>
      <c r="H12" s="44">
        <v>1557000</v>
      </c>
      <c r="I12" s="45">
        <f>AVERAGE(F12:H12)</f>
        <v>1863200</v>
      </c>
      <c r="J12" s="40">
        <v>8</v>
      </c>
      <c r="K12" s="34">
        <v>19</v>
      </c>
      <c r="L12" s="35" t="s">
        <v>34</v>
      </c>
      <c r="M12" s="35" t="s">
        <v>36</v>
      </c>
      <c r="N12" s="41">
        <v>1</v>
      </c>
      <c r="O12" s="42">
        <v>1863100</v>
      </c>
      <c r="P12" s="32">
        <f t="shared" si="0"/>
        <v>100</v>
      </c>
      <c r="Q12" s="32"/>
      <c r="R12" s="32"/>
      <c r="S12" s="40">
        <v>8</v>
      </c>
      <c r="T12" s="34">
        <v>19</v>
      </c>
      <c r="U12" s="35" t="s">
        <v>34</v>
      </c>
      <c r="V12" s="35" t="s">
        <v>36</v>
      </c>
      <c r="W12" s="41">
        <v>1</v>
      </c>
      <c r="X12" s="42">
        <v>1770040</v>
      </c>
      <c r="Y12" s="32">
        <f t="shared" si="1"/>
        <v>93160</v>
      </c>
      <c r="Z12" s="32"/>
      <c r="AA12" s="32"/>
      <c r="AB12" s="33">
        <v>8</v>
      </c>
      <c r="AC12" s="34">
        <v>19</v>
      </c>
      <c r="AD12" s="35" t="s">
        <v>34</v>
      </c>
      <c r="AE12" s="105" t="s">
        <v>36</v>
      </c>
      <c r="AF12" s="36">
        <v>1</v>
      </c>
      <c r="AG12" s="37">
        <v>1509192</v>
      </c>
      <c r="AH12" s="38">
        <f t="shared" si="2"/>
        <v>354008</v>
      </c>
      <c r="AI12" s="38">
        <f t="shared" si="3"/>
        <v>75610.519199999995</v>
      </c>
      <c r="AJ12" s="38">
        <f t="shared" si="4"/>
        <v>1433581.4808</v>
      </c>
      <c r="AK12" s="46">
        <v>8</v>
      </c>
      <c r="AL12" s="34">
        <v>19</v>
      </c>
      <c r="AM12" s="35" t="s">
        <v>34</v>
      </c>
      <c r="AN12" s="35" t="s">
        <v>36</v>
      </c>
      <c r="AO12" s="41">
        <v>1</v>
      </c>
      <c r="AP12" s="42">
        <v>1860000</v>
      </c>
      <c r="AQ12" s="32">
        <f t="shared" si="5"/>
        <v>3200</v>
      </c>
      <c r="AR12" s="40">
        <v>8</v>
      </c>
      <c r="AS12" s="34">
        <v>19</v>
      </c>
      <c r="AT12" s="35" t="s">
        <v>34</v>
      </c>
      <c r="AU12" s="35" t="s">
        <v>36</v>
      </c>
      <c r="AV12" s="41">
        <v>1</v>
      </c>
      <c r="AW12" s="42">
        <v>1825936</v>
      </c>
      <c r="AX12" s="32">
        <f t="shared" si="6"/>
        <v>37264</v>
      </c>
      <c r="AY12" s="40">
        <v>8</v>
      </c>
      <c r="AZ12" s="34">
        <v>19</v>
      </c>
      <c r="BA12" s="35" t="s">
        <v>34</v>
      </c>
      <c r="BB12" s="35" t="s">
        <v>36</v>
      </c>
      <c r="BC12" s="41">
        <v>1</v>
      </c>
      <c r="BD12" s="42">
        <v>1863200</v>
      </c>
      <c r="BE12" s="32">
        <f t="shared" si="7"/>
        <v>0</v>
      </c>
      <c r="BF12" s="40">
        <v>8</v>
      </c>
      <c r="BG12" s="34">
        <v>19</v>
      </c>
      <c r="BH12" s="35" t="s">
        <v>34</v>
      </c>
      <c r="BI12" s="35" t="s">
        <v>36</v>
      </c>
      <c r="BJ12" s="41">
        <v>1</v>
      </c>
      <c r="BK12" s="42">
        <v>1844568</v>
      </c>
      <c r="BL12" s="32">
        <f t="shared" si="8"/>
        <v>18632</v>
      </c>
    </row>
    <row r="13" spans="1:64" ht="46.5" customHeight="1" x14ac:dyDescent="0.25">
      <c r="A13" s="40">
        <v>9</v>
      </c>
      <c r="B13" s="34">
        <v>21</v>
      </c>
      <c r="C13" s="35" t="s">
        <v>37</v>
      </c>
      <c r="D13" s="35" t="s">
        <v>38</v>
      </c>
      <c r="E13" s="41">
        <v>1</v>
      </c>
      <c r="F13" s="42">
        <v>0</v>
      </c>
      <c r="G13" s="43">
        <v>1840000</v>
      </c>
      <c r="H13" s="44">
        <v>1067657.2947199999</v>
      </c>
      <c r="I13" s="31">
        <f>AVERAGE(G13:H13)</f>
        <v>1453828.6473599998</v>
      </c>
      <c r="J13" s="40">
        <v>9</v>
      </c>
      <c r="K13" s="34">
        <v>21</v>
      </c>
      <c r="L13" s="35" t="s">
        <v>37</v>
      </c>
      <c r="M13" s="35" t="s">
        <v>38</v>
      </c>
      <c r="N13" s="41">
        <v>1</v>
      </c>
      <c r="O13" s="42">
        <v>1453700</v>
      </c>
      <c r="P13" s="32">
        <f t="shared" si="0"/>
        <v>128.64735999982804</v>
      </c>
      <c r="Q13" s="32"/>
      <c r="R13" s="32"/>
      <c r="S13" s="40">
        <v>9</v>
      </c>
      <c r="T13" s="34">
        <v>21</v>
      </c>
      <c r="U13" s="35" t="s">
        <v>37</v>
      </c>
      <c r="V13" s="35" t="s">
        <v>38</v>
      </c>
      <c r="W13" s="41">
        <v>1</v>
      </c>
      <c r="X13" s="42">
        <v>1381137.55</v>
      </c>
      <c r="Y13" s="32">
        <f t="shared" si="1"/>
        <v>72691.097359999781</v>
      </c>
      <c r="Z13" s="32"/>
      <c r="AA13" s="32"/>
      <c r="AB13" s="33">
        <v>9</v>
      </c>
      <c r="AC13" s="34">
        <v>21</v>
      </c>
      <c r="AD13" s="35" t="s">
        <v>37</v>
      </c>
      <c r="AE13" s="105" t="s">
        <v>38</v>
      </c>
      <c r="AF13" s="36">
        <v>1</v>
      </c>
      <c r="AG13" s="37">
        <v>1177601.2043615999</v>
      </c>
      <c r="AH13" s="38">
        <f t="shared" si="2"/>
        <v>276227.44299839996</v>
      </c>
      <c r="AI13" s="38">
        <f t="shared" si="3"/>
        <v>58997.820338516154</v>
      </c>
      <c r="AJ13" s="38">
        <f t="shared" si="4"/>
        <v>1118603.3840230836</v>
      </c>
      <c r="AK13" s="46">
        <v>9</v>
      </c>
      <c r="AL13" s="34">
        <v>21</v>
      </c>
      <c r="AM13" s="35" t="s">
        <v>37</v>
      </c>
      <c r="AN13" s="35" t="s">
        <v>38</v>
      </c>
      <c r="AO13" s="41">
        <v>1</v>
      </c>
      <c r="AP13" s="42">
        <v>1450000</v>
      </c>
      <c r="AQ13" s="32">
        <f t="shared" si="5"/>
        <v>3828.647359999828</v>
      </c>
      <c r="AR13" s="40">
        <v>9</v>
      </c>
      <c r="AS13" s="34">
        <v>21</v>
      </c>
      <c r="AT13" s="35" t="s">
        <v>37</v>
      </c>
      <c r="AU13" s="35" t="s">
        <v>38</v>
      </c>
      <c r="AV13" s="41">
        <v>1</v>
      </c>
      <c r="AW13" s="42">
        <v>1424752.0744127999</v>
      </c>
      <c r="AX13" s="32">
        <f t="shared" si="6"/>
        <v>29076.572947199922</v>
      </c>
      <c r="AY13" s="40">
        <v>9</v>
      </c>
      <c r="AZ13" s="34">
        <v>21</v>
      </c>
      <c r="BA13" s="35" t="s">
        <v>37</v>
      </c>
      <c r="BB13" s="35" t="s">
        <v>38</v>
      </c>
      <c r="BC13" s="41">
        <v>1</v>
      </c>
      <c r="BD13" s="42">
        <v>1453828.6473599998</v>
      </c>
      <c r="BE13" s="32">
        <f t="shared" si="7"/>
        <v>0</v>
      </c>
      <c r="BF13" s="40">
        <v>9</v>
      </c>
      <c r="BG13" s="34">
        <v>21</v>
      </c>
      <c r="BH13" s="35" t="s">
        <v>37</v>
      </c>
      <c r="BI13" s="35" t="s">
        <v>38</v>
      </c>
      <c r="BJ13" s="41">
        <v>1</v>
      </c>
      <c r="BK13" s="42">
        <v>1439290.3608863999</v>
      </c>
      <c r="BL13" s="32">
        <f t="shared" si="8"/>
        <v>14538.286473599961</v>
      </c>
    </row>
    <row r="14" spans="1:64" ht="107.25" customHeight="1" x14ac:dyDescent="0.25">
      <c r="A14" s="24">
        <v>10</v>
      </c>
      <c r="B14" s="18">
        <v>44</v>
      </c>
      <c r="C14" s="35" t="s">
        <v>39</v>
      </c>
      <c r="D14" s="35" t="s">
        <v>40</v>
      </c>
      <c r="E14" s="41">
        <v>1</v>
      </c>
      <c r="F14" s="42">
        <v>2326800</v>
      </c>
      <c r="G14" s="43">
        <v>1680000</v>
      </c>
      <c r="H14" s="44">
        <v>1259590.7375167999</v>
      </c>
      <c r="I14" s="45">
        <f>AVERAGE(F14:H14)</f>
        <v>1755463.5791722666</v>
      </c>
      <c r="J14" s="24">
        <v>10</v>
      </c>
      <c r="K14" s="18">
        <v>44</v>
      </c>
      <c r="L14" s="35" t="s">
        <v>39</v>
      </c>
      <c r="M14" s="35" t="s">
        <v>40</v>
      </c>
      <c r="N14" s="41">
        <v>1</v>
      </c>
      <c r="O14" s="42">
        <v>1755400</v>
      </c>
      <c r="P14" s="32">
        <f t="shared" si="0"/>
        <v>63.57917226664722</v>
      </c>
      <c r="Q14" s="32"/>
      <c r="R14" s="32"/>
      <c r="S14" s="24">
        <v>10</v>
      </c>
      <c r="T14" s="18">
        <v>44</v>
      </c>
      <c r="U14" s="35" t="s">
        <v>39</v>
      </c>
      <c r="V14" s="35" t="s">
        <v>40</v>
      </c>
      <c r="W14" s="41">
        <v>1</v>
      </c>
      <c r="X14" s="42">
        <v>1667690.8</v>
      </c>
      <c r="Y14" s="32">
        <f t="shared" si="1"/>
        <v>87772.779172266601</v>
      </c>
      <c r="Z14" s="32"/>
      <c r="AA14" s="32"/>
      <c r="AB14" s="33">
        <v>10</v>
      </c>
      <c r="AC14" s="18">
        <v>44</v>
      </c>
      <c r="AD14" s="35" t="s">
        <v>39</v>
      </c>
      <c r="AE14" s="105" t="s">
        <v>40</v>
      </c>
      <c r="AF14" s="36">
        <v>1</v>
      </c>
      <c r="AG14" s="37">
        <v>1421925.4991295361</v>
      </c>
      <c r="AH14" s="38">
        <f t="shared" si="2"/>
        <v>333538.08004273055</v>
      </c>
      <c r="AI14" s="38">
        <f t="shared" si="3"/>
        <v>71238.467506389759</v>
      </c>
      <c r="AJ14" s="38">
        <f t="shared" si="4"/>
        <v>1350687.0316231463</v>
      </c>
      <c r="AK14" s="39">
        <v>10</v>
      </c>
      <c r="AL14" s="18">
        <v>44</v>
      </c>
      <c r="AM14" s="35" t="s">
        <v>39</v>
      </c>
      <c r="AN14" s="35" t="s">
        <v>40</v>
      </c>
      <c r="AO14" s="41">
        <v>1</v>
      </c>
      <c r="AP14" s="42">
        <v>1755000</v>
      </c>
      <c r="AQ14" s="32">
        <f t="shared" si="5"/>
        <v>463.57917226664722</v>
      </c>
      <c r="AR14" s="24">
        <v>10</v>
      </c>
      <c r="AS14" s="18">
        <v>44</v>
      </c>
      <c r="AT14" s="35" t="s">
        <v>39</v>
      </c>
      <c r="AU14" s="35" t="s">
        <v>40</v>
      </c>
      <c r="AV14" s="41">
        <v>1</v>
      </c>
      <c r="AW14" s="42">
        <v>1720354.3075888213</v>
      </c>
      <c r="AX14" s="32">
        <f t="shared" si="6"/>
        <v>35109.27158344537</v>
      </c>
      <c r="AY14" s="24">
        <v>10</v>
      </c>
      <c r="AZ14" s="18">
        <v>44</v>
      </c>
      <c r="BA14" s="35" t="s">
        <v>39</v>
      </c>
      <c r="BB14" s="35" t="s">
        <v>40</v>
      </c>
      <c r="BC14" s="41">
        <v>1</v>
      </c>
      <c r="BD14" s="42">
        <v>1755463.5791722666</v>
      </c>
      <c r="BE14" s="32">
        <f t="shared" si="7"/>
        <v>0</v>
      </c>
      <c r="BF14" s="24">
        <v>10</v>
      </c>
      <c r="BG14" s="18">
        <v>44</v>
      </c>
      <c r="BH14" s="35" t="s">
        <v>39</v>
      </c>
      <c r="BI14" s="35" t="s">
        <v>40</v>
      </c>
      <c r="BJ14" s="41">
        <v>1</v>
      </c>
      <c r="BK14" s="42">
        <v>1737908.943380544</v>
      </c>
      <c r="BL14" s="32">
        <f t="shared" si="8"/>
        <v>17554.635791722685</v>
      </c>
    </row>
    <row r="15" spans="1:64" ht="102.75" customHeight="1" x14ac:dyDescent="0.25">
      <c r="A15" s="40">
        <v>11</v>
      </c>
      <c r="B15" s="34">
        <v>24</v>
      </c>
      <c r="C15" s="35" t="s">
        <v>41</v>
      </c>
      <c r="D15" s="35" t="s">
        <v>42</v>
      </c>
      <c r="E15" s="41">
        <v>1</v>
      </c>
      <c r="F15" s="42">
        <v>1617680</v>
      </c>
      <c r="G15" s="43">
        <v>1168000</v>
      </c>
      <c r="H15" s="44">
        <v>979663.80167039996</v>
      </c>
      <c r="I15" s="45">
        <f t="shared" ref="I15:I30" si="9">AVERAGE(F15:H15)</f>
        <v>1255114.6005567999</v>
      </c>
      <c r="J15" s="40">
        <v>11</v>
      </c>
      <c r="K15" s="34">
        <v>24</v>
      </c>
      <c r="L15" s="35" t="s">
        <v>41</v>
      </c>
      <c r="M15" s="35" t="s">
        <v>42</v>
      </c>
      <c r="N15" s="41">
        <v>1</v>
      </c>
      <c r="O15" s="42">
        <v>1255000</v>
      </c>
      <c r="P15" s="32">
        <f t="shared" si="0"/>
        <v>114.6005567999091</v>
      </c>
      <c r="Q15" s="32"/>
      <c r="R15" s="32"/>
      <c r="S15" s="40">
        <v>11</v>
      </c>
      <c r="T15" s="34">
        <v>24</v>
      </c>
      <c r="U15" s="35" t="s">
        <v>41</v>
      </c>
      <c r="V15" s="35" t="s">
        <v>42</v>
      </c>
      <c r="W15" s="41">
        <v>1</v>
      </c>
      <c r="X15" s="42">
        <v>1192359.25</v>
      </c>
      <c r="Y15" s="32">
        <f t="shared" si="1"/>
        <v>62755.350556799909</v>
      </c>
      <c r="Z15" s="32"/>
      <c r="AA15" s="32"/>
      <c r="AB15" s="33">
        <v>11</v>
      </c>
      <c r="AC15" s="34">
        <v>24</v>
      </c>
      <c r="AD15" s="35" t="s">
        <v>41</v>
      </c>
      <c r="AE15" s="105" t="s">
        <v>42</v>
      </c>
      <c r="AF15" s="36">
        <v>1</v>
      </c>
      <c r="AG15" s="37">
        <v>1016642.826451008</v>
      </c>
      <c r="AH15" s="38">
        <f t="shared" si="2"/>
        <v>238471.77410579193</v>
      </c>
      <c r="AI15" s="38">
        <f t="shared" si="3"/>
        <v>50933.805605195499</v>
      </c>
      <c r="AJ15" s="38">
        <f t="shared" si="4"/>
        <v>965709.02084581251</v>
      </c>
      <c r="AK15" s="46">
        <v>11</v>
      </c>
      <c r="AL15" s="34">
        <v>24</v>
      </c>
      <c r="AM15" s="35" t="s">
        <v>41</v>
      </c>
      <c r="AN15" s="35" t="s">
        <v>42</v>
      </c>
      <c r="AO15" s="41">
        <v>1</v>
      </c>
      <c r="AP15" s="42">
        <v>1255000</v>
      </c>
      <c r="AQ15" s="32">
        <f t="shared" si="5"/>
        <v>114.6005567999091</v>
      </c>
      <c r="AR15" s="40">
        <v>11</v>
      </c>
      <c r="AS15" s="34">
        <v>24</v>
      </c>
      <c r="AT15" s="35" t="s">
        <v>41</v>
      </c>
      <c r="AU15" s="35" t="s">
        <v>42</v>
      </c>
      <c r="AV15" s="41">
        <v>1</v>
      </c>
      <c r="AW15" s="42">
        <v>1230012.308545664</v>
      </c>
      <c r="AX15" s="32">
        <f t="shared" si="6"/>
        <v>25102.292011135956</v>
      </c>
      <c r="AY15" s="40">
        <v>11</v>
      </c>
      <c r="AZ15" s="34">
        <v>24</v>
      </c>
      <c r="BA15" s="35" t="s">
        <v>41</v>
      </c>
      <c r="BB15" s="35" t="s">
        <v>42</v>
      </c>
      <c r="BC15" s="41">
        <v>1</v>
      </c>
      <c r="BD15" s="42">
        <v>1255114.6005567999</v>
      </c>
      <c r="BE15" s="32">
        <f t="shared" si="7"/>
        <v>0</v>
      </c>
      <c r="BF15" s="40">
        <v>11</v>
      </c>
      <c r="BG15" s="34">
        <v>24</v>
      </c>
      <c r="BH15" s="35" t="s">
        <v>41</v>
      </c>
      <c r="BI15" s="35" t="s">
        <v>42</v>
      </c>
      <c r="BJ15" s="41">
        <v>1</v>
      </c>
      <c r="BK15" s="42">
        <v>1242563.4545512318</v>
      </c>
      <c r="BL15" s="32">
        <f t="shared" si="8"/>
        <v>12551.146005568095</v>
      </c>
    </row>
    <row r="16" spans="1:64" ht="77.25" customHeight="1" x14ac:dyDescent="0.25">
      <c r="A16" s="40">
        <v>12</v>
      </c>
      <c r="B16" s="34">
        <v>20</v>
      </c>
      <c r="C16" s="35" t="s">
        <v>43</v>
      </c>
      <c r="D16" s="35" t="s">
        <v>44</v>
      </c>
      <c r="E16" s="41">
        <v>1</v>
      </c>
      <c r="F16" s="42">
        <v>0</v>
      </c>
      <c r="G16" s="47">
        <v>1420200</v>
      </c>
      <c r="H16" s="44">
        <v>1067657.2947199999</v>
      </c>
      <c r="I16" s="31">
        <f t="shared" ref="I16:I20" si="10">AVERAGE(G16:H16)</f>
        <v>1243928.6473599998</v>
      </c>
      <c r="J16" s="40">
        <v>12</v>
      </c>
      <c r="K16" s="34">
        <v>20</v>
      </c>
      <c r="L16" s="35" t="s">
        <v>43</v>
      </c>
      <c r="M16" s="35" t="s">
        <v>44</v>
      </c>
      <c r="N16" s="41">
        <v>1</v>
      </c>
      <c r="O16" s="42">
        <v>1243800</v>
      </c>
      <c r="P16" s="32">
        <f t="shared" si="0"/>
        <v>128.64735999982804</v>
      </c>
      <c r="Q16" s="32"/>
      <c r="R16" s="32"/>
      <c r="S16" s="40">
        <v>12</v>
      </c>
      <c r="T16" s="34">
        <v>20</v>
      </c>
      <c r="U16" s="35" t="s">
        <v>43</v>
      </c>
      <c r="V16" s="35" t="s">
        <v>44</v>
      </c>
      <c r="W16" s="41">
        <v>1</v>
      </c>
      <c r="X16" s="42">
        <v>1181732.55</v>
      </c>
      <c r="Y16" s="32">
        <f t="shared" si="1"/>
        <v>62196.097359999781</v>
      </c>
      <c r="Z16" s="32"/>
      <c r="AA16" s="32"/>
      <c r="AB16" s="33">
        <v>12</v>
      </c>
      <c r="AC16" s="34">
        <v>20</v>
      </c>
      <c r="AD16" s="35" t="s">
        <v>43</v>
      </c>
      <c r="AE16" s="105" t="s">
        <v>44</v>
      </c>
      <c r="AF16" s="36">
        <v>1</v>
      </c>
      <c r="AG16" s="37">
        <v>1007582.2043615999</v>
      </c>
      <c r="AH16" s="38">
        <f t="shared" si="2"/>
        <v>236346.44299839996</v>
      </c>
      <c r="AI16" s="38">
        <f t="shared" si="3"/>
        <v>50479.868438516154</v>
      </c>
      <c r="AJ16" s="38">
        <f t="shared" si="4"/>
        <v>957102.33592308371</v>
      </c>
      <c r="AK16" s="46">
        <v>12</v>
      </c>
      <c r="AL16" s="34">
        <v>20</v>
      </c>
      <c r="AM16" s="35" t="s">
        <v>43</v>
      </c>
      <c r="AN16" s="35" t="s">
        <v>44</v>
      </c>
      <c r="AO16" s="41">
        <v>1</v>
      </c>
      <c r="AP16" s="42">
        <v>1243000</v>
      </c>
      <c r="AQ16" s="32">
        <f t="shared" si="5"/>
        <v>928.64735999982804</v>
      </c>
      <c r="AR16" s="40">
        <v>12</v>
      </c>
      <c r="AS16" s="34">
        <v>20</v>
      </c>
      <c r="AT16" s="35" t="s">
        <v>43</v>
      </c>
      <c r="AU16" s="35" t="s">
        <v>44</v>
      </c>
      <c r="AV16" s="41">
        <v>1</v>
      </c>
      <c r="AW16" s="42">
        <v>1219050.0744127999</v>
      </c>
      <c r="AX16" s="32">
        <f t="shared" si="6"/>
        <v>24878.572947199922</v>
      </c>
      <c r="AY16" s="40">
        <v>12</v>
      </c>
      <c r="AZ16" s="34">
        <v>20</v>
      </c>
      <c r="BA16" s="35" t="s">
        <v>43</v>
      </c>
      <c r="BB16" s="35" t="s">
        <v>44</v>
      </c>
      <c r="BC16" s="41">
        <v>1</v>
      </c>
      <c r="BD16" s="42">
        <v>1243928.6473599998</v>
      </c>
      <c r="BE16" s="32">
        <f t="shared" si="7"/>
        <v>0</v>
      </c>
      <c r="BF16" s="40">
        <v>12</v>
      </c>
      <c r="BG16" s="34">
        <v>20</v>
      </c>
      <c r="BH16" s="35" t="s">
        <v>43</v>
      </c>
      <c r="BI16" s="35" t="s">
        <v>44</v>
      </c>
      <c r="BJ16" s="41">
        <v>1</v>
      </c>
      <c r="BK16" s="42">
        <v>1231489.3608863999</v>
      </c>
      <c r="BL16" s="32">
        <f t="shared" si="8"/>
        <v>12439.286473599961</v>
      </c>
    </row>
    <row r="17" spans="1:64" ht="71.25" customHeight="1" x14ac:dyDescent="0.25">
      <c r="A17" s="24">
        <v>13</v>
      </c>
      <c r="B17" s="34">
        <v>20</v>
      </c>
      <c r="C17" s="35" t="s">
        <v>43</v>
      </c>
      <c r="D17" s="35" t="s">
        <v>45</v>
      </c>
      <c r="E17" s="41">
        <v>1</v>
      </c>
      <c r="F17" s="42">
        <v>0</v>
      </c>
      <c r="G17" s="47">
        <v>1420200</v>
      </c>
      <c r="H17" s="44">
        <v>1067657.2947199999</v>
      </c>
      <c r="I17" s="31">
        <f t="shared" si="10"/>
        <v>1243928.6473599998</v>
      </c>
      <c r="J17" s="24">
        <v>13</v>
      </c>
      <c r="K17" s="34">
        <v>20</v>
      </c>
      <c r="L17" s="35" t="s">
        <v>43</v>
      </c>
      <c r="M17" s="35" t="s">
        <v>45</v>
      </c>
      <c r="N17" s="41">
        <v>1</v>
      </c>
      <c r="O17" s="42">
        <v>1243800</v>
      </c>
      <c r="P17" s="32">
        <f t="shared" si="0"/>
        <v>128.64735999982804</v>
      </c>
      <c r="Q17" s="32"/>
      <c r="R17" s="32"/>
      <c r="S17" s="24">
        <v>13</v>
      </c>
      <c r="T17" s="34">
        <v>20</v>
      </c>
      <c r="U17" s="35" t="s">
        <v>43</v>
      </c>
      <c r="V17" s="35" t="s">
        <v>45</v>
      </c>
      <c r="W17" s="41">
        <v>1</v>
      </c>
      <c r="X17" s="42">
        <v>1181732.55</v>
      </c>
      <c r="Y17" s="32">
        <f t="shared" si="1"/>
        <v>62196.097359999781</v>
      </c>
      <c r="Z17" s="32"/>
      <c r="AA17" s="32"/>
      <c r="AB17" s="33">
        <v>13</v>
      </c>
      <c r="AC17" s="34">
        <v>20</v>
      </c>
      <c r="AD17" s="35" t="s">
        <v>43</v>
      </c>
      <c r="AE17" s="105" t="s">
        <v>45</v>
      </c>
      <c r="AF17" s="36">
        <v>1</v>
      </c>
      <c r="AG17" s="37">
        <v>1007582.2043615999</v>
      </c>
      <c r="AH17" s="38">
        <f t="shared" si="2"/>
        <v>236346.44299839996</v>
      </c>
      <c r="AI17" s="38">
        <f t="shared" si="3"/>
        <v>50479.868438516154</v>
      </c>
      <c r="AJ17" s="38">
        <f t="shared" si="4"/>
        <v>957102.33592308371</v>
      </c>
      <c r="AK17" s="39">
        <v>13</v>
      </c>
      <c r="AL17" s="34">
        <v>20</v>
      </c>
      <c r="AM17" s="35" t="s">
        <v>43</v>
      </c>
      <c r="AN17" s="35" t="s">
        <v>45</v>
      </c>
      <c r="AO17" s="41">
        <v>1</v>
      </c>
      <c r="AP17" s="42">
        <v>1243000</v>
      </c>
      <c r="AQ17" s="32">
        <f t="shared" si="5"/>
        <v>928.64735999982804</v>
      </c>
      <c r="AR17" s="24">
        <v>13</v>
      </c>
      <c r="AS17" s="34">
        <v>20</v>
      </c>
      <c r="AT17" s="35" t="s">
        <v>43</v>
      </c>
      <c r="AU17" s="35" t="s">
        <v>45</v>
      </c>
      <c r="AV17" s="41">
        <v>1</v>
      </c>
      <c r="AW17" s="42">
        <v>1219050.0744127999</v>
      </c>
      <c r="AX17" s="32">
        <f t="shared" si="6"/>
        <v>24878.572947199922</v>
      </c>
      <c r="AY17" s="24">
        <v>13</v>
      </c>
      <c r="AZ17" s="34">
        <v>20</v>
      </c>
      <c r="BA17" s="35" t="s">
        <v>43</v>
      </c>
      <c r="BB17" s="35" t="s">
        <v>45</v>
      </c>
      <c r="BC17" s="41">
        <v>1</v>
      </c>
      <c r="BD17" s="42">
        <v>1243928.6473599998</v>
      </c>
      <c r="BE17" s="32">
        <f t="shared" si="7"/>
        <v>0</v>
      </c>
      <c r="BF17" s="24">
        <v>13</v>
      </c>
      <c r="BG17" s="34">
        <v>20</v>
      </c>
      <c r="BH17" s="35" t="s">
        <v>43</v>
      </c>
      <c r="BI17" s="35" t="s">
        <v>45</v>
      </c>
      <c r="BJ17" s="41">
        <v>1</v>
      </c>
      <c r="BK17" s="42">
        <v>1231489.3608863999</v>
      </c>
      <c r="BL17" s="32">
        <f t="shared" si="8"/>
        <v>12439.286473599961</v>
      </c>
    </row>
    <row r="18" spans="1:64" ht="84" customHeight="1" x14ac:dyDescent="0.25">
      <c r="A18" s="40">
        <v>14</v>
      </c>
      <c r="B18" s="34">
        <v>20</v>
      </c>
      <c r="C18" s="35" t="s">
        <v>43</v>
      </c>
      <c r="D18" s="35" t="s">
        <v>46</v>
      </c>
      <c r="E18" s="41">
        <v>1</v>
      </c>
      <c r="F18" s="42">
        <v>0</v>
      </c>
      <c r="G18" s="47">
        <v>1420200</v>
      </c>
      <c r="H18" s="44">
        <v>1067657.2947199999</v>
      </c>
      <c r="I18" s="31">
        <f t="shared" si="10"/>
        <v>1243928.6473599998</v>
      </c>
      <c r="J18" s="40">
        <v>14</v>
      </c>
      <c r="K18" s="34">
        <v>20</v>
      </c>
      <c r="L18" s="35" t="s">
        <v>43</v>
      </c>
      <c r="M18" s="35" t="s">
        <v>46</v>
      </c>
      <c r="N18" s="41">
        <v>1</v>
      </c>
      <c r="O18" s="42">
        <v>1243800</v>
      </c>
      <c r="P18" s="32">
        <f t="shared" si="0"/>
        <v>128.64735999982804</v>
      </c>
      <c r="Q18" s="32"/>
      <c r="R18" s="32"/>
      <c r="S18" s="40">
        <v>14</v>
      </c>
      <c r="T18" s="34">
        <v>20</v>
      </c>
      <c r="U18" s="35" t="s">
        <v>43</v>
      </c>
      <c r="V18" s="35" t="s">
        <v>46</v>
      </c>
      <c r="W18" s="41">
        <v>1</v>
      </c>
      <c r="X18" s="42">
        <v>1181732.55</v>
      </c>
      <c r="Y18" s="32">
        <f t="shared" si="1"/>
        <v>62196.097359999781</v>
      </c>
      <c r="Z18" s="32"/>
      <c r="AA18" s="32"/>
      <c r="AB18" s="33">
        <v>14</v>
      </c>
      <c r="AC18" s="34">
        <v>20</v>
      </c>
      <c r="AD18" s="35" t="s">
        <v>43</v>
      </c>
      <c r="AE18" s="105" t="s">
        <v>46</v>
      </c>
      <c r="AF18" s="36">
        <v>1</v>
      </c>
      <c r="AG18" s="37">
        <v>1007582.2043615999</v>
      </c>
      <c r="AH18" s="38">
        <f t="shared" si="2"/>
        <v>236346.44299839996</v>
      </c>
      <c r="AI18" s="38">
        <f t="shared" si="3"/>
        <v>50479.868438516154</v>
      </c>
      <c r="AJ18" s="38">
        <f t="shared" si="4"/>
        <v>957102.33592308371</v>
      </c>
      <c r="AK18" s="46">
        <v>14</v>
      </c>
      <c r="AL18" s="34">
        <v>20</v>
      </c>
      <c r="AM18" s="35" t="s">
        <v>43</v>
      </c>
      <c r="AN18" s="35" t="s">
        <v>46</v>
      </c>
      <c r="AO18" s="41">
        <v>1</v>
      </c>
      <c r="AP18" s="42">
        <v>1243000</v>
      </c>
      <c r="AQ18" s="32">
        <f t="shared" si="5"/>
        <v>928.64735999982804</v>
      </c>
      <c r="AR18" s="40">
        <v>14</v>
      </c>
      <c r="AS18" s="34">
        <v>20</v>
      </c>
      <c r="AT18" s="35" t="s">
        <v>43</v>
      </c>
      <c r="AU18" s="35" t="s">
        <v>46</v>
      </c>
      <c r="AV18" s="41">
        <v>1</v>
      </c>
      <c r="AW18" s="42">
        <v>1219050.0744127999</v>
      </c>
      <c r="AX18" s="32">
        <f t="shared" si="6"/>
        <v>24878.572947199922</v>
      </c>
      <c r="AY18" s="40">
        <v>14</v>
      </c>
      <c r="AZ18" s="34">
        <v>20</v>
      </c>
      <c r="BA18" s="35" t="s">
        <v>43</v>
      </c>
      <c r="BB18" s="35" t="s">
        <v>46</v>
      </c>
      <c r="BC18" s="41">
        <v>1</v>
      </c>
      <c r="BD18" s="42">
        <v>1243928.6473599998</v>
      </c>
      <c r="BE18" s="32">
        <f t="shared" si="7"/>
        <v>0</v>
      </c>
      <c r="BF18" s="40">
        <v>14</v>
      </c>
      <c r="BG18" s="34">
        <v>20</v>
      </c>
      <c r="BH18" s="35" t="s">
        <v>43</v>
      </c>
      <c r="BI18" s="35" t="s">
        <v>46</v>
      </c>
      <c r="BJ18" s="41">
        <v>1</v>
      </c>
      <c r="BK18" s="42">
        <v>1231489.3608863999</v>
      </c>
      <c r="BL18" s="32">
        <f t="shared" si="8"/>
        <v>12439.286473599961</v>
      </c>
    </row>
    <row r="19" spans="1:64" ht="70.5" customHeight="1" x14ac:dyDescent="0.25">
      <c r="A19" s="40">
        <v>15</v>
      </c>
      <c r="B19" s="34">
        <v>28</v>
      </c>
      <c r="C19" s="35" t="s">
        <v>47</v>
      </c>
      <c r="D19" s="35" t="s">
        <v>48</v>
      </c>
      <c r="E19" s="41">
        <v>1</v>
      </c>
      <c r="F19" s="42">
        <v>0</v>
      </c>
      <c r="G19" s="47">
        <v>310000</v>
      </c>
      <c r="H19" s="44">
        <v>228783.54177919999</v>
      </c>
      <c r="I19" s="31">
        <f t="shared" si="10"/>
        <v>269391.77088959998</v>
      </c>
      <c r="J19" s="40">
        <v>15</v>
      </c>
      <c r="K19" s="34">
        <v>28</v>
      </c>
      <c r="L19" s="35" t="s">
        <v>47</v>
      </c>
      <c r="M19" s="35" t="s">
        <v>48</v>
      </c>
      <c r="N19" s="41">
        <v>1</v>
      </c>
      <c r="O19" s="42">
        <v>269200</v>
      </c>
      <c r="P19" s="32">
        <f t="shared" si="0"/>
        <v>191.77088959998218</v>
      </c>
      <c r="Q19" s="32"/>
      <c r="R19" s="32"/>
      <c r="S19" s="40">
        <v>15</v>
      </c>
      <c r="T19" s="34">
        <v>28</v>
      </c>
      <c r="U19" s="35" t="s">
        <v>47</v>
      </c>
      <c r="V19" s="35" t="s">
        <v>48</v>
      </c>
      <c r="W19" s="41">
        <v>1</v>
      </c>
      <c r="X19" s="42">
        <v>255922.4</v>
      </c>
      <c r="Y19" s="32">
        <f t="shared" si="1"/>
        <v>13469.370889599988</v>
      </c>
      <c r="Z19" s="32"/>
      <c r="AA19" s="32"/>
      <c r="AB19" s="33">
        <v>15</v>
      </c>
      <c r="AC19" s="34">
        <v>28</v>
      </c>
      <c r="AD19" s="35" t="s">
        <v>47</v>
      </c>
      <c r="AE19" s="105" t="s">
        <v>48</v>
      </c>
      <c r="AF19" s="36">
        <v>1</v>
      </c>
      <c r="AG19" s="37">
        <v>218207.33442057599</v>
      </c>
      <c r="AH19" s="38">
        <f t="shared" si="2"/>
        <v>51184.436469023989</v>
      </c>
      <c r="AI19" s="38">
        <f t="shared" si="3"/>
        <v>10932.187454470857</v>
      </c>
      <c r="AJ19" s="38">
        <f t="shared" si="4"/>
        <v>207275.14696610512</v>
      </c>
      <c r="AK19" s="46">
        <v>15</v>
      </c>
      <c r="AL19" s="34">
        <v>28</v>
      </c>
      <c r="AM19" s="35" t="s">
        <v>47</v>
      </c>
      <c r="AN19" s="35" t="s">
        <v>48</v>
      </c>
      <c r="AO19" s="41">
        <v>1</v>
      </c>
      <c r="AP19" s="42">
        <v>269000</v>
      </c>
      <c r="AQ19" s="32">
        <f t="shared" si="5"/>
        <v>391.77088959998218</v>
      </c>
      <c r="AR19" s="40">
        <v>15</v>
      </c>
      <c r="AS19" s="34">
        <v>28</v>
      </c>
      <c r="AT19" s="35" t="s">
        <v>47</v>
      </c>
      <c r="AU19" s="35" t="s">
        <v>48</v>
      </c>
      <c r="AV19" s="41">
        <v>1</v>
      </c>
      <c r="AW19" s="42">
        <v>264003.93547180796</v>
      </c>
      <c r="AX19" s="32">
        <f t="shared" si="6"/>
        <v>5387.8354177920264</v>
      </c>
      <c r="AY19" s="40">
        <v>15</v>
      </c>
      <c r="AZ19" s="34">
        <v>28</v>
      </c>
      <c r="BA19" s="35" t="s">
        <v>47</v>
      </c>
      <c r="BB19" s="35" t="s">
        <v>48</v>
      </c>
      <c r="BC19" s="41">
        <v>1</v>
      </c>
      <c r="BD19" s="42">
        <v>269391.77088959998</v>
      </c>
      <c r="BE19" s="32">
        <f t="shared" si="7"/>
        <v>0</v>
      </c>
      <c r="BF19" s="40">
        <v>15</v>
      </c>
      <c r="BG19" s="34">
        <v>28</v>
      </c>
      <c r="BH19" s="35" t="s">
        <v>47</v>
      </c>
      <c r="BI19" s="35" t="s">
        <v>48</v>
      </c>
      <c r="BJ19" s="41">
        <v>1</v>
      </c>
      <c r="BK19" s="42">
        <v>266697.853180704</v>
      </c>
      <c r="BL19" s="32">
        <f t="shared" si="8"/>
        <v>2693.9177088959841</v>
      </c>
    </row>
    <row r="20" spans="1:64" ht="69.75" customHeight="1" x14ac:dyDescent="0.25">
      <c r="A20" s="24">
        <v>16</v>
      </c>
      <c r="B20" s="34">
        <v>28</v>
      </c>
      <c r="C20" s="35" t="s">
        <v>47</v>
      </c>
      <c r="D20" s="35" t="s">
        <v>49</v>
      </c>
      <c r="E20" s="41">
        <v>1</v>
      </c>
      <c r="F20" s="42">
        <v>0</v>
      </c>
      <c r="G20" s="47">
        <v>310000</v>
      </c>
      <c r="H20" s="44">
        <v>228783.54177919999</v>
      </c>
      <c r="I20" s="31">
        <f t="shared" si="10"/>
        <v>269391.77088959998</v>
      </c>
      <c r="J20" s="24">
        <v>16</v>
      </c>
      <c r="K20" s="34">
        <v>28</v>
      </c>
      <c r="L20" s="35" t="s">
        <v>47</v>
      </c>
      <c r="M20" s="35" t="s">
        <v>49</v>
      </c>
      <c r="N20" s="41">
        <v>1</v>
      </c>
      <c r="O20" s="42">
        <v>269200</v>
      </c>
      <c r="P20" s="32">
        <f t="shared" si="0"/>
        <v>191.77088959998218</v>
      </c>
      <c r="Q20" s="32"/>
      <c r="R20" s="32"/>
      <c r="S20" s="24">
        <v>16</v>
      </c>
      <c r="T20" s="34">
        <v>28</v>
      </c>
      <c r="U20" s="35" t="s">
        <v>47</v>
      </c>
      <c r="V20" s="35" t="s">
        <v>49</v>
      </c>
      <c r="W20" s="41">
        <v>1</v>
      </c>
      <c r="X20" s="42">
        <v>255922.4</v>
      </c>
      <c r="Y20" s="32">
        <f t="shared" si="1"/>
        <v>13469.370889599988</v>
      </c>
      <c r="Z20" s="32"/>
      <c r="AA20" s="32"/>
      <c r="AB20" s="33">
        <v>16</v>
      </c>
      <c r="AC20" s="34">
        <v>28</v>
      </c>
      <c r="AD20" s="35" t="s">
        <v>47</v>
      </c>
      <c r="AE20" s="105" t="s">
        <v>49</v>
      </c>
      <c r="AF20" s="36">
        <v>1</v>
      </c>
      <c r="AG20" s="37">
        <v>218207.33442057599</v>
      </c>
      <c r="AH20" s="38">
        <f t="shared" si="2"/>
        <v>51184.436469023989</v>
      </c>
      <c r="AI20" s="38">
        <f t="shared" si="3"/>
        <v>10932.187454470857</v>
      </c>
      <c r="AJ20" s="38">
        <f t="shared" si="4"/>
        <v>207275.14696610512</v>
      </c>
      <c r="AK20" s="39">
        <v>16</v>
      </c>
      <c r="AL20" s="34">
        <v>28</v>
      </c>
      <c r="AM20" s="35" t="s">
        <v>47</v>
      </c>
      <c r="AN20" s="35" t="s">
        <v>49</v>
      </c>
      <c r="AO20" s="41">
        <v>1</v>
      </c>
      <c r="AP20" s="42">
        <v>269000</v>
      </c>
      <c r="AQ20" s="32">
        <f t="shared" si="5"/>
        <v>391.77088959998218</v>
      </c>
      <c r="AR20" s="24">
        <v>16</v>
      </c>
      <c r="AS20" s="34">
        <v>28</v>
      </c>
      <c r="AT20" s="35" t="s">
        <v>47</v>
      </c>
      <c r="AU20" s="35" t="s">
        <v>49</v>
      </c>
      <c r="AV20" s="41">
        <v>1</v>
      </c>
      <c r="AW20" s="42">
        <v>264003.93547180796</v>
      </c>
      <c r="AX20" s="32">
        <f t="shared" si="6"/>
        <v>5387.8354177920264</v>
      </c>
      <c r="AY20" s="24">
        <v>16</v>
      </c>
      <c r="AZ20" s="34">
        <v>28</v>
      </c>
      <c r="BA20" s="35" t="s">
        <v>47</v>
      </c>
      <c r="BB20" s="35" t="s">
        <v>49</v>
      </c>
      <c r="BC20" s="41">
        <v>1</v>
      </c>
      <c r="BD20" s="42">
        <v>269391.77088959998</v>
      </c>
      <c r="BE20" s="32">
        <f t="shared" si="7"/>
        <v>0</v>
      </c>
      <c r="BF20" s="24">
        <v>16</v>
      </c>
      <c r="BG20" s="34">
        <v>28</v>
      </c>
      <c r="BH20" s="35" t="s">
        <v>47</v>
      </c>
      <c r="BI20" s="35" t="s">
        <v>49</v>
      </c>
      <c r="BJ20" s="41">
        <v>1</v>
      </c>
      <c r="BK20" s="42">
        <v>266697.853180704</v>
      </c>
      <c r="BL20" s="32">
        <f t="shared" si="8"/>
        <v>2693.9177088959841</v>
      </c>
    </row>
    <row r="21" spans="1:64" ht="49.5" customHeight="1" x14ac:dyDescent="0.25">
      <c r="A21" s="40">
        <v>17</v>
      </c>
      <c r="B21" s="34">
        <v>9</v>
      </c>
      <c r="C21" s="35" t="s">
        <v>50</v>
      </c>
      <c r="D21" s="35" t="s">
        <v>51</v>
      </c>
      <c r="E21" s="41">
        <v>1</v>
      </c>
      <c r="F21" s="42">
        <v>4307350</v>
      </c>
      <c r="G21" s="43">
        <v>3110000</v>
      </c>
      <c r="H21" s="44">
        <v>2458029.4404928</v>
      </c>
      <c r="I21" s="45">
        <f t="shared" si="9"/>
        <v>3291793.1468309332</v>
      </c>
      <c r="J21" s="40">
        <v>17</v>
      </c>
      <c r="K21" s="34">
        <v>9</v>
      </c>
      <c r="L21" s="35" t="s">
        <v>50</v>
      </c>
      <c r="M21" s="35" t="s">
        <v>51</v>
      </c>
      <c r="N21" s="41">
        <v>1</v>
      </c>
      <c r="O21" s="42">
        <v>3291700</v>
      </c>
      <c r="P21" s="32">
        <f t="shared" si="0"/>
        <v>93.14683093316853</v>
      </c>
      <c r="Q21" s="32"/>
      <c r="R21" s="32"/>
      <c r="S21" s="40">
        <v>17</v>
      </c>
      <c r="T21" s="34">
        <v>9</v>
      </c>
      <c r="U21" s="35" t="s">
        <v>50</v>
      </c>
      <c r="V21" s="35" t="s">
        <v>51</v>
      </c>
      <c r="W21" s="41">
        <v>1</v>
      </c>
      <c r="X21" s="42">
        <v>3127203.35</v>
      </c>
      <c r="Y21" s="32">
        <f t="shared" si="1"/>
        <v>164589.79683093308</v>
      </c>
      <c r="Z21" s="32"/>
      <c r="AA21" s="32"/>
      <c r="AB21" s="33">
        <v>17</v>
      </c>
      <c r="AC21" s="34">
        <v>9</v>
      </c>
      <c r="AD21" s="35" t="s">
        <v>50</v>
      </c>
      <c r="AE21" s="105" t="s">
        <v>51</v>
      </c>
      <c r="AF21" s="36">
        <v>1</v>
      </c>
      <c r="AG21" s="37">
        <v>2666352.4489330561</v>
      </c>
      <c r="AH21" s="38">
        <f t="shared" si="2"/>
        <v>625440.69789787708</v>
      </c>
      <c r="AI21" s="38">
        <f t="shared" si="3"/>
        <v>133584.25769154611</v>
      </c>
      <c r="AJ21" s="38">
        <f t="shared" si="4"/>
        <v>2532768.1912415102</v>
      </c>
      <c r="AK21" s="46">
        <v>17</v>
      </c>
      <c r="AL21" s="34">
        <v>9</v>
      </c>
      <c r="AM21" s="35" t="s">
        <v>50</v>
      </c>
      <c r="AN21" s="35" t="s">
        <v>51</v>
      </c>
      <c r="AO21" s="41">
        <v>1</v>
      </c>
      <c r="AP21" s="42">
        <v>3291000</v>
      </c>
      <c r="AQ21" s="32">
        <f t="shared" si="5"/>
        <v>793.14683093316853</v>
      </c>
      <c r="AR21" s="40">
        <v>17</v>
      </c>
      <c r="AS21" s="34">
        <v>9</v>
      </c>
      <c r="AT21" s="35" t="s">
        <v>50</v>
      </c>
      <c r="AU21" s="35" t="s">
        <v>51</v>
      </c>
      <c r="AV21" s="41">
        <v>1</v>
      </c>
      <c r="AW21" s="42">
        <v>3225957.2838943144</v>
      </c>
      <c r="AX21" s="32">
        <f t="shared" si="6"/>
        <v>65835.862936618738</v>
      </c>
      <c r="AY21" s="40">
        <v>17</v>
      </c>
      <c r="AZ21" s="34">
        <v>9</v>
      </c>
      <c r="BA21" s="35" t="s">
        <v>50</v>
      </c>
      <c r="BB21" s="35" t="s">
        <v>51</v>
      </c>
      <c r="BC21" s="41">
        <v>1</v>
      </c>
      <c r="BD21" s="42">
        <v>3291793.1468309332</v>
      </c>
      <c r="BE21" s="32">
        <f t="shared" si="7"/>
        <v>0</v>
      </c>
      <c r="BF21" s="40">
        <v>17</v>
      </c>
      <c r="BG21" s="34">
        <v>9</v>
      </c>
      <c r="BH21" s="35" t="s">
        <v>50</v>
      </c>
      <c r="BI21" s="35" t="s">
        <v>51</v>
      </c>
      <c r="BJ21" s="41">
        <v>1</v>
      </c>
      <c r="BK21" s="42">
        <v>3258875.2153626238</v>
      </c>
      <c r="BL21" s="32">
        <f t="shared" si="8"/>
        <v>32917.931468309369</v>
      </c>
    </row>
    <row r="22" spans="1:64" ht="48.75" customHeight="1" x14ac:dyDescent="0.25">
      <c r="A22" s="40">
        <v>18</v>
      </c>
      <c r="B22" s="34">
        <v>11</v>
      </c>
      <c r="C22" s="35" t="s">
        <v>52</v>
      </c>
      <c r="D22" s="35" t="s">
        <v>53</v>
      </c>
      <c r="E22" s="41">
        <v>1</v>
      </c>
      <c r="F22" s="42">
        <v>0</v>
      </c>
      <c r="G22" s="47">
        <v>1970000</v>
      </c>
      <c r="H22" s="44">
        <v>1239244.663648</v>
      </c>
      <c r="I22" s="31">
        <f t="shared" ref="I22:I23" si="11">AVERAGE(G22:H22)</f>
        <v>1604622.331824</v>
      </c>
      <c r="J22" s="40">
        <v>18</v>
      </c>
      <c r="K22" s="34">
        <v>11</v>
      </c>
      <c r="L22" s="35" t="s">
        <v>52</v>
      </c>
      <c r="M22" s="35" t="s">
        <v>53</v>
      </c>
      <c r="N22" s="41">
        <v>1</v>
      </c>
      <c r="O22" s="42">
        <v>1604500</v>
      </c>
      <c r="P22" s="32">
        <f t="shared" si="0"/>
        <v>122.3318239999935</v>
      </c>
      <c r="Q22" s="32"/>
      <c r="R22" s="32"/>
      <c r="S22" s="40">
        <v>18</v>
      </c>
      <c r="T22" s="34">
        <v>11</v>
      </c>
      <c r="U22" s="35" t="s">
        <v>52</v>
      </c>
      <c r="V22" s="35" t="s">
        <v>53</v>
      </c>
      <c r="W22" s="41">
        <v>1</v>
      </c>
      <c r="X22" s="42">
        <v>1524390.9</v>
      </c>
      <c r="Y22" s="32">
        <f t="shared" si="1"/>
        <v>80231.431824000087</v>
      </c>
      <c r="Z22" s="32"/>
      <c r="AA22" s="32"/>
      <c r="AB22" s="33">
        <v>18</v>
      </c>
      <c r="AC22" s="34">
        <v>11</v>
      </c>
      <c r="AD22" s="35" t="s">
        <v>52</v>
      </c>
      <c r="AE22" s="105" t="s">
        <v>53</v>
      </c>
      <c r="AF22" s="36">
        <v>1</v>
      </c>
      <c r="AG22" s="37">
        <v>1299744.0887774401</v>
      </c>
      <c r="AH22" s="38">
        <f t="shared" si="2"/>
        <v>304878.24304655986</v>
      </c>
      <c r="AI22" s="38">
        <f t="shared" si="3"/>
        <v>65117.178847749747</v>
      </c>
      <c r="AJ22" s="38">
        <f t="shared" si="4"/>
        <v>1234626.9099296904</v>
      </c>
      <c r="AK22" s="46">
        <v>18</v>
      </c>
      <c r="AL22" s="34">
        <v>11</v>
      </c>
      <c r="AM22" s="35" t="s">
        <v>52</v>
      </c>
      <c r="AN22" s="35" t="s">
        <v>53</v>
      </c>
      <c r="AO22" s="41">
        <v>1</v>
      </c>
      <c r="AP22" s="42">
        <v>1604000</v>
      </c>
      <c r="AQ22" s="32">
        <f t="shared" si="5"/>
        <v>622.3318239999935</v>
      </c>
      <c r="AR22" s="40">
        <v>18</v>
      </c>
      <c r="AS22" s="34">
        <v>11</v>
      </c>
      <c r="AT22" s="35" t="s">
        <v>52</v>
      </c>
      <c r="AU22" s="35" t="s">
        <v>53</v>
      </c>
      <c r="AV22" s="41">
        <v>1</v>
      </c>
      <c r="AW22" s="42">
        <v>1572529.8851875199</v>
      </c>
      <c r="AX22" s="32">
        <f t="shared" si="6"/>
        <v>32092.446636480046</v>
      </c>
      <c r="AY22" s="40">
        <v>18</v>
      </c>
      <c r="AZ22" s="34">
        <v>11</v>
      </c>
      <c r="BA22" s="35" t="s">
        <v>52</v>
      </c>
      <c r="BB22" s="35" t="s">
        <v>53</v>
      </c>
      <c r="BC22" s="41">
        <v>1</v>
      </c>
      <c r="BD22" s="42">
        <v>1604622.331824</v>
      </c>
      <c r="BE22" s="32">
        <f t="shared" si="7"/>
        <v>0</v>
      </c>
      <c r="BF22" s="40">
        <v>18</v>
      </c>
      <c r="BG22" s="34">
        <v>11</v>
      </c>
      <c r="BH22" s="35" t="s">
        <v>52</v>
      </c>
      <c r="BI22" s="35" t="s">
        <v>53</v>
      </c>
      <c r="BJ22" s="41">
        <v>1</v>
      </c>
      <c r="BK22" s="42">
        <v>1588576.1085057601</v>
      </c>
      <c r="BL22" s="32">
        <f t="shared" si="8"/>
        <v>16046.223318239907</v>
      </c>
    </row>
    <row r="23" spans="1:64" ht="51.75" customHeight="1" x14ac:dyDescent="0.25">
      <c r="A23" s="24">
        <v>19</v>
      </c>
      <c r="B23" s="34">
        <v>10</v>
      </c>
      <c r="C23" s="35" t="s">
        <v>54</v>
      </c>
      <c r="D23" s="35" t="s">
        <v>55</v>
      </c>
      <c r="E23" s="41">
        <v>1</v>
      </c>
      <c r="F23" s="42">
        <v>0</v>
      </c>
      <c r="G23" s="47">
        <v>2160000</v>
      </c>
      <c r="H23" s="44">
        <v>1620551.3330304001</v>
      </c>
      <c r="I23" s="31">
        <f t="shared" si="11"/>
        <v>1890275.6665151999</v>
      </c>
      <c r="J23" s="24">
        <v>19</v>
      </c>
      <c r="K23" s="34">
        <v>10</v>
      </c>
      <c r="L23" s="35" t="s">
        <v>54</v>
      </c>
      <c r="M23" s="35" t="s">
        <v>55</v>
      </c>
      <c r="N23" s="41">
        <v>1</v>
      </c>
      <c r="O23" s="42">
        <v>1890100</v>
      </c>
      <c r="P23" s="32">
        <f t="shared" si="0"/>
        <v>175.6665151999332</v>
      </c>
      <c r="Q23" s="32"/>
      <c r="R23" s="32"/>
      <c r="S23" s="24">
        <v>19</v>
      </c>
      <c r="T23" s="34">
        <v>10</v>
      </c>
      <c r="U23" s="35" t="s">
        <v>54</v>
      </c>
      <c r="V23" s="35" t="s">
        <v>55</v>
      </c>
      <c r="W23" s="41">
        <v>1</v>
      </c>
      <c r="X23" s="42">
        <v>1795762.2</v>
      </c>
      <c r="Y23" s="32">
        <f t="shared" si="1"/>
        <v>94513.46651519998</v>
      </c>
      <c r="Z23" s="32"/>
      <c r="AA23" s="32"/>
      <c r="AB23" s="33">
        <v>19</v>
      </c>
      <c r="AC23" s="34">
        <v>10</v>
      </c>
      <c r="AD23" s="35" t="s">
        <v>54</v>
      </c>
      <c r="AE23" s="105" t="s">
        <v>55</v>
      </c>
      <c r="AF23" s="36">
        <v>1</v>
      </c>
      <c r="AG23" s="37">
        <v>1531123.289877312</v>
      </c>
      <c r="AH23" s="38">
        <f t="shared" si="2"/>
        <v>359152.37663788791</v>
      </c>
      <c r="AI23" s="38">
        <f t="shared" si="3"/>
        <v>76709.276822853324</v>
      </c>
      <c r="AJ23" s="38">
        <f t="shared" si="4"/>
        <v>1454414.0130544587</v>
      </c>
      <c r="AK23" s="39">
        <v>19</v>
      </c>
      <c r="AL23" s="34">
        <v>10</v>
      </c>
      <c r="AM23" s="35" t="s">
        <v>54</v>
      </c>
      <c r="AN23" s="35" t="s">
        <v>55</v>
      </c>
      <c r="AO23" s="41">
        <v>1</v>
      </c>
      <c r="AP23" s="42">
        <v>1890000</v>
      </c>
      <c r="AQ23" s="32">
        <f t="shared" si="5"/>
        <v>275.6665151999332</v>
      </c>
      <c r="AR23" s="24">
        <v>19</v>
      </c>
      <c r="AS23" s="34">
        <v>10</v>
      </c>
      <c r="AT23" s="35" t="s">
        <v>54</v>
      </c>
      <c r="AU23" s="35" t="s">
        <v>55</v>
      </c>
      <c r="AV23" s="41">
        <v>1</v>
      </c>
      <c r="AW23" s="42">
        <v>1852470.1531848959</v>
      </c>
      <c r="AX23" s="32">
        <f t="shared" si="6"/>
        <v>37805.513330304064</v>
      </c>
      <c r="AY23" s="24">
        <v>19</v>
      </c>
      <c r="AZ23" s="34">
        <v>10</v>
      </c>
      <c r="BA23" s="35" t="s">
        <v>54</v>
      </c>
      <c r="BB23" s="35" t="s">
        <v>55</v>
      </c>
      <c r="BC23" s="41">
        <v>1</v>
      </c>
      <c r="BD23" s="42">
        <v>1890275.6665151999</v>
      </c>
      <c r="BE23" s="32">
        <f t="shared" si="7"/>
        <v>0</v>
      </c>
      <c r="BF23" s="24">
        <v>19</v>
      </c>
      <c r="BG23" s="34">
        <v>10</v>
      </c>
      <c r="BH23" s="35" t="s">
        <v>54</v>
      </c>
      <c r="BI23" s="35" t="s">
        <v>55</v>
      </c>
      <c r="BJ23" s="41">
        <v>1</v>
      </c>
      <c r="BK23" s="42">
        <v>1871372.9098500479</v>
      </c>
      <c r="BL23" s="32">
        <f t="shared" si="8"/>
        <v>18902.756665152032</v>
      </c>
    </row>
    <row r="24" spans="1:64" ht="192.75" customHeight="1" x14ac:dyDescent="0.25">
      <c r="A24" s="40">
        <v>20</v>
      </c>
      <c r="B24" s="34">
        <v>44</v>
      </c>
      <c r="C24" s="35" t="s">
        <v>56</v>
      </c>
      <c r="D24" s="35" t="s">
        <v>57</v>
      </c>
      <c r="E24" s="41">
        <v>1</v>
      </c>
      <c r="F24" s="42">
        <v>5401500</v>
      </c>
      <c r="G24" s="47">
        <v>3900000</v>
      </c>
      <c r="H24" s="44">
        <v>3011567.2691392</v>
      </c>
      <c r="I24" s="45">
        <f t="shared" si="9"/>
        <v>4104355.7563797333</v>
      </c>
      <c r="J24" s="40">
        <v>20</v>
      </c>
      <c r="K24" s="34">
        <v>44</v>
      </c>
      <c r="L24" s="35" t="s">
        <v>56</v>
      </c>
      <c r="M24" s="35" t="s">
        <v>57</v>
      </c>
      <c r="N24" s="41">
        <v>1</v>
      </c>
      <c r="O24" s="42">
        <v>4104200</v>
      </c>
      <c r="P24" s="32">
        <f t="shared" si="0"/>
        <v>155.75637973332778</v>
      </c>
      <c r="Q24" s="32"/>
      <c r="R24" s="32"/>
      <c r="S24" s="40">
        <v>20</v>
      </c>
      <c r="T24" s="34">
        <v>44</v>
      </c>
      <c r="U24" s="35" t="s">
        <v>56</v>
      </c>
      <c r="V24" s="35" t="s">
        <v>57</v>
      </c>
      <c r="W24" s="41">
        <v>1</v>
      </c>
      <c r="X24" s="42">
        <v>3899138.2</v>
      </c>
      <c r="Y24" s="32">
        <f t="shared" si="1"/>
        <v>205217.55637973314</v>
      </c>
      <c r="Z24" s="32"/>
      <c r="AA24" s="32"/>
      <c r="AB24" s="33">
        <v>20</v>
      </c>
      <c r="AC24" s="34">
        <v>44</v>
      </c>
      <c r="AD24" s="35" t="s">
        <v>56</v>
      </c>
      <c r="AE24" s="105" t="s">
        <v>57</v>
      </c>
      <c r="AF24" s="36">
        <v>1</v>
      </c>
      <c r="AG24" s="37">
        <v>3324528.1626675841</v>
      </c>
      <c r="AH24" s="38">
        <f t="shared" si="2"/>
        <v>779827.59371214919</v>
      </c>
      <c r="AI24" s="38">
        <f t="shared" si="3"/>
        <v>166558.86094964595</v>
      </c>
      <c r="AJ24" s="38">
        <f t="shared" si="4"/>
        <v>3157969.3017179384</v>
      </c>
      <c r="AK24" s="46">
        <v>20</v>
      </c>
      <c r="AL24" s="34">
        <v>44</v>
      </c>
      <c r="AM24" s="35" t="s">
        <v>56</v>
      </c>
      <c r="AN24" s="35" t="s">
        <v>57</v>
      </c>
      <c r="AO24" s="41">
        <v>1</v>
      </c>
      <c r="AP24" s="42">
        <v>4104000</v>
      </c>
      <c r="AQ24" s="32">
        <f t="shared" si="5"/>
        <v>355.75637973332778</v>
      </c>
      <c r="AR24" s="40">
        <v>20</v>
      </c>
      <c r="AS24" s="34">
        <v>44</v>
      </c>
      <c r="AT24" s="35" t="s">
        <v>56</v>
      </c>
      <c r="AU24" s="35" t="s">
        <v>57</v>
      </c>
      <c r="AV24" s="41">
        <v>1</v>
      </c>
      <c r="AW24" s="42">
        <v>4022268.6412521387</v>
      </c>
      <c r="AX24" s="32">
        <f t="shared" si="6"/>
        <v>82087.115127594676</v>
      </c>
      <c r="AY24" s="40">
        <v>20</v>
      </c>
      <c r="AZ24" s="34">
        <v>44</v>
      </c>
      <c r="BA24" s="35" t="s">
        <v>56</v>
      </c>
      <c r="BB24" s="35" t="s">
        <v>57</v>
      </c>
      <c r="BC24" s="41">
        <v>1</v>
      </c>
      <c r="BD24" s="42">
        <v>4104355.7563797333</v>
      </c>
      <c r="BE24" s="32">
        <f t="shared" si="7"/>
        <v>0</v>
      </c>
      <c r="BF24" s="40">
        <v>20</v>
      </c>
      <c r="BG24" s="34">
        <v>44</v>
      </c>
      <c r="BH24" s="35" t="s">
        <v>56</v>
      </c>
      <c r="BI24" s="35" t="s">
        <v>57</v>
      </c>
      <c r="BJ24" s="41">
        <v>1</v>
      </c>
      <c r="BK24" s="42">
        <v>4063312.1988159358</v>
      </c>
      <c r="BL24" s="32">
        <f t="shared" si="8"/>
        <v>41043.557563797571</v>
      </c>
    </row>
    <row r="25" spans="1:64" ht="45.75" customHeight="1" x14ac:dyDescent="0.25">
      <c r="A25" s="40">
        <v>21</v>
      </c>
      <c r="B25" s="34">
        <v>16</v>
      </c>
      <c r="C25" s="35" t="s">
        <v>58</v>
      </c>
      <c r="D25" s="35" t="s">
        <v>59</v>
      </c>
      <c r="E25" s="41">
        <v>1</v>
      </c>
      <c r="F25" s="42">
        <v>0</v>
      </c>
      <c r="G25" s="47">
        <v>310000</v>
      </c>
      <c r="H25" s="44">
        <v>206540.5856704</v>
      </c>
      <c r="I25" s="31">
        <f t="shared" ref="I25:I28" si="12">AVERAGE(G25:H25)</f>
        <v>258270.2928352</v>
      </c>
      <c r="J25" s="40">
        <v>21</v>
      </c>
      <c r="K25" s="34">
        <v>16</v>
      </c>
      <c r="L25" s="35" t="s">
        <v>58</v>
      </c>
      <c r="M25" s="35" t="s">
        <v>59</v>
      </c>
      <c r="N25" s="41">
        <v>1</v>
      </c>
      <c r="O25" s="42">
        <v>258100</v>
      </c>
      <c r="P25" s="32">
        <f t="shared" si="0"/>
        <v>170.29283520000172</v>
      </c>
      <c r="Q25" s="32"/>
      <c r="R25" s="32"/>
      <c r="S25" s="40">
        <v>21</v>
      </c>
      <c r="T25" s="34">
        <v>16</v>
      </c>
      <c r="U25" s="35" t="s">
        <v>58</v>
      </c>
      <c r="V25" s="35" t="s">
        <v>59</v>
      </c>
      <c r="W25" s="41">
        <v>1</v>
      </c>
      <c r="X25" s="42">
        <v>245356.5</v>
      </c>
      <c r="Y25" s="32">
        <f t="shared" si="1"/>
        <v>12913.792835200002</v>
      </c>
      <c r="Z25" s="32"/>
      <c r="AA25" s="32"/>
      <c r="AB25" s="33">
        <v>21</v>
      </c>
      <c r="AC25" s="34">
        <v>16</v>
      </c>
      <c r="AD25" s="35" t="s">
        <v>58</v>
      </c>
      <c r="AE25" s="105" t="s">
        <v>59</v>
      </c>
      <c r="AF25" s="36">
        <v>1</v>
      </c>
      <c r="AG25" s="37">
        <v>209198.93719651201</v>
      </c>
      <c r="AH25" s="38">
        <f t="shared" si="2"/>
        <v>49071.355638687994</v>
      </c>
      <c r="AI25" s="38">
        <f t="shared" si="3"/>
        <v>10480.866753545251</v>
      </c>
      <c r="AJ25" s="38">
        <f t="shared" si="4"/>
        <v>198718.07044296677</v>
      </c>
      <c r="AK25" s="46">
        <v>21</v>
      </c>
      <c r="AL25" s="34">
        <v>16</v>
      </c>
      <c r="AM25" s="35" t="s">
        <v>58</v>
      </c>
      <c r="AN25" s="35" t="s">
        <v>59</v>
      </c>
      <c r="AO25" s="41">
        <v>1</v>
      </c>
      <c r="AP25" s="42">
        <v>258000</v>
      </c>
      <c r="AQ25" s="32">
        <f t="shared" si="5"/>
        <v>270.29283520000172</v>
      </c>
      <c r="AR25" s="40">
        <v>21</v>
      </c>
      <c r="AS25" s="34">
        <v>16</v>
      </c>
      <c r="AT25" s="35" t="s">
        <v>58</v>
      </c>
      <c r="AU25" s="35" t="s">
        <v>59</v>
      </c>
      <c r="AV25" s="41">
        <v>1</v>
      </c>
      <c r="AW25" s="42">
        <v>253104.88697849601</v>
      </c>
      <c r="AX25" s="32">
        <f t="shared" si="6"/>
        <v>5165.4058567039901</v>
      </c>
      <c r="AY25" s="40">
        <v>21</v>
      </c>
      <c r="AZ25" s="34">
        <v>16</v>
      </c>
      <c r="BA25" s="35" t="s">
        <v>58</v>
      </c>
      <c r="BB25" s="35" t="s">
        <v>59</v>
      </c>
      <c r="BC25" s="41">
        <v>1</v>
      </c>
      <c r="BD25" s="42">
        <v>258270.2928352</v>
      </c>
      <c r="BE25" s="32">
        <f t="shared" si="7"/>
        <v>0</v>
      </c>
      <c r="BF25" s="40">
        <v>21</v>
      </c>
      <c r="BG25" s="34">
        <v>16</v>
      </c>
      <c r="BH25" s="35" t="s">
        <v>58</v>
      </c>
      <c r="BI25" s="35" t="s">
        <v>59</v>
      </c>
      <c r="BJ25" s="41">
        <v>1</v>
      </c>
      <c r="BK25" s="42">
        <v>255687.58990684801</v>
      </c>
      <c r="BL25" s="32">
        <f t="shared" si="8"/>
        <v>2582.7029283519951</v>
      </c>
    </row>
    <row r="26" spans="1:64" ht="75" customHeight="1" x14ac:dyDescent="0.25">
      <c r="A26" s="24">
        <v>22</v>
      </c>
      <c r="B26" s="34"/>
      <c r="C26" s="35" t="s">
        <v>60</v>
      </c>
      <c r="D26" s="35" t="s">
        <v>61</v>
      </c>
      <c r="E26" s="41">
        <v>1</v>
      </c>
      <c r="F26" s="48">
        <v>0</v>
      </c>
      <c r="G26" s="49">
        <v>0</v>
      </c>
      <c r="H26" s="50">
        <v>374952</v>
      </c>
      <c r="I26" s="51">
        <f>+H26</f>
        <v>374952</v>
      </c>
      <c r="J26" s="24">
        <v>22</v>
      </c>
      <c r="K26" s="34" t="s">
        <v>21</v>
      </c>
      <c r="L26" s="35" t="s">
        <v>62</v>
      </c>
      <c r="M26" s="35" t="s">
        <v>61</v>
      </c>
      <c r="N26" s="41">
        <v>1</v>
      </c>
      <c r="O26" s="48">
        <v>374800</v>
      </c>
      <c r="P26" s="32">
        <f t="shared" si="0"/>
        <v>152</v>
      </c>
      <c r="Q26" s="32"/>
      <c r="R26" s="32"/>
      <c r="S26" s="24">
        <v>22</v>
      </c>
      <c r="T26" s="34" t="s">
        <v>21</v>
      </c>
      <c r="U26" s="35" t="s">
        <v>62</v>
      </c>
      <c r="V26" s="35" t="s">
        <v>61</v>
      </c>
      <c r="W26" s="41">
        <v>1</v>
      </c>
      <c r="X26" s="48">
        <v>356204.4</v>
      </c>
      <c r="Y26" s="32">
        <f t="shared" si="1"/>
        <v>18747.599999999977</v>
      </c>
      <c r="Z26" s="32"/>
      <c r="AA26" s="32"/>
      <c r="AB26" s="33">
        <v>22</v>
      </c>
      <c r="AC26" s="34" t="s">
        <v>21</v>
      </c>
      <c r="AD26" s="35" t="s">
        <v>62</v>
      </c>
      <c r="AE26" s="105" t="s">
        <v>61</v>
      </c>
      <c r="AF26" s="36">
        <v>1</v>
      </c>
      <c r="AG26" s="52">
        <v>303711.12</v>
      </c>
      <c r="AH26" s="38">
        <f t="shared" si="2"/>
        <v>71240.88</v>
      </c>
      <c r="AI26" s="38">
        <f t="shared" si="3"/>
        <v>15215.927111999999</v>
      </c>
      <c r="AJ26" s="38">
        <f t="shared" si="4"/>
        <v>288495.19288799999</v>
      </c>
      <c r="AK26" s="39">
        <v>22</v>
      </c>
      <c r="AL26" s="34" t="s">
        <v>21</v>
      </c>
      <c r="AM26" s="35" t="s">
        <v>62</v>
      </c>
      <c r="AN26" s="35" t="s">
        <v>61</v>
      </c>
      <c r="AO26" s="41">
        <v>1</v>
      </c>
      <c r="AP26" s="48">
        <v>374000</v>
      </c>
      <c r="AQ26" s="32">
        <f t="shared" si="5"/>
        <v>952</v>
      </c>
      <c r="AR26" s="24">
        <v>22</v>
      </c>
      <c r="AS26" s="34" t="s">
        <v>21</v>
      </c>
      <c r="AT26" s="35" t="s">
        <v>62</v>
      </c>
      <c r="AU26" s="35" t="s">
        <v>61</v>
      </c>
      <c r="AV26" s="41">
        <v>1</v>
      </c>
      <c r="AW26" s="48">
        <v>367452.96</v>
      </c>
      <c r="AX26" s="32">
        <f t="shared" si="6"/>
        <v>7499.039999999979</v>
      </c>
      <c r="AY26" s="24">
        <v>22</v>
      </c>
      <c r="AZ26" s="34" t="s">
        <v>21</v>
      </c>
      <c r="BA26" s="35" t="s">
        <v>62</v>
      </c>
      <c r="BB26" s="35" t="s">
        <v>61</v>
      </c>
      <c r="BC26" s="41">
        <v>1</v>
      </c>
      <c r="BD26" s="48">
        <v>374952</v>
      </c>
      <c r="BE26" s="32">
        <f t="shared" si="7"/>
        <v>0</v>
      </c>
      <c r="BF26" s="24">
        <v>22</v>
      </c>
      <c r="BG26" s="34" t="s">
        <v>21</v>
      </c>
      <c r="BH26" s="35" t="s">
        <v>62</v>
      </c>
      <c r="BI26" s="35" t="s">
        <v>61</v>
      </c>
      <c r="BJ26" s="41">
        <v>1</v>
      </c>
      <c r="BK26" s="48">
        <v>371202.48</v>
      </c>
      <c r="BL26" s="32">
        <f t="shared" si="8"/>
        <v>3749.5200000000186</v>
      </c>
    </row>
    <row r="27" spans="1:64" ht="48.75" customHeight="1" x14ac:dyDescent="0.25">
      <c r="A27" s="40">
        <v>23</v>
      </c>
      <c r="B27" s="34">
        <v>14</v>
      </c>
      <c r="C27" s="35" t="s">
        <v>63</v>
      </c>
      <c r="D27" s="35" t="s">
        <v>64</v>
      </c>
      <c r="E27" s="41">
        <v>1</v>
      </c>
      <c r="F27" s="53">
        <v>0</v>
      </c>
      <c r="G27" s="54">
        <v>1180000</v>
      </c>
      <c r="H27" s="55">
        <v>730836.53755520005</v>
      </c>
      <c r="I27" s="31">
        <f t="shared" si="12"/>
        <v>955418.26877760002</v>
      </c>
      <c r="J27" s="40">
        <v>23</v>
      </c>
      <c r="K27" s="34">
        <v>14</v>
      </c>
      <c r="L27" s="35" t="s">
        <v>63</v>
      </c>
      <c r="M27" s="35" t="s">
        <v>64</v>
      </c>
      <c r="N27" s="41">
        <v>1</v>
      </c>
      <c r="O27" s="53">
        <v>955300</v>
      </c>
      <c r="P27" s="32">
        <f t="shared" si="0"/>
        <v>118.2687776000239</v>
      </c>
      <c r="Q27" s="32"/>
      <c r="R27" s="32"/>
      <c r="S27" s="40">
        <v>23</v>
      </c>
      <c r="T27" s="34">
        <v>14</v>
      </c>
      <c r="U27" s="35" t="s">
        <v>63</v>
      </c>
      <c r="V27" s="35" t="s">
        <v>64</v>
      </c>
      <c r="W27" s="41">
        <v>1</v>
      </c>
      <c r="X27" s="53">
        <v>907647.1</v>
      </c>
      <c r="Y27" s="32">
        <f t="shared" si="1"/>
        <v>47771.168777600047</v>
      </c>
      <c r="Z27" s="32"/>
      <c r="AA27" s="32"/>
      <c r="AB27" s="33">
        <v>23</v>
      </c>
      <c r="AC27" s="34">
        <v>14</v>
      </c>
      <c r="AD27" s="35" t="s">
        <v>63</v>
      </c>
      <c r="AE27" s="105" t="s">
        <v>64</v>
      </c>
      <c r="AF27" s="36">
        <v>1</v>
      </c>
      <c r="AG27" s="56">
        <v>773888.79770985607</v>
      </c>
      <c r="AH27" s="38">
        <f t="shared" si="2"/>
        <v>181529.47106774396</v>
      </c>
      <c r="AI27" s="38">
        <f t="shared" si="3"/>
        <v>38771.828765263788</v>
      </c>
      <c r="AJ27" s="38">
        <f t="shared" si="4"/>
        <v>735116.96894459228</v>
      </c>
      <c r="AK27" s="46">
        <v>23</v>
      </c>
      <c r="AL27" s="34">
        <v>14</v>
      </c>
      <c r="AM27" s="35" t="s">
        <v>63</v>
      </c>
      <c r="AN27" s="35" t="s">
        <v>64</v>
      </c>
      <c r="AO27" s="41">
        <v>1</v>
      </c>
      <c r="AP27" s="53">
        <v>955000</v>
      </c>
      <c r="AQ27" s="32">
        <f t="shared" si="5"/>
        <v>418.2687776000239</v>
      </c>
      <c r="AR27" s="40">
        <v>23</v>
      </c>
      <c r="AS27" s="34">
        <v>14</v>
      </c>
      <c r="AT27" s="35" t="s">
        <v>63</v>
      </c>
      <c r="AU27" s="35" t="s">
        <v>64</v>
      </c>
      <c r="AV27" s="41">
        <v>1</v>
      </c>
      <c r="AW27" s="53">
        <v>936309.90340204805</v>
      </c>
      <c r="AX27" s="32">
        <f t="shared" si="6"/>
        <v>19108.365375551977</v>
      </c>
      <c r="AY27" s="40">
        <v>23</v>
      </c>
      <c r="AZ27" s="34">
        <v>14</v>
      </c>
      <c r="BA27" s="35" t="s">
        <v>63</v>
      </c>
      <c r="BB27" s="35" t="s">
        <v>64</v>
      </c>
      <c r="BC27" s="41">
        <v>1</v>
      </c>
      <c r="BD27" s="53">
        <v>955418.26877760002</v>
      </c>
      <c r="BE27" s="32">
        <f t="shared" si="7"/>
        <v>0</v>
      </c>
      <c r="BF27" s="40">
        <v>23</v>
      </c>
      <c r="BG27" s="34">
        <v>14</v>
      </c>
      <c r="BH27" s="35" t="s">
        <v>63</v>
      </c>
      <c r="BI27" s="35" t="s">
        <v>64</v>
      </c>
      <c r="BJ27" s="41">
        <v>1</v>
      </c>
      <c r="BK27" s="53">
        <v>945864.08608982398</v>
      </c>
      <c r="BL27" s="32">
        <f t="shared" si="8"/>
        <v>9554.1826877760468</v>
      </c>
    </row>
    <row r="28" spans="1:64" ht="61.5" customHeight="1" x14ac:dyDescent="0.25">
      <c r="A28" s="40">
        <v>24</v>
      </c>
      <c r="B28" s="34">
        <v>14</v>
      </c>
      <c r="C28" s="35" t="s">
        <v>65</v>
      </c>
      <c r="D28" s="35" t="s">
        <v>66</v>
      </c>
      <c r="E28" s="41">
        <v>1</v>
      </c>
      <c r="F28" s="53">
        <v>0</v>
      </c>
      <c r="G28" s="54">
        <v>1642000</v>
      </c>
      <c r="H28" s="55">
        <v>985040.60060160002</v>
      </c>
      <c r="I28" s="31">
        <f t="shared" si="12"/>
        <v>1313520.3003008</v>
      </c>
      <c r="J28" s="40">
        <v>24</v>
      </c>
      <c r="K28" s="34">
        <v>14</v>
      </c>
      <c r="L28" s="35" t="s">
        <v>65</v>
      </c>
      <c r="M28" s="35" t="s">
        <v>66</v>
      </c>
      <c r="N28" s="41">
        <v>1</v>
      </c>
      <c r="O28" s="53">
        <v>1313400</v>
      </c>
      <c r="P28" s="32">
        <f t="shared" si="0"/>
        <v>120.3003008000087</v>
      </c>
      <c r="Q28" s="32"/>
      <c r="R28" s="32"/>
      <c r="S28" s="40">
        <v>24</v>
      </c>
      <c r="T28" s="34">
        <v>14</v>
      </c>
      <c r="U28" s="35" t="s">
        <v>65</v>
      </c>
      <c r="V28" s="35" t="s">
        <v>66</v>
      </c>
      <c r="W28" s="41">
        <v>1</v>
      </c>
      <c r="X28" s="53">
        <v>1247844</v>
      </c>
      <c r="Y28" s="32">
        <f t="shared" si="1"/>
        <v>65676.300300800009</v>
      </c>
      <c r="Z28" s="32"/>
      <c r="AA28" s="32"/>
      <c r="AB28" s="33">
        <v>24</v>
      </c>
      <c r="AC28" s="34">
        <v>14</v>
      </c>
      <c r="AD28" s="35" t="s">
        <v>65</v>
      </c>
      <c r="AE28" s="105" t="s">
        <v>66</v>
      </c>
      <c r="AF28" s="36">
        <v>1</v>
      </c>
      <c r="AG28" s="56">
        <v>1063951.4432436482</v>
      </c>
      <c r="AH28" s="38">
        <f t="shared" si="2"/>
        <v>249568.85705715185</v>
      </c>
      <c r="AI28" s="38">
        <f t="shared" si="3"/>
        <v>53303.967306506769</v>
      </c>
      <c r="AJ28" s="38">
        <f t="shared" si="4"/>
        <v>1010647.4759371413</v>
      </c>
      <c r="AK28" s="46">
        <v>24</v>
      </c>
      <c r="AL28" s="34">
        <v>14</v>
      </c>
      <c r="AM28" s="35" t="s">
        <v>65</v>
      </c>
      <c r="AN28" s="35" t="s">
        <v>66</v>
      </c>
      <c r="AO28" s="41">
        <v>1</v>
      </c>
      <c r="AP28" s="53">
        <v>1313000</v>
      </c>
      <c r="AQ28" s="32">
        <f t="shared" si="5"/>
        <v>520.3003008000087</v>
      </c>
      <c r="AR28" s="40">
        <v>24</v>
      </c>
      <c r="AS28" s="34">
        <v>14</v>
      </c>
      <c r="AT28" s="35" t="s">
        <v>65</v>
      </c>
      <c r="AU28" s="35" t="s">
        <v>66</v>
      </c>
      <c r="AV28" s="41">
        <v>1</v>
      </c>
      <c r="AW28" s="53">
        <v>1287249.8942947839</v>
      </c>
      <c r="AX28" s="32">
        <f t="shared" si="6"/>
        <v>26270.40600601607</v>
      </c>
      <c r="AY28" s="40">
        <v>24</v>
      </c>
      <c r="AZ28" s="34">
        <v>14</v>
      </c>
      <c r="BA28" s="35" t="s">
        <v>65</v>
      </c>
      <c r="BB28" s="35" t="s">
        <v>66</v>
      </c>
      <c r="BC28" s="41">
        <v>1</v>
      </c>
      <c r="BD28" s="53">
        <v>1313520.3003008</v>
      </c>
      <c r="BE28" s="32">
        <f t="shared" si="7"/>
        <v>0</v>
      </c>
      <c r="BF28" s="40">
        <v>24</v>
      </c>
      <c r="BG28" s="34">
        <v>14</v>
      </c>
      <c r="BH28" s="35" t="s">
        <v>65</v>
      </c>
      <c r="BI28" s="35" t="s">
        <v>66</v>
      </c>
      <c r="BJ28" s="41">
        <v>1</v>
      </c>
      <c r="BK28" s="53">
        <v>1300385.0972977921</v>
      </c>
      <c r="BL28" s="32">
        <f t="shared" si="8"/>
        <v>13135.203003007919</v>
      </c>
    </row>
    <row r="29" spans="1:64" ht="59.25" customHeight="1" x14ac:dyDescent="0.25">
      <c r="A29" s="24">
        <v>25</v>
      </c>
      <c r="B29" s="34" t="s">
        <v>21</v>
      </c>
      <c r="C29" s="35" t="s">
        <v>67</v>
      </c>
      <c r="D29" s="35" t="s">
        <v>68</v>
      </c>
      <c r="E29" s="41">
        <v>1</v>
      </c>
      <c r="F29" s="53">
        <v>538765</v>
      </c>
      <c r="G29" s="54">
        <v>2860000</v>
      </c>
      <c r="H29" s="55">
        <v>2383163.5221695998</v>
      </c>
      <c r="I29" s="45">
        <f t="shared" si="9"/>
        <v>1927309.5073898665</v>
      </c>
      <c r="J29" s="24">
        <v>25</v>
      </c>
      <c r="K29" s="34" t="s">
        <v>21</v>
      </c>
      <c r="L29" s="35" t="s">
        <v>67</v>
      </c>
      <c r="M29" s="35" t="s">
        <v>68</v>
      </c>
      <c r="N29" s="41">
        <v>1</v>
      </c>
      <c r="O29" s="53">
        <v>1927200</v>
      </c>
      <c r="P29" s="32">
        <f t="shared" si="0"/>
        <v>109.50738986651413</v>
      </c>
      <c r="Q29" s="32"/>
      <c r="R29" s="32"/>
      <c r="S29" s="24">
        <v>25</v>
      </c>
      <c r="T29" s="34" t="s">
        <v>21</v>
      </c>
      <c r="U29" s="35" t="s">
        <v>67</v>
      </c>
      <c r="V29" s="35" t="s">
        <v>68</v>
      </c>
      <c r="W29" s="41">
        <v>1</v>
      </c>
      <c r="X29" s="53">
        <v>1830944.5</v>
      </c>
      <c r="Y29" s="32">
        <f t="shared" si="1"/>
        <v>96365.007389866514</v>
      </c>
      <c r="Z29" s="32"/>
      <c r="AA29" s="32"/>
      <c r="AB29" s="33">
        <v>25</v>
      </c>
      <c r="AC29" s="34" t="s">
        <v>21</v>
      </c>
      <c r="AD29" s="35" t="s">
        <v>67</v>
      </c>
      <c r="AE29" s="105" t="s">
        <v>68</v>
      </c>
      <c r="AF29" s="36">
        <v>1</v>
      </c>
      <c r="AG29" s="56">
        <v>1561120.7009857921</v>
      </c>
      <c r="AH29" s="38">
        <f t="shared" si="2"/>
        <v>366188.80640407442</v>
      </c>
      <c r="AI29" s="38">
        <f t="shared" si="3"/>
        <v>78212.147119388188</v>
      </c>
      <c r="AJ29" s="38">
        <f t="shared" si="4"/>
        <v>1482908.5538664039</v>
      </c>
      <c r="AK29" s="39">
        <v>25</v>
      </c>
      <c r="AL29" s="34" t="s">
        <v>21</v>
      </c>
      <c r="AM29" s="35" t="s">
        <v>67</v>
      </c>
      <c r="AN29" s="35" t="s">
        <v>68</v>
      </c>
      <c r="AO29" s="41">
        <v>1</v>
      </c>
      <c r="AP29" s="53">
        <v>1927000</v>
      </c>
      <c r="AQ29" s="32">
        <f t="shared" si="5"/>
        <v>309.50738986651413</v>
      </c>
      <c r="AR29" s="24">
        <v>25</v>
      </c>
      <c r="AS29" s="34" t="s">
        <v>21</v>
      </c>
      <c r="AT29" s="35" t="s">
        <v>67</v>
      </c>
      <c r="AU29" s="35" t="s">
        <v>68</v>
      </c>
      <c r="AV29" s="41">
        <v>1</v>
      </c>
      <c r="AW29" s="53">
        <v>1888763.3172420692</v>
      </c>
      <c r="AX29" s="32">
        <f t="shared" si="6"/>
        <v>38546.190147797344</v>
      </c>
      <c r="AY29" s="24">
        <v>25</v>
      </c>
      <c r="AZ29" s="34" t="s">
        <v>21</v>
      </c>
      <c r="BA29" s="35" t="s">
        <v>67</v>
      </c>
      <c r="BB29" s="35" t="s">
        <v>68</v>
      </c>
      <c r="BC29" s="41">
        <v>1</v>
      </c>
      <c r="BD29" s="53">
        <v>1927309.5073898665</v>
      </c>
      <c r="BE29" s="32">
        <f t="shared" si="7"/>
        <v>0</v>
      </c>
      <c r="BF29" s="24">
        <v>25</v>
      </c>
      <c r="BG29" s="34" t="s">
        <v>21</v>
      </c>
      <c r="BH29" s="35" t="s">
        <v>67</v>
      </c>
      <c r="BI29" s="35" t="s">
        <v>68</v>
      </c>
      <c r="BJ29" s="41">
        <v>1</v>
      </c>
      <c r="BK29" s="53">
        <v>1908036.4123159677</v>
      </c>
      <c r="BL29" s="32">
        <f t="shared" si="8"/>
        <v>19273.095073898789</v>
      </c>
    </row>
    <row r="30" spans="1:64" ht="52.5" customHeight="1" thickBot="1" x14ac:dyDescent="0.3">
      <c r="A30" s="40">
        <v>26</v>
      </c>
      <c r="B30" s="57" t="s">
        <v>21</v>
      </c>
      <c r="C30" s="58" t="s">
        <v>69</v>
      </c>
      <c r="D30" s="58" t="s">
        <v>70</v>
      </c>
      <c r="E30" s="59">
        <v>1</v>
      </c>
      <c r="F30" s="60">
        <v>1052600</v>
      </c>
      <c r="G30" s="61">
        <v>760000</v>
      </c>
      <c r="H30" s="62">
        <v>692201.07001599995</v>
      </c>
      <c r="I30" s="45">
        <f t="shared" si="9"/>
        <v>834933.69000533328</v>
      </c>
      <c r="J30" s="40">
        <v>26</v>
      </c>
      <c r="K30" s="57" t="s">
        <v>21</v>
      </c>
      <c r="L30" s="58" t="s">
        <v>69</v>
      </c>
      <c r="M30" s="58" t="s">
        <v>70</v>
      </c>
      <c r="N30" s="59">
        <v>1</v>
      </c>
      <c r="O30" s="60">
        <v>834800</v>
      </c>
      <c r="P30" s="32">
        <f t="shared" si="0"/>
        <v>133.69000533327926</v>
      </c>
      <c r="Q30" s="32"/>
      <c r="R30" s="32"/>
      <c r="S30" s="40">
        <v>26</v>
      </c>
      <c r="T30" s="57" t="s">
        <v>21</v>
      </c>
      <c r="U30" s="58" t="s">
        <v>69</v>
      </c>
      <c r="V30" s="58" t="s">
        <v>70</v>
      </c>
      <c r="W30" s="59">
        <v>1</v>
      </c>
      <c r="X30" s="60">
        <v>793187.3</v>
      </c>
      <c r="Y30" s="32">
        <f t="shared" si="1"/>
        <v>41746.390005333233</v>
      </c>
      <c r="Z30" s="32"/>
      <c r="AA30" s="32"/>
      <c r="AB30" s="33">
        <v>26</v>
      </c>
      <c r="AC30" s="18" t="s">
        <v>21</v>
      </c>
      <c r="AD30" s="35" t="s">
        <v>69</v>
      </c>
      <c r="AE30" s="105" t="s">
        <v>70</v>
      </c>
      <c r="AF30" s="36">
        <v>1</v>
      </c>
      <c r="AG30" s="37">
        <v>676296.28890431998</v>
      </c>
      <c r="AH30" s="38">
        <f t="shared" si="2"/>
        <v>158637.4011010133</v>
      </c>
      <c r="AI30" s="38">
        <f t="shared" si="3"/>
        <v>33882.444074106432</v>
      </c>
      <c r="AJ30" s="38">
        <f t="shared" si="4"/>
        <v>642413.84483021358</v>
      </c>
      <c r="AK30" s="46">
        <v>26</v>
      </c>
      <c r="AL30" s="57" t="s">
        <v>21</v>
      </c>
      <c r="AM30" s="58" t="s">
        <v>69</v>
      </c>
      <c r="AN30" s="58" t="s">
        <v>70</v>
      </c>
      <c r="AO30" s="59">
        <v>1</v>
      </c>
      <c r="AP30" s="60">
        <v>834000</v>
      </c>
      <c r="AQ30" s="32">
        <f t="shared" si="5"/>
        <v>933.69000533327926</v>
      </c>
      <c r="AR30" s="40">
        <v>26</v>
      </c>
      <c r="AS30" s="57" t="s">
        <v>21</v>
      </c>
      <c r="AT30" s="58" t="s">
        <v>69</v>
      </c>
      <c r="AU30" s="58" t="s">
        <v>70</v>
      </c>
      <c r="AV30" s="59">
        <v>1</v>
      </c>
      <c r="AW30" s="60">
        <v>818235.01620522665</v>
      </c>
      <c r="AX30" s="32">
        <f t="shared" si="6"/>
        <v>16698.673800106626</v>
      </c>
      <c r="AY30" s="40">
        <v>26</v>
      </c>
      <c r="AZ30" s="57" t="s">
        <v>21</v>
      </c>
      <c r="BA30" s="58" t="s">
        <v>69</v>
      </c>
      <c r="BB30" s="58" t="s">
        <v>70</v>
      </c>
      <c r="BC30" s="59">
        <v>1</v>
      </c>
      <c r="BD30" s="60">
        <v>834933.69000533328</v>
      </c>
      <c r="BE30" s="32">
        <f t="shared" si="7"/>
        <v>0</v>
      </c>
      <c r="BF30" s="40">
        <v>26</v>
      </c>
      <c r="BG30" s="57" t="s">
        <v>21</v>
      </c>
      <c r="BH30" s="58" t="s">
        <v>69</v>
      </c>
      <c r="BI30" s="58" t="s">
        <v>70</v>
      </c>
      <c r="BJ30" s="59">
        <v>1</v>
      </c>
      <c r="BK30" s="60">
        <v>826584.35310527997</v>
      </c>
      <c r="BL30" s="32">
        <f t="shared" si="8"/>
        <v>8349.336900053313</v>
      </c>
    </row>
    <row r="31" spans="1:64" ht="13.5" thickBot="1" x14ac:dyDescent="0.3">
      <c r="C31" s="64"/>
      <c r="D31" s="64"/>
      <c r="E31" s="65"/>
      <c r="AB31" s="69"/>
      <c r="AC31" s="69"/>
      <c r="AD31" s="69"/>
      <c r="AE31" s="69"/>
      <c r="AF31" s="69"/>
      <c r="AG31" s="69"/>
      <c r="AH31" s="69"/>
      <c r="AI31" s="69"/>
      <c r="AJ31" s="69"/>
    </row>
    <row r="32" spans="1:64" s="73" customFormat="1" ht="15" x14ac:dyDescent="0.25">
      <c r="A32" s="70"/>
      <c r="B32" s="71"/>
      <c r="C32" s="91"/>
      <c r="D32" s="91"/>
      <c r="E32" s="72"/>
      <c r="H32" s="74"/>
      <c r="I32" s="75">
        <f>SUM(I5:I31)</f>
        <v>38413766.847166933</v>
      </c>
      <c r="J32" s="70"/>
      <c r="O32" s="75">
        <f>SUM(O5:O31)</f>
        <v>38410500</v>
      </c>
      <c r="X32" s="75">
        <f>SUM(X5:X31)</f>
        <v>36493081.5</v>
      </c>
      <c r="AB32" s="76"/>
      <c r="AC32" s="77"/>
      <c r="AD32" s="77"/>
      <c r="AE32" s="77"/>
      <c r="AF32" s="77"/>
      <c r="AG32" s="78">
        <f>SUM(AG5:AG31)</f>
        <v>31115151.14620522</v>
      </c>
      <c r="AH32" s="77"/>
      <c r="AI32" s="77"/>
      <c r="AJ32" s="92">
        <f>SUM(AJ5:AJ31)</f>
        <v>29556282.073780332</v>
      </c>
      <c r="AP32" s="75">
        <f>SUM(AP5:AP31)</f>
        <v>38386000</v>
      </c>
      <c r="AW32" s="75">
        <f>SUM(AW5:AW31)</f>
        <v>37645491.510223597</v>
      </c>
      <c r="BD32" s="75">
        <f>SUM(BD5:BD31)</f>
        <v>38409996.554331735</v>
      </c>
      <c r="BK32" s="75">
        <f>SUM(BK5:BK31)</f>
        <v>38029629.178695254</v>
      </c>
    </row>
    <row r="33" spans="1:36" s="32" customFormat="1" x14ac:dyDescent="0.25">
      <c r="A33" s="2"/>
      <c r="B33" s="63"/>
      <c r="C33" s="79"/>
      <c r="D33" s="79"/>
      <c r="E33" s="65"/>
      <c r="F33" s="66"/>
      <c r="G33" s="66"/>
      <c r="H33" s="67"/>
      <c r="I33" s="68"/>
      <c r="J33" s="2"/>
      <c r="AB33" s="95" t="s">
        <v>71</v>
      </c>
      <c r="AC33" s="96"/>
      <c r="AD33" s="96"/>
      <c r="AE33" s="96"/>
      <c r="AF33" s="96"/>
      <c r="AG33" s="96"/>
      <c r="AH33" s="96"/>
      <c r="AI33" s="96"/>
      <c r="AJ33" s="93"/>
    </row>
    <row r="34" spans="1:36" s="32" customFormat="1" ht="13.5" thickBot="1" x14ac:dyDescent="0.3">
      <c r="A34" s="2"/>
      <c r="B34" s="63"/>
      <c r="C34" s="64"/>
      <c r="D34" s="64"/>
      <c r="E34" s="65"/>
      <c r="F34" s="66"/>
      <c r="G34" s="66"/>
      <c r="H34" s="67"/>
      <c r="I34" s="68"/>
      <c r="J34" s="2"/>
      <c r="AB34" s="97"/>
      <c r="AC34" s="98"/>
      <c r="AD34" s="98"/>
      <c r="AE34" s="98"/>
      <c r="AF34" s="98"/>
      <c r="AG34" s="98"/>
      <c r="AH34" s="98"/>
      <c r="AI34" s="98"/>
      <c r="AJ34" s="94"/>
    </row>
    <row r="35" spans="1:36" s="32" customFormat="1" x14ac:dyDescent="0.25">
      <c r="A35" s="2"/>
      <c r="B35" s="63"/>
      <c r="C35" s="64"/>
      <c r="D35" s="64"/>
      <c r="E35" s="65"/>
      <c r="F35" s="66"/>
      <c r="G35" s="66"/>
      <c r="H35" s="67"/>
      <c r="I35" s="68"/>
      <c r="J35" s="2"/>
    </row>
    <row r="36" spans="1:36" s="32" customFormat="1" x14ac:dyDescent="0.25">
      <c r="A36" s="2"/>
      <c r="B36" s="85"/>
      <c r="C36" s="85"/>
      <c r="D36" s="80"/>
      <c r="E36" s="81"/>
      <c r="F36" s="66"/>
      <c r="G36" s="66"/>
      <c r="H36" s="67"/>
      <c r="I36" s="68"/>
      <c r="J36" s="2"/>
    </row>
    <row r="37" spans="1:36" s="32" customFormat="1" ht="15" x14ac:dyDescent="0.25">
      <c r="A37" s="2"/>
      <c r="B37" s="85"/>
      <c r="C37" s="85"/>
      <c r="D37" s="80"/>
      <c r="E37" s="81"/>
      <c r="F37" s="66"/>
      <c r="G37" s="66"/>
      <c r="H37" s="67"/>
      <c r="I37" s="68"/>
      <c r="J37" s="2"/>
      <c r="AG37" s="82"/>
    </row>
    <row r="38" spans="1:36" s="32" customFormat="1" x14ac:dyDescent="0.25">
      <c r="A38" s="2"/>
      <c r="B38" s="83"/>
      <c r="C38" s="80"/>
      <c r="D38" s="80"/>
      <c r="E38" s="81"/>
      <c r="F38" s="66"/>
      <c r="G38" s="66"/>
      <c r="H38" s="67"/>
      <c r="I38" s="68"/>
      <c r="J38" s="2"/>
      <c r="AG38" s="84"/>
    </row>
    <row r="39" spans="1:36" s="32" customFormat="1" x14ac:dyDescent="0.25">
      <c r="A39" s="2"/>
      <c r="B39" s="83"/>
      <c r="C39" s="80"/>
      <c r="D39" s="80"/>
      <c r="E39" s="81"/>
      <c r="F39" s="66"/>
      <c r="G39" s="66"/>
      <c r="H39" s="67"/>
      <c r="I39" s="68"/>
      <c r="J39" s="2"/>
    </row>
    <row r="40" spans="1:36" x14ac:dyDescent="0.25">
      <c r="J40" s="86"/>
      <c r="K40" s="87"/>
      <c r="AG40" s="84"/>
    </row>
  </sheetData>
  <mergeCells count="17">
    <mergeCell ref="A1:I1"/>
    <mergeCell ref="AB1:AJ2"/>
    <mergeCell ref="A2:I2"/>
    <mergeCell ref="A3:E3"/>
    <mergeCell ref="J3:O3"/>
    <mergeCell ref="S3:X3"/>
    <mergeCell ref="AB3:AG3"/>
    <mergeCell ref="AY3:BD3"/>
    <mergeCell ref="BF3:BK3"/>
    <mergeCell ref="C32:D32"/>
    <mergeCell ref="AJ32:AJ34"/>
    <mergeCell ref="AB33:AI34"/>
    <mergeCell ref="B36:C36"/>
    <mergeCell ref="B37:C37"/>
    <mergeCell ref="J40:K40"/>
    <mergeCell ref="AK3:AP3"/>
    <mergeCell ref="AR3:AW3"/>
  </mergeCells>
  <pageMargins left="0.70866141732283472" right="0.70866141732283472" top="0.74803149606299213" bottom="0.74803149606299213" header="0.31496062992125984" footer="0.31496062992125984"/>
  <pageSetup scale="60" orientation="portrait" r:id="rId1"/>
  <headerFooter>
    <oddFooter>&amp;C&amp;"Arial,Normal"&amp;8AV.0 #19 71 LC 10 BARRIO BLANCO
Email: carvepa@gmail.com-cel 3168104468 
Cucuta -Norte Santander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Oferta_Subasta_UT PV-2025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Nicolás Ramírez Torres</dc:creator>
  <cp:lastModifiedBy>Heidy Rodriguez Lezama</cp:lastModifiedBy>
  <dcterms:created xsi:type="dcterms:W3CDTF">2025-12-05T16:30:49Z</dcterms:created>
  <dcterms:modified xsi:type="dcterms:W3CDTF">2025-12-06T01:38:53Z</dcterms:modified>
</cp:coreProperties>
</file>